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bryan.romero\Downloads\"/>
    </mc:Choice>
  </mc:AlternateContent>
  <xr:revisionPtr revIDLastSave="0" documentId="13_ncr:1_{0C9A9E25-82FC-48C8-8848-78F36D1D2B99}" xr6:coauthVersionLast="45" xr6:coauthVersionMax="46" xr10:uidLastSave="{00000000-0000-0000-0000-000000000000}"/>
  <bookViews>
    <workbookView xWindow="-120" yWindow="-120" windowWidth="20730" windowHeight="11160" tabRatio="947" firstSheet="2" activeTab="11" xr2:uid="{00000000-000D-0000-FFFF-FFFF00000000}"/>
  </bookViews>
  <sheets>
    <sheet name="Plan Actual" sheetId="1" r:id="rId1"/>
    <sheet name="Lista de Parametros" sheetId="2" r:id="rId2"/>
    <sheet name="Tiempos de producción" sheetId="3" r:id="rId3"/>
    <sheet name="Resumen" sheetId="4" r:id="rId4"/>
    <sheet name="FR1" sheetId="5" r:id="rId5"/>
    <sheet name="FR2" sheetId="6" r:id="rId6"/>
    <sheet name="FS1" sheetId="7" r:id="rId7"/>
    <sheet name="FS2" sheetId="8" r:id="rId8"/>
    <sheet name="M1" sheetId="9" r:id="rId9"/>
    <sheet name="M3" sheetId="10" r:id="rId10"/>
    <sheet name="M2" sheetId="11" r:id="rId11"/>
    <sheet name="SO1" sheetId="12" r:id="rId12"/>
    <sheet name="S1" sheetId="13" r:id="rId13"/>
    <sheet name="S2" sheetId="14" r:id="rId14"/>
    <sheet name="S3" sheetId="15" r:id="rId15"/>
    <sheet name="S4" sheetId="16" r:id="rId16"/>
    <sheet name="S5" sheetId="17" r:id="rId17"/>
    <sheet name="S6" sheetId="18" r:id="rId18"/>
    <sheet name="S7" sheetId="19" r:id="rId19"/>
    <sheet name="S8" sheetId="20" r:id="rId20"/>
    <sheet name="S9" sheetId="21" r:id="rId21"/>
    <sheet name="Horix" sheetId="22" r:id="rId22"/>
    <sheet name="KM" sheetId="23" r:id="rId23"/>
    <sheet name="Hoja1" sheetId="24" state="hidden" r:id="rId24"/>
  </sheets>
  <externalReferences>
    <externalReference r:id="rId25"/>
    <externalReference r:id="rId26"/>
    <externalReference r:id="rId27"/>
    <externalReference r:id="rId28"/>
    <externalReference r:id="rId29"/>
  </externalReferences>
  <definedNames>
    <definedName name="_Fill" localSheetId="3" hidden="1">'[1]Semana 28'!#REF!</definedName>
    <definedName name="_Fill" hidden="1">'[1]Semana 28'!#REF!</definedName>
    <definedName name="_xlnm._FilterDatabase" localSheetId="1" hidden="1">'Lista de Parametros'!$B$4:$F$915</definedName>
    <definedName name="CajasHora">'[2]Estandares de Programación'!$A$4:$D$200</definedName>
    <definedName name="CODIGO">[3]LISTA!$A$1:$B$35</definedName>
    <definedName name="SKU">#REF!</definedName>
    <definedName name="SKUBELEN">#REF!</definedName>
    <definedName name="VERDURA">'[3]VERD. X PROD.'!$A$2:$D$23</definedName>
    <definedName name="VERSIONES">'[4]Versiones SKU'!$C$4:$D$225</definedName>
    <definedName name="VersionesPT">'[2]Tabla Versiones SKU´s'!$D$3:$E$260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3" i="3" l="1"/>
  <c r="E204" i="3"/>
  <c r="E205" i="3"/>
  <c r="E206" i="3"/>
  <c r="E207" i="3"/>
  <c r="E208" i="3"/>
  <c r="E209" i="3"/>
  <c r="E210" i="3"/>
  <c r="E211" i="3"/>
  <c r="E212" i="3"/>
  <c r="E213" i="3"/>
  <c r="E214" i="3"/>
  <c r="E215" i="3"/>
  <c r="E202" i="3"/>
  <c r="D190" i="3"/>
  <c r="E189" i="3"/>
  <c r="E190" i="3"/>
  <c r="E191" i="3"/>
  <c r="E192" i="3"/>
  <c r="E193" i="3"/>
  <c r="E194" i="3"/>
  <c r="E195" i="3"/>
  <c r="E196" i="3"/>
  <c r="E197" i="3"/>
  <c r="E198" i="3"/>
  <c r="E199" i="3"/>
  <c r="E200" i="3"/>
  <c r="E188" i="3"/>
  <c r="E176" i="3"/>
  <c r="E177" i="3"/>
  <c r="E178" i="3"/>
  <c r="E179" i="3"/>
  <c r="E180" i="3"/>
  <c r="E181" i="3"/>
  <c r="E182" i="3"/>
  <c r="E183" i="3"/>
  <c r="E184" i="3"/>
  <c r="E185" i="3"/>
  <c r="E186" i="3"/>
  <c r="E175" i="3"/>
  <c r="E163" i="3"/>
  <c r="E164" i="3"/>
  <c r="E165" i="3"/>
  <c r="E166" i="3"/>
  <c r="E167" i="3"/>
  <c r="E168" i="3"/>
  <c r="E169" i="3"/>
  <c r="E170" i="3"/>
  <c r="E171" i="3"/>
  <c r="E172" i="3"/>
  <c r="E173" i="3"/>
  <c r="E162" i="3"/>
  <c r="E150" i="3"/>
  <c r="E151" i="3"/>
  <c r="E152" i="3"/>
  <c r="E153" i="3"/>
  <c r="E154" i="3"/>
  <c r="E155" i="3"/>
  <c r="E156" i="3"/>
  <c r="E157" i="3"/>
  <c r="E158" i="3"/>
  <c r="E159" i="3"/>
  <c r="E160" i="3"/>
  <c r="E149" i="3"/>
  <c r="E137" i="3"/>
  <c r="E138" i="3"/>
  <c r="E139" i="3"/>
  <c r="E140" i="3"/>
  <c r="E141" i="3"/>
  <c r="E142" i="3"/>
  <c r="E143" i="3"/>
  <c r="E144" i="3"/>
  <c r="E145" i="3"/>
  <c r="E146" i="3"/>
  <c r="E147" i="3"/>
  <c r="E136" i="3"/>
  <c r="E124" i="3"/>
  <c r="E125" i="3"/>
  <c r="E126" i="3"/>
  <c r="E127" i="3"/>
  <c r="E128" i="3"/>
  <c r="E129" i="3"/>
  <c r="E130" i="3"/>
  <c r="E131" i="3"/>
  <c r="E132" i="3"/>
  <c r="E133" i="3"/>
  <c r="E134" i="3"/>
  <c r="E123" i="3"/>
  <c r="E115" i="3"/>
  <c r="E116" i="3"/>
  <c r="E117" i="3"/>
  <c r="E118" i="3"/>
  <c r="E119" i="3"/>
  <c r="E120" i="3"/>
  <c r="E121" i="3"/>
  <c r="E114" i="3"/>
  <c r="E109" i="3"/>
  <c r="E110" i="3"/>
  <c r="E111" i="3"/>
  <c r="E112" i="3"/>
  <c r="E108" i="3"/>
  <c r="E106" i="3"/>
  <c r="E105" i="3"/>
  <c r="E92" i="3"/>
  <c r="E93" i="3"/>
  <c r="E94" i="3"/>
  <c r="E95" i="3"/>
  <c r="E96" i="3"/>
  <c r="E97" i="3"/>
  <c r="E98" i="3"/>
  <c r="E99" i="3"/>
  <c r="E100" i="3"/>
  <c r="E101" i="3"/>
  <c r="E102" i="3"/>
  <c r="E103" i="3"/>
  <c r="E91" i="3"/>
  <c r="E88" i="3"/>
  <c r="E89" i="3"/>
  <c r="E87" i="3"/>
  <c r="E78" i="3"/>
  <c r="E79" i="3"/>
  <c r="E80" i="3"/>
  <c r="E81" i="3"/>
  <c r="E82" i="3"/>
  <c r="E83" i="3"/>
  <c r="E84" i="3"/>
  <c r="E85" i="3"/>
  <c r="E77" i="3"/>
  <c r="E71" i="3"/>
  <c r="E72" i="3"/>
  <c r="E73" i="3"/>
  <c r="E74" i="3"/>
  <c r="E75" i="3"/>
  <c r="E70" i="3"/>
  <c r="E66" i="3"/>
  <c r="E67" i="3"/>
  <c r="E68" i="3"/>
  <c r="E65" i="3"/>
  <c r="E44" i="3"/>
  <c r="E45" i="3"/>
  <c r="E46" i="3"/>
  <c r="E47" i="3"/>
  <c r="E48" i="3"/>
  <c r="E49" i="3"/>
  <c r="E50" i="3"/>
  <c r="E51" i="3"/>
  <c r="E52" i="3"/>
  <c r="E53" i="3"/>
  <c r="E54" i="3"/>
  <c r="E55" i="3"/>
  <c r="E56" i="3"/>
  <c r="E57" i="3"/>
  <c r="E58" i="3"/>
  <c r="E59" i="3"/>
  <c r="E60" i="3"/>
  <c r="E61" i="3"/>
  <c r="E62" i="3"/>
  <c r="E63" i="3"/>
  <c r="E43" i="3"/>
  <c r="E23" i="3"/>
  <c r="E24" i="3"/>
  <c r="E25" i="3"/>
  <c r="E26" i="3"/>
  <c r="E27" i="3"/>
  <c r="E28" i="3"/>
  <c r="E29" i="3"/>
  <c r="E30" i="3"/>
  <c r="E31" i="3"/>
  <c r="E32" i="3"/>
  <c r="E33" i="3"/>
  <c r="E34" i="3"/>
  <c r="E35" i="3"/>
  <c r="E36" i="3"/>
  <c r="E37" i="3"/>
  <c r="E38" i="3"/>
  <c r="E39" i="3"/>
  <c r="E40" i="3"/>
  <c r="E41" i="3"/>
  <c r="E22" i="3"/>
  <c r="E19" i="3"/>
  <c r="E20" i="3"/>
  <c r="E18" i="3"/>
  <c r="E7" i="3"/>
  <c r="E8" i="3"/>
  <c r="E9" i="3"/>
  <c r="E10" i="3"/>
  <c r="E11" i="3"/>
  <c r="E12" i="3"/>
  <c r="E13" i="3"/>
  <c r="E14" i="3"/>
  <c r="E15" i="3"/>
  <c r="E16" i="3"/>
  <c r="E6" i="3"/>
  <c r="AC25" i="8" l="1"/>
  <c r="AC25" i="23"/>
  <c r="AC24" i="23"/>
  <c r="AC23" i="23"/>
  <c r="AC22" i="23"/>
  <c r="AC21" i="23"/>
  <c r="AC20" i="23"/>
  <c r="AC19" i="23"/>
  <c r="AC18" i="23"/>
  <c r="AC17" i="23"/>
  <c r="AC16" i="23"/>
  <c r="AC15" i="23"/>
  <c r="AC14" i="23"/>
  <c r="AC13" i="23"/>
  <c r="AC12" i="23"/>
  <c r="AC11" i="23"/>
  <c r="AC10" i="23"/>
  <c r="AC9" i="23"/>
  <c r="AC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B85" i="23"/>
  <c r="B86" i="23"/>
  <c r="B87" i="23"/>
  <c r="B88" i="23"/>
  <c r="B89" i="23"/>
  <c r="B90" i="23"/>
  <c r="B91" i="23"/>
  <c r="B92" i="23"/>
  <c r="B93" i="23"/>
  <c r="B94" i="23"/>
  <c r="B95" i="23"/>
  <c r="B96" i="23"/>
  <c r="B97" i="23"/>
  <c r="B98" i="23"/>
  <c r="B99" i="23"/>
  <c r="B100" i="23"/>
  <c r="B8" i="23"/>
  <c r="AC25" i="22"/>
  <c r="AC24" i="22"/>
  <c r="AC23" i="22"/>
  <c r="AC22" i="22"/>
  <c r="AC21" i="22"/>
  <c r="AC20" i="22"/>
  <c r="AC19" i="22"/>
  <c r="AC18" i="22"/>
  <c r="AC17" i="22"/>
  <c r="AC16" i="22"/>
  <c r="AC15" i="22"/>
  <c r="AC14" i="22"/>
  <c r="AC13" i="22"/>
  <c r="AC12" i="22"/>
  <c r="AC11" i="22"/>
  <c r="AC10" i="22"/>
  <c r="AC9" i="22"/>
  <c r="AC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8" i="22"/>
  <c r="AC25" i="21"/>
  <c r="AC24" i="21"/>
  <c r="AC23" i="21"/>
  <c r="AC22" i="21"/>
  <c r="AC21" i="21"/>
  <c r="AC20" i="21"/>
  <c r="AC19" i="21"/>
  <c r="AC18" i="21"/>
  <c r="AC17" i="21"/>
  <c r="AC16" i="21"/>
  <c r="AC15" i="21"/>
  <c r="AC14" i="21"/>
  <c r="AC13" i="21"/>
  <c r="AC12" i="21"/>
  <c r="AC11" i="21"/>
  <c r="AC10" i="21"/>
  <c r="AC9" i="21"/>
  <c r="AC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77" i="21"/>
  <c r="B78" i="21"/>
  <c r="B79" i="21"/>
  <c r="B80" i="21"/>
  <c r="B81" i="21"/>
  <c r="B82" i="21"/>
  <c r="B83" i="21"/>
  <c r="B84" i="21"/>
  <c r="B85" i="21"/>
  <c r="B86" i="21"/>
  <c r="B87" i="21"/>
  <c r="B88" i="21"/>
  <c r="B89" i="21"/>
  <c r="B90" i="21"/>
  <c r="B91" i="21"/>
  <c r="B92" i="21"/>
  <c r="B93" i="21"/>
  <c r="B94" i="21"/>
  <c r="B95" i="21"/>
  <c r="B96" i="21"/>
  <c r="B97" i="21"/>
  <c r="B98" i="21"/>
  <c r="B99" i="21"/>
  <c r="B100" i="21"/>
  <c r="B8" i="21"/>
  <c r="AC25" i="20"/>
  <c r="AC24" i="20"/>
  <c r="AC23" i="20"/>
  <c r="AC22" i="20"/>
  <c r="AC21" i="20"/>
  <c r="AC20" i="20"/>
  <c r="AC19" i="20"/>
  <c r="AC18" i="20"/>
  <c r="AC17" i="20"/>
  <c r="AC16" i="20"/>
  <c r="AC15" i="20"/>
  <c r="AC14" i="20"/>
  <c r="AC13" i="20"/>
  <c r="AC12" i="20"/>
  <c r="AC11" i="20"/>
  <c r="AC10" i="20"/>
  <c r="AC9" i="20"/>
  <c r="AC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8" i="20"/>
  <c r="AC24" i="19"/>
  <c r="AC23" i="19"/>
  <c r="AC22" i="19"/>
  <c r="AC21" i="19"/>
  <c r="AC20" i="19"/>
  <c r="AC19" i="19"/>
  <c r="AC18" i="19"/>
  <c r="AC17" i="19"/>
  <c r="AC16" i="19"/>
  <c r="AC14" i="19"/>
  <c r="AC13" i="19"/>
  <c r="AC12" i="19"/>
  <c r="AC11" i="19"/>
  <c r="AC10" i="19"/>
  <c r="AC9"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8" i="19"/>
  <c r="AC24" i="18"/>
  <c r="AC23" i="18"/>
  <c r="AC22" i="18"/>
  <c r="AC21" i="18"/>
  <c r="AC20" i="18"/>
  <c r="AC19" i="18"/>
  <c r="AC18" i="18"/>
  <c r="AC17" i="18"/>
  <c r="AC16" i="18"/>
  <c r="AC14" i="18"/>
  <c r="AC13" i="18"/>
  <c r="AC12" i="18"/>
  <c r="AC11" i="18"/>
  <c r="AC10" i="18"/>
  <c r="AC9" i="18"/>
  <c r="AC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8" i="18"/>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8" i="17"/>
  <c r="AC24" i="17"/>
  <c r="AC23" i="17"/>
  <c r="AC22" i="17"/>
  <c r="AC21" i="17"/>
  <c r="AC20" i="17"/>
  <c r="AC19" i="17"/>
  <c r="AC18" i="17"/>
  <c r="AC17" i="17"/>
  <c r="AC16" i="17"/>
  <c r="AC14" i="17"/>
  <c r="AC13" i="17"/>
  <c r="AC12" i="17"/>
  <c r="AC11" i="17"/>
  <c r="AC10" i="17"/>
  <c r="AC9" i="17"/>
  <c r="AC8" i="17"/>
  <c r="AC25"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8" i="16"/>
  <c r="AC24" i="16"/>
  <c r="AC23" i="16"/>
  <c r="AC22" i="16"/>
  <c r="AC21" i="16"/>
  <c r="AC20" i="16"/>
  <c r="AC19" i="16"/>
  <c r="AC18" i="16"/>
  <c r="AC17" i="16"/>
  <c r="AC16" i="16"/>
  <c r="AC14" i="16"/>
  <c r="AC13" i="16"/>
  <c r="AC12" i="16"/>
  <c r="AC11" i="16"/>
  <c r="AC10" i="16"/>
  <c r="AC9" i="16"/>
  <c r="AC8" i="16"/>
  <c r="AC25"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8" i="15"/>
  <c r="AC24" i="15"/>
  <c r="AC23" i="15"/>
  <c r="AC22" i="15"/>
  <c r="AC21" i="15"/>
  <c r="AC20" i="15"/>
  <c r="AC19" i="15"/>
  <c r="AC18" i="15"/>
  <c r="AC17" i="15"/>
  <c r="AC16" i="15"/>
  <c r="AC14" i="15"/>
  <c r="AC13" i="15"/>
  <c r="AC12" i="15"/>
  <c r="AC11" i="15"/>
  <c r="AC10" i="15"/>
  <c r="AC9" i="15"/>
  <c r="AC8" i="15"/>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8" i="14"/>
  <c r="AC24" i="14"/>
  <c r="AC23" i="14"/>
  <c r="AC22" i="14"/>
  <c r="AC21" i="14"/>
  <c r="AC20" i="14"/>
  <c r="AC19" i="14"/>
  <c r="AC18" i="14"/>
  <c r="AC17" i="14"/>
  <c r="AC16" i="14"/>
  <c r="AC14" i="14"/>
  <c r="AC13" i="14"/>
  <c r="AC12" i="14"/>
  <c r="AC11" i="14"/>
  <c r="AC10" i="14"/>
  <c r="AC9" i="14"/>
  <c r="AC8" i="14"/>
  <c r="AC24" i="13"/>
  <c r="AC23" i="13"/>
  <c r="AC22" i="13"/>
  <c r="AC21" i="13"/>
  <c r="AC20" i="13"/>
  <c r="AC19" i="13"/>
  <c r="AC18" i="13"/>
  <c r="AC17" i="13"/>
  <c r="AC16" i="13"/>
  <c r="AC14" i="13"/>
  <c r="AC13" i="13"/>
  <c r="AC12" i="13"/>
  <c r="AC11" i="13"/>
  <c r="AC10" i="13"/>
  <c r="AC9" i="13"/>
  <c r="AC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8" i="13"/>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8" i="12"/>
  <c r="AC24" i="12"/>
  <c r="AC23" i="12"/>
  <c r="AC22" i="12"/>
  <c r="AC21" i="12"/>
  <c r="AC19" i="12"/>
  <c r="AC18" i="12"/>
  <c r="AC17" i="12"/>
  <c r="AC13" i="12"/>
  <c r="AC12" i="12"/>
  <c r="AC11" i="12"/>
  <c r="AC10" i="12"/>
  <c r="AC9" i="12"/>
  <c r="AC8" i="12"/>
  <c r="AC25"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8" i="11"/>
  <c r="AC24" i="11"/>
  <c r="AC23" i="11"/>
  <c r="AC22" i="11"/>
  <c r="AC21" i="11"/>
  <c r="AC19" i="11"/>
  <c r="AC18" i="11"/>
  <c r="AC17" i="11"/>
  <c r="AC16" i="11"/>
  <c r="AC13" i="11"/>
  <c r="AC12" i="11"/>
  <c r="AC11" i="11"/>
  <c r="AC10" i="11"/>
  <c r="AC9" i="11"/>
  <c r="AC8" i="11"/>
  <c r="AC25"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8" i="10"/>
  <c r="AC23" i="10"/>
  <c r="AC22" i="10"/>
  <c r="AC21" i="10"/>
  <c r="AC19" i="10"/>
  <c r="AC18" i="10"/>
  <c r="AC17" i="10"/>
  <c r="AC15" i="10"/>
  <c r="AC13" i="10"/>
  <c r="AC12" i="10"/>
  <c r="AC11" i="10"/>
  <c r="AC10" i="10"/>
  <c r="AC9" i="10"/>
  <c r="AC8" i="10"/>
  <c r="AC25" i="7"/>
  <c r="AC23" i="9"/>
  <c r="AC22" i="9"/>
  <c r="AC21" i="9"/>
  <c r="AC19" i="9"/>
  <c r="AC18" i="9"/>
  <c r="AC17" i="9"/>
  <c r="AC15" i="9"/>
  <c r="AC13" i="9"/>
  <c r="AC12" i="9"/>
  <c r="AC11" i="9"/>
  <c r="AC10" i="9"/>
  <c r="AC9" i="9"/>
  <c r="AC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8" i="9"/>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8" i="8"/>
  <c r="AC23" i="8"/>
  <c r="AC22" i="8"/>
  <c r="AC21" i="8"/>
  <c r="AC20" i="8"/>
  <c r="AC19" i="8"/>
  <c r="AC18" i="8"/>
  <c r="AC17" i="8"/>
  <c r="AC16" i="8"/>
  <c r="AC15" i="8"/>
  <c r="AC13" i="8"/>
  <c r="AC12" i="8"/>
  <c r="AC11" i="8"/>
  <c r="AC10" i="8"/>
  <c r="AC9" i="8"/>
  <c r="AC8" i="8"/>
  <c r="AC23" i="7"/>
  <c r="AC22" i="7"/>
  <c r="AC21" i="7"/>
  <c r="AC20" i="7"/>
  <c r="AC19" i="7"/>
  <c r="AC18" i="7"/>
  <c r="AC17" i="7"/>
  <c r="AC16" i="7"/>
  <c r="AC15" i="7"/>
  <c r="AC13" i="7"/>
  <c r="AC12" i="7"/>
  <c r="AC11" i="7"/>
  <c r="AC10" i="7"/>
  <c r="AC9" i="7"/>
  <c r="AC8" i="7"/>
  <c r="AC25" i="6"/>
  <c r="AC24" i="6"/>
  <c r="AC23" i="6"/>
  <c r="AC22" i="6"/>
  <c r="AC21" i="6"/>
  <c r="AC20" i="6"/>
  <c r="AC19" i="6"/>
  <c r="AC18" i="6"/>
  <c r="AC17" i="6"/>
  <c r="AC16" i="6"/>
  <c r="AC15" i="6"/>
  <c r="AC14" i="6"/>
  <c r="AC13" i="6"/>
  <c r="AC12" i="6"/>
  <c r="AC11" i="6"/>
  <c r="AC10" i="6"/>
  <c r="AC9" i="6"/>
  <c r="AC8" i="6"/>
  <c r="AC25" i="5"/>
  <c r="AC24" i="5"/>
  <c r="AC23"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8" i="7"/>
  <c r="AC21" i="5"/>
  <c r="B9" i="6"/>
  <c r="B10" i="6"/>
  <c r="B11" i="6"/>
  <c r="B12" i="6"/>
  <c r="B13" i="6"/>
  <c r="B14" i="6"/>
  <c r="B15" i="6"/>
  <c r="B16" i="6"/>
  <c r="B17" i="6"/>
  <c r="B18" i="6"/>
  <c r="B19" i="6"/>
  <c r="B20" i="6"/>
  <c r="B21" i="6"/>
  <c r="B22" i="6"/>
  <c r="B23" i="6"/>
  <c r="B24" i="6"/>
  <c r="B25" i="6"/>
  <c r="B26" i="6"/>
  <c r="B27" i="6"/>
  <c r="B28" i="6"/>
  <c r="B29" i="6"/>
  <c r="B30" i="6"/>
  <c r="B31" i="6"/>
  <c r="B32" i="6"/>
  <c r="B33" i="6"/>
  <c r="B34" i="6"/>
  <c r="B35" i="6"/>
  <c r="B8" i="6"/>
  <c r="B9" i="5"/>
  <c r="B10" i="5"/>
  <c r="B11" i="5"/>
  <c r="B12" i="5"/>
  <c r="B13" i="5"/>
  <c r="B14" i="5"/>
  <c r="B15" i="5"/>
  <c r="B16" i="5"/>
  <c r="B17" i="5"/>
  <c r="B8" i="5"/>
  <c r="D80" i="3" l="1"/>
  <c r="X100" i="23" l="1"/>
  <c r="X99" i="23"/>
  <c r="X98" i="23"/>
  <c r="X97" i="23"/>
  <c r="X96" i="23"/>
  <c r="X95" i="23"/>
  <c r="X94" i="23"/>
  <c r="X93" i="23"/>
  <c r="X92" i="23"/>
  <c r="X91" i="23"/>
  <c r="X90" i="23"/>
  <c r="X89" i="23"/>
  <c r="X88" i="23"/>
  <c r="X87" i="23"/>
  <c r="X86" i="23"/>
  <c r="X85" i="23"/>
  <c r="X84" i="23"/>
  <c r="X83" i="23"/>
  <c r="X82" i="23"/>
  <c r="X81" i="23"/>
  <c r="X80" i="23"/>
  <c r="X79" i="23"/>
  <c r="X78" i="23"/>
  <c r="X77" i="23"/>
  <c r="X76" i="23"/>
  <c r="X75" i="23"/>
  <c r="X74" i="23"/>
  <c r="X73" i="23"/>
  <c r="X72" i="23"/>
  <c r="X71" i="23"/>
  <c r="X70" i="23"/>
  <c r="X69" i="23"/>
  <c r="X68" i="23"/>
  <c r="X67" i="23"/>
  <c r="X66" i="23"/>
  <c r="X65" i="23"/>
  <c r="X64" i="23"/>
  <c r="X63" i="23"/>
  <c r="X62" i="23"/>
  <c r="X61" i="23"/>
  <c r="X60" i="23"/>
  <c r="X59" i="23"/>
  <c r="X58" i="23"/>
  <c r="X57" i="23"/>
  <c r="X56" i="23"/>
  <c r="X55" i="23"/>
  <c r="X54" i="23"/>
  <c r="X53" i="23"/>
  <c r="X52" i="23"/>
  <c r="X51" i="23"/>
  <c r="X50" i="23"/>
  <c r="X49" i="23"/>
  <c r="X48" i="23"/>
  <c r="X47" i="23"/>
  <c r="X46" i="23"/>
  <c r="X45" i="23"/>
  <c r="X44" i="23"/>
  <c r="X43" i="23"/>
  <c r="X42" i="23"/>
  <c r="X41" i="23"/>
  <c r="X40" i="23"/>
  <c r="X39" i="23"/>
  <c r="X38" i="23"/>
  <c r="X37" i="23"/>
  <c r="X36" i="23"/>
  <c r="X35" i="23"/>
  <c r="X34" i="23"/>
  <c r="X33" i="23"/>
  <c r="X32" i="23"/>
  <c r="X31" i="23"/>
  <c r="X30" i="23"/>
  <c r="X29" i="23"/>
  <c r="X28" i="23"/>
  <c r="X27" i="23"/>
  <c r="X26" i="23"/>
  <c r="X25" i="23"/>
  <c r="X24" i="23"/>
  <c r="X23" i="23"/>
  <c r="X22" i="23"/>
  <c r="X21" i="23"/>
  <c r="X20" i="23"/>
  <c r="X19" i="23"/>
  <c r="X18" i="23"/>
  <c r="X17" i="23"/>
  <c r="X16" i="23"/>
  <c r="X15" i="23"/>
  <c r="X14" i="23"/>
  <c r="X13" i="23"/>
  <c r="X12" i="23"/>
  <c r="X11" i="23"/>
  <c r="X10" i="23"/>
  <c r="X9" i="23"/>
  <c r="X8" i="23"/>
  <c r="X100" i="22"/>
  <c r="X99" i="22"/>
  <c r="X98" i="22"/>
  <c r="X97" i="22"/>
  <c r="X96" i="22"/>
  <c r="X95" i="22"/>
  <c r="X94" i="22"/>
  <c r="X93" i="22"/>
  <c r="X92" i="22"/>
  <c r="X91" i="22"/>
  <c r="X90" i="22"/>
  <c r="X89" i="22"/>
  <c r="X88" i="22"/>
  <c r="X87" i="22"/>
  <c r="X86" i="22"/>
  <c r="X85" i="22"/>
  <c r="X84" i="22"/>
  <c r="X83" i="22"/>
  <c r="X82" i="22"/>
  <c r="X81" i="22"/>
  <c r="X80" i="22"/>
  <c r="X79" i="22"/>
  <c r="X78" i="22"/>
  <c r="X77" i="22"/>
  <c r="X76" i="22"/>
  <c r="X75" i="22"/>
  <c r="X74" i="22"/>
  <c r="X73" i="22"/>
  <c r="X72" i="22"/>
  <c r="X71" i="22"/>
  <c r="X70" i="22"/>
  <c r="X69" i="22"/>
  <c r="X68" i="22"/>
  <c r="X67" i="22"/>
  <c r="X66" i="22"/>
  <c r="X65" i="22"/>
  <c r="X64" i="22"/>
  <c r="X63" i="22"/>
  <c r="X62" i="22"/>
  <c r="X61" i="22"/>
  <c r="X60" i="22"/>
  <c r="X59" i="22"/>
  <c r="X58" i="22"/>
  <c r="X57" i="22"/>
  <c r="X56" i="22"/>
  <c r="X55" i="22"/>
  <c r="X54" i="22"/>
  <c r="X53" i="22"/>
  <c r="X52" i="22"/>
  <c r="X51" i="22"/>
  <c r="X50" i="22"/>
  <c r="X49" i="22"/>
  <c r="X48" i="22"/>
  <c r="X47" i="22"/>
  <c r="X46" i="22"/>
  <c r="X45" i="22"/>
  <c r="X44" i="22"/>
  <c r="X43" i="22"/>
  <c r="X42" i="22"/>
  <c r="X41" i="22"/>
  <c r="X40" i="22"/>
  <c r="X39" i="22"/>
  <c r="X38" i="22"/>
  <c r="X37" i="22"/>
  <c r="X36" i="22"/>
  <c r="X35" i="22"/>
  <c r="X34" i="22"/>
  <c r="X33" i="22"/>
  <c r="X32" i="22"/>
  <c r="X31" i="22"/>
  <c r="X30" i="22"/>
  <c r="X29" i="22"/>
  <c r="X28" i="22"/>
  <c r="X27" i="22"/>
  <c r="X26" i="22"/>
  <c r="X25" i="22"/>
  <c r="X24" i="22"/>
  <c r="X23" i="22"/>
  <c r="X22" i="22"/>
  <c r="X21" i="22"/>
  <c r="X20" i="22"/>
  <c r="X19" i="22"/>
  <c r="X18" i="22"/>
  <c r="X17" i="22"/>
  <c r="X16" i="22"/>
  <c r="X15" i="22"/>
  <c r="X14" i="22"/>
  <c r="X13" i="22"/>
  <c r="X12" i="22"/>
  <c r="X11" i="22"/>
  <c r="X10" i="22"/>
  <c r="X9" i="22"/>
  <c r="X8" i="22"/>
  <c r="X100" i="21"/>
  <c r="X99" i="21"/>
  <c r="X98" i="21"/>
  <c r="X97" i="21"/>
  <c r="X96" i="21"/>
  <c r="X95" i="21"/>
  <c r="X94" i="21"/>
  <c r="X93" i="21"/>
  <c r="X92" i="21"/>
  <c r="X91" i="21"/>
  <c r="X90" i="21"/>
  <c r="X89" i="21"/>
  <c r="X88" i="21"/>
  <c r="X87" i="21"/>
  <c r="X86" i="21"/>
  <c r="X85" i="21"/>
  <c r="X84" i="21"/>
  <c r="X83" i="21"/>
  <c r="X82" i="21"/>
  <c r="X81" i="21"/>
  <c r="X80" i="21"/>
  <c r="X79" i="21"/>
  <c r="X78" i="21"/>
  <c r="X77" i="21"/>
  <c r="X76" i="21"/>
  <c r="X75" i="21"/>
  <c r="X74" i="21"/>
  <c r="X73" i="21"/>
  <c r="X72" i="21"/>
  <c r="X71" i="21"/>
  <c r="X70" i="21"/>
  <c r="X69" i="21"/>
  <c r="X68" i="21"/>
  <c r="X67" i="21"/>
  <c r="X66" i="21"/>
  <c r="X65" i="21"/>
  <c r="X64" i="21"/>
  <c r="X63" i="21"/>
  <c r="X62" i="21"/>
  <c r="X61" i="21"/>
  <c r="X60" i="21"/>
  <c r="X59" i="21"/>
  <c r="X58" i="21"/>
  <c r="X57" i="21"/>
  <c r="X56" i="21"/>
  <c r="X55" i="21"/>
  <c r="X54" i="21"/>
  <c r="X53" i="21"/>
  <c r="X52" i="21"/>
  <c r="X51" i="21"/>
  <c r="X50" i="21"/>
  <c r="X49" i="21"/>
  <c r="X48" i="21"/>
  <c r="X47" i="21"/>
  <c r="X46" i="21"/>
  <c r="X45" i="21"/>
  <c r="X44" i="21"/>
  <c r="X43" i="21"/>
  <c r="X42" i="21"/>
  <c r="X41" i="21"/>
  <c r="X40" i="21"/>
  <c r="X39" i="21"/>
  <c r="X38" i="21"/>
  <c r="X37" i="21"/>
  <c r="X36" i="21"/>
  <c r="X35" i="21"/>
  <c r="X34" i="21"/>
  <c r="X33" i="21"/>
  <c r="X32" i="21"/>
  <c r="X31" i="21"/>
  <c r="X30" i="21"/>
  <c r="X29" i="21"/>
  <c r="X28" i="21"/>
  <c r="X27" i="21"/>
  <c r="X26" i="21"/>
  <c r="X25" i="21"/>
  <c r="X24" i="21"/>
  <c r="X23" i="21"/>
  <c r="X22" i="21"/>
  <c r="X21" i="21"/>
  <c r="X20" i="21"/>
  <c r="X19" i="21"/>
  <c r="X18" i="21"/>
  <c r="X17" i="21"/>
  <c r="X16" i="21"/>
  <c r="X15" i="21"/>
  <c r="X14" i="21"/>
  <c r="X13" i="21"/>
  <c r="X12" i="21"/>
  <c r="X11" i="21"/>
  <c r="X10" i="21"/>
  <c r="X9" i="21"/>
  <c r="X8" i="21"/>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X10" i="20"/>
  <c r="X9" i="20"/>
  <c r="X8" i="20"/>
  <c r="X100" i="19"/>
  <c r="X99" i="19"/>
  <c r="X98" i="19"/>
  <c r="X97" i="19"/>
  <c r="X96" i="19"/>
  <c r="X95" i="19"/>
  <c r="X94" i="19"/>
  <c r="X93" i="19"/>
  <c r="X92" i="19"/>
  <c r="X91" i="19"/>
  <c r="X90" i="19"/>
  <c r="X89" i="19"/>
  <c r="X88" i="19"/>
  <c r="X87" i="19"/>
  <c r="X86" i="19"/>
  <c r="X85" i="19"/>
  <c r="X84" i="19"/>
  <c r="X83" i="19"/>
  <c r="X82" i="19"/>
  <c r="X81" i="19"/>
  <c r="X80" i="19"/>
  <c r="X79" i="19"/>
  <c r="X78" i="19"/>
  <c r="X77" i="19"/>
  <c r="X76" i="19"/>
  <c r="X75" i="19"/>
  <c r="X74" i="19"/>
  <c r="X73" i="19"/>
  <c r="X72" i="19"/>
  <c r="X71" i="19"/>
  <c r="X70" i="19"/>
  <c r="X69" i="19"/>
  <c r="X68" i="19"/>
  <c r="X67" i="19"/>
  <c r="X66" i="19"/>
  <c r="X65" i="19"/>
  <c r="X64" i="19"/>
  <c r="X63" i="19"/>
  <c r="X62" i="19"/>
  <c r="X61" i="19"/>
  <c r="X60" i="19"/>
  <c r="X59" i="19"/>
  <c r="X58" i="19"/>
  <c r="X57" i="19"/>
  <c r="X56" i="19"/>
  <c r="X55" i="19"/>
  <c r="X54" i="19"/>
  <c r="X53" i="19"/>
  <c r="X52" i="19"/>
  <c r="X51" i="19"/>
  <c r="X50" i="19"/>
  <c r="X49" i="19"/>
  <c r="X48" i="19"/>
  <c r="X47" i="19"/>
  <c r="X46" i="19"/>
  <c r="X45" i="19"/>
  <c r="X44" i="19"/>
  <c r="X43" i="19"/>
  <c r="X42" i="19"/>
  <c r="X41" i="19"/>
  <c r="X40" i="19"/>
  <c r="X39" i="19"/>
  <c r="X38" i="19"/>
  <c r="X37" i="19"/>
  <c r="X36" i="19"/>
  <c r="X35" i="19"/>
  <c r="X34" i="19"/>
  <c r="X33" i="19"/>
  <c r="X32" i="19"/>
  <c r="X31" i="19"/>
  <c r="X30" i="19"/>
  <c r="X29" i="19"/>
  <c r="X28" i="19"/>
  <c r="X27" i="19"/>
  <c r="X26" i="19"/>
  <c r="X25" i="19"/>
  <c r="X24" i="19"/>
  <c r="X23" i="19"/>
  <c r="X22" i="19"/>
  <c r="X21" i="19"/>
  <c r="X20" i="19"/>
  <c r="X19" i="19"/>
  <c r="X18" i="19"/>
  <c r="X17" i="19"/>
  <c r="X16" i="19"/>
  <c r="X15" i="19"/>
  <c r="X14" i="19"/>
  <c r="AC8" i="19" s="1"/>
  <c r="X13" i="19"/>
  <c r="X12" i="19"/>
  <c r="X11" i="19"/>
  <c r="AC15" i="19" s="1"/>
  <c r="X10" i="19"/>
  <c r="X9" i="19"/>
  <c r="X8" i="19"/>
  <c r="X100" i="18"/>
  <c r="X99" i="18"/>
  <c r="X98" i="18"/>
  <c r="X97" i="18"/>
  <c r="X96" i="18"/>
  <c r="X95" i="18"/>
  <c r="X94" i="18"/>
  <c r="X93" i="18"/>
  <c r="X92" i="18"/>
  <c r="X91" i="18"/>
  <c r="X90" i="18"/>
  <c r="X89" i="18"/>
  <c r="X88" i="18"/>
  <c r="X87" i="18"/>
  <c r="X86" i="18"/>
  <c r="X85" i="18"/>
  <c r="X84" i="18"/>
  <c r="X83" i="18"/>
  <c r="X82" i="18"/>
  <c r="X81" i="18"/>
  <c r="X80" i="18"/>
  <c r="X79" i="18"/>
  <c r="X78" i="18"/>
  <c r="X77" i="18"/>
  <c r="X76" i="18"/>
  <c r="X75" i="18"/>
  <c r="X74" i="18"/>
  <c r="X73" i="18"/>
  <c r="X72" i="18"/>
  <c r="X71" i="18"/>
  <c r="X70" i="18"/>
  <c r="X69" i="18"/>
  <c r="X68" i="18"/>
  <c r="X67" i="18"/>
  <c r="X66" i="18"/>
  <c r="X65" i="18"/>
  <c r="X64" i="18"/>
  <c r="X63" i="18"/>
  <c r="X62" i="18"/>
  <c r="X61" i="18"/>
  <c r="X60" i="18"/>
  <c r="X59" i="18"/>
  <c r="X58" i="18"/>
  <c r="X57" i="18"/>
  <c r="X56" i="18"/>
  <c r="X55" i="18"/>
  <c r="X54" i="18"/>
  <c r="X53" i="18"/>
  <c r="X52" i="18"/>
  <c r="X51" i="18"/>
  <c r="X50" i="18"/>
  <c r="X49" i="18"/>
  <c r="X48" i="18"/>
  <c r="X47" i="18"/>
  <c r="X46" i="18"/>
  <c r="X45" i="18"/>
  <c r="X44" i="18"/>
  <c r="X43" i="18"/>
  <c r="X42" i="18"/>
  <c r="X41" i="18"/>
  <c r="X40" i="18"/>
  <c r="X39" i="18"/>
  <c r="X38" i="18"/>
  <c r="X37" i="18"/>
  <c r="X36" i="18"/>
  <c r="X35" i="18"/>
  <c r="X34" i="18"/>
  <c r="X33" i="18"/>
  <c r="X32" i="18"/>
  <c r="X31" i="18"/>
  <c r="X30" i="18"/>
  <c r="X29" i="18"/>
  <c r="X28" i="18"/>
  <c r="X27" i="18"/>
  <c r="X26" i="18"/>
  <c r="X25" i="18"/>
  <c r="X24" i="18"/>
  <c r="X23" i="18"/>
  <c r="X22" i="18"/>
  <c r="X21" i="18"/>
  <c r="X20" i="18"/>
  <c r="X19" i="18"/>
  <c r="X18" i="18"/>
  <c r="X17" i="18"/>
  <c r="X16" i="18"/>
  <c r="X15" i="18"/>
  <c r="AC15" i="18" s="1"/>
  <c r="AC25" i="18" s="1"/>
  <c r="X14" i="18"/>
  <c r="X13" i="18"/>
  <c r="X12" i="18"/>
  <c r="X11" i="18"/>
  <c r="X10" i="18"/>
  <c r="X9" i="18"/>
  <c r="X8" i="18"/>
  <c r="X100" i="17"/>
  <c r="X99" i="17"/>
  <c r="X98" i="17"/>
  <c r="X97" i="17"/>
  <c r="X96" i="17"/>
  <c r="X95" i="17"/>
  <c r="X94" i="17"/>
  <c r="X93" i="17"/>
  <c r="X92" i="17"/>
  <c r="X91" i="17"/>
  <c r="X90" i="17"/>
  <c r="X89" i="17"/>
  <c r="X88" i="17"/>
  <c r="X87" i="17"/>
  <c r="X86" i="17"/>
  <c r="X85" i="17"/>
  <c r="X84" i="17"/>
  <c r="X83" i="17"/>
  <c r="X82" i="17"/>
  <c r="X81" i="17"/>
  <c r="X80" i="17"/>
  <c r="X79" i="17"/>
  <c r="X78" i="17"/>
  <c r="X77" i="17"/>
  <c r="X76" i="17"/>
  <c r="X75" i="17"/>
  <c r="X74" i="17"/>
  <c r="X73" i="17"/>
  <c r="X72" i="17"/>
  <c r="X71" i="17"/>
  <c r="X70" i="17"/>
  <c r="X69" i="17"/>
  <c r="X68" i="17"/>
  <c r="X67" i="17"/>
  <c r="X66" i="17"/>
  <c r="X65" i="17"/>
  <c r="X64" i="17"/>
  <c r="X63" i="17"/>
  <c r="X62" i="17"/>
  <c r="X61" i="17"/>
  <c r="X60" i="17"/>
  <c r="X59" i="17"/>
  <c r="X58" i="17"/>
  <c r="X57" i="17"/>
  <c r="X56" i="17"/>
  <c r="X55" i="17"/>
  <c r="X54" i="17"/>
  <c r="X53" i="17"/>
  <c r="X52" i="17"/>
  <c r="X51" i="17"/>
  <c r="X50" i="17"/>
  <c r="X49" i="17"/>
  <c r="X48" i="17"/>
  <c r="X47" i="17"/>
  <c r="X46" i="17"/>
  <c r="X45" i="17"/>
  <c r="X44" i="17"/>
  <c r="X43" i="17"/>
  <c r="X42" i="17"/>
  <c r="X41" i="17"/>
  <c r="X40" i="17"/>
  <c r="X39" i="17"/>
  <c r="X38" i="17"/>
  <c r="X37" i="17"/>
  <c r="X36" i="17"/>
  <c r="X35" i="17"/>
  <c r="X34" i="17"/>
  <c r="X33" i="17"/>
  <c r="X32" i="17"/>
  <c r="X31" i="17"/>
  <c r="X30" i="17"/>
  <c r="X29" i="17"/>
  <c r="X28" i="17"/>
  <c r="X27" i="17"/>
  <c r="X26" i="17"/>
  <c r="X25" i="17"/>
  <c r="X24" i="17"/>
  <c r="X23" i="17"/>
  <c r="X22" i="17"/>
  <c r="X21" i="17"/>
  <c r="X20" i="17"/>
  <c r="X19" i="17"/>
  <c r="X18" i="17"/>
  <c r="AC15" i="17" s="1"/>
  <c r="AC25" i="17" s="1"/>
  <c r="X17" i="17"/>
  <c r="X16" i="17"/>
  <c r="X15" i="17"/>
  <c r="X14" i="17"/>
  <c r="X13" i="17"/>
  <c r="X12" i="17"/>
  <c r="X11" i="17"/>
  <c r="X10" i="17"/>
  <c r="X9" i="17"/>
  <c r="X8" i="17"/>
  <c r="X100" i="16"/>
  <c r="X99" i="16"/>
  <c r="X98" i="16"/>
  <c r="X97" i="16"/>
  <c r="X96" i="16"/>
  <c r="X95" i="16"/>
  <c r="X94" i="16"/>
  <c r="X93" i="16"/>
  <c r="X92" i="16"/>
  <c r="X91" i="16"/>
  <c r="X90" i="16"/>
  <c r="X89" i="16"/>
  <c r="X88" i="16"/>
  <c r="X87" i="16"/>
  <c r="X86" i="16"/>
  <c r="X85" i="16"/>
  <c r="X84" i="16"/>
  <c r="X83" i="16"/>
  <c r="X82" i="16"/>
  <c r="X81" i="16"/>
  <c r="X80" i="16"/>
  <c r="X79" i="16"/>
  <c r="X78" i="16"/>
  <c r="X77" i="16"/>
  <c r="X76" i="16"/>
  <c r="X75" i="16"/>
  <c r="X74" i="16"/>
  <c r="X73" i="16"/>
  <c r="X72" i="16"/>
  <c r="X71" i="16"/>
  <c r="X70" i="16"/>
  <c r="X69" i="16"/>
  <c r="X68" i="16"/>
  <c r="X67" i="16"/>
  <c r="X66" i="16"/>
  <c r="X65" i="16"/>
  <c r="X64" i="16"/>
  <c r="X63" i="16"/>
  <c r="X62" i="16"/>
  <c r="X61" i="16"/>
  <c r="X60" i="16"/>
  <c r="X59" i="16"/>
  <c r="X58" i="16"/>
  <c r="X57" i="16"/>
  <c r="X56" i="16"/>
  <c r="X55" i="16"/>
  <c r="X54" i="16"/>
  <c r="X53" i="16"/>
  <c r="X52" i="16"/>
  <c r="X51" i="16"/>
  <c r="X50" i="16"/>
  <c r="X49" i="16"/>
  <c r="X48" i="16"/>
  <c r="X47" i="16"/>
  <c r="X46" i="16"/>
  <c r="X45" i="16"/>
  <c r="X44" i="16"/>
  <c r="X43" i="16"/>
  <c r="X42" i="16"/>
  <c r="X41" i="16"/>
  <c r="X40" i="16"/>
  <c r="X39" i="16"/>
  <c r="X38" i="16"/>
  <c r="X37" i="16"/>
  <c r="X36" i="16"/>
  <c r="X35" i="16"/>
  <c r="X34" i="16"/>
  <c r="X33" i="16"/>
  <c r="X32" i="16"/>
  <c r="X31" i="16"/>
  <c r="X30" i="16"/>
  <c r="X29" i="16"/>
  <c r="X28" i="16"/>
  <c r="X27" i="16"/>
  <c r="X26" i="16"/>
  <c r="X25" i="16"/>
  <c r="X24" i="16"/>
  <c r="X23" i="16"/>
  <c r="X22" i="16"/>
  <c r="X21" i="16"/>
  <c r="X20" i="16"/>
  <c r="X19" i="16"/>
  <c r="X18" i="16"/>
  <c r="AC15" i="16" s="1"/>
  <c r="X17" i="16"/>
  <c r="X16" i="16"/>
  <c r="X15" i="16"/>
  <c r="X14" i="16"/>
  <c r="X13" i="16"/>
  <c r="X12" i="16"/>
  <c r="X11" i="16"/>
  <c r="X10" i="16"/>
  <c r="X9" i="16"/>
  <c r="X8" i="16"/>
  <c r="X100" i="15"/>
  <c r="X99" i="15"/>
  <c r="X98" i="15"/>
  <c r="X97" i="15"/>
  <c r="X96" i="15"/>
  <c r="X95" i="15"/>
  <c r="X94" i="15"/>
  <c r="X93" i="15"/>
  <c r="X92" i="15"/>
  <c r="X91" i="15"/>
  <c r="X90" i="15"/>
  <c r="X89" i="15"/>
  <c r="X88" i="15"/>
  <c r="X87" i="15"/>
  <c r="X86" i="15"/>
  <c r="X85" i="15"/>
  <c r="X84" i="15"/>
  <c r="X83" i="15"/>
  <c r="X82" i="15"/>
  <c r="X81" i="15"/>
  <c r="X80" i="15"/>
  <c r="X79" i="15"/>
  <c r="X78" i="15"/>
  <c r="X77" i="15"/>
  <c r="X76" i="15"/>
  <c r="X75" i="15"/>
  <c r="X74" i="15"/>
  <c r="X73" i="15"/>
  <c r="X72" i="15"/>
  <c r="X71" i="15"/>
  <c r="X70" i="15"/>
  <c r="X69" i="15"/>
  <c r="X68" i="15"/>
  <c r="X67" i="15"/>
  <c r="X66" i="15"/>
  <c r="X65" i="15"/>
  <c r="X64" i="15"/>
  <c r="X63" i="15"/>
  <c r="X62" i="15"/>
  <c r="X61" i="15"/>
  <c r="X60" i="15"/>
  <c r="X59" i="15"/>
  <c r="X58" i="15"/>
  <c r="X57" i="15"/>
  <c r="X56" i="15"/>
  <c r="X55" i="15"/>
  <c r="X54" i="15"/>
  <c r="X53" i="15"/>
  <c r="X52" i="15"/>
  <c r="X51" i="15"/>
  <c r="X50" i="15"/>
  <c r="X49" i="15"/>
  <c r="X48" i="15"/>
  <c r="X47" i="15"/>
  <c r="X46" i="15"/>
  <c r="X45" i="15"/>
  <c r="X44" i="15"/>
  <c r="X43" i="15"/>
  <c r="X42" i="15"/>
  <c r="X41" i="15"/>
  <c r="X40" i="15"/>
  <c r="X39" i="15"/>
  <c r="X38" i="15"/>
  <c r="X37" i="15"/>
  <c r="X36" i="15"/>
  <c r="X35" i="15"/>
  <c r="X34" i="15"/>
  <c r="X33" i="15"/>
  <c r="X32" i="15"/>
  <c r="X31" i="15"/>
  <c r="X30" i="15"/>
  <c r="X29" i="15"/>
  <c r="X28" i="15"/>
  <c r="X27" i="15"/>
  <c r="X26" i="15"/>
  <c r="X25" i="15"/>
  <c r="X24" i="15"/>
  <c r="X23" i="15"/>
  <c r="X22" i="15"/>
  <c r="X21" i="15"/>
  <c r="X20" i="15"/>
  <c r="X19" i="15"/>
  <c r="X18" i="15"/>
  <c r="AC15" i="15" s="1"/>
  <c r="X17" i="15"/>
  <c r="X16" i="15"/>
  <c r="X15" i="15"/>
  <c r="X14" i="15"/>
  <c r="X13" i="15"/>
  <c r="X12" i="15"/>
  <c r="X11" i="15"/>
  <c r="X10" i="15"/>
  <c r="X9" i="15"/>
  <c r="X8" i="15"/>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3" i="14"/>
  <c r="X62" i="14"/>
  <c r="X61" i="14"/>
  <c r="X60" i="14"/>
  <c r="X59" i="14"/>
  <c r="X58" i="14"/>
  <c r="X57" i="14"/>
  <c r="X56" i="14"/>
  <c r="X55" i="14"/>
  <c r="X54" i="14"/>
  <c r="X53" i="14"/>
  <c r="X52" i="14"/>
  <c r="X51" i="14"/>
  <c r="X50" i="14"/>
  <c r="X49" i="14"/>
  <c r="X48" i="14"/>
  <c r="X47" i="14"/>
  <c r="X46" i="14"/>
  <c r="X45" i="14"/>
  <c r="X44" i="14"/>
  <c r="X43" i="14"/>
  <c r="X42" i="14"/>
  <c r="X41" i="14"/>
  <c r="X40" i="14"/>
  <c r="X39" i="14"/>
  <c r="X38" i="14"/>
  <c r="X37" i="14"/>
  <c r="X36" i="14"/>
  <c r="X35" i="14"/>
  <c r="X34" i="14"/>
  <c r="X33" i="14"/>
  <c r="X32" i="14"/>
  <c r="X31" i="14"/>
  <c r="X30" i="14"/>
  <c r="X29" i="14"/>
  <c r="X28" i="14"/>
  <c r="X27" i="14"/>
  <c r="X26" i="14"/>
  <c r="X25" i="14"/>
  <c r="X24" i="14"/>
  <c r="X23" i="14"/>
  <c r="X22" i="14"/>
  <c r="X21" i="14"/>
  <c r="X20" i="14"/>
  <c r="X19" i="14"/>
  <c r="X18" i="14"/>
  <c r="X17" i="14"/>
  <c r="X16" i="14"/>
  <c r="X15" i="14"/>
  <c r="AC15" i="14" s="1"/>
  <c r="AC25" i="14" s="1"/>
  <c r="X14" i="14"/>
  <c r="X13" i="14"/>
  <c r="X12" i="14"/>
  <c r="X11" i="14"/>
  <c r="X10" i="14"/>
  <c r="X9" i="14"/>
  <c r="X8" i="14"/>
  <c r="X100" i="13"/>
  <c r="X99" i="13"/>
  <c r="X98" i="13"/>
  <c r="X97" i="13"/>
  <c r="X96" i="13"/>
  <c r="X95" i="13"/>
  <c r="X94" i="13"/>
  <c r="X93" i="13"/>
  <c r="X92" i="13"/>
  <c r="X91" i="13"/>
  <c r="X90" i="13"/>
  <c r="X89" i="13"/>
  <c r="X88" i="13"/>
  <c r="X87" i="13"/>
  <c r="X86" i="13"/>
  <c r="X85" i="13"/>
  <c r="X84" i="13"/>
  <c r="X83" i="13"/>
  <c r="X82" i="13"/>
  <c r="X81" i="13"/>
  <c r="X80" i="13"/>
  <c r="X79" i="13"/>
  <c r="X78" i="13"/>
  <c r="X77" i="13"/>
  <c r="X76" i="13"/>
  <c r="X75" i="13"/>
  <c r="X74" i="13"/>
  <c r="X73" i="13"/>
  <c r="X72" i="13"/>
  <c r="X71" i="13"/>
  <c r="X70" i="13"/>
  <c r="X69" i="13"/>
  <c r="X68" i="13"/>
  <c r="X67" i="13"/>
  <c r="X66" i="13"/>
  <c r="X65" i="13"/>
  <c r="X64" i="13"/>
  <c r="X63" i="13"/>
  <c r="X62" i="13"/>
  <c r="X61" i="13"/>
  <c r="X60" i="13"/>
  <c r="X59" i="13"/>
  <c r="X58" i="13"/>
  <c r="X57" i="13"/>
  <c r="X56" i="13"/>
  <c r="X55" i="13"/>
  <c r="X54" i="13"/>
  <c r="X53" i="13"/>
  <c r="X52" i="13"/>
  <c r="X51" i="13"/>
  <c r="X50" i="13"/>
  <c r="X49" i="13"/>
  <c r="X48" i="13"/>
  <c r="X47" i="13"/>
  <c r="X46" i="13"/>
  <c r="X45" i="13"/>
  <c r="X44" i="13"/>
  <c r="X43" i="13"/>
  <c r="X42" i="13"/>
  <c r="X41" i="13"/>
  <c r="X40" i="13"/>
  <c r="X39" i="13"/>
  <c r="X38" i="13"/>
  <c r="X37" i="13"/>
  <c r="X36" i="13"/>
  <c r="X35" i="13"/>
  <c r="X34" i="13"/>
  <c r="X33" i="13"/>
  <c r="X32" i="13"/>
  <c r="X31" i="13"/>
  <c r="X30" i="13"/>
  <c r="X29" i="13"/>
  <c r="X28" i="13"/>
  <c r="X27" i="13"/>
  <c r="X26" i="13"/>
  <c r="X25" i="13"/>
  <c r="X24" i="13"/>
  <c r="X23" i="13"/>
  <c r="X22" i="13"/>
  <c r="X21" i="13"/>
  <c r="X20" i="13"/>
  <c r="X19" i="13"/>
  <c r="X18" i="13"/>
  <c r="X17" i="13"/>
  <c r="X16" i="13"/>
  <c r="AC15" i="13" s="1"/>
  <c r="X15" i="13"/>
  <c r="X14" i="13"/>
  <c r="X13" i="13"/>
  <c r="X12" i="13"/>
  <c r="X11" i="13"/>
  <c r="X10" i="13"/>
  <c r="X9" i="13"/>
  <c r="X8" i="13"/>
  <c r="X100" i="12"/>
  <c r="X99" i="12"/>
  <c r="X98" i="12"/>
  <c r="X97" i="12"/>
  <c r="X96" i="12"/>
  <c r="X95" i="12"/>
  <c r="X94" i="12"/>
  <c r="X93" i="12"/>
  <c r="X92" i="12"/>
  <c r="X91" i="12"/>
  <c r="X90" i="12"/>
  <c r="X89" i="12"/>
  <c r="X88" i="12"/>
  <c r="X87" i="12"/>
  <c r="X86" i="12"/>
  <c r="X85" i="12"/>
  <c r="X84" i="12"/>
  <c r="X83" i="12"/>
  <c r="X82" i="12"/>
  <c r="X81" i="12"/>
  <c r="X80" i="12"/>
  <c r="X79" i="12"/>
  <c r="X78" i="12"/>
  <c r="X77" i="12"/>
  <c r="X76" i="12"/>
  <c r="X75" i="12"/>
  <c r="X74" i="12"/>
  <c r="X73" i="12"/>
  <c r="X72" i="12"/>
  <c r="X71" i="12"/>
  <c r="X70" i="12"/>
  <c r="X69" i="12"/>
  <c r="X68" i="12"/>
  <c r="X67" i="12"/>
  <c r="X66" i="12"/>
  <c r="X65" i="12"/>
  <c r="X64" i="12"/>
  <c r="X63" i="12"/>
  <c r="X62" i="12"/>
  <c r="X61" i="12"/>
  <c r="X60" i="12"/>
  <c r="X59" i="12"/>
  <c r="X58" i="12"/>
  <c r="X57" i="12"/>
  <c r="X56" i="12"/>
  <c r="X55" i="12"/>
  <c r="X54" i="12"/>
  <c r="X53" i="12"/>
  <c r="X52" i="12"/>
  <c r="X51" i="12"/>
  <c r="X50" i="12"/>
  <c r="X49" i="12"/>
  <c r="X48" i="12"/>
  <c r="X47" i="12"/>
  <c r="X46" i="12"/>
  <c r="X45" i="12"/>
  <c r="X44" i="12"/>
  <c r="X43" i="12"/>
  <c r="X42" i="12"/>
  <c r="X41" i="12"/>
  <c r="X40" i="12"/>
  <c r="X39" i="12"/>
  <c r="X38" i="12"/>
  <c r="X37" i="12"/>
  <c r="X36" i="12"/>
  <c r="X35" i="12"/>
  <c r="X34" i="12"/>
  <c r="X33" i="12"/>
  <c r="X32" i="12"/>
  <c r="X31" i="12"/>
  <c r="X30" i="12"/>
  <c r="X29" i="12"/>
  <c r="X28" i="12"/>
  <c r="X27" i="12"/>
  <c r="X26" i="12"/>
  <c r="X25" i="12"/>
  <c r="X24" i="12"/>
  <c r="AC14" i="12" s="1"/>
  <c r="X23" i="12"/>
  <c r="X22" i="12"/>
  <c r="X21" i="12"/>
  <c r="AC20" i="12" s="1"/>
  <c r="X20" i="12"/>
  <c r="X19" i="12"/>
  <c r="X18" i="12"/>
  <c r="X17" i="12"/>
  <c r="X16" i="12"/>
  <c r="X15" i="12"/>
  <c r="AC16" i="12" s="1"/>
  <c r="X14" i="12"/>
  <c r="X13" i="12"/>
  <c r="AC15" i="12" s="1"/>
  <c r="X12" i="12"/>
  <c r="X11" i="12"/>
  <c r="X10" i="12"/>
  <c r="X9" i="12"/>
  <c r="X8" i="12"/>
  <c r="X100" i="11"/>
  <c r="X99" i="11"/>
  <c r="X98" i="11"/>
  <c r="X97" i="11"/>
  <c r="X96" i="11"/>
  <c r="X95" i="11"/>
  <c r="X94" i="11"/>
  <c r="X93" i="11"/>
  <c r="X92" i="11"/>
  <c r="X91" i="11"/>
  <c r="X90" i="11"/>
  <c r="X89" i="11"/>
  <c r="X88" i="11"/>
  <c r="X87" i="11"/>
  <c r="X86" i="11"/>
  <c r="X85" i="11"/>
  <c r="X84" i="11"/>
  <c r="X83" i="11"/>
  <c r="X82" i="11"/>
  <c r="X81" i="11"/>
  <c r="X80" i="11"/>
  <c r="X79" i="11"/>
  <c r="X78" i="11"/>
  <c r="X77" i="11"/>
  <c r="X76" i="11"/>
  <c r="X75" i="11"/>
  <c r="X74" i="11"/>
  <c r="X73" i="11"/>
  <c r="X72" i="11"/>
  <c r="X71" i="11"/>
  <c r="X70" i="11"/>
  <c r="X69" i="11"/>
  <c r="X68" i="11"/>
  <c r="X67" i="11"/>
  <c r="X66" i="11"/>
  <c r="X65" i="11"/>
  <c r="X64" i="11"/>
  <c r="X63" i="11"/>
  <c r="X62" i="11"/>
  <c r="X61" i="11"/>
  <c r="X60" i="11"/>
  <c r="X59" i="11"/>
  <c r="X58" i="11"/>
  <c r="X57" i="11"/>
  <c r="X56" i="11"/>
  <c r="X55" i="11"/>
  <c r="X54" i="11"/>
  <c r="X53" i="11"/>
  <c r="X52" i="11"/>
  <c r="X51" i="11"/>
  <c r="X50" i="11"/>
  <c r="X49" i="11"/>
  <c r="X48" i="11"/>
  <c r="X47" i="11"/>
  <c r="X46" i="11"/>
  <c r="X45" i="11"/>
  <c r="X44" i="11"/>
  <c r="X43" i="11"/>
  <c r="X42" i="11"/>
  <c r="X41" i="11"/>
  <c r="X40" i="11"/>
  <c r="X39" i="11"/>
  <c r="X38" i="11"/>
  <c r="X37" i="11"/>
  <c r="X36" i="11"/>
  <c r="X35" i="11"/>
  <c r="X34" i="11"/>
  <c r="X33" i="11"/>
  <c r="X32" i="11"/>
  <c r="X31" i="11"/>
  <c r="X30" i="11"/>
  <c r="X29" i="11"/>
  <c r="X28" i="11"/>
  <c r="X27" i="11"/>
  <c r="X26" i="11"/>
  <c r="X25" i="11"/>
  <c r="AC14" i="11" s="1"/>
  <c r="X24" i="11"/>
  <c r="X23" i="11"/>
  <c r="X22" i="11"/>
  <c r="AC20" i="11" s="1"/>
  <c r="X21" i="11"/>
  <c r="X20" i="11"/>
  <c r="X19" i="11"/>
  <c r="X18" i="11"/>
  <c r="X17" i="11"/>
  <c r="X16" i="11"/>
  <c r="X15" i="11"/>
  <c r="X14" i="11"/>
  <c r="AC15" i="11" s="1"/>
  <c r="X13" i="11"/>
  <c r="X12" i="11"/>
  <c r="X11" i="11"/>
  <c r="X10" i="11"/>
  <c r="X9" i="11"/>
  <c r="X8" i="11"/>
  <c r="X100" i="10"/>
  <c r="X99" i="10"/>
  <c r="X98" i="10"/>
  <c r="X97" i="10"/>
  <c r="X96" i="10"/>
  <c r="X95" i="10"/>
  <c r="X94" i="10"/>
  <c r="X93" i="10"/>
  <c r="X92" i="10"/>
  <c r="X91" i="10"/>
  <c r="X90" i="10"/>
  <c r="X89" i="10"/>
  <c r="X88" i="10"/>
  <c r="X87" i="10"/>
  <c r="X86" i="10"/>
  <c r="X85" i="10"/>
  <c r="X84" i="10"/>
  <c r="X83" i="10"/>
  <c r="X82" i="10"/>
  <c r="X81" i="10"/>
  <c r="X80" i="10"/>
  <c r="X79" i="10"/>
  <c r="X78" i="10"/>
  <c r="X77" i="10"/>
  <c r="X76" i="10"/>
  <c r="X75" i="10"/>
  <c r="X74" i="10"/>
  <c r="X73" i="10"/>
  <c r="X72" i="10"/>
  <c r="X71" i="10"/>
  <c r="X70" i="10"/>
  <c r="X69" i="10"/>
  <c r="X68" i="10"/>
  <c r="X67" i="10"/>
  <c r="X66" i="10"/>
  <c r="X65" i="10"/>
  <c r="X64" i="10"/>
  <c r="X63" i="10"/>
  <c r="X62" i="10"/>
  <c r="X61" i="10"/>
  <c r="X60" i="10"/>
  <c r="X59" i="10"/>
  <c r="X58" i="10"/>
  <c r="X57" i="10"/>
  <c r="X56" i="10"/>
  <c r="X55" i="10"/>
  <c r="X54" i="10"/>
  <c r="X53" i="10"/>
  <c r="X52" i="10"/>
  <c r="X51" i="10"/>
  <c r="X50" i="10"/>
  <c r="X49" i="10"/>
  <c r="X48" i="10"/>
  <c r="X47" i="10"/>
  <c r="X46" i="10"/>
  <c r="X45" i="10"/>
  <c r="X44" i="10"/>
  <c r="X43" i="10"/>
  <c r="X42" i="10"/>
  <c r="X41" i="10"/>
  <c r="X40" i="10"/>
  <c r="X39" i="10"/>
  <c r="X38" i="10"/>
  <c r="X37" i="10"/>
  <c r="X36" i="10"/>
  <c r="X35" i="10"/>
  <c r="X34" i="10"/>
  <c r="X33" i="10"/>
  <c r="X32" i="10"/>
  <c r="X31" i="10"/>
  <c r="AC14" i="10" s="1"/>
  <c r="X30" i="10"/>
  <c r="X29" i="10"/>
  <c r="X28" i="10"/>
  <c r="AC20" i="10" s="1"/>
  <c r="X27" i="10"/>
  <c r="X26" i="10"/>
  <c r="AC16" i="10" s="1"/>
  <c r="X25" i="10"/>
  <c r="X24" i="10"/>
  <c r="X23" i="10"/>
  <c r="X22" i="10"/>
  <c r="X21" i="10"/>
  <c r="X20" i="10"/>
  <c r="X19" i="10"/>
  <c r="X18" i="10"/>
  <c r="X17" i="10"/>
  <c r="X16" i="10"/>
  <c r="X15" i="10"/>
  <c r="X14" i="10"/>
  <c r="X13" i="10"/>
  <c r="X12" i="10"/>
  <c r="X11" i="10"/>
  <c r="X10" i="10"/>
  <c r="X9" i="10"/>
  <c r="X8" i="10"/>
  <c r="AC24" i="10" s="1"/>
  <c r="X100" i="9"/>
  <c r="X99" i="9"/>
  <c r="X98" i="9"/>
  <c r="X97" i="9"/>
  <c r="X96" i="9"/>
  <c r="X95" i="9"/>
  <c r="X94" i="9"/>
  <c r="X93" i="9"/>
  <c r="X92" i="9"/>
  <c r="X91" i="9"/>
  <c r="X90" i="9"/>
  <c r="X89" i="9"/>
  <c r="X88" i="9"/>
  <c r="X87" i="9"/>
  <c r="X86" i="9"/>
  <c r="X85" i="9"/>
  <c r="X84" i="9"/>
  <c r="X83" i="9"/>
  <c r="X82" i="9"/>
  <c r="X81" i="9"/>
  <c r="X80" i="9"/>
  <c r="X79" i="9"/>
  <c r="X78" i="9"/>
  <c r="X77" i="9"/>
  <c r="X76" i="9"/>
  <c r="X75" i="9"/>
  <c r="X74" i="9"/>
  <c r="X73" i="9"/>
  <c r="X72" i="9"/>
  <c r="X71" i="9"/>
  <c r="X70" i="9"/>
  <c r="X69" i="9"/>
  <c r="X68" i="9"/>
  <c r="X67" i="9"/>
  <c r="X66" i="9"/>
  <c r="X65" i="9"/>
  <c r="X64" i="9"/>
  <c r="X63" i="9"/>
  <c r="X62" i="9"/>
  <c r="X61" i="9"/>
  <c r="X60" i="9"/>
  <c r="X59" i="9"/>
  <c r="X58" i="9"/>
  <c r="X57" i="9"/>
  <c r="X56" i="9"/>
  <c r="X55" i="9"/>
  <c r="X54" i="9"/>
  <c r="X53" i="9"/>
  <c r="X52" i="9"/>
  <c r="X51" i="9"/>
  <c r="X50" i="9"/>
  <c r="X49" i="9"/>
  <c r="X48" i="9"/>
  <c r="X47" i="9"/>
  <c r="X46" i="9"/>
  <c r="X45" i="9"/>
  <c r="X44" i="9"/>
  <c r="X43" i="9"/>
  <c r="X42" i="9"/>
  <c r="X41" i="9"/>
  <c r="X40" i="9"/>
  <c r="X39" i="9"/>
  <c r="X38" i="9"/>
  <c r="X37" i="9"/>
  <c r="X36" i="9"/>
  <c r="X35" i="9"/>
  <c r="X34" i="9"/>
  <c r="X33" i="9"/>
  <c r="X32" i="9"/>
  <c r="X31" i="9"/>
  <c r="X30" i="9"/>
  <c r="X29" i="9"/>
  <c r="X28" i="9"/>
  <c r="X27" i="9"/>
  <c r="X26" i="9"/>
  <c r="X25" i="9"/>
  <c r="X24" i="9"/>
  <c r="X23" i="9"/>
  <c r="X22" i="9"/>
  <c r="AC14" i="9" s="1"/>
  <c r="X21" i="9"/>
  <c r="X20" i="9"/>
  <c r="X19" i="9"/>
  <c r="AC20" i="9" s="1"/>
  <c r="X18" i="9"/>
  <c r="X17" i="9"/>
  <c r="X16" i="9"/>
  <c r="AC16" i="9" s="1"/>
  <c r="X15" i="9"/>
  <c r="X14" i="9"/>
  <c r="X13" i="9"/>
  <c r="X12" i="9"/>
  <c r="X11" i="9"/>
  <c r="AC24" i="9" s="1"/>
  <c r="X10" i="9"/>
  <c r="X9" i="9"/>
  <c r="X8" i="9"/>
  <c r="X100" i="8"/>
  <c r="X99" i="8"/>
  <c r="X98" i="8"/>
  <c r="X97" i="8"/>
  <c r="X96" i="8"/>
  <c r="X95" i="8"/>
  <c r="X94" i="8"/>
  <c r="X93" i="8"/>
  <c r="X92" i="8"/>
  <c r="X91" i="8"/>
  <c r="X90" i="8"/>
  <c r="X89" i="8"/>
  <c r="X88" i="8"/>
  <c r="X87" i="8"/>
  <c r="X86" i="8"/>
  <c r="X85" i="8"/>
  <c r="X84" i="8"/>
  <c r="X83" i="8"/>
  <c r="X82" i="8"/>
  <c r="X81" i="8"/>
  <c r="X80" i="8"/>
  <c r="X79" i="8"/>
  <c r="X78" i="8"/>
  <c r="X77" i="8"/>
  <c r="X76" i="8"/>
  <c r="X75" i="8"/>
  <c r="X74" i="8"/>
  <c r="X73" i="8"/>
  <c r="X72" i="8"/>
  <c r="X71" i="8"/>
  <c r="X70" i="8"/>
  <c r="X69" i="8"/>
  <c r="X68" i="8"/>
  <c r="X67" i="8"/>
  <c r="X66" i="8"/>
  <c r="X65" i="8"/>
  <c r="X64" i="8"/>
  <c r="X63" i="8"/>
  <c r="X62" i="8"/>
  <c r="X61" i="8"/>
  <c r="X60" i="8"/>
  <c r="X59" i="8"/>
  <c r="X58" i="8"/>
  <c r="X57" i="8"/>
  <c r="X56" i="8"/>
  <c r="X55" i="8"/>
  <c r="X54" i="8"/>
  <c r="X53" i="8"/>
  <c r="X52" i="8"/>
  <c r="X51" i="8"/>
  <c r="X50" i="8"/>
  <c r="X49" i="8"/>
  <c r="X48" i="8"/>
  <c r="X47" i="8"/>
  <c r="X46" i="8"/>
  <c r="X45" i="8"/>
  <c r="X44" i="8"/>
  <c r="X43" i="8"/>
  <c r="X42" i="8"/>
  <c r="X41" i="8"/>
  <c r="X40" i="8"/>
  <c r="X39" i="8"/>
  <c r="X38" i="8"/>
  <c r="X37" i="8"/>
  <c r="X36" i="8"/>
  <c r="X35" i="8"/>
  <c r="X34" i="8"/>
  <c r="X33" i="8"/>
  <c r="X32" i="8"/>
  <c r="X31" i="8"/>
  <c r="X30" i="8"/>
  <c r="X29" i="8"/>
  <c r="X28" i="8"/>
  <c r="X27" i="8"/>
  <c r="X26" i="8"/>
  <c r="X25" i="8"/>
  <c r="X24" i="8"/>
  <c r="X23" i="8"/>
  <c r="X22" i="8"/>
  <c r="X21" i="8"/>
  <c r="X20" i="8"/>
  <c r="X19" i="8"/>
  <c r="X18" i="8"/>
  <c r="X17" i="8"/>
  <c r="X16" i="8"/>
  <c r="X15" i="8"/>
  <c r="X14" i="8"/>
  <c r="X13" i="8"/>
  <c r="X12" i="8"/>
  <c r="X11" i="8"/>
  <c r="AC14" i="8" s="1"/>
  <c r="X10" i="8"/>
  <c r="X9" i="8"/>
  <c r="AC24" i="8" s="1"/>
  <c r="X8" i="8"/>
  <c r="X100" i="7"/>
  <c r="X99" i="7"/>
  <c r="X98" i="7"/>
  <c r="X97" i="7"/>
  <c r="X96" i="7"/>
  <c r="X95" i="7"/>
  <c r="X94" i="7"/>
  <c r="X93" i="7"/>
  <c r="X92" i="7"/>
  <c r="X91" i="7"/>
  <c r="X90" i="7"/>
  <c r="X89" i="7"/>
  <c r="X88" i="7"/>
  <c r="X87" i="7"/>
  <c r="X86" i="7"/>
  <c r="X85" i="7"/>
  <c r="X84" i="7"/>
  <c r="X83" i="7"/>
  <c r="X82" i="7"/>
  <c r="X81" i="7"/>
  <c r="X80" i="7"/>
  <c r="X79" i="7"/>
  <c r="X78" i="7"/>
  <c r="X77" i="7"/>
  <c r="X76" i="7"/>
  <c r="X75" i="7"/>
  <c r="X74" i="7"/>
  <c r="X73" i="7"/>
  <c r="X72" i="7"/>
  <c r="X71" i="7"/>
  <c r="X70" i="7"/>
  <c r="X69" i="7"/>
  <c r="X68" i="7"/>
  <c r="X67" i="7"/>
  <c r="X66" i="7"/>
  <c r="X65" i="7"/>
  <c r="X64" i="7"/>
  <c r="X63" i="7"/>
  <c r="X62" i="7"/>
  <c r="X61" i="7"/>
  <c r="X60" i="7"/>
  <c r="X59" i="7"/>
  <c r="X58" i="7"/>
  <c r="X57" i="7"/>
  <c r="X56" i="7"/>
  <c r="X55" i="7"/>
  <c r="X54" i="7"/>
  <c r="X53" i="7"/>
  <c r="X52" i="7"/>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X15" i="7"/>
  <c r="X14" i="7"/>
  <c r="AC14" i="7" s="1"/>
  <c r="X13" i="7"/>
  <c r="X12" i="7"/>
  <c r="X11" i="7"/>
  <c r="X10" i="7"/>
  <c r="AC24" i="7" s="1"/>
  <c r="X9" i="7"/>
  <c r="X8" i="7"/>
  <c r="X100" i="6"/>
  <c r="X99" i="6"/>
  <c r="X98" i="6"/>
  <c r="X97" i="6"/>
  <c r="X96" i="6"/>
  <c r="X95" i="6"/>
  <c r="X94" i="6"/>
  <c r="X93" i="6"/>
  <c r="X92" i="6"/>
  <c r="X91" i="6"/>
  <c r="X90" i="6"/>
  <c r="X89" i="6"/>
  <c r="X88" i="6"/>
  <c r="X87" i="6"/>
  <c r="X86" i="6"/>
  <c r="X85" i="6"/>
  <c r="X84" i="6"/>
  <c r="X83" i="6"/>
  <c r="X82" i="6"/>
  <c r="X81" i="6"/>
  <c r="X80" i="6"/>
  <c r="X79" i="6"/>
  <c r="X78" i="6"/>
  <c r="X77" i="6"/>
  <c r="X76" i="6"/>
  <c r="X75" i="6"/>
  <c r="X74" i="6"/>
  <c r="X73" i="6"/>
  <c r="X72" i="6"/>
  <c r="X71" i="6"/>
  <c r="X70" i="6"/>
  <c r="X69" i="6"/>
  <c r="X68" i="6"/>
  <c r="X67" i="6"/>
  <c r="X66" i="6"/>
  <c r="X65" i="6"/>
  <c r="X64" i="6"/>
  <c r="X63" i="6"/>
  <c r="X62" i="6"/>
  <c r="X61" i="6"/>
  <c r="X60" i="6"/>
  <c r="X59" i="6"/>
  <c r="X58" i="6"/>
  <c r="X57" i="6"/>
  <c r="X56" i="6"/>
  <c r="X55" i="6"/>
  <c r="X54" i="6"/>
  <c r="X53" i="6"/>
  <c r="X52" i="6"/>
  <c r="X51" i="6"/>
  <c r="X50" i="6"/>
  <c r="X49" i="6"/>
  <c r="X48" i="6"/>
  <c r="X47" i="6"/>
  <c r="X46" i="6"/>
  <c r="X45" i="6"/>
  <c r="X44" i="6"/>
  <c r="X43" i="6"/>
  <c r="X42" i="6"/>
  <c r="X41" i="6"/>
  <c r="X40" i="6"/>
  <c r="X39" i="6"/>
  <c r="X38" i="6"/>
  <c r="X37" i="6"/>
  <c r="X36" i="6"/>
  <c r="X35" i="6"/>
  <c r="X34" i="6"/>
  <c r="X33" i="6"/>
  <c r="X32" i="6"/>
  <c r="X31" i="6"/>
  <c r="X30" i="6"/>
  <c r="X29" i="6"/>
  <c r="X28" i="6"/>
  <c r="X27" i="6"/>
  <c r="X26" i="6"/>
  <c r="X25" i="6"/>
  <c r="X24" i="6"/>
  <c r="X23" i="6"/>
  <c r="X22" i="6"/>
  <c r="X21" i="6"/>
  <c r="X20" i="6"/>
  <c r="X19" i="6"/>
  <c r="X18" i="6"/>
  <c r="X17" i="6"/>
  <c r="X16" i="6"/>
  <c r="X15" i="6"/>
  <c r="X14" i="6"/>
  <c r="X13" i="6"/>
  <c r="X12" i="6"/>
  <c r="X11" i="6"/>
  <c r="X10" i="6"/>
  <c r="X9" i="6"/>
  <c r="X8" i="6"/>
  <c r="X100" i="5"/>
  <c r="X99" i="5"/>
  <c r="X98" i="5"/>
  <c r="X97" i="5"/>
  <c r="X96" i="5"/>
  <c r="X95" i="5"/>
  <c r="X94" i="5"/>
  <c r="X93" i="5"/>
  <c r="X92" i="5"/>
  <c r="X91" i="5"/>
  <c r="X90" i="5"/>
  <c r="X89" i="5"/>
  <c r="X88" i="5"/>
  <c r="X87" i="5"/>
  <c r="X86" i="5"/>
  <c r="X85" i="5"/>
  <c r="X84" i="5"/>
  <c r="X83" i="5"/>
  <c r="X82" i="5"/>
  <c r="X81" i="5"/>
  <c r="X80" i="5"/>
  <c r="X79" i="5"/>
  <c r="X78" i="5"/>
  <c r="X77" i="5"/>
  <c r="X76" i="5"/>
  <c r="X75" i="5"/>
  <c r="X74" i="5"/>
  <c r="X73" i="5"/>
  <c r="X72" i="5"/>
  <c r="X71" i="5"/>
  <c r="X70" i="5"/>
  <c r="X69" i="5"/>
  <c r="X68" i="5"/>
  <c r="X67" i="5"/>
  <c r="X66" i="5"/>
  <c r="X65" i="5"/>
  <c r="X64" i="5"/>
  <c r="X63" i="5"/>
  <c r="X62" i="5"/>
  <c r="X61" i="5"/>
  <c r="X60" i="5"/>
  <c r="X59" i="5"/>
  <c r="X58" i="5"/>
  <c r="X57" i="5"/>
  <c r="X56" i="5"/>
  <c r="X55" i="5"/>
  <c r="X54" i="5"/>
  <c r="X53" i="5"/>
  <c r="X52" i="5"/>
  <c r="X51" i="5"/>
  <c r="X50" i="5"/>
  <c r="X49" i="5"/>
  <c r="X48" i="5"/>
  <c r="X47" i="5"/>
  <c r="X46" i="5"/>
  <c r="X45" i="5"/>
  <c r="X44" i="5"/>
  <c r="X43" i="5"/>
  <c r="X42" i="5"/>
  <c r="X41" i="5"/>
  <c r="X40" i="5"/>
  <c r="X39" i="5"/>
  <c r="X38" i="5"/>
  <c r="X37" i="5"/>
  <c r="X36" i="5"/>
  <c r="X35" i="5"/>
  <c r="X34" i="5"/>
  <c r="X33" i="5"/>
  <c r="X32" i="5"/>
  <c r="X31" i="5"/>
  <c r="X30" i="5"/>
  <c r="X29" i="5"/>
  <c r="X28" i="5"/>
  <c r="X27" i="5"/>
  <c r="X26" i="5"/>
  <c r="X25" i="5"/>
  <c r="X24" i="5"/>
  <c r="X23" i="5"/>
  <c r="AC22" i="5"/>
  <c r="X22" i="5"/>
  <c r="X21" i="5"/>
  <c r="X20" i="5"/>
  <c r="AC19" i="5"/>
  <c r="X19" i="5"/>
  <c r="AC18" i="5"/>
  <c r="X18" i="5"/>
  <c r="AC17" i="5"/>
  <c r="X17" i="5"/>
  <c r="X16" i="5"/>
  <c r="AC16" i="5" s="1"/>
  <c r="AC15" i="5"/>
  <c r="X15" i="5"/>
  <c r="AC14" i="5"/>
  <c r="X14" i="5"/>
  <c r="AC13" i="5"/>
  <c r="X13" i="5"/>
  <c r="AC12" i="5"/>
  <c r="X12" i="5"/>
  <c r="AC11" i="5"/>
  <c r="X11" i="5"/>
  <c r="AC10" i="5"/>
  <c r="X10" i="5"/>
  <c r="AC9" i="5"/>
  <c r="X9" i="5"/>
  <c r="AC8" i="5"/>
  <c r="X8" i="5"/>
  <c r="B4" i="4"/>
  <c r="C215" i="3"/>
  <c r="V215" i="3" s="1"/>
  <c r="C214" i="3"/>
  <c r="V214" i="3" s="1"/>
  <c r="C213" i="3"/>
  <c r="V213" i="3" s="1"/>
  <c r="C212" i="3"/>
  <c r="X212" i="3" s="1"/>
  <c r="C211" i="3"/>
  <c r="P211" i="3" s="1"/>
  <c r="C210" i="3"/>
  <c r="V210" i="3" s="1"/>
  <c r="C209" i="3"/>
  <c r="V209" i="3" s="1"/>
  <c r="C208" i="3"/>
  <c r="X208" i="3" s="1"/>
  <c r="C207" i="3"/>
  <c r="V207" i="3" s="1"/>
  <c r="C206" i="3"/>
  <c r="X206" i="3" s="1"/>
  <c r="C205" i="3"/>
  <c r="X205" i="3" s="1"/>
  <c r="D204" i="3"/>
  <c r="C204" i="3"/>
  <c r="L204" i="3" s="1"/>
  <c r="D203" i="3"/>
  <c r="C203" i="3"/>
  <c r="J203" i="3" s="1"/>
  <c r="D202" i="3"/>
  <c r="C202" i="3"/>
  <c r="C200" i="3"/>
  <c r="F200" i="3" s="1"/>
  <c r="C199" i="3"/>
  <c r="X199" i="3" s="1"/>
  <c r="C198" i="3"/>
  <c r="P198" i="3" s="1"/>
  <c r="C197" i="3"/>
  <c r="Z197" i="3" s="1"/>
  <c r="C196" i="3"/>
  <c r="X196" i="3" s="1"/>
  <c r="C195" i="3"/>
  <c r="X195" i="3" s="1"/>
  <c r="C194" i="3"/>
  <c r="P194" i="3" s="1"/>
  <c r="C193" i="3"/>
  <c r="Z193" i="3" s="1"/>
  <c r="C192" i="3"/>
  <c r="X192" i="3" s="1"/>
  <c r="C191" i="3"/>
  <c r="X191" i="3" s="1"/>
  <c r="C190" i="3"/>
  <c r="Z190" i="3" s="1"/>
  <c r="C189" i="3"/>
  <c r="K189" i="3" s="1"/>
  <c r="C188" i="3"/>
  <c r="Y188" i="3" s="1"/>
  <c r="C186" i="3"/>
  <c r="Y186" i="3" s="1"/>
  <c r="C185" i="3"/>
  <c r="Q185" i="3" s="1"/>
  <c r="C184" i="3"/>
  <c r="W184" i="3" s="1"/>
  <c r="C183" i="3"/>
  <c r="O183" i="3" s="1"/>
  <c r="C182" i="3"/>
  <c r="O182" i="3" s="1"/>
  <c r="C181" i="3"/>
  <c r="O181" i="3" s="1"/>
  <c r="C180" i="3"/>
  <c r="O180" i="3" s="1"/>
  <c r="C179" i="3"/>
  <c r="O179" i="3" s="1"/>
  <c r="C178" i="3"/>
  <c r="O178" i="3" s="1"/>
  <c r="C177" i="3"/>
  <c r="C176" i="3"/>
  <c r="C175" i="3"/>
  <c r="C173" i="3"/>
  <c r="C172" i="3"/>
  <c r="C171" i="3"/>
  <c r="C170" i="3"/>
  <c r="C169" i="3"/>
  <c r="T169" i="3" s="1"/>
  <c r="C168" i="3"/>
  <c r="U168" i="3" s="1"/>
  <c r="C167" i="3"/>
  <c r="Y166" i="3"/>
  <c r="C166" i="3"/>
  <c r="C165" i="3"/>
  <c r="C164" i="3"/>
  <c r="U164" i="3" s="1"/>
  <c r="C163" i="3"/>
  <c r="U163" i="3" s="1"/>
  <c r="C162" i="3"/>
  <c r="M162" i="3" s="1"/>
  <c r="C160" i="3"/>
  <c r="Z160" i="3" s="1"/>
  <c r="C159" i="3"/>
  <c r="S159" i="3" s="1"/>
  <c r="C158" i="3"/>
  <c r="Z158" i="3" s="1"/>
  <c r="C157" i="3"/>
  <c r="C156" i="3"/>
  <c r="C155" i="3"/>
  <c r="C154" i="3"/>
  <c r="Z154" i="3" s="1"/>
  <c r="C153" i="3"/>
  <c r="U152" i="3"/>
  <c r="C152" i="3"/>
  <c r="C151" i="3"/>
  <c r="Y151" i="3" s="1"/>
  <c r="C150" i="3"/>
  <c r="R150" i="3" s="1"/>
  <c r="C149" i="3"/>
  <c r="P149" i="3" s="1"/>
  <c r="C147" i="3"/>
  <c r="X147" i="3" s="1"/>
  <c r="C146" i="3"/>
  <c r="X146" i="3" s="1"/>
  <c r="C145" i="3"/>
  <c r="X145" i="3" s="1"/>
  <c r="C144" i="3"/>
  <c r="X144" i="3" s="1"/>
  <c r="C143" i="3"/>
  <c r="X143" i="3" s="1"/>
  <c r="C142" i="3"/>
  <c r="X142" i="3" s="1"/>
  <c r="C141" i="3"/>
  <c r="X141" i="3" s="1"/>
  <c r="C140" i="3"/>
  <c r="X140" i="3" s="1"/>
  <c r="C139" i="3"/>
  <c r="W139" i="3" s="1"/>
  <c r="C138" i="3"/>
  <c r="X138" i="3" s="1"/>
  <c r="C137" i="3"/>
  <c r="W137" i="3" s="1"/>
  <c r="D136" i="3"/>
  <c r="C136" i="3"/>
  <c r="Y136" i="3" s="1"/>
  <c r="C134" i="3"/>
  <c r="Y134" i="3" s="1"/>
  <c r="C133" i="3"/>
  <c r="C132" i="3"/>
  <c r="C131" i="3"/>
  <c r="Y131" i="3" s="1"/>
  <c r="C130" i="3"/>
  <c r="C129" i="3"/>
  <c r="C128" i="3"/>
  <c r="Y128" i="3" s="1"/>
  <c r="C127" i="3"/>
  <c r="C126" i="3"/>
  <c r="P126" i="3" s="1"/>
  <c r="C125" i="3"/>
  <c r="H125" i="3" s="1"/>
  <c r="C124" i="3"/>
  <c r="H124" i="3" s="1"/>
  <c r="C123" i="3"/>
  <c r="C121" i="3"/>
  <c r="Q121" i="3" s="1"/>
  <c r="C120" i="3"/>
  <c r="Z120" i="3" s="1"/>
  <c r="C119" i="3"/>
  <c r="U119" i="3" s="1"/>
  <c r="C118" i="3"/>
  <c r="Z118" i="3" s="1"/>
  <c r="C117" i="3"/>
  <c r="C116" i="3"/>
  <c r="Z116" i="3" s="1"/>
  <c r="C115" i="3"/>
  <c r="U115" i="3" s="1"/>
  <c r="C114" i="3"/>
  <c r="T114" i="3" s="1"/>
  <c r="C112" i="3"/>
  <c r="C111" i="3"/>
  <c r="X111" i="3" s="1"/>
  <c r="C110" i="3"/>
  <c r="X110" i="3" s="1"/>
  <c r="D109" i="3"/>
  <c r="C109" i="3"/>
  <c r="X109" i="3" s="1"/>
  <c r="C108" i="3"/>
  <c r="C106" i="3"/>
  <c r="C105" i="3"/>
  <c r="V105" i="3" s="1"/>
  <c r="C103" i="3"/>
  <c r="T103" i="3" s="1"/>
  <c r="C102" i="3"/>
  <c r="S102" i="3" s="1"/>
  <c r="C101" i="3"/>
  <c r="C100" i="3"/>
  <c r="C99" i="3"/>
  <c r="C98" i="3"/>
  <c r="C97" i="3"/>
  <c r="Y97" i="3" s="1"/>
  <c r="C96" i="3"/>
  <c r="M96" i="3" s="1"/>
  <c r="L95" i="3"/>
  <c r="C95" i="3"/>
  <c r="C94" i="3"/>
  <c r="C93" i="3"/>
  <c r="C92" i="3"/>
  <c r="C91" i="3"/>
  <c r="W91" i="3" s="1"/>
  <c r="C89" i="3"/>
  <c r="V89" i="3" s="1"/>
  <c r="C88" i="3"/>
  <c r="W88" i="3" s="1"/>
  <c r="C87" i="3"/>
  <c r="W87" i="3" s="1"/>
  <c r="C85" i="3"/>
  <c r="M85" i="3" s="1"/>
  <c r="C84" i="3"/>
  <c r="T83" i="3"/>
  <c r="C83" i="3"/>
  <c r="X82" i="3"/>
  <c r="C82" i="3"/>
  <c r="C81" i="3"/>
  <c r="P80" i="3"/>
  <c r="C80" i="3"/>
  <c r="X80" i="3" s="1"/>
  <c r="C79" i="3"/>
  <c r="X79" i="3" s="1"/>
  <c r="X78" i="3"/>
  <c r="C78" i="3"/>
  <c r="H77" i="3"/>
  <c r="D77" i="3"/>
  <c r="C77" i="3"/>
  <c r="C75" i="3"/>
  <c r="S75" i="3" s="1"/>
  <c r="C74" i="3"/>
  <c r="C73" i="3"/>
  <c r="C72" i="3"/>
  <c r="Q72" i="3" s="1"/>
  <c r="D71" i="3"/>
  <c r="C71" i="3"/>
  <c r="W71" i="3" s="1"/>
  <c r="D70" i="3"/>
  <c r="C70" i="3"/>
  <c r="C68" i="3"/>
  <c r="C67" i="3"/>
  <c r="C66" i="3"/>
  <c r="C65" i="3"/>
  <c r="X65" i="3" s="1"/>
  <c r="C63" i="3"/>
  <c r="Y63" i="3" s="1"/>
  <c r="C62" i="3"/>
  <c r="U62" i="3" s="1"/>
  <c r="C61" i="3"/>
  <c r="C60" i="3"/>
  <c r="U60" i="3" s="1"/>
  <c r="C59" i="3"/>
  <c r="Y59" i="3" s="1"/>
  <c r="C58" i="3"/>
  <c r="U58" i="3" s="1"/>
  <c r="C57" i="3"/>
  <c r="C56" i="3"/>
  <c r="U56" i="3" s="1"/>
  <c r="C55" i="3"/>
  <c r="W55" i="3" s="1"/>
  <c r="C54" i="3"/>
  <c r="L54" i="3" s="1"/>
  <c r="C53" i="3"/>
  <c r="C52" i="3"/>
  <c r="L52" i="3" s="1"/>
  <c r="C51" i="3"/>
  <c r="X51" i="3" s="1"/>
  <c r="C50" i="3"/>
  <c r="L50" i="3" s="1"/>
  <c r="C49" i="3"/>
  <c r="C48" i="3"/>
  <c r="L48" i="3" s="1"/>
  <c r="C47" i="3"/>
  <c r="X47" i="3" s="1"/>
  <c r="C46" i="3"/>
  <c r="X46" i="3" s="1"/>
  <c r="C45" i="3"/>
  <c r="C44" i="3"/>
  <c r="X44" i="3" s="1"/>
  <c r="C43" i="3"/>
  <c r="C41" i="3"/>
  <c r="C40" i="3"/>
  <c r="Y40" i="3" s="1"/>
  <c r="C39" i="3"/>
  <c r="C38" i="3"/>
  <c r="C37" i="3"/>
  <c r="C36" i="3"/>
  <c r="C35" i="3"/>
  <c r="C34" i="3"/>
  <c r="C33" i="3"/>
  <c r="C32" i="3"/>
  <c r="C31" i="3"/>
  <c r="D30" i="3"/>
  <c r="C30" i="3"/>
  <c r="Y30" i="3" s="1"/>
  <c r="C29" i="3"/>
  <c r="P29" i="3" s="1"/>
  <c r="D28" i="3"/>
  <c r="C28" i="3"/>
  <c r="T28" i="3" s="1"/>
  <c r="C27" i="3"/>
  <c r="C26" i="3"/>
  <c r="C25" i="3"/>
  <c r="C24" i="3"/>
  <c r="C23" i="3"/>
  <c r="Y23" i="3" s="1"/>
  <c r="D22" i="3"/>
  <c r="C22" i="3"/>
  <c r="I22" i="3" s="1"/>
  <c r="C20" i="3"/>
  <c r="Z20" i="3" s="1"/>
  <c r="C19" i="3"/>
  <c r="U19" i="3" s="1"/>
  <c r="C18" i="3"/>
  <c r="H18" i="3" s="1"/>
  <c r="C16" i="3"/>
  <c r="C15" i="3"/>
  <c r="C14" i="3"/>
  <c r="C13" i="3"/>
  <c r="C12" i="3"/>
  <c r="C11" i="3"/>
  <c r="W11" i="3" s="1"/>
  <c r="C10" i="3"/>
  <c r="S10" i="3" s="1"/>
  <c r="C9" i="3"/>
  <c r="C8" i="3"/>
  <c r="P8" i="3" s="1"/>
  <c r="C7" i="3"/>
  <c r="M7" i="3" s="1"/>
  <c r="C6" i="3"/>
  <c r="A470" i="1"/>
  <c r="AZ468" i="1"/>
  <c r="A468" i="1"/>
  <c r="AZ466" i="1"/>
  <c r="A466" i="1"/>
  <c r="A464" i="1"/>
  <c r="A462" i="1"/>
  <c r="AZ460" i="1"/>
  <c r="D215" i="3"/>
  <c r="A460" i="1"/>
  <c r="AZ458" i="1"/>
  <c r="D214" i="3"/>
  <c r="A458" i="1"/>
  <c r="AZ456" i="1"/>
  <c r="D213" i="3"/>
  <c r="A456" i="1"/>
  <c r="D212" i="3"/>
  <c r="A454" i="1"/>
  <c r="AZ452" i="1"/>
  <c r="D211" i="3"/>
  <c r="A452" i="1"/>
  <c r="D210" i="3"/>
  <c r="A450" i="1"/>
  <c r="AZ448" i="1"/>
  <c r="D209" i="3"/>
  <c r="A448" i="1"/>
  <c r="AZ446" i="1"/>
  <c r="D208" i="3"/>
  <c r="A446" i="1"/>
  <c r="D207" i="3"/>
  <c r="A444" i="1"/>
  <c r="D206" i="3"/>
  <c r="A442" i="1"/>
  <c r="AZ440" i="1"/>
  <c r="D205" i="3"/>
  <c r="A440" i="1"/>
  <c r="A438" i="1"/>
  <c r="A436" i="1"/>
  <c r="A434" i="1"/>
  <c r="A429" i="1"/>
  <c r="A427" i="1"/>
  <c r="A425" i="1"/>
  <c r="AZ423" i="1"/>
  <c r="A423" i="1"/>
  <c r="A421" i="1"/>
  <c r="AZ419" i="1"/>
  <c r="A419" i="1"/>
  <c r="AZ417" i="1"/>
  <c r="A417" i="1"/>
  <c r="AZ415" i="1"/>
  <c r="D200" i="3"/>
  <c r="A415" i="1"/>
  <c r="D199" i="3"/>
  <c r="A413" i="1"/>
  <c r="D198" i="3"/>
  <c r="A411" i="1"/>
  <c r="D197" i="3"/>
  <c r="A409" i="1"/>
  <c r="AZ407" i="1"/>
  <c r="D196" i="3"/>
  <c r="A407" i="1"/>
  <c r="D195" i="3"/>
  <c r="A405" i="1"/>
  <c r="AZ403" i="1"/>
  <c r="D194" i="3"/>
  <c r="A403" i="1"/>
  <c r="AZ401" i="1"/>
  <c r="D193" i="3"/>
  <c r="A401" i="1"/>
  <c r="AZ399" i="1"/>
  <c r="D192" i="3"/>
  <c r="A399" i="1"/>
  <c r="D191" i="3"/>
  <c r="A397" i="1"/>
  <c r="A395" i="1"/>
  <c r="D189" i="3"/>
  <c r="A393" i="1"/>
  <c r="U188" i="3"/>
  <c r="S188" i="3"/>
  <c r="R188" i="3"/>
  <c r="N188" i="3"/>
  <c r="M188" i="3"/>
  <c r="J188" i="3"/>
  <c r="G188" i="3"/>
  <c r="D188" i="3"/>
  <c r="A391" i="1"/>
  <c r="R200" i="3"/>
  <c r="H200" i="3"/>
  <c r="D186" i="3"/>
  <c r="A386" i="1"/>
  <c r="AZ384" i="1"/>
  <c r="D185" i="3"/>
  <c r="A384" i="1"/>
  <c r="AZ382" i="1"/>
  <c r="D184" i="3"/>
  <c r="A382" i="1"/>
  <c r="D183" i="3"/>
  <c r="A380" i="1"/>
  <c r="D182" i="3"/>
  <c r="A378" i="1"/>
  <c r="AZ376" i="1"/>
  <c r="D181" i="3"/>
  <c r="A376" i="1"/>
  <c r="D180" i="3"/>
  <c r="A374" i="1"/>
  <c r="AZ372" i="1"/>
  <c r="D179" i="3"/>
  <c r="A372" i="1"/>
  <c r="D178" i="3"/>
  <c r="A370" i="1"/>
  <c r="AZ368" i="1"/>
  <c r="D177" i="3"/>
  <c r="A368" i="1"/>
  <c r="D176" i="3"/>
  <c r="A366" i="1"/>
  <c r="D175" i="3"/>
  <c r="A364" i="1"/>
  <c r="D173" i="3"/>
  <c r="A359" i="1"/>
  <c r="D172" i="3"/>
  <c r="A357" i="1"/>
  <c r="AZ355" i="1"/>
  <c r="D171" i="3"/>
  <c r="A355" i="1"/>
  <c r="AZ353" i="1"/>
  <c r="D170" i="3"/>
  <c r="A353" i="1"/>
  <c r="AZ351" i="1"/>
  <c r="D169" i="3"/>
  <c r="A351" i="1"/>
  <c r="D168" i="3"/>
  <c r="A349" i="1"/>
  <c r="AZ347" i="1"/>
  <c r="D167" i="3"/>
  <c r="A347" i="1"/>
  <c r="AZ345" i="1"/>
  <c r="D166" i="3"/>
  <c r="A345" i="1"/>
  <c r="D165" i="3"/>
  <c r="A343" i="1"/>
  <c r="D164" i="3"/>
  <c r="A341" i="1"/>
  <c r="W163" i="3"/>
  <c r="V163" i="3"/>
  <c r="S163" i="3"/>
  <c r="Q163" i="3"/>
  <c r="D163" i="3"/>
  <c r="A339" i="1"/>
  <c r="D162" i="3"/>
  <c r="A337" i="1"/>
  <c r="D160" i="3"/>
  <c r="A332" i="1"/>
  <c r="AZ330" i="1"/>
  <c r="D159" i="3"/>
  <c r="A330" i="1"/>
  <c r="AZ328" i="1"/>
  <c r="D158" i="3"/>
  <c r="A328" i="1"/>
  <c r="AZ326" i="1"/>
  <c r="D157" i="3"/>
  <c r="A326" i="1"/>
  <c r="D156" i="3"/>
  <c r="A324" i="1"/>
  <c r="AZ322" i="1"/>
  <c r="D155" i="3"/>
  <c r="A322" i="1"/>
  <c r="AZ320" i="1"/>
  <c r="D154" i="3"/>
  <c r="A320" i="1"/>
  <c r="AZ318" i="1"/>
  <c r="D153" i="3"/>
  <c r="A318" i="1"/>
  <c r="D152" i="3"/>
  <c r="A316" i="1"/>
  <c r="AZ314" i="1"/>
  <c r="D151" i="3"/>
  <c r="A314" i="1"/>
  <c r="D150" i="3"/>
  <c r="A312" i="1"/>
  <c r="O149" i="3"/>
  <c r="N149" i="3"/>
  <c r="L149" i="3"/>
  <c r="J149" i="3"/>
  <c r="I149" i="3"/>
  <c r="H149" i="3"/>
  <c r="D149" i="3"/>
  <c r="A310" i="1"/>
  <c r="D147" i="3"/>
  <c r="A305" i="1"/>
  <c r="AZ303" i="1"/>
  <c r="D146" i="3"/>
  <c r="A303" i="1"/>
  <c r="AZ301" i="1"/>
  <c r="D145" i="3"/>
  <c r="A301" i="1"/>
  <c r="D144" i="3"/>
  <c r="A299" i="1"/>
  <c r="D143" i="3"/>
  <c r="A297" i="1"/>
  <c r="AZ295" i="1"/>
  <c r="D142" i="3"/>
  <c r="A295" i="1"/>
  <c r="AZ293" i="1"/>
  <c r="D141" i="3"/>
  <c r="A293" i="1"/>
  <c r="D140" i="3"/>
  <c r="A291" i="1"/>
  <c r="D139" i="3"/>
  <c r="A289" i="1"/>
  <c r="AZ287" i="1"/>
  <c r="D138" i="3"/>
  <c r="A287" i="1"/>
  <c r="AZ285" i="1"/>
  <c r="D137" i="3"/>
  <c r="A285" i="1"/>
  <c r="S136" i="3"/>
  <c r="R136" i="3"/>
  <c r="P136" i="3"/>
  <c r="K136" i="3"/>
  <c r="J136" i="3"/>
  <c r="A283" i="1"/>
  <c r="D134" i="3"/>
  <c r="A278" i="1"/>
  <c r="AZ276" i="1"/>
  <c r="D133" i="3"/>
  <c r="A276" i="1"/>
  <c r="AZ274" i="1"/>
  <c r="D132" i="3"/>
  <c r="A274" i="1"/>
  <c r="AZ272" i="1"/>
  <c r="D131" i="3"/>
  <c r="A272" i="1"/>
  <c r="D130" i="3"/>
  <c r="A270" i="1"/>
  <c r="AZ268" i="1"/>
  <c r="D129" i="3"/>
  <c r="A268" i="1"/>
  <c r="D128" i="3"/>
  <c r="A266" i="1"/>
  <c r="AZ264" i="1"/>
  <c r="D127" i="3"/>
  <c r="A264" i="1"/>
  <c r="D126" i="3"/>
  <c r="A262" i="1"/>
  <c r="AZ260" i="1"/>
  <c r="D125" i="3"/>
  <c r="A260" i="1"/>
  <c r="D124" i="3"/>
  <c r="A258" i="1"/>
  <c r="D123" i="3"/>
  <c r="A256" i="1"/>
  <c r="D121" i="3"/>
  <c r="A251" i="1"/>
  <c r="AZ249" i="1"/>
  <c r="D120" i="3"/>
  <c r="A249" i="1"/>
  <c r="D119" i="3"/>
  <c r="A247" i="1"/>
  <c r="AZ245" i="1"/>
  <c r="D118" i="3"/>
  <c r="A245" i="1"/>
  <c r="D117" i="3"/>
  <c r="A243" i="1"/>
  <c r="AZ241" i="1"/>
  <c r="D116" i="3"/>
  <c r="A241" i="1"/>
  <c r="D115" i="3"/>
  <c r="A239" i="1"/>
  <c r="P114" i="3"/>
  <c r="D114" i="3"/>
  <c r="A237" i="1"/>
  <c r="AZ232" i="1"/>
  <c r="D112" i="3"/>
  <c r="A232" i="1"/>
  <c r="D111" i="3"/>
  <c r="A230" i="1"/>
  <c r="AZ228" i="1"/>
  <c r="D110" i="3"/>
  <c r="A228" i="1"/>
  <c r="W109" i="3"/>
  <c r="T109" i="3"/>
  <c r="S109" i="3"/>
  <c r="Q109" i="3"/>
  <c r="O109" i="3"/>
  <c r="M109" i="3"/>
  <c r="L109" i="3"/>
  <c r="A226" i="1"/>
  <c r="D108" i="3"/>
  <c r="A224" i="1"/>
  <c r="D106" i="3"/>
  <c r="A219" i="1"/>
  <c r="Q105" i="3"/>
  <c r="I105" i="3"/>
  <c r="D105" i="3"/>
  <c r="A217" i="1"/>
  <c r="A211" i="1"/>
  <c r="A209" i="1"/>
  <c r="AZ207" i="1"/>
  <c r="A207" i="1"/>
  <c r="AZ205" i="1"/>
  <c r="D100" i="3"/>
  <c r="A205" i="1"/>
  <c r="D99" i="3"/>
  <c r="A203" i="1"/>
  <c r="AZ201" i="1"/>
  <c r="D98" i="3"/>
  <c r="A201" i="1"/>
  <c r="D97" i="3"/>
  <c r="A199" i="1"/>
  <c r="AZ197" i="1"/>
  <c r="D96" i="3"/>
  <c r="A197" i="1"/>
  <c r="W95" i="3"/>
  <c r="S95" i="3"/>
  <c r="D95" i="3"/>
  <c r="A195" i="1"/>
  <c r="D94" i="3"/>
  <c r="A193" i="1"/>
  <c r="D93" i="3"/>
  <c r="A191" i="1"/>
  <c r="D92" i="3"/>
  <c r="A189" i="1"/>
  <c r="D91" i="3"/>
  <c r="A187" i="1"/>
  <c r="AZ182" i="1"/>
  <c r="D89" i="3"/>
  <c r="A182" i="1"/>
  <c r="D88" i="3"/>
  <c r="A180" i="1"/>
  <c r="D87" i="3"/>
  <c r="A178" i="1"/>
  <c r="AZ173" i="1"/>
  <c r="D85" i="3"/>
  <c r="A173" i="1"/>
  <c r="D84" i="3"/>
  <c r="A171" i="1"/>
  <c r="D83" i="3"/>
  <c r="A169" i="1"/>
  <c r="AZ167" i="1"/>
  <c r="D82" i="3"/>
  <c r="A167" i="1"/>
  <c r="AZ165" i="1"/>
  <c r="D81" i="3"/>
  <c r="A165" i="1"/>
  <c r="A163" i="1"/>
  <c r="T79" i="3"/>
  <c r="S79" i="3"/>
  <c r="Q79" i="3"/>
  <c r="D79" i="3"/>
  <c r="A161" i="1"/>
  <c r="D78" i="3"/>
  <c r="A159" i="1"/>
  <c r="A157" i="1"/>
  <c r="D75" i="3"/>
  <c r="A152" i="1"/>
  <c r="AZ150" i="1"/>
  <c r="D74" i="3"/>
  <c r="A150" i="1"/>
  <c r="D73" i="3"/>
  <c r="A148" i="1"/>
  <c r="AZ146" i="1"/>
  <c r="D72" i="3"/>
  <c r="A146" i="1"/>
  <c r="A144" i="1"/>
  <c r="P70" i="3"/>
  <c r="A142" i="1"/>
  <c r="A140" i="1"/>
  <c r="AZ137" i="1"/>
  <c r="D68" i="3"/>
  <c r="A137" i="1"/>
  <c r="D67" i="3"/>
  <c r="A135" i="1"/>
  <c r="AZ133" i="1"/>
  <c r="D66" i="3"/>
  <c r="A133" i="1"/>
  <c r="D65" i="3"/>
  <c r="A131" i="1"/>
  <c r="AZ126" i="1"/>
  <c r="D63" i="3"/>
  <c r="A126" i="1"/>
  <c r="AZ124" i="1"/>
  <c r="D62" i="3"/>
  <c r="A124" i="1"/>
  <c r="AZ122" i="1"/>
  <c r="D61" i="3"/>
  <c r="A122" i="1"/>
  <c r="AZ120" i="1"/>
  <c r="D60" i="3"/>
  <c r="A120" i="1"/>
  <c r="AZ118" i="1"/>
  <c r="D59" i="3"/>
  <c r="A118" i="1"/>
  <c r="AZ116" i="1"/>
  <c r="D58" i="3"/>
  <c r="A116" i="1"/>
  <c r="AZ114" i="1"/>
  <c r="D57" i="3"/>
  <c r="A114" i="1"/>
  <c r="D56" i="3"/>
  <c r="A112" i="1"/>
  <c r="D55" i="3"/>
  <c r="A110" i="1"/>
  <c r="D54" i="3"/>
  <c r="A108" i="1"/>
  <c r="AZ106" i="1"/>
  <c r="D53" i="3"/>
  <c r="A106" i="1"/>
  <c r="D52" i="3"/>
  <c r="A104" i="1"/>
  <c r="AZ102" i="1"/>
  <c r="D51" i="3"/>
  <c r="A102" i="1"/>
  <c r="AZ100" i="1"/>
  <c r="D50" i="3"/>
  <c r="A100" i="1"/>
  <c r="AZ98" i="1"/>
  <c r="D49" i="3"/>
  <c r="A98" i="1"/>
  <c r="D48" i="3"/>
  <c r="A96" i="1"/>
  <c r="AZ94" i="1"/>
  <c r="D47" i="3"/>
  <c r="A94" i="1"/>
  <c r="D46" i="3"/>
  <c r="A92" i="1"/>
  <c r="D45" i="3"/>
  <c r="A90" i="1"/>
  <c r="D44" i="3"/>
  <c r="A88" i="1"/>
  <c r="D43" i="3"/>
  <c r="A86" i="1"/>
  <c r="D41" i="3"/>
  <c r="A81" i="1"/>
  <c r="AZ79" i="1"/>
  <c r="D40" i="3"/>
  <c r="A79" i="1"/>
  <c r="AZ77" i="1"/>
  <c r="D39" i="3"/>
  <c r="A77" i="1"/>
  <c r="AZ75" i="1"/>
  <c r="D38" i="3"/>
  <c r="A75" i="1"/>
  <c r="D37" i="3"/>
  <c r="A73" i="1"/>
  <c r="AZ71" i="1"/>
  <c r="D36" i="3"/>
  <c r="A71" i="1"/>
  <c r="D35" i="3"/>
  <c r="A69" i="1"/>
  <c r="AZ67" i="1"/>
  <c r="D34" i="3"/>
  <c r="A67" i="1"/>
  <c r="D33" i="3"/>
  <c r="A65" i="1"/>
  <c r="D32" i="3"/>
  <c r="A63" i="1"/>
  <c r="D31" i="3"/>
  <c r="A61" i="1"/>
  <c r="A59" i="1"/>
  <c r="D29" i="3"/>
  <c r="A57" i="1"/>
  <c r="A55" i="1"/>
  <c r="D27" i="3"/>
  <c r="A53" i="1"/>
  <c r="D26" i="3"/>
  <c r="A51" i="1"/>
  <c r="D25" i="3"/>
  <c r="A49" i="1"/>
  <c r="AZ47" i="1"/>
  <c r="D24" i="3"/>
  <c r="A47" i="1"/>
  <c r="D23" i="3"/>
  <c r="A45" i="1"/>
  <c r="A43" i="1"/>
  <c r="D20" i="3"/>
  <c r="A38" i="1"/>
  <c r="D19" i="3"/>
  <c r="A36" i="1"/>
  <c r="I18" i="3"/>
  <c r="D18" i="3"/>
  <c r="A34" i="1"/>
  <c r="AZ29" i="1"/>
  <c r="D16" i="3"/>
  <c r="AZ27" i="1"/>
  <c r="D15" i="3"/>
  <c r="AZ25" i="1"/>
  <c r="D14" i="3"/>
  <c r="AZ23" i="1"/>
  <c r="D13" i="3"/>
  <c r="AZ21" i="1"/>
  <c r="D12" i="3"/>
  <c r="AZ19" i="1"/>
  <c r="D11" i="3"/>
  <c r="D10" i="3"/>
  <c r="D9" i="3"/>
  <c r="D8" i="3"/>
  <c r="D7" i="3"/>
  <c r="D6" i="3"/>
  <c r="U150" i="3" l="1"/>
  <c r="H91" i="3"/>
  <c r="V150" i="3"/>
  <c r="L19" i="3"/>
  <c r="I91" i="3"/>
  <c r="L46" i="3"/>
  <c r="G162" i="3"/>
  <c r="Y123" i="3"/>
  <c r="W123" i="3"/>
  <c r="R123" i="3"/>
  <c r="L123" i="3"/>
  <c r="G123" i="3"/>
  <c r="V123" i="3"/>
  <c r="P123" i="3"/>
  <c r="K123" i="3"/>
  <c r="T123" i="3"/>
  <c r="O123" i="3"/>
  <c r="J123" i="3"/>
  <c r="S123" i="3"/>
  <c r="N123" i="3"/>
  <c r="H123" i="3"/>
  <c r="X94" i="3"/>
  <c r="P94" i="3"/>
  <c r="N94" i="3"/>
  <c r="T150" i="3"/>
  <c r="H70" i="3"/>
  <c r="F70" i="3"/>
  <c r="K77" i="3"/>
  <c r="U95" i="3"/>
  <c r="S73" i="3"/>
  <c r="G73" i="3"/>
  <c r="AC25" i="19"/>
  <c r="AC25" i="9"/>
  <c r="I7" i="4"/>
  <c r="I11" i="4" s="1"/>
  <c r="AC20" i="5"/>
  <c r="O7" i="3"/>
  <c r="T158" i="3"/>
  <c r="L7" i="3"/>
  <c r="U87" i="3"/>
  <c r="I94" i="3"/>
  <c r="O70" i="3"/>
  <c r="Q150" i="3"/>
  <c r="L158" i="3"/>
  <c r="M19" i="3"/>
  <c r="R19" i="3"/>
  <c r="T10" i="3"/>
  <c r="H175" i="3"/>
  <c r="L175" i="3"/>
  <c r="P175" i="3"/>
  <c r="T175" i="3"/>
  <c r="X175" i="3"/>
  <c r="M175" i="3"/>
  <c r="Q175" i="3"/>
  <c r="U175" i="3"/>
  <c r="Y175" i="3"/>
  <c r="J175" i="3"/>
  <c r="N175" i="3"/>
  <c r="R175" i="3"/>
  <c r="V175" i="3"/>
  <c r="Z175" i="3"/>
  <c r="G175" i="3"/>
  <c r="K175" i="3"/>
  <c r="O175" i="3"/>
  <c r="S175" i="3"/>
  <c r="W175" i="3"/>
  <c r="I175" i="3"/>
  <c r="K7" i="3"/>
  <c r="Q8" i="3"/>
  <c r="T19" i="3"/>
  <c r="F22" i="3"/>
  <c r="Q30" i="3"/>
  <c r="R79" i="3"/>
  <c r="Q94" i="3"/>
  <c r="J109" i="3"/>
  <c r="P109" i="3"/>
  <c r="U109" i="3"/>
  <c r="N136" i="3"/>
  <c r="W136" i="3"/>
  <c r="R163" i="3"/>
  <c r="Y200" i="3"/>
  <c r="I188" i="3"/>
  <c r="O188" i="3"/>
  <c r="W188" i="3"/>
  <c r="P139" i="3"/>
  <c r="H176" i="3"/>
  <c r="L176" i="3"/>
  <c r="P176" i="3"/>
  <c r="T176" i="3"/>
  <c r="X176" i="3"/>
  <c r="I176" i="3"/>
  <c r="M176" i="3"/>
  <c r="Q176" i="3"/>
  <c r="U176" i="3"/>
  <c r="Y176" i="3"/>
  <c r="J176" i="3"/>
  <c r="N176" i="3"/>
  <c r="R176" i="3"/>
  <c r="V176" i="3"/>
  <c r="Z176" i="3"/>
  <c r="G176" i="3"/>
  <c r="K176" i="3"/>
  <c r="O176" i="3"/>
  <c r="S176" i="3"/>
  <c r="W176" i="3"/>
  <c r="X188" i="3"/>
  <c r="V191" i="3"/>
  <c r="X194" i="3"/>
  <c r="R197" i="3"/>
  <c r="H177" i="3"/>
  <c r="L177" i="3"/>
  <c r="P177" i="3"/>
  <c r="T177" i="3"/>
  <c r="X177" i="3"/>
  <c r="I177" i="3"/>
  <c r="M177" i="3"/>
  <c r="Q177" i="3"/>
  <c r="U177" i="3"/>
  <c r="Y177" i="3"/>
  <c r="J177" i="3"/>
  <c r="N177" i="3"/>
  <c r="R177" i="3"/>
  <c r="V177" i="3"/>
  <c r="Z177" i="3"/>
  <c r="G177" i="3"/>
  <c r="K177" i="3"/>
  <c r="O177" i="3"/>
  <c r="S177" i="3"/>
  <c r="W177" i="3"/>
  <c r="R30" i="3"/>
  <c r="T7" i="4"/>
  <c r="U7" i="4"/>
  <c r="U11" i="4" s="1"/>
  <c r="R7" i="4"/>
  <c r="R11" i="4" s="1"/>
  <c r="Q7" i="4"/>
  <c r="P7" i="4"/>
  <c r="P11" i="4" s="1"/>
  <c r="N7" i="4"/>
  <c r="N11" i="4" s="1"/>
  <c r="M7" i="4"/>
  <c r="AC25" i="13"/>
  <c r="K7" i="4" s="1"/>
  <c r="K11" i="4" s="1"/>
  <c r="H7" i="4"/>
  <c r="H11" i="4" s="1"/>
  <c r="F18" i="3"/>
  <c r="J18" i="3"/>
  <c r="H44" i="3"/>
  <c r="U71" i="3"/>
  <c r="V114" i="3"/>
  <c r="O162" i="3"/>
  <c r="J200" i="3"/>
  <c r="S200" i="3"/>
  <c r="Z200" i="3"/>
  <c r="G18" i="3"/>
  <c r="N19" i="3"/>
  <c r="V19" i="3"/>
  <c r="G77" i="3"/>
  <c r="K200" i="3"/>
  <c r="V200" i="3"/>
  <c r="L30" i="3"/>
  <c r="M63" i="3"/>
  <c r="G88" i="3"/>
  <c r="W89" i="3"/>
  <c r="W90" i="3" s="1"/>
  <c r="T6" i="23" s="1"/>
  <c r="L111" i="3"/>
  <c r="X123" i="3"/>
  <c r="X198" i="3"/>
  <c r="P209" i="3"/>
  <c r="H211" i="3"/>
  <c r="F213" i="3"/>
  <c r="F215" i="3"/>
  <c r="Q19" i="3"/>
  <c r="P28" i="3"/>
  <c r="P30" i="3"/>
  <c r="Q70" i="3"/>
  <c r="M78" i="3"/>
  <c r="T95" i="3"/>
  <c r="N109" i="3"/>
  <c r="R109" i="3"/>
  <c r="V109" i="3"/>
  <c r="K114" i="3"/>
  <c r="I123" i="3"/>
  <c r="M123" i="3"/>
  <c r="Q123" i="3"/>
  <c r="U123" i="3"/>
  <c r="G136" i="3"/>
  <c r="O136" i="3"/>
  <c r="V136" i="3"/>
  <c r="G149" i="3"/>
  <c r="K149" i="3"/>
  <c r="G200" i="3"/>
  <c r="N200" i="3"/>
  <c r="X200" i="3"/>
  <c r="K188" i="3"/>
  <c r="Q188" i="3"/>
  <c r="V188" i="3"/>
  <c r="T50" i="3"/>
  <c r="N70" i="3"/>
  <c r="R88" i="3"/>
  <c r="P95" i="3"/>
  <c r="L97" i="3"/>
  <c r="P125" i="3"/>
  <c r="F139" i="3"/>
  <c r="F158" i="3"/>
  <c r="K180" i="3"/>
  <c r="F188" i="3"/>
  <c r="V211" i="3"/>
  <c r="K213" i="3"/>
  <c r="L51" i="3"/>
  <c r="J89" i="3"/>
  <c r="I118" i="3"/>
  <c r="P124" i="3"/>
  <c r="H126" i="3"/>
  <c r="N128" i="3"/>
  <c r="Z151" i="3"/>
  <c r="F209" i="3"/>
  <c r="F211" i="3"/>
  <c r="G7" i="4"/>
  <c r="G11" i="4" s="1"/>
  <c r="J7" i="4"/>
  <c r="J11" i="4" s="1"/>
  <c r="D7" i="4"/>
  <c r="D11" i="4" s="1"/>
  <c r="N134" i="3"/>
  <c r="U10" i="3"/>
  <c r="H22" i="3"/>
  <c r="M46" i="3"/>
  <c r="M47" i="3"/>
  <c r="N78" i="3"/>
  <c r="J105" i="3"/>
  <c r="G114" i="3"/>
  <c r="L114" i="3"/>
  <c r="R114" i="3"/>
  <c r="W114" i="3"/>
  <c r="I162" i="3"/>
  <c r="Q162" i="3"/>
  <c r="H46" i="3"/>
  <c r="H47" i="3"/>
  <c r="X50" i="3"/>
  <c r="T51" i="3"/>
  <c r="H54" i="3"/>
  <c r="H55" i="3"/>
  <c r="S78" i="3"/>
  <c r="L89" i="3"/>
  <c r="K102" i="3"/>
  <c r="O111" i="3"/>
  <c r="F114" i="3"/>
  <c r="M115" i="3"/>
  <c r="J116" i="3"/>
  <c r="V118" i="3"/>
  <c r="M119" i="3"/>
  <c r="J120" i="3"/>
  <c r="X124" i="3"/>
  <c r="X125" i="3"/>
  <c r="O126" i="3"/>
  <c r="H131" i="3"/>
  <c r="F134" i="3"/>
  <c r="T134" i="3"/>
  <c r="R139" i="3"/>
  <c r="H141" i="3"/>
  <c r="H143" i="3"/>
  <c r="H145" i="3"/>
  <c r="H147" i="3"/>
  <c r="F160" i="3"/>
  <c r="G184" i="3"/>
  <c r="X190" i="3"/>
  <c r="V205" i="3"/>
  <c r="L215" i="3"/>
  <c r="O78" i="3"/>
  <c r="N114" i="3"/>
  <c r="T46" i="3"/>
  <c r="L47" i="3"/>
  <c r="T54" i="3"/>
  <c r="M55" i="3"/>
  <c r="P89" i="3"/>
  <c r="W111" i="3"/>
  <c r="Z114" i="3"/>
  <c r="R116" i="3"/>
  <c r="Y118" i="3"/>
  <c r="R120" i="3"/>
  <c r="W126" i="3"/>
  <c r="I131" i="3"/>
  <c r="H134" i="3"/>
  <c r="V134" i="3"/>
  <c r="F137" i="3"/>
  <c r="F151" i="3"/>
  <c r="L160" i="3"/>
  <c r="K184" i="3"/>
  <c r="L192" i="3"/>
  <c r="H194" i="3"/>
  <c r="H198" i="3"/>
  <c r="H204" i="3"/>
  <c r="S210" i="3"/>
  <c r="K211" i="3"/>
  <c r="H214" i="3"/>
  <c r="S215" i="3"/>
  <c r="T131" i="3"/>
  <c r="M105" i="3"/>
  <c r="H114" i="3"/>
  <c r="S114" i="3"/>
  <c r="K162" i="3"/>
  <c r="T204" i="3"/>
  <c r="P19" i="3"/>
  <c r="N28" i="3"/>
  <c r="K46" i="3"/>
  <c r="L78" i="3"/>
  <c r="N105" i="3"/>
  <c r="J114" i="3"/>
  <c r="O114" i="3"/>
  <c r="Y28" i="3"/>
  <c r="T47" i="3"/>
  <c r="H50" i="3"/>
  <c r="H51" i="3"/>
  <c r="X54" i="3"/>
  <c r="O79" i="3"/>
  <c r="Q83" i="3"/>
  <c r="U85" i="3"/>
  <c r="F89" i="3"/>
  <c r="T89" i="3"/>
  <c r="Y94" i="3"/>
  <c r="G111" i="3"/>
  <c r="F118" i="3"/>
  <c r="G126" i="3"/>
  <c r="X126" i="3"/>
  <c r="J128" i="3"/>
  <c r="R131" i="3"/>
  <c r="M134" i="3"/>
  <c r="P137" i="3"/>
  <c r="G139" i="3"/>
  <c r="H140" i="3"/>
  <c r="H142" i="3"/>
  <c r="H144" i="3"/>
  <c r="H146" i="3"/>
  <c r="Q151" i="3"/>
  <c r="M152" i="3"/>
  <c r="T160" i="3"/>
  <c r="O184" i="3"/>
  <c r="O189" i="3"/>
  <c r="N191" i="3"/>
  <c r="T192" i="3"/>
  <c r="L194" i="3"/>
  <c r="L198" i="3"/>
  <c r="X204" i="3"/>
  <c r="S211" i="3"/>
  <c r="X31" i="3"/>
  <c r="N31" i="3"/>
  <c r="H31" i="3"/>
  <c r="V31" i="3"/>
  <c r="M31" i="3"/>
  <c r="F31" i="3"/>
  <c r="T31" i="3"/>
  <c r="L31" i="3"/>
  <c r="R31" i="3"/>
  <c r="Y31" i="3"/>
  <c r="Q31" i="3"/>
  <c r="I31" i="3"/>
  <c r="Y26" i="3"/>
  <c r="R26" i="3"/>
  <c r="H26" i="3"/>
  <c r="Q26" i="3"/>
  <c r="F26" i="3"/>
  <c r="X26" i="3"/>
  <c r="M26" i="3"/>
  <c r="V26" i="3"/>
  <c r="L26" i="3"/>
  <c r="Y57" i="3"/>
  <c r="W57" i="3"/>
  <c r="R57" i="3"/>
  <c r="M57" i="3"/>
  <c r="G57" i="3"/>
  <c r="P68" i="3"/>
  <c r="K68" i="3"/>
  <c r="U68" i="3"/>
  <c r="V106" i="3"/>
  <c r="V107" i="3" s="1"/>
  <c r="S6" i="22" s="1"/>
  <c r="U106" i="3"/>
  <c r="T106" i="3"/>
  <c r="V129" i="3"/>
  <c r="Q129" i="3"/>
  <c r="F129" i="3"/>
  <c r="Y132" i="3"/>
  <c r="T132" i="3"/>
  <c r="I132" i="3"/>
  <c r="N25" i="3"/>
  <c r="M25" i="3"/>
  <c r="L25" i="3"/>
  <c r="K25" i="3"/>
  <c r="Y35" i="3"/>
  <c r="R35" i="3"/>
  <c r="L35" i="3"/>
  <c r="X35" i="3"/>
  <c r="Q35" i="3"/>
  <c r="I35" i="3"/>
  <c r="V35" i="3"/>
  <c r="N35" i="3"/>
  <c r="H35" i="3"/>
  <c r="T35" i="3"/>
  <c r="M35" i="3"/>
  <c r="F35" i="3"/>
  <c r="S43" i="3"/>
  <c r="Y43" i="3"/>
  <c r="G43" i="3"/>
  <c r="W43" i="3"/>
  <c r="J43" i="3"/>
  <c r="Q43" i="3"/>
  <c r="O43" i="3"/>
  <c r="I43" i="3"/>
  <c r="H43" i="3"/>
  <c r="T99" i="3"/>
  <c r="X99" i="3"/>
  <c r="P99" i="3"/>
  <c r="H99" i="3"/>
  <c r="N36" i="3"/>
  <c r="I36" i="3"/>
  <c r="Y36" i="3"/>
  <c r="T36" i="3"/>
  <c r="R27" i="3"/>
  <c r="L27" i="3"/>
  <c r="Y27" i="3"/>
  <c r="Q27" i="3"/>
  <c r="I27" i="3"/>
  <c r="X27" i="3"/>
  <c r="N27" i="3"/>
  <c r="H27" i="3"/>
  <c r="V27" i="3"/>
  <c r="T27" i="3"/>
  <c r="M27" i="3"/>
  <c r="F27" i="3"/>
  <c r="T92" i="3"/>
  <c r="I92" i="3"/>
  <c r="R92" i="3"/>
  <c r="H92" i="3"/>
  <c r="K92" i="3"/>
  <c r="Y92" i="3"/>
  <c r="N92" i="3"/>
  <c r="X92" i="3"/>
  <c r="M92" i="3"/>
  <c r="J108" i="3"/>
  <c r="H108" i="3"/>
  <c r="G108" i="3"/>
  <c r="V130" i="3"/>
  <c r="N130" i="3"/>
  <c r="H130" i="3"/>
  <c r="T130" i="3"/>
  <c r="M130" i="3"/>
  <c r="F130" i="3"/>
  <c r="R130" i="3"/>
  <c r="Q130" i="3"/>
  <c r="Y130" i="3"/>
  <c r="L130" i="3"/>
  <c r="X130" i="3"/>
  <c r="I130" i="3"/>
  <c r="L133" i="3"/>
  <c r="J133" i="3"/>
  <c r="V133" i="3"/>
  <c r="U133" i="3"/>
  <c r="Y39" i="3"/>
  <c r="T39" i="3"/>
  <c r="L39" i="3"/>
  <c r="Z39" i="3"/>
  <c r="R39" i="3"/>
  <c r="J39" i="3"/>
  <c r="X39" i="3"/>
  <c r="P39" i="3"/>
  <c r="H39" i="3"/>
  <c r="V39" i="3"/>
  <c r="N39" i="3"/>
  <c r="F39" i="3"/>
  <c r="Y84" i="3"/>
  <c r="T84" i="3"/>
  <c r="P84" i="3"/>
  <c r="L84" i="3"/>
  <c r="X84" i="3"/>
  <c r="H84" i="3"/>
  <c r="W6" i="3"/>
  <c r="L6" i="3"/>
  <c r="X6" i="3"/>
  <c r="G6" i="3"/>
  <c r="I6" i="3"/>
  <c r="T6" i="3"/>
  <c r="H6" i="3"/>
  <c r="P6" i="3"/>
  <c r="I32" i="3"/>
  <c r="S32" i="3"/>
  <c r="Y32" i="3"/>
  <c r="U32" i="3"/>
  <c r="T32" i="3"/>
  <c r="N32" i="3"/>
  <c r="N24" i="3"/>
  <c r="I24" i="3"/>
  <c r="Y24" i="3"/>
  <c r="T24" i="3"/>
  <c r="K24" i="3"/>
  <c r="Y34" i="3"/>
  <c r="R34" i="3"/>
  <c r="H34" i="3"/>
  <c r="Q34" i="3"/>
  <c r="F34" i="3"/>
  <c r="X34" i="3"/>
  <c r="M34" i="3"/>
  <c r="V34" i="3"/>
  <c r="L34" i="3"/>
  <c r="T38" i="3"/>
  <c r="R38" i="3"/>
  <c r="H38" i="3"/>
  <c r="Q38" i="3"/>
  <c r="F38" i="3"/>
  <c r="Z38" i="3"/>
  <c r="M38" i="3"/>
  <c r="X38" i="3"/>
  <c r="L38" i="3"/>
  <c r="Y41" i="3"/>
  <c r="X41" i="3"/>
  <c r="P41" i="3"/>
  <c r="H41" i="3"/>
  <c r="V41" i="3"/>
  <c r="N41" i="3"/>
  <c r="F41" i="3"/>
  <c r="T41" i="3"/>
  <c r="L41" i="3"/>
  <c r="Z41" i="3"/>
  <c r="R41" i="3"/>
  <c r="J41" i="3"/>
  <c r="Y61" i="3"/>
  <c r="M61" i="3"/>
  <c r="G61" i="3"/>
  <c r="W61" i="3"/>
  <c r="R61" i="3"/>
  <c r="M93" i="3"/>
  <c r="L93" i="3"/>
  <c r="T93" i="3"/>
  <c r="T98" i="3"/>
  <c r="I98" i="3"/>
  <c r="Q98" i="3"/>
  <c r="H98" i="3"/>
  <c r="Y98" i="3"/>
  <c r="P98" i="3"/>
  <c r="X98" i="3"/>
  <c r="L98" i="3"/>
  <c r="F20" i="3"/>
  <c r="L20" i="3"/>
  <c r="T20" i="3"/>
  <c r="F23" i="3"/>
  <c r="M23" i="3"/>
  <c r="T23" i="3"/>
  <c r="L40" i="3"/>
  <c r="T40" i="3"/>
  <c r="T44" i="3"/>
  <c r="W59" i="3"/>
  <c r="L65" i="3"/>
  <c r="R65" i="3"/>
  <c r="Y65" i="3"/>
  <c r="P82" i="3"/>
  <c r="Y82" i="3"/>
  <c r="W105" i="3"/>
  <c r="V117" i="3"/>
  <c r="J117" i="3"/>
  <c r="R117" i="3"/>
  <c r="I117" i="3"/>
  <c r="Y117" i="3"/>
  <c r="R153" i="3"/>
  <c r="J153" i="3"/>
  <c r="U156" i="3"/>
  <c r="M156" i="3"/>
  <c r="N167" i="3"/>
  <c r="I167" i="3"/>
  <c r="Y167" i="3"/>
  <c r="T167" i="3"/>
  <c r="T173" i="3"/>
  <c r="Q173" i="3"/>
  <c r="P173" i="3"/>
  <c r="Y173" i="3"/>
  <c r="I173" i="3"/>
  <c r="X173" i="3"/>
  <c r="H173" i="3"/>
  <c r="G20" i="3"/>
  <c r="O20" i="3"/>
  <c r="V20" i="3"/>
  <c r="H23" i="3"/>
  <c r="N23" i="3"/>
  <c r="V23" i="3"/>
  <c r="M30" i="3"/>
  <c r="F40" i="3"/>
  <c r="N40" i="3"/>
  <c r="V40" i="3"/>
  <c r="F44" i="3"/>
  <c r="V44" i="3"/>
  <c r="G59" i="3"/>
  <c r="R63" i="3"/>
  <c r="F65" i="3"/>
  <c r="M65" i="3"/>
  <c r="T65" i="3"/>
  <c r="X70" i="3"/>
  <c r="F72" i="3"/>
  <c r="I73" i="3"/>
  <c r="W78" i="3"/>
  <c r="W79" i="3"/>
  <c r="H82" i="3"/>
  <c r="Q82" i="3"/>
  <c r="Y83" i="3"/>
  <c r="K89" i="3"/>
  <c r="R89" i="3"/>
  <c r="Z89" i="3"/>
  <c r="L94" i="3"/>
  <c r="X95" i="3"/>
  <c r="Q97" i="3"/>
  <c r="F105" i="3"/>
  <c r="Z105" i="3"/>
  <c r="L110" i="3"/>
  <c r="X112" i="3"/>
  <c r="L112" i="3"/>
  <c r="W112" i="3"/>
  <c r="G112" i="3"/>
  <c r="F117" i="3"/>
  <c r="Z117" i="3"/>
  <c r="V121" i="3"/>
  <c r="J121" i="3"/>
  <c r="R121" i="3"/>
  <c r="I121" i="3"/>
  <c r="Y121" i="3"/>
  <c r="I127" i="3"/>
  <c r="H127" i="3"/>
  <c r="Z153" i="3"/>
  <c r="Z155" i="3"/>
  <c r="Q155" i="3"/>
  <c r="F155" i="3"/>
  <c r="Y155" i="3"/>
  <c r="N155" i="3"/>
  <c r="V155" i="3"/>
  <c r="J155" i="3"/>
  <c r="N163" i="3"/>
  <c r="I163" i="3"/>
  <c r="Y163" i="3"/>
  <c r="Y165" i="3"/>
  <c r="R165" i="3"/>
  <c r="H165" i="3"/>
  <c r="Q165" i="3"/>
  <c r="F165" i="3"/>
  <c r="X165" i="3"/>
  <c r="M165" i="3"/>
  <c r="V165" i="3"/>
  <c r="L165" i="3"/>
  <c r="J20" i="3"/>
  <c r="P20" i="3"/>
  <c r="W20" i="3"/>
  <c r="I23" i="3"/>
  <c r="Q23" i="3"/>
  <c r="X23" i="3"/>
  <c r="I28" i="3"/>
  <c r="F30" i="3"/>
  <c r="V30" i="3"/>
  <c r="H40" i="3"/>
  <c r="P40" i="3"/>
  <c r="X40" i="3"/>
  <c r="L44" i="3"/>
  <c r="M59" i="3"/>
  <c r="W63" i="3"/>
  <c r="H65" i="3"/>
  <c r="N65" i="3"/>
  <c r="V65" i="3"/>
  <c r="K72" i="3"/>
  <c r="N73" i="3"/>
  <c r="I82" i="3"/>
  <c r="T82" i="3"/>
  <c r="T94" i="3"/>
  <c r="T97" i="3"/>
  <c r="R105" i="3"/>
  <c r="T110" i="3"/>
  <c r="O112" i="3"/>
  <c r="N117" i="3"/>
  <c r="F121" i="3"/>
  <c r="Z121" i="3"/>
  <c r="R127" i="3"/>
  <c r="J150" i="3"/>
  <c r="I150" i="3"/>
  <c r="Z150" i="3"/>
  <c r="Y154" i="3"/>
  <c r="I154" i="3"/>
  <c r="R154" i="3"/>
  <c r="Q154" i="3"/>
  <c r="I155" i="3"/>
  <c r="Y157" i="3"/>
  <c r="J157" i="3"/>
  <c r="T171" i="3"/>
  <c r="L171" i="3"/>
  <c r="K20" i="3"/>
  <c r="R20" i="3"/>
  <c r="L23" i="3"/>
  <c r="R23" i="3"/>
  <c r="H30" i="3"/>
  <c r="X30" i="3"/>
  <c r="J40" i="3"/>
  <c r="R40" i="3"/>
  <c r="Z40" i="3"/>
  <c r="N44" i="3"/>
  <c r="R59" i="3"/>
  <c r="G63" i="3"/>
  <c r="I65" i="3"/>
  <c r="Q65" i="3"/>
  <c r="G78" i="3"/>
  <c r="G79" i="3"/>
  <c r="H80" i="3"/>
  <c r="L82" i="3"/>
  <c r="I83" i="3"/>
  <c r="K87" i="3"/>
  <c r="L88" i="3"/>
  <c r="G89" i="3"/>
  <c r="O89" i="3"/>
  <c r="S91" i="3"/>
  <c r="H94" i="3"/>
  <c r="H95" i="3"/>
  <c r="I97" i="3"/>
  <c r="T111" i="3"/>
  <c r="T112" i="3"/>
  <c r="Q117" i="3"/>
  <c r="N121" i="3"/>
  <c r="T127" i="3"/>
  <c r="Y150" i="3"/>
  <c r="J154" i="3"/>
  <c r="R155" i="3"/>
  <c r="T172" i="3"/>
  <c r="I172" i="3"/>
  <c r="Q172" i="3"/>
  <c r="H172" i="3"/>
  <c r="Y172" i="3"/>
  <c r="P172" i="3"/>
  <c r="X172" i="3"/>
  <c r="L172" i="3"/>
  <c r="N118" i="3"/>
  <c r="U128" i="3"/>
  <c r="M131" i="3"/>
  <c r="X131" i="3"/>
  <c r="I134" i="3"/>
  <c r="Q134" i="3"/>
  <c r="X134" i="3"/>
  <c r="G137" i="3"/>
  <c r="R137" i="3"/>
  <c r="K139" i="3"/>
  <c r="V139" i="3"/>
  <c r="P140" i="3"/>
  <c r="P141" i="3"/>
  <c r="P142" i="3"/>
  <c r="P143" i="3"/>
  <c r="P144" i="3"/>
  <c r="P145" i="3"/>
  <c r="P146" i="3"/>
  <c r="P147" i="3"/>
  <c r="I151" i="3"/>
  <c r="R151" i="3"/>
  <c r="G158" i="3"/>
  <c r="O158" i="3"/>
  <c r="V158" i="3"/>
  <c r="N159" i="3"/>
  <c r="G160" i="3"/>
  <c r="O160" i="3"/>
  <c r="V160" i="3"/>
  <c r="F166" i="3"/>
  <c r="M166" i="3"/>
  <c r="T166" i="3"/>
  <c r="P168" i="3"/>
  <c r="H169" i="3"/>
  <c r="X169" i="3"/>
  <c r="K178" i="3"/>
  <c r="K182" i="3"/>
  <c r="Q186" i="3"/>
  <c r="H190" i="3"/>
  <c r="F191" i="3"/>
  <c r="T194" i="3"/>
  <c r="N195" i="3"/>
  <c r="T196" i="3"/>
  <c r="T198" i="3"/>
  <c r="N199" i="3"/>
  <c r="P204" i="3"/>
  <c r="N205" i="3"/>
  <c r="T206" i="3"/>
  <c r="K207" i="3"/>
  <c r="K209" i="3"/>
  <c r="H210" i="3"/>
  <c r="Q118" i="3"/>
  <c r="N131" i="3"/>
  <c r="L134" i="3"/>
  <c r="R134" i="3"/>
  <c r="K137" i="3"/>
  <c r="V137" i="3"/>
  <c r="L139" i="3"/>
  <c r="J151" i="3"/>
  <c r="V151" i="3"/>
  <c r="J158" i="3"/>
  <c r="P158" i="3"/>
  <c r="W158" i="3"/>
  <c r="J160" i="3"/>
  <c r="P160" i="3"/>
  <c r="W160" i="3"/>
  <c r="H166" i="3"/>
  <c r="N166" i="3"/>
  <c r="V166" i="3"/>
  <c r="I169" i="3"/>
  <c r="Y169" i="3"/>
  <c r="W178" i="3"/>
  <c r="G180" i="3"/>
  <c r="W182" i="3"/>
  <c r="P190" i="3"/>
  <c r="V195" i="3"/>
  <c r="V199" i="3"/>
  <c r="P207" i="3"/>
  <c r="L137" i="3"/>
  <c r="N151" i="3"/>
  <c r="K158" i="3"/>
  <c r="R158" i="3"/>
  <c r="K160" i="3"/>
  <c r="R160" i="3"/>
  <c r="I166" i="3"/>
  <c r="Q166" i="3"/>
  <c r="X166" i="3"/>
  <c r="P169" i="3"/>
  <c r="F207" i="3"/>
  <c r="S207" i="3"/>
  <c r="N212" i="3"/>
  <c r="P213" i="3"/>
  <c r="S214" i="3"/>
  <c r="L166" i="3"/>
  <c r="R166" i="3"/>
  <c r="Q169" i="3"/>
  <c r="G178" i="3"/>
  <c r="W180" i="3"/>
  <c r="G182" i="3"/>
  <c r="J193" i="3"/>
  <c r="F195" i="3"/>
  <c r="L196" i="3"/>
  <c r="F199" i="3"/>
  <c r="F205" i="3"/>
  <c r="L206" i="3"/>
  <c r="H207" i="3"/>
  <c r="AZ195" i="1"/>
  <c r="W26" i="3"/>
  <c r="AZ53" i="1"/>
  <c r="O28" i="3"/>
  <c r="AZ65" i="1"/>
  <c r="AZ81" i="1"/>
  <c r="AZ110" i="1"/>
  <c r="AZ112" i="1"/>
  <c r="J77" i="3"/>
  <c r="J92" i="3"/>
  <c r="O94" i="3"/>
  <c r="AZ299" i="1"/>
  <c r="T163" i="3"/>
  <c r="F6" i="3"/>
  <c r="J6" i="3"/>
  <c r="R8" i="3"/>
  <c r="V11" i="3"/>
  <c r="K78" i="3"/>
  <c r="R95" i="3"/>
  <c r="V95" i="3"/>
  <c r="S106" i="3"/>
  <c r="W106" i="3"/>
  <c r="I108" i="3"/>
  <c r="I114" i="3"/>
  <c r="M114" i="3"/>
  <c r="Q114" i="3"/>
  <c r="U114" i="3"/>
  <c r="M149" i="3"/>
  <c r="AZ316" i="1"/>
  <c r="AZ332" i="1"/>
  <c r="K19" i="3"/>
  <c r="O19" i="3"/>
  <c r="S19" i="3"/>
  <c r="W19" i="3"/>
  <c r="G22" i="3"/>
  <c r="K45" i="3"/>
  <c r="AZ15" i="1"/>
  <c r="J23" i="3"/>
  <c r="AZ73" i="1"/>
  <c r="G44" i="3"/>
  <c r="AZ96" i="1"/>
  <c r="AZ148" i="1"/>
  <c r="AZ209" i="1"/>
  <c r="G105" i="3"/>
  <c r="K105" i="3"/>
  <c r="O105" i="3"/>
  <c r="AZ243" i="1"/>
  <c r="AZ258" i="1"/>
  <c r="N7" i="3"/>
  <c r="AZ38" i="1"/>
  <c r="K23" i="3"/>
  <c r="R32" i="3"/>
  <c r="AZ69" i="1"/>
  <c r="AZ104" i="1"/>
  <c r="AZ108" i="1"/>
  <c r="AZ135" i="1"/>
  <c r="V71" i="3"/>
  <c r="I77" i="3"/>
  <c r="AZ169" i="1"/>
  <c r="AZ178" i="1"/>
  <c r="G91" i="3"/>
  <c r="N93" i="3"/>
  <c r="AZ199" i="1"/>
  <c r="H105" i="3"/>
  <c r="L105" i="3"/>
  <c r="P105" i="3"/>
  <c r="K109" i="3"/>
  <c r="AZ251" i="1"/>
  <c r="AZ266" i="1"/>
  <c r="H136" i="3"/>
  <c r="L136" i="3"/>
  <c r="T136" i="3"/>
  <c r="AZ297" i="1"/>
  <c r="J162" i="3"/>
  <c r="N162" i="3"/>
  <c r="I202" i="3"/>
  <c r="V204" i="3"/>
  <c r="I136" i="3"/>
  <c r="M136" i="3"/>
  <c r="Q136" i="3"/>
  <c r="U136" i="3"/>
  <c r="AZ289" i="1"/>
  <c r="AZ291" i="1"/>
  <c r="AZ305" i="1"/>
  <c r="AZ324" i="1"/>
  <c r="AZ341" i="1"/>
  <c r="AZ343" i="1"/>
  <c r="AZ357" i="1"/>
  <c r="AZ359" i="1"/>
  <c r="AZ378" i="1"/>
  <c r="AZ380" i="1"/>
  <c r="O200" i="3"/>
  <c r="T200" i="3"/>
  <c r="H188" i="3"/>
  <c r="L188" i="3"/>
  <c r="P188" i="3"/>
  <c r="T188" i="3"/>
  <c r="AZ397" i="1"/>
  <c r="AZ413" i="1"/>
  <c r="AZ429" i="1"/>
  <c r="J202" i="3"/>
  <c r="M203" i="3"/>
  <c r="Q203" i="3"/>
  <c r="W204" i="3"/>
  <c r="AZ442" i="1"/>
  <c r="AZ444" i="1"/>
  <c r="AZ131" i="1"/>
  <c r="AZ152" i="1"/>
  <c r="AZ163" i="1"/>
  <c r="AZ171" i="1"/>
  <c r="AZ180" i="1"/>
  <c r="AZ203" i="1"/>
  <c r="AZ211" i="1"/>
  <c r="AZ230" i="1"/>
  <c r="AZ239" i="1"/>
  <c r="AZ247" i="1"/>
  <c r="AZ262" i="1"/>
  <c r="AZ270" i="1"/>
  <c r="AZ278" i="1"/>
  <c r="H162" i="3"/>
  <c r="L162" i="3"/>
  <c r="P162" i="3"/>
  <c r="AZ374" i="1"/>
  <c r="P200" i="3"/>
  <c r="AZ393" i="1"/>
  <c r="AZ395" i="1"/>
  <c r="AZ409" i="1"/>
  <c r="AZ411" i="1"/>
  <c r="AZ425" i="1"/>
  <c r="AZ427" i="1"/>
  <c r="G202" i="3"/>
  <c r="K202" i="3"/>
  <c r="N203" i="3"/>
  <c r="R203" i="3"/>
  <c r="AZ454" i="1"/>
  <c r="S150" i="3"/>
  <c r="W150" i="3"/>
  <c r="AZ349" i="1"/>
  <c r="I200" i="3"/>
  <c r="M200" i="3"/>
  <c r="AZ370" i="1"/>
  <c r="AZ386" i="1"/>
  <c r="L200" i="3"/>
  <c r="W200" i="3"/>
  <c r="AZ405" i="1"/>
  <c r="AZ421" i="1"/>
  <c r="AZ434" i="1"/>
  <c r="O203" i="3"/>
  <c r="S203" i="3"/>
  <c r="U204" i="3"/>
  <c r="AZ450" i="1"/>
  <c r="AZ464" i="1"/>
  <c r="Q200" i="3"/>
  <c r="U200" i="3"/>
  <c r="H202" i="3"/>
  <c r="L202" i="3"/>
  <c r="P203" i="3"/>
  <c r="T203" i="3"/>
  <c r="AZ462" i="1"/>
  <c r="Z7" i="3"/>
  <c r="V7" i="3"/>
  <c r="R7" i="3"/>
  <c r="J7" i="3"/>
  <c r="F7" i="3"/>
  <c r="Y7" i="3"/>
  <c r="U7" i="3"/>
  <c r="Q7" i="3"/>
  <c r="I7" i="3"/>
  <c r="X7" i="3"/>
  <c r="T7" i="3"/>
  <c r="P7" i="3"/>
  <c r="H7" i="3"/>
  <c r="W7" i="3"/>
  <c r="S7" i="3"/>
  <c r="G7" i="3"/>
  <c r="Z11" i="3"/>
  <c r="R11" i="3"/>
  <c r="N11" i="3"/>
  <c r="J11" i="3"/>
  <c r="F11" i="3"/>
  <c r="Y11" i="3"/>
  <c r="U11" i="3"/>
  <c r="Q11" i="3"/>
  <c r="M11" i="3"/>
  <c r="I11" i="3"/>
  <c r="X11" i="3"/>
  <c r="T11" i="3"/>
  <c r="P11" i="3"/>
  <c r="L11" i="3"/>
  <c r="H11" i="3"/>
  <c r="S11" i="3"/>
  <c r="O11" i="3"/>
  <c r="K11" i="3"/>
  <c r="G11" i="3"/>
  <c r="Z15" i="3"/>
  <c r="V15" i="3"/>
  <c r="R15" i="3"/>
  <c r="N15" i="3"/>
  <c r="J15" i="3"/>
  <c r="F15" i="3"/>
  <c r="Y15" i="3"/>
  <c r="U15" i="3"/>
  <c r="Q15" i="3"/>
  <c r="M15" i="3"/>
  <c r="I15" i="3"/>
  <c r="X15" i="3"/>
  <c r="T15" i="3"/>
  <c r="P15" i="3"/>
  <c r="L15" i="3"/>
  <c r="H15" i="3"/>
  <c r="W15" i="3"/>
  <c r="S15" i="3"/>
  <c r="O15" i="3"/>
  <c r="K15" i="3"/>
  <c r="G15" i="3"/>
  <c r="Z8" i="3"/>
  <c r="V8" i="3"/>
  <c r="N8" i="3"/>
  <c r="J8" i="3"/>
  <c r="F8" i="3"/>
  <c r="Y8" i="3"/>
  <c r="U8" i="3"/>
  <c r="M8" i="3"/>
  <c r="I8" i="3"/>
  <c r="X8" i="3"/>
  <c r="T8" i="3"/>
  <c r="L8" i="3"/>
  <c r="H8" i="3"/>
  <c r="W8" i="3"/>
  <c r="S8" i="3"/>
  <c r="O8" i="3"/>
  <c r="K8" i="3"/>
  <c r="G8" i="3"/>
  <c r="Z12" i="3"/>
  <c r="V12" i="3"/>
  <c r="R12" i="3"/>
  <c r="N12" i="3"/>
  <c r="J12" i="3"/>
  <c r="F12" i="3"/>
  <c r="Y12" i="3"/>
  <c r="U12" i="3"/>
  <c r="Q12" i="3"/>
  <c r="M12" i="3"/>
  <c r="I12" i="3"/>
  <c r="X12" i="3"/>
  <c r="T12" i="3"/>
  <c r="P12" i="3"/>
  <c r="L12" i="3"/>
  <c r="H12" i="3"/>
  <c r="W12" i="3"/>
  <c r="S12" i="3"/>
  <c r="O12" i="3"/>
  <c r="K12" i="3"/>
  <c r="G12" i="3"/>
  <c r="Z16" i="3"/>
  <c r="V16" i="3"/>
  <c r="R16" i="3"/>
  <c r="N16" i="3"/>
  <c r="J16" i="3"/>
  <c r="F16" i="3"/>
  <c r="Y16" i="3"/>
  <c r="U16" i="3"/>
  <c r="Q16" i="3"/>
  <c r="M16" i="3"/>
  <c r="I16" i="3"/>
  <c r="X16" i="3"/>
  <c r="T16" i="3"/>
  <c r="P16" i="3"/>
  <c r="L16" i="3"/>
  <c r="H16" i="3"/>
  <c r="W16" i="3"/>
  <c r="S16" i="3"/>
  <c r="O16" i="3"/>
  <c r="K16" i="3"/>
  <c r="G16" i="3"/>
  <c r="X22" i="3"/>
  <c r="T22" i="3"/>
  <c r="P22" i="3"/>
  <c r="L22" i="3"/>
  <c r="V22" i="3"/>
  <c r="Q22" i="3"/>
  <c r="K22" i="3"/>
  <c r="Z22" i="3"/>
  <c r="U22" i="3"/>
  <c r="O22" i="3"/>
  <c r="J22" i="3"/>
  <c r="Y22" i="3"/>
  <c r="S22" i="3"/>
  <c r="N22" i="3"/>
  <c r="W22" i="3"/>
  <c r="R22" i="3"/>
  <c r="M22" i="3"/>
  <c r="Z9" i="3"/>
  <c r="V9" i="3"/>
  <c r="R9" i="3"/>
  <c r="N9" i="3"/>
  <c r="J9" i="3"/>
  <c r="F9" i="3"/>
  <c r="Y9" i="3"/>
  <c r="U9" i="3"/>
  <c r="Q9" i="3"/>
  <c r="M9" i="3"/>
  <c r="I9" i="3"/>
  <c r="X9" i="3"/>
  <c r="T9" i="3"/>
  <c r="P9" i="3"/>
  <c r="L9" i="3"/>
  <c r="H9" i="3"/>
  <c r="W9" i="3"/>
  <c r="S9" i="3"/>
  <c r="O9" i="3"/>
  <c r="K9" i="3"/>
  <c r="G9" i="3"/>
  <c r="Z13" i="3"/>
  <c r="V13" i="3"/>
  <c r="R13" i="3"/>
  <c r="N13" i="3"/>
  <c r="J13" i="3"/>
  <c r="F13" i="3"/>
  <c r="Y13" i="3"/>
  <c r="U13" i="3"/>
  <c r="Q13" i="3"/>
  <c r="M13" i="3"/>
  <c r="I13" i="3"/>
  <c r="X13" i="3"/>
  <c r="T13" i="3"/>
  <c r="P13" i="3"/>
  <c r="L13" i="3"/>
  <c r="H13" i="3"/>
  <c r="W13" i="3"/>
  <c r="S13" i="3"/>
  <c r="O13" i="3"/>
  <c r="K13" i="3"/>
  <c r="G13" i="3"/>
  <c r="Z18" i="3"/>
  <c r="V18" i="3"/>
  <c r="U18" i="3"/>
  <c r="Q18" i="3"/>
  <c r="M18" i="3"/>
  <c r="Y18" i="3"/>
  <c r="T18" i="3"/>
  <c r="P18" i="3"/>
  <c r="L18" i="3"/>
  <c r="X18" i="3"/>
  <c r="S18" i="3"/>
  <c r="O18" i="3"/>
  <c r="K18" i="3"/>
  <c r="W18" i="3"/>
  <c r="R18" i="3"/>
  <c r="N18" i="3"/>
  <c r="Z10" i="3"/>
  <c r="V10" i="3"/>
  <c r="R10" i="3"/>
  <c r="N10" i="3"/>
  <c r="J10" i="3"/>
  <c r="F10" i="3"/>
  <c r="Y10" i="3"/>
  <c r="Q10" i="3"/>
  <c r="M10" i="3"/>
  <c r="I10" i="3"/>
  <c r="X10" i="3"/>
  <c r="P10" i="3"/>
  <c r="L10" i="3"/>
  <c r="H10" i="3"/>
  <c r="W10" i="3"/>
  <c r="O10" i="3"/>
  <c r="K10" i="3"/>
  <c r="G10" i="3"/>
  <c r="Z14" i="3"/>
  <c r="V14" i="3"/>
  <c r="R14" i="3"/>
  <c r="N14" i="3"/>
  <c r="J14" i="3"/>
  <c r="F14" i="3"/>
  <c r="Y14" i="3"/>
  <c r="U14" i="3"/>
  <c r="Q14" i="3"/>
  <c r="M14" i="3"/>
  <c r="I14" i="3"/>
  <c r="X14" i="3"/>
  <c r="T14" i="3"/>
  <c r="P14" i="3"/>
  <c r="L14" i="3"/>
  <c r="H14" i="3"/>
  <c r="W14" i="3"/>
  <c r="S14" i="3"/>
  <c r="O14" i="3"/>
  <c r="K14" i="3"/>
  <c r="G14" i="3"/>
  <c r="Y19" i="3"/>
  <c r="I19" i="3"/>
  <c r="H19" i="3"/>
  <c r="X19" i="3"/>
  <c r="W25" i="3"/>
  <c r="S25" i="3"/>
  <c r="O25" i="3"/>
  <c r="G25" i="3"/>
  <c r="J25" i="3"/>
  <c r="P25" i="3"/>
  <c r="U25" i="3"/>
  <c r="Z25" i="3"/>
  <c r="W29" i="3"/>
  <c r="S29" i="3"/>
  <c r="O29" i="3"/>
  <c r="K29" i="3"/>
  <c r="G29" i="3"/>
  <c r="J29" i="3"/>
  <c r="U29" i="3"/>
  <c r="Z29" i="3"/>
  <c r="W33" i="3"/>
  <c r="S33" i="3"/>
  <c r="O33" i="3"/>
  <c r="K33" i="3"/>
  <c r="G33" i="3"/>
  <c r="J33" i="3"/>
  <c r="P33" i="3"/>
  <c r="U33" i="3"/>
  <c r="Z33" i="3"/>
  <c r="W37" i="3"/>
  <c r="S37" i="3"/>
  <c r="O37" i="3"/>
  <c r="K37" i="3"/>
  <c r="G37" i="3"/>
  <c r="J37" i="3"/>
  <c r="P37" i="3"/>
  <c r="U37" i="3"/>
  <c r="Z37" i="3"/>
  <c r="W45" i="3"/>
  <c r="S45" i="3"/>
  <c r="O45" i="3"/>
  <c r="G45" i="3"/>
  <c r="Z45" i="3"/>
  <c r="V45" i="3"/>
  <c r="R45" i="3"/>
  <c r="N45" i="3"/>
  <c r="J45" i="3"/>
  <c r="F45" i="3"/>
  <c r="Y45" i="3"/>
  <c r="U45" i="3"/>
  <c r="Q45" i="3"/>
  <c r="M45" i="3"/>
  <c r="I45" i="3"/>
  <c r="P45" i="3"/>
  <c r="W49" i="3"/>
  <c r="S49" i="3"/>
  <c r="O49" i="3"/>
  <c r="K49" i="3"/>
  <c r="G49" i="3"/>
  <c r="Z49" i="3"/>
  <c r="V49" i="3"/>
  <c r="R49" i="3"/>
  <c r="N49" i="3"/>
  <c r="J49" i="3"/>
  <c r="F49" i="3"/>
  <c r="Y49" i="3"/>
  <c r="U49" i="3"/>
  <c r="Q49" i="3"/>
  <c r="M49" i="3"/>
  <c r="I49" i="3"/>
  <c r="P49" i="3"/>
  <c r="W53" i="3"/>
  <c r="S53" i="3"/>
  <c r="O53" i="3"/>
  <c r="K53" i="3"/>
  <c r="G53" i="3"/>
  <c r="Z53" i="3"/>
  <c r="V53" i="3"/>
  <c r="R53" i="3"/>
  <c r="N53" i="3"/>
  <c r="J53" i="3"/>
  <c r="F53" i="3"/>
  <c r="Y53" i="3"/>
  <c r="U53" i="3"/>
  <c r="Q53" i="3"/>
  <c r="M53" i="3"/>
  <c r="I53" i="3"/>
  <c r="P53" i="3"/>
  <c r="Z66" i="3"/>
  <c r="V66" i="3"/>
  <c r="R66" i="3"/>
  <c r="N66" i="3"/>
  <c r="J66" i="3"/>
  <c r="F66" i="3"/>
  <c r="Y66" i="3"/>
  <c r="T66" i="3"/>
  <c r="O66" i="3"/>
  <c r="I66" i="3"/>
  <c r="X66" i="3"/>
  <c r="S66" i="3"/>
  <c r="M66" i="3"/>
  <c r="H66" i="3"/>
  <c r="W66" i="3"/>
  <c r="Q66" i="3"/>
  <c r="L66" i="3"/>
  <c r="G66" i="3"/>
  <c r="Z67" i="3"/>
  <c r="V67" i="3"/>
  <c r="R67" i="3"/>
  <c r="N67" i="3"/>
  <c r="J67" i="3"/>
  <c r="F67" i="3"/>
  <c r="W67" i="3"/>
  <c r="Q67" i="3"/>
  <c r="L67" i="3"/>
  <c r="G67" i="3"/>
  <c r="U67" i="3"/>
  <c r="P67" i="3"/>
  <c r="K67" i="3"/>
  <c r="Y67" i="3"/>
  <c r="T67" i="3"/>
  <c r="O67" i="3"/>
  <c r="I67" i="3"/>
  <c r="X67" i="3"/>
  <c r="X71" i="3"/>
  <c r="T71" i="3"/>
  <c r="P71" i="3"/>
  <c r="L71" i="3"/>
  <c r="H71" i="3"/>
  <c r="R71" i="3"/>
  <c r="M71" i="3"/>
  <c r="G71" i="3"/>
  <c r="Q71" i="3"/>
  <c r="K71" i="3"/>
  <c r="F71" i="3"/>
  <c r="Z71" i="3"/>
  <c r="O71" i="3"/>
  <c r="J71" i="3"/>
  <c r="S71" i="3"/>
  <c r="X74" i="3"/>
  <c r="T74" i="3"/>
  <c r="P74" i="3"/>
  <c r="L74" i="3"/>
  <c r="H74" i="3"/>
  <c r="Z74" i="3"/>
  <c r="U74" i="3"/>
  <c r="O74" i="3"/>
  <c r="J74" i="3"/>
  <c r="Y74" i="3"/>
  <c r="S74" i="3"/>
  <c r="N74" i="3"/>
  <c r="I74" i="3"/>
  <c r="W74" i="3"/>
  <c r="R74" i="3"/>
  <c r="M74" i="3"/>
  <c r="G74" i="3"/>
  <c r="V74" i="3"/>
  <c r="W77" i="3"/>
  <c r="S77" i="3"/>
  <c r="O77" i="3"/>
  <c r="Y77" i="3"/>
  <c r="T77" i="3"/>
  <c r="N77" i="3"/>
  <c r="X77" i="3"/>
  <c r="R77" i="3"/>
  <c r="M77" i="3"/>
  <c r="V77" i="3"/>
  <c r="Q77" i="3"/>
  <c r="L77" i="3"/>
  <c r="F77" i="3"/>
  <c r="Z77" i="3"/>
  <c r="W81" i="3"/>
  <c r="S81" i="3"/>
  <c r="O81" i="3"/>
  <c r="K81" i="3"/>
  <c r="G81" i="3"/>
  <c r="Z81" i="3"/>
  <c r="V81" i="3"/>
  <c r="R81" i="3"/>
  <c r="N81" i="3"/>
  <c r="J81" i="3"/>
  <c r="F81" i="3"/>
  <c r="T81" i="3"/>
  <c r="L81" i="3"/>
  <c r="Y81" i="3"/>
  <c r="Q81" i="3"/>
  <c r="I81" i="3"/>
  <c r="X81" i="3"/>
  <c r="P81" i="3"/>
  <c r="H81" i="3"/>
  <c r="Z202" i="3"/>
  <c r="V202" i="3"/>
  <c r="R202" i="3"/>
  <c r="N202" i="3"/>
  <c r="F202" i="3"/>
  <c r="X202" i="3"/>
  <c r="T202" i="3"/>
  <c r="P202" i="3"/>
  <c r="S202" i="3"/>
  <c r="Y202" i="3"/>
  <c r="Q202" i="3"/>
  <c r="W202" i="3"/>
  <c r="O202" i="3"/>
  <c r="U202" i="3"/>
  <c r="M202" i="3"/>
  <c r="M6" i="3"/>
  <c r="Q6" i="3"/>
  <c r="U6" i="3"/>
  <c r="Y6" i="3"/>
  <c r="J19" i="3"/>
  <c r="Z19" i="3"/>
  <c r="W24" i="3"/>
  <c r="S24" i="3"/>
  <c r="O24" i="3"/>
  <c r="G24" i="3"/>
  <c r="J24" i="3"/>
  <c r="P24" i="3"/>
  <c r="U24" i="3"/>
  <c r="Z24" i="3"/>
  <c r="F25" i="3"/>
  <c r="Q25" i="3"/>
  <c r="V25" i="3"/>
  <c r="W28" i="3"/>
  <c r="S28" i="3"/>
  <c r="K28" i="3"/>
  <c r="G28" i="3"/>
  <c r="J28" i="3"/>
  <c r="U28" i="3"/>
  <c r="Z28" i="3"/>
  <c r="F29" i="3"/>
  <c r="L29" i="3"/>
  <c r="Q29" i="3"/>
  <c r="V29" i="3"/>
  <c r="W32" i="3"/>
  <c r="O32" i="3"/>
  <c r="K32" i="3"/>
  <c r="G32" i="3"/>
  <c r="J32" i="3"/>
  <c r="P32" i="3"/>
  <c r="Z32" i="3"/>
  <c r="F33" i="3"/>
  <c r="L33" i="3"/>
  <c r="Q33" i="3"/>
  <c r="V33" i="3"/>
  <c r="W36" i="3"/>
  <c r="S36" i="3"/>
  <c r="O36" i="3"/>
  <c r="K36" i="3"/>
  <c r="G36" i="3"/>
  <c r="J36" i="3"/>
  <c r="P36" i="3"/>
  <c r="U36" i="3"/>
  <c r="Z36" i="3"/>
  <c r="F37" i="3"/>
  <c r="L37" i="3"/>
  <c r="Q37" i="3"/>
  <c r="V37" i="3"/>
  <c r="T45" i="3"/>
  <c r="W48" i="3"/>
  <c r="S48" i="3"/>
  <c r="O48" i="3"/>
  <c r="K48" i="3"/>
  <c r="G48" i="3"/>
  <c r="Z48" i="3"/>
  <c r="V48" i="3"/>
  <c r="R48" i="3"/>
  <c r="N48" i="3"/>
  <c r="J48" i="3"/>
  <c r="F48" i="3"/>
  <c r="Y48" i="3"/>
  <c r="U48" i="3"/>
  <c r="Q48" i="3"/>
  <c r="M48" i="3"/>
  <c r="I48" i="3"/>
  <c r="P48" i="3"/>
  <c r="T49" i="3"/>
  <c r="W52" i="3"/>
  <c r="S52" i="3"/>
  <c r="O52" i="3"/>
  <c r="K52" i="3"/>
  <c r="G52" i="3"/>
  <c r="Z52" i="3"/>
  <c r="V52" i="3"/>
  <c r="R52" i="3"/>
  <c r="N52" i="3"/>
  <c r="J52" i="3"/>
  <c r="F52" i="3"/>
  <c r="Y52" i="3"/>
  <c r="U52" i="3"/>
  <c r="Q52" i="3"/>
  <c r="M52" i="3"/>
  <c r="I52" i="3"/>
  <c r="P52" i="3"/>
  <c r="T53" i="3"/>
  <c r="X56" i="3"/>
  <c r="T56" i="3"/>
  <c r="P56" i="3"/>
  <c r="L56" i="3"/>
  <c r="H56" i="3"/>
  <c r="Y56" i="3"/>
  <c r="S56" i="3"/>
  <c r="N56" i="3"/>
  <c r="I56" i="3"/>
  <c r="W56" i="3"/>
  <c r="R56" i="3"/>
  <c r="M56" i="3"/>
  <c r="G56" i="3"/>
  <c r="V56" i="3"/>
  <c r="Q56" i="3"/>
  <c r="K56" i="3"/>
  <c r="F56" i="3"/>
  <c r="Z56" i="3"/>
  <c r="X58" i="3"/>
  <c r="T58" i="3"/>
  <c r="P58" i="3"/>
  <c r="L58" i="3"/>
  <c r="H58" i="3"/>
  <c r="Y58" i="3"/>
  <c r="S58" i="3"/>
  <c r="N58" i="3"/>
  <c r="I58" i="3"/>
  <c r="W58" i="3"/>
  <c r="R58" i="3"/>
  <c r="M58" i="3"/>
  <c r="G58" i="3"/>
  <c r="V58" i="3"/>
  <c r="Q58" i="3"/>
  <c r="K58" i="3"/>
  <c r="F58" i="3"/>
  <c r="Z58" i="3"/>
  <c r="X60" i="3"/>
  <c r="T60" i="3"/>
  <c r="P60" i="3"/>
  <c r="L60" i="3"/>
  <c r="H60" i="3"/>
  <c r="Y60" i="3"/>
  <c r="S60" i="3"/>
  <c r="N60" i="3"/>
  <c r="I60" i="3"/>
  <c r="W60" i="3"/>
  <c r="R60" i="3"/>
  <c r="M60" i="3"/>
  <c r="G60" i="3"/>
  <c r="V60" i="3"/>
  <c r="Q60" i="3"/>
  <c r="K60" i="3"/>
  <c r="F60" i="3"/>
  <c r="Z60" i="3"/>
  <c r="X62" i="3"/>
  <c r="T62" i="3"/>
  <c r="P62" i="3"/>
  <c r="L62" i="3"/>
  <c r="H62" i="3"/>
  <c r="Y62" i="3"/>
  <c r="S62" i="3"/>
  <c r="N62" i="3"/>
  <c r="I62" i="3"/>
  <c r="W62" i="3"/>
  <c r="R62" i="3"/>
  <c r="M62" i="3"/>
  <c r="G62" i="3"/>
  <c r="V62" i="3"/>
  <c r="Q62" i="3"/>
  <c r="K62" i="3"/>
  <c r="F62" i="3"/>
  <c r="Z62" i="3"/>
  <c r="K66" i="3"/>
  <c r="H67" i="3"/>
  <c r="Y71" i="3"/>
  <c r="F74" i="3"/>
  <c r="X75" i="3"/>
  <c r="T75" i="3"/>
  <c r="P75" i="3"/>
  <c r="L75" i="3"/>
  <c r="H75" i="3"/>
  <c r="W75" i="3"/>
  <c r="R75" i="3"/>
  <c r="M75" i="3"/>
  <c r="G75" i="3"/>
  <c r="V75" i="3"/>
  <c r="Q75" i="3"/>
  <c r="K75" i="3"/>
  <c r="F75" i="3"/>
  <c r="Z75" i="3"/>
  <c r="U75" i="3"/>
  <c r="O75" i="3"/>
  <c r="J75" i="3"/>
  <c r="Y75" i="3"/>
  <c r="M81" i="3"/>
  <c r="W100" i="3"/>
  <c r="S100" i="3"/>
  <c r="O100" i="3"/>
  <c r="K100" i="3"/>
  <c r="G100" i="3"/>
  <c r="Z100" i="3"/>
  <c r="V100" i="3"/>
  <c r="R100" i="3"/>
  <c r="N100" i="3"/>
  <c r="J100" i="3"/>
  <c r="F100" i="3"/>
  <c r="T100" i="3"/>
  <c r="L100" i="3"/>
  <c r="Y100" i="3"/>
  <c r="Q100" i="3"/>
  <c r="I100" i="3"/>
  <c r="X100" i="3"/>
  <c r="P100" i="3"/>
  <c r="H100" i="3"/>
  <c r="U100" i="3"/>
  <c r="M100" i="3"/>
  <c r="Y149" i="3"/>
  <c r="U149" i="3"/>
  <c r="Q149" i="3"/>
  <c r="X149" i="3"/>
  <c r="T149" i="3"/>
  <c r="Z149" i="3"/>
  <c r="R149" i="3"/>
  <c r="W149" i="3"/>
  <c r="V149" i="3"/>
  <c r="F149" i="3"/>
  <c r="S149" i="3"/>
  <c r="AZ470" i="1"/>
  <c r="N6" i="3"/>
  <c r="R6" i="3"/>
  <c r="V6" i="3"/>
  <c r="Z6" i="3"/>
  <c r="F19" i="3"/>
  <c r="Y20" i="3"/>
  <c r="U20" i="3"/>
  <c r="Q20" i="3"/>
  <c r="M20" i="3"/>
  <c r="I20" i="3"/>
  <c r="H20" i="3"/>
  <c r="N20" i="3"/>
  <c r="S20" i="3"/>
  <c r="X20" i="3"/>
  <c r="W23" i="3"/>
  <c r="S23" i="3"/>
  <c r="O23" i="3"/>
  <c r="G23" i="3"/>
  <c r="P23" i="3"/>
  <c r="U23" i="3"/>
  <c r="Z23" i="3"/>
  <c r="F24" i="3"/>
  <c r="L24" i="3"/>
  <c r="Q24" i="3"/>
  <c r="V24" i="3"/>
  <c r="H25" i="3"/>
  <c r="R25" i="3"/>
  <c r="X25" i="3"/>
  <c r="I26" i="3"/>
  <c r="N26" i="3"/>
  <c r="T26" i="3"/>
  <c r="W27" i="3"/>
  <c r="S27" i="3"/>
  <c r="O27" i="3"/>
  <c r="K27" i="3"/>
  <c r="G27" i="3"/>
  <c r="J27" i="3"/>
  <c r="P27" i="3"/>
  <c r="U27" i="3"/>
  <c r="Z27" i="3"/>
  <c r="F28" i="3"/>
  <c r="L28" i="3"/>
  <c r="Q28" i="3"/>
  <c r="V28" i="3"/>
  <c r="H29" i="3"/>
  <c r="M29" i="3"/>
  <c r="R29" i="3"/>
  <c r="X29" i="3"/>
  <c r="I30" i="3"/>
  <c r="N30" i="3"/>
  <c r="T30" i="3"/>
  <c r="W31" i="3"/>
  <c r="S31" i="3"/>
  <c r="O31" i="3"/>
  <c r="K31" i="3"/>
  <c r="G31" i="3"/>
  <c r="J31" i="3"/>
  <c r="P31" i="3"/>
  <c r="U31" i="3"/>
  <c r="Z31" i="3"/>
  <c r="F32" i="3"/>
  <c r="L32" i="3"/>
  <c r="Q32" i="3"/>
  <c r="V32" i="3"/>
  <c r="H33" i="3"/>
  <c r="M33" i="3"/>
  <c r="R33" i="3"/>
  <c r="X33" i="3"/>
  <c r="I34" i="3"/>
  <c r="N34" i="3"/>
  <c r="T34" i="3"/>
  <c r="W35" i="3"/>
  <c r="S35" i="3"/>
  <c r="O35" i="3"/>
  <c r="K35" i="3"/>
  <c r="G35" i="3"/>
  <c r="J35" i="3"/>
  <c r="P35" i="3"/>
  <c r="U35" i="3"/>
  <c r="Z35" i="3"/>
  <c r="F36" i="3"/>
  <c r="L36" i="3"/>
  <c r="Q36" i="3"/>
  <c r="V36" i="3"/>
  <c r="H37" i="3"/>
  <c r="M37" i="3"/>
  <c r="R37" i="3"/>
  <c r="X37" i="3"/>
  <c r="I38" i="3"/>
  <c r="N38" i="3"/>
  <c r="K43" i="3"/>
  <c r="P44" i="3"/>
  <c r="H45" i="3"/>
  <c r="X45" i="3"/>
  <c r="W47" i="3"/>
  <c r="S47" i="3"/>
  <c r="O47" i="3"/>
  <c r="K47" i="3"/>
  <c r="G47" i="3"/>
  <c r="Z47" i="3"/>
  <c r="V47" i="3"/>
  <c r="R47" i="3"/>
  <c r="N47" i="3"/>
  <c r="J47" i="3"/>
  <c r="F47" i="3"/>
  <c r="Y47" i="3"/>
  <c r="U47" i="3"/>
  <c r="Q47" i="3"/>
  <c r="I47" i="3"/>
  <c r="P47" i="3"/>
  <c r="T48" i="3"/>
  <c r="H49" i="3"/>
  <c r="X49" i="3"/>
  <c r="W51" i="3"/>
  <c r="S51" i="3"/>
  <c r="O51" i="3"/>
  <c r="K51" i="3"/>
  <c r="G51" i="3"/>
  <c r="Z51" i="3"/>
  <c r="V51" i="3"/>
  <c r="R51" i="3"/>
  <c r="N51" i="3"/>
  <c r="J51" i="3"/>
  <c r="F51" i="3"/>
  <c r="Y51" i="3"/>
  <c r="U51" i="3"/>
  <c r="Q51" i="3"/>
  <c r="M51" i="3"/>
  <c r="I51" i="3"/>
  <c r="P51" i="3"/>
  <c r="T52" i="3"/>
  <c r="H53" i="3"/>
  <c r="X53" i="3"/>
  <c r="X55" i="3"/>
  <c r="T55" i="3"/>
  <c r="P55" i="3"/>
  <c r="L55" i="3"/>
  <c r="V55" i="3"/>
  <c r="Q55" i="3"/>
  <c r="K55" i="3"/>
  <c r="G55" i="3"/>
  <c r="Z55" i="3"/>
  <c r="U55" i="3"/>
  <c r="O55" i="3"/>
  <c r="J55" i="3"/>
  <c r="F55" i="3"/>
  <c r="Y55" i="3"/>
  <c r="S55" i="3"/>
  <c r="N55" i="3"/>
  <c r="I55" i="3"/>
  <c r="R55" i="3"/>
  <c r="J56" i="3"/>
  <c r="J58" i="3"/>
  <c r="J60" i="3"/>
  <c r="J62" i="3"/>
  <c r="P66" i="3"/>
  <c r="M67" i="3"/>
  <c r="Z68" i="3"/>
  <c r="V68" i="3"/>
  <c r="R68" i="3"/>
  <c r="N68" i="3"/>
  <c r="J68" i="3"/>
  <c r="F68" i="3"/>
  <c r="Y68" i="3"/>
  <c r="T68" i="3"/>
  <c r="O68" i="3"/>
  <c r="I68" i="3"/>
  <c r="X68" i="3"/>
  <c r="S68" i="3"/>
  <c r="M68" i="3"/>
  <c r="H68" i="3"/>
  <c r="W68" i="3"/>
  <c r="Q68" i="3"/>
  <c r="L68" i="3"/>
  <c r="G68" i="3"/>
  <c r="Y70" i="3"/>
  <c r="U70" i="3"/>
  <c r="M70" i="3"/>
  <c r="I70" i="3"/>
  <c r="W70" i="3"/>
  <c r="R70" i="3"/>
  <c r="L70" i="3"/>
  <c r="G70" i="3"/>
  <c r="V70" i="3"/>
  <c r="K70" i="3"/>
  <c r="Z70" i="3"/>
  <c r="T70" i="3"/>
  <c r="J70" i="3"/>
  <c r="S70" i="3"/>
  <c r="I71" i="3"/>
  <c r="X72" i="3"/>
  <c r="T72" i="3"/>
  <c r="P72" i="3"/>
  <c r="L72" i="3"/>
  <c r="H72" i="3"/>
  <c r="Z72" i="3"/>
  <c r="U72" i="3"/>
  <c r="O72" i="3"/>
  <c r="J72" i="3"/>
  <c r="Y72" i="3"/>
  <c r="S72" i="3"/>
  <c r="N72" i="3"/>
  <c r="I72" i="3"/>
  <c r="W72" i="3"/>
  <c r="R72" i="3"/>
  <c r="M72" i="3"/>
  <c r="G72" i="3"/>
  <c r="V72" i="3"/>
  <c r="K74" i="3"/>
  <c r="I75" i="3"/>
  <c r="P77" i="3"/>
  <c r="U81" i="3"/>
  <c r="K6" i="3"/>
  <c r="O6" i="3"/>
  <c r="S6" i="3"/>
  <c r="G19" i="3"/>
  <c r="H24" i="3"/>
  <c r="M24" i="3"/>
  <c r="R24" i="3"/>
  <c r="X24" i="3"/>
  <c r="I25" i="3"/>
  <c r="T25" i="3"/>
  <c r="Y25" i="3"/>
  <c r="S26" i="3"/>
  <c r="O26" i="3"/>
  <c r="K26" i="3"/>
  <c r="G26" i="3"/>
  <c r="J26" i="3"/>
  <c r="P26" i="3"/>
  <c r="U26" i="3"/>
  <c r="Z26" i="3"/>
  <c r="H28" i="3"/>
  <c r="M28" i="3"/>
  <c r="R28" i="3"/>
  <c r="X28" i="3"/>
  <c r="I29" i="3"/>
  <c r="N29" i="3"/>
  <c r="T29" i="3"/>
  <c r="Y29" i="3"/>
  <c r="W30" i="3"/>
  <c r="S30" i="3"/>
  <c r="O30" i="3"/>
  <c r="K30" i="3"/>
  <c r="G30" i="3"/>
  <c r="J30" i="3"/>
  <c r="U30" i="3"/>
  <c r="Z30" i="3"/>
  <c r="H32" i="3"/>
  <c r="M32" i="3"/>
  <c r="X32" i="3"/>
  <c r="I33" i="3"/>
  <c r="N33" i="3"/>
  <c r="T33" i="3"/>
  <c r="Y33" i="3"/>
  <c r="W34" i="3"/>
  <c r="S34" i="3"/>
  <c r="O34" i="3"/>
  <c r="K34" i="3"/>
  <c r="G34" i="3"/>
  <c r="J34" i="3"/>
  <c r="P34" i="3"/>
  <c r="U34" i="3"/>
  <c r="Z34" i="3"/>
  <c r="H36" i="3"/>
  <c r="M36" i="3"/>
  <c r="R36" i="3"/>
  <c r="X36" i="3"/>
  <c r="I37" i="3"/>
  <c r="N37" i="3"/>
  <c r="T37" i="3"/>
  <c r="Y37" i="3"/>
  <c r="Y38" i="3"/>
  <c r="U38" i="3"/>
  <c r="W38" i="3"/>
  <c r="S38" i="3"/>
  <c r="O38" i="3"/>
  <c r="K38" i="3"/>
  <c r="G38" i="3"/>
  <c r="J38" i="3"/>
  <c r="P38" i="3"/>
  <c r="V38" i="3"/>
  <c r="X43" i="3"/>
  <c r="T43" i="3"/>
  <c r="P43" i="3"/>
  <c r="L43" i="3"/>
  <c r="Z43" i="3"/>
  <c r="V43" i="3"/>
  <c r="R43" i="3"/>
  <c r="N43" i="3"/>
  <c r="F43" i="3"/>
  <c r="M43" i="3"/>
  <c r="U43" i="3"/>
  <c r="W44" i="3"/>
  <c r="S44" i="3"/>
  <c r="O44" i="3"/>
  <c r="K44" i="3"/>
  <c r="Y44" i="3"/>
  <c r="U44" i="3"/>
  <c r="Q44" i="3"/>
  <c r="M44" i="3"/>
  <c r="I44" i="3"/>
  <c r="J44" i="3"/>
  <c r="R44" i="3"/>
  <c r="Z44" i="3"/>
  <c r="L45" i="3"/>
  <c r="W46" i="3"/>
  <c r="S46" i="3"/>
  <c r="O46" i="3"/>
  <c r="G46" i="3"/>
  <c r="Z46" i="3"/>
  <c r="V46" i="3"/>
  <c r="R46" i="3"/>
  <c r="N46" i="3"/>
  <c r="J46" i="3"/>
  <c r="F46" i="3"/>
  <c r="Y46" i="3"/>
  <c r="U46" i="3"/>
  <c r="Q46" i="3"/>
  <c r="I46" i="3"/>
  <c r="P46" i="3"/>
  <c r="H48" i="3"/>
  <c r="X48" i="3"/>
  <c r="L49" i="3"/>
  <c r="W50" i="3"/>
  <c r="S50" i="3"/>
  <c r="O50" i="3"/>
  <c r="K50" i="3"/>
  <c r="G50" i="3"/>
  <c r="Z50" i="3"/>
  <c r="V50" i="3"/>
  <c r="R50" i="3"/>
  <c r="N50" i="3"/>
  <c r="J50" i="3"/>
  <c r="F50" i="3"/>
  <c r="Y50" i="3"/>
  <c r="U50" i="3"/>
  <c r="Q50" i="3"/>
  <c r="M50" i="3"/>
  <c r="I50" i="3"/>
  <c r="P50" i="3"/>
  <c r="H52" i="3"/>
  <c r="X52" i="3"/>
  <c r="L53" i="3"/>
  <c r="W54" i="3"/>
  <c r="S54" i="3"/>
  <c r="O54" i="3"/>
  <c r="K54" i="3"/>
  <c r="G54" i="3"/>
  <c r="Z54" i="3"/>
  <c r="V54" i="3"/>
  <c r="R54" i="3"/>
  <c r="N54" i="3"/>
  <c r="J54" i="3"/>
  <c r="F54" i="3"/>
  <c r="Y54" i="3"/>
  <c r="U54" i="3"/>
  <c r="Q54" i="3"/>
  <c r="M54" i="3"/>
  <c r="I54" i="3"/>
  <c r="P54" i="3"/>
  <c r="O56" i="3"/>
  <c r="O58" i="3"/>
  <c r="O60" i="3"/>
  <c r="O62" i="3"/>
  <c r="U66" i="3"/>
  <c r="S67" i="3"/>
  <c r="N71" i="3"/>
  <c r="X73" i="3"/>
  <c r="T73" i="3"/>
  <c r="P73" i="3"/>
  <c r="L73" i="3"/>
  <c r="H73" i="3"/>
  <c r="W73" i="3"/>
  <c r="R73" i="3"/>
  <c r="M73" i="3"/>
  <c r="V73" i="3"/>
  <c r="Q73" i="3"/>
  <c r="K73" i="3"/>
  <c r="F73" i="3"/>
  <c r="Z73" i="3"/>
  <c r="U73" i="3"/>
  <c r="O73" i="3"/>
  <c r="J73" i="3"/>
  <c r="Y73" i="3"/>
  <c r="Q74" i="3"/>
  <c r="N75" i="3"/>
  <c r="U77" i="3"/>
  <c r="W80" i="3"/>
  <c r="S80" i="3"/>
  <c r="O80" i="3"/>
  <c r="K80" i="3"/>
  <c r="G80" i="3"/>
  <c r="Z80" i="3"/>
  <c r="V80" i="3"/>
  <c r="R80" i="3"/>
  <c r="N80" i="3"/>
  <c r="J80" i="3"/>
  <c r="F80" i="3"/>
  <c r="U80" i="3"/>
  <c r="M80" i="3"/>
  <c r="T80" i="3"/>
  <c r="L80" i="3"/>
  <c r="Y80" i="3"/>
  <c r="Q80" i="3"/>
  <c r="I80" i="3"/>
  <c r="W85" i="3"/>
  <c r="S85" i="3"/>
  <c r="O85" i="3"/>
  <c r="K85" i="3"/>
  <c r="G85" i="3"/>
  <c r="Z85" i="3"/>
  <c r="V85" i="3"/>
  <c r="R85" i="3"/>
  <c r="N85" i="3"/>
  <c r="J85" i="3"/>
  <c r="F85" i="3"/>
  <c r="T85" i="3"/>
  <c r="L85" i="3"/>
  <c r="Y85" i="3"/>
  <c r="Q85" i="3"/>
  <c r="I85" i="3"/>
  <c r="X85" i="3"/>
  <c r="P85" i="3"/>
  <c r="H85" i="3"/>
  <c r="X101" i="3"/>
  <c r="T101" i="3"/>
  <c r="P101" i="3"/>
  <c r="L101" i="3"/>
  <c r="H101" i="3"/>
  <c r="W101" i="3"/>
  <c r="S101" i="3"/>
  <c r="O101" i="3"/>
  <c r="K101" i="3"/>
  <c r="G101" i="3"/>
  <c r="Z101" i="3"/>
  <c r="R101" i="3"/>
  <c r="J101" i="3"/>
  <c r="Y101" i="3"/>
  <c r="Q101" i="3"/>
  <c r="I101" i="3"/>
  <c r="V101" i="3"/>
  <c r="N101" i="3"/>
  <c r="F101" i="3"/>
  <c r="U101" i="3"/>
  <c r="M101" i="3"/>
  <c r="W108" i="3"/>
  <c r="S108" i="3"/>
  <c r="O108" i="3"/>
  <c r="K108" i="3"/>
  <c r="Z108" i="3"/>
  <c r="V108" i="3"/>
  <c r="R108" i="3"/>
  <c r="N108" i="3"/>
  <c r="F108" i="3"/>
  <c r="T108" i="3"/>
  <c r="L108" i="3"/>
  <c r="Y108" i="3"/>
  <c r="Q108" i="3"/>
  <c r="X108" i="3"/>
  <c r="P108" i="3"/>
  <c r="U108" i="3"/>
  <c r="M108" i="3"/>
  <c r="G39" i="3"/>
  <c r="K39" i="3"/>
  <c r="O39" i="3"/>
  <c r="S39" i="3"/>
  <c r="W39" i="3"/>
  <c r="G40" i="3"/>
  <c r="K40" i="3"/>
  <c r="O40" i="3"/>
  <c r="S40" i="3"/>
  <c r="W40" i="3"/>
  <c r="G41" i="3"/>
  <c r="K41" i="3"/>
  <c r="O41" i="3"/>
  <c r="S41" i="3"/>
  <c r="W41" i="3"/>
  <c r="I57" i="3"/>
  <c r="N57" i="3"/>
  <c r="S57" i="3"/>
  <c r="I59" i="3"/>
  <c r="N59" i="3"/>
  <c r="S59" i="3"/>
  <c r="I61" i="3"/>
  <c r="N61" i="3"/>
  <c r="S61" i="3"/>
  <c r="I63" i="3"/>
  <c r="N63" i="3"/>
  <c r="S63" i="3"/>
  <c r="W65" i="3"/>
  <c r="S65" i="3"/>
  <c r="O65" i="3"/>
  <c r="K65" i="3"/>
  <c r="G65" i="3"/>
  <c r="J65" i="3"/>
  <c r="P65" i="3"/>
  <c r="U65" i="3"/>
  <c r="Z65" i="3"/>
  <c r="H78" i="3"/>
  <c r="P78" i="3"/>
  <c r="H79" i="3"/>
  <c r="P79" i="3"/>
  <c r="W82" i="3"/>
  <c r="S82" i="3"/>
  <c r="O82" i="3"/>
  <c r="K82" i="3"/>
  <c r="G82" i="3"/>
  <c r="Z82" i="3"/>
  <c r="V82" i="3"/>
  <c r="R82" i="3"/>
  <c r="N82" i="3"/>
  <c r="J82" i="3"/>
  <c r="F82" i="3"/>
  <c r="M82" i="3"/>
  <c r="U82" i="3"/>
  <c r="L83" i="3"/>
  <c r="I84" i="3"/>
  <c r="Q84" i="3"/>
  <c r="L87" i="3"/>
  <c r="H88" i="3"/>
  <c r="S88" i="3"/>
  <c r="M91" i="3"/>
  <c r="W96" i="3"/>
  <c r="S96" i="3"/>
  <c r="O96" i="3"/>
  <c r="K96" i="3"/>
  <c r="G96" i="3"/>
  <c r="Z96" i="3"/>
  <c r="V96" i="3"/>
  <c r="R96" i="3"/>
  <c r="N96" i="3"/>
  <c r="J96" i="3"/>
  <c r="F96" i="3"/>
  <c r="T96" i="3"/>
  <c r="L96" i="3"/>
  <c r="Y96" i="3"/>
  <c r="Q96" i="3"/>
  <c r="I96" i="3"/>
  <c r="X96" i="3"/>
  <c r="P96" i="3"/>
  <c r="H96" i="3"/>
  <c r="X106" i="3"/>
  <c r="P106" i="3"/>
  <c r="L106" i="3"/>
  <c r="H106" i="3"/>
  <c r="O106" i="3"/>
  <c r="K106" i="3"/>
  <c r="G106" i="3"/>
  <c r="Z106" i="3"/>
  <c r="R106" i="3"/>
  <c r="J106" i="3"/>
  <c r="J107" i="3" s="1"/>
  <c r="G6" i="22" s="1"/>
  <c r="Y106" i="3"/>
  <c r="Q106" i="3"/>
  <c r="Q107" i="3" s="1"/>
  <c r="N6" i="22" s="1"/>
  <c r="I106" i="3"/>
  <c r="I107" i="3" s="1"/>
  <c r="F6" i="22" s="1"/>
  <c r="N106" i="3"/>
  <c r="F106" i="3"/>
  <c r="Y138" i="3"/>
  <c r="U138" i="3"/>
  <c r="Q138" i="3"/>
  <c r="M138" i="3"/>
  <c r="I138" i="3"/>
  <c r="W138" i="3"/>
  <c r="R138" i="3"/>
  <c r="L138" i="3"/>
  <c r="G138" i="3"/>
  <c r="V138" i="3"/>
  <c r="P138" i="3"/>
  <c r="K138" i="3"/>
  <c r="F138" i="3"/>
  <c r="Z138" i="3"/>
  <c r="T138" i="3"/>
  <c r="O138" i="3"/>
  <c r="J138" i="3"/>
  <c r="S138" i="3"/>
  <c r="N138" i="3"/>
  <c r="H138" i="3"/>
  <c r="X57" i="3"/>
  <c r="T57" i="3"/>
  <c r="P57" i="3"/>
  <c r="L57" i="3"/>
  <c r="H57" i="3"/>
  <c r="J57" i="3"/>
  <c r="O57" i="3"/>
  <c r="U57" i="3"/>
  <c r="Z57" i="3"/>
  <c r="X59" i="3"/>
  <c r="T59" i="3"/>
  <c r="P59" i="3"/>
  <c r="L59" i="3"/>
  <c r="H59" i="3"/>
  <c r="J59" i="3"/>
  <c r="O59" i="3"/>
  <c r="U59" i="3"/>
  <c r="Z59" i="3"/>
  <c r="X61" i="3"/>
  <c r="T61" i="3"/>
  <c r="P61" i="3"/>
  <c r="L61" i="3"/>
  <c r="H61" i="3"/>
  <c r="J61" i="3"/>
  <c r="O61" i="3"/>
  <c r="U61" i="3"/>
  <c r="Z61" i="3"/>
  <c r="X63" i="3"/>
  <c r="T63" i="3"/>
  <c r="P63" i="3"/>
  <c r="L63" i="3"/>
  <c r="H63" i="3"/>
  <c r="J63" i="3"/>
  <c r="O63" i="3"/>
  <c r="U63" i="3"/>
  <c r="Z63" i="3"/>
  <c r="Z79" i="3"/>
  <c r="V79" i="3"/>
  <c r="N79" i="3"/>
  <c r="J79" i="3"/>
  <c r="F79" i="3"/>
  <c r="Y79" i="3"/>
  <c r="U79" i="3"/>
  <c r="M79" i="3"/>
  <c r="I79" i="3"/>
  <c r="K79" i="3"/>
  <c r="W83" i="3"/>
  <c r="S83" i="3"/>
  <c r="O83" i="3"/>
  <c r="K83" i="3"/>
  <c r="G83" i="3"/>
  <c r="Z83" i="3"/>
  <c r="V83" i="3"/>
  <c r="R83" i="3"/>
  <c r="N83" i="3"/>
  <c r="J83" i="3"/>
  <c r="F83" i="3"/>
  <c r="M83" i="3"/>
  <c r="U83" i="3"/>
  <c r="Z87" i="3"/>
  <c r="V87" i="3"/>
  <c r="R87" i="3"/>
  <c r="N87" i="3"/>
  <c r="J87" i="3"/>
  <c r="F87" i="3"/>
  <c r="Y87" i="3"/>
  <c r="T87" i="3"/>
  <c r="O87" i="3"/>
  <c r="I87" i="3"/>
  <c r="X87" i="3"/>
  <c r="S87" i="3"/>
  <c r="M87" i="3"/>
  <c r="H87" i="3"/>
  <c r="P87" i="3"/>
  <c r="X91" i="3"/>
  <c r="T91" i="3"/>
  <c r="P91" i="3"/>
  <c r="L91" i="3"/>
  <c r="V91" i="3"/>
  <c r="Q91" i="3"/>
  <c r="K91" i="3"/>
  <c r="F91" i="3"/>
  <c r="Z91" i="3"/>
  <c r="U91" i="3"/>
  <c r="O91" i="3"/>
  <c r="J91" i="3"/>
  <c r="N91" i="3"/>
  <c r="Y91" i="3"/>
  <c r="Z103" i="3"/>
  <c r="V103" i="3"/>
  <c r="R103" i="3"/>
  <c r="N103" i="3"/>
  <c r="J103" i="3"/>
  <c r="F103" i="3"/>
  <c r="Y103" i="3"/>
  <c r="U103" i="3"/>
  <c r="Q103" i="3"/>
  <c r="M103" i="3"/>
  <c r="I103" i="3"/>
  <c r="S103" i="3"/>
  <c r="K103" i="3"/>
  <c r="X103" i="3"/>
  <c r="P103" i="3"/>
  <c r="H103" i="3"/>
  <c r="W103" i="3"/>
  <c r="O103" i="3"/>
  <c r="G103" i="3"/>
  <c r="M106" i="3"/>
  <c r="X162" i="3"/>
  <c r="T162" i="3"/>
  <c r="W162" i="3"/>
  <c r="R162" i="3"/>
  <c r="V162" i="3"/>
  <c r="F162" i="3"/>
  <c r="Z162" i="3"/>
  <c r="U162" i="3"/>
  <c r="S162" i="3"/>
  <c r="Y162" i="3"/>
  <c r="I39" i="3"/>
  <c r="M39" i="3"/>
  <c r="Q39" i="3"/>
  <c r="U39" i="3"/>
  <c r="I40" i="3"/>
  <c r="M40" i="3"/>
  <c r="Q40" i="3"/>
  <c r="U40" i="3"/>
  <c r="I41" i="3"/>
  <c r="M41" i="3"/>
  <c r="Q41" i="3"/>
  <c r="U41" i="3"/>
  <c r="F57" i="3"/>
  <c r="K57" i="3"/>
  <c r="Q57" i="3"/>
  <c r="V57" i="3"/>
  <c r="F59" i="3"/>
  <c r="K59" i="3"/>
  <c r="Q59" i="3"/>
  <c r="V59" i="3"/>
  <c r="F61" i="3"/>
  <c r="K61" i="3"/>
  <c r="Q61" i="3"/>
  <c r="V61" i="3"/>
  <c r="F63" i="3"/>
  <c r="K63" i="3"/>
  <c r="Q63" i="3"/>
  <c r="V63" i="3"/>
  <c r="Z78" i="3"/>
  <c r="V78" i="3"/>
  <c r="R78" i="3"/>
  <c r="J78" i="3"/>
  <c r="F78" i="3"/>
  <c r="Y78" i="3"/>
  <c r="U78" i="3"/>
  <c r="Q78" i="3"/>
  <c r="I78" i="3"/>
  <c r="T78" i="3"/>
  <c r="L79" i="3"/>
  <c r="H83" i="3"/>
  <c r="P83" i="3"/>
  <c r="X83" i="3"/>
  <c r="W84" i="3"/>
  <c r="S84" i="3"/>
  <c r="O84" i="3"/>
  <c r="K84" i="3"/>
  <c r="G84" i="3"/>
  <c r="Z84" i="3"/>
  <c r="V84" i="3"/>
  <c r="R84" i="3"/>
  <c r="N84" i="3"/>
  <c r="J84" i="3"/>
  <c r="F84" i="3"/>
  <c r="M84" i="3"/>
  <c r="U84" i="3"/>
  <c r="G87" i="3"/>
  <c r="Q87" i="3"/>
  <c r="Y88" i="3"/>
  <c r="U88" i="3"/>
  <c r="Q88" i="3"/>
  <c r="M88" i="3"/>
  <c r="I88" i="3"/>
  <c r="V88" i="3"/>
  <c r="P88" i="3"/>
  <c r="K88" i="3"/>
  <c r="F88" i="3"/>
  <c r="Z88" i="3"/>
  <c r="T88" i="3"/>
  <c r="O88" i="3"/>
  <c r="J88" i="3"/>
  <c r="N88" i="3"/>
  <c r="X88" i="3"/>
  <c r="R91" i="3"/>
  <c r="W93" i="3"/>
  <c r="S93" i="3"/>
  <c r="O93" i="3"/>
  <c r="K93" i="3"/>
  <c r="G93" i="3"/>
  <c r="Z93" i="3"/>
  <c r="V93" i="3"/>
  <c r="R93" i="3"/>
  <c r="J93" i="3"/>
  <c r="Y93" i="3"/>
  <c r="Q93" i="3"/>
  <c r="I93" i="3"/>
  <c r="X93" i="3"/>
  <c r="P93" i="3"/>
  <c r="H93" i="3"/>
  <c r="U93" i="3"/>
  <c r="F93" i="3"/>
  <c r="U96" i="3"/>
  <c r="Y102" i="3"/>
  <c r="U102" i="3"/>
  <c r="Q102" i="3"/>
  <c r="M102" i="3"/>
  <c r="I102" i="3"/>
  <c r="X102" i="3"/>
  <c r="T102" i="3"/>
  <c r="P102" i="3"/>
  <c r="L102" i="3"/>
  <c r="H102" i="3"/>
  <c r="Z102" i="3"/>
  <c r="R102" i="3"/>
  <c r="J102" i="3"/>
  <c r="W102" i="3"/>
  <c r="O102" i="3"/>
  <c r="G102" i="3"/>
  <c r="V102" i="3"/>
  <c r="N102" i="3"/>
  <c r="F102" i="3"/>
  <c r="L103" i="3"/>
  <c r="X115" i="3"/>
  <c r="T115" i="3"/>
  <c r="P115" i="3"/>
  <c r="L115" i="3"/>
  <c r="H115" i="3"/>
  <c r="W115" i="3"/>
  <c r="S115" i="3"/>
  <c r="O115" i="3"/>
  <c r="K115" i="3"/>
  <c r="G115" i="3"/>
  <c r="Z115" i="3"/>
  <c r="R115" i="3"/>
  <c r="J115" i="3"/>
  <c r="Y115" i="3"/>
  <c r="Q115" i="3"/>
  <c r="I115" i="3"/>
  <c r="V115" i="3"/>
  <c r="N115" i="3"/>
  <c r="F115" i="3"/>
  <c r="X119" i="3"/>
  <c r="T119" i="3"/>
  <c r="P119" i="3"/>
  <c r="L119" i="3"/>
  <c r="H119" i="3"/>
  <c r="W119" i="3"/>
  <c r="S119" i="3"/>
  <c r="O119" i="3"/>
  <c r="K119" i="3"/>
  <c r="G119" i="3"/>
  <c r="Z119" i="3"/>
  <c r="R119" i="3"/>
  <c r="J119" i="3"/>
  <c r="Y119" i="3"/>
  <c r="Q119" i="3"/>
  <c r="I119" i="3"/>
  <c r="V119" i="3"/>
  <c r="N119" i="3"/>
  <c r="F119" i="3"/>
  <c r="W92" i="3"/>
  <c r="S92" i="3"/>
  <c r="O92" i="3"/>
  <c r="G92" i="3"/>
  <c r="P92" i="3"/>
  <c r="U92" i="3"/>
  <c r="Z92" i="3"/>
  <c r="I95" i="3"/>
  <c r="Q95" i="3"/>
  <c r="Y95" i="3"/>
  <c r="W97" i="3"/>
  <c r="S97" i="3"/>
  <c r="O97" i="3"/>
  <c r="K97" i="3"/>
  <c r="G97" i="3"/>
  <c r="Z97" i="3"/>
  <c r="V97" i="3"/>
  <c r="R97" i="3"/>
  <c r="N97" i="3"/>
  <c r="J97" i="3"/>
  <c r="F97" i="3"/>
  <c r="M97" i="3"/>
  <c r="U97" i="3"/>
  <c r="I99" i="3"/>
  <c r="Q99" i="3"/>
  <c r="Y99" i="3"/>
  <c r="G109" i="3"/>
  <c r="G110" i="3"/>
  <c r="O110" i="3"/>
  <c r="W110" i="3"/>
  <c r="X116" i="3"/>
  <c r="T116" i="3"/>
  <c r="P116" i="3"/>
  <c r="L116" i="3"/>
  <c r="H116" i="3"/>
  <c r="W116" i="3"/>
  <c r="S116" i="3"/>
  <c r="O116" i="3"/>
  <c r="K116" i="3"/>
  <c r="G116" i="3"/>
  <c r="M116" i="3"/>
  <c r="U116" i="3"/>
  <c r="X120" i="3"/>
  <c r="T120" i="3"/>
  <c r="P120" i="3"/>
  <c r="L120" i="3"/>
  <c r="H120" i="3"/>
  <c r="W120" i="3"/>
  <c r="S120" i="3"/>
  <c r="O120" i="3"/>
  <c r="K120" i="3"/>
  <c r="G120" i="3"/>
  <c r="M120" i="3"/>
  <c r="U120" i="3"/>
  <c r="Z124" i="3"/>
  <c r="V124" i="3"/>
  <c r="R124" i="3"/>
  <c r="N124" i="3"/>
  <c r="J124" i="3"/>
  <c r="F124" i="3"/>
  <c r="Y124" i="3"/>
  <c r="U124" i="3"/>
  <c r="Q124" i="3"/>
  <c r="M124" i="3"/>
  <c r="I124" i="3"/>
  <c r="K124" i="3"/>
  <c r="S124" i="3"/>
  <c r="Z125" i="3"/>
  <c r="V125" i="3"/>
  <c r="R125" i="3"/>
  <c r="N125" i="3"/>
  <c r="J125" i="3"/>
  <c r="F125" i="3"/>
  <c r="Y125" i="3"/>
  <c r="U125" i="3"/>
  <c r="Q125" i="3"/>
  <c r="M125" i="3"/>
  <c r="I125" i="3"/>
  <c r="K125" i="3"/>
  <c r="S125" i="3"/>
  <c r="Z126" i="3"/>
  <c r="V126" i="3"/>
  <c r="R126" i="3"/>
  <c r="N126" i="3"/>
  <c r="J126" i="3"/>
  <c r="F126" i="3"/>
  <c r="Y126" i="3"/>
  <c r="U126" i="3"/>
  <c r="Q126" i="3"/>
  <c r="M126" i="3"/>
  <c r="I126" i="3"/>
  <c r="K126" i="3"/>
  <c r="S126" i="3"/>
  <c r="W127" i="3"/>
  <c r="S127" i="3"/>
  <c r="O127" i="3"/>
  <c r="K127" i="3"/>
  <c r="G127" i="3"/>
  <c r="V127" i="3"/>
  <c r="Q127" i="3"/>
  <c r="L127" i="3"/>
  <c r="F127" i="3"/>
  <c r="Z127" i="3"/>
  <c r="U127" i="3"/>
  <c r="P127" i="3"/>
  <c r="J127" i="3"/>
  <c r="M127" i="3"/>
  <c r="X127" i="3"/>
  <c r="W128" i="3"/>
  <c r="S128" i="3"/>
  <c r="O128" i="3"/>
  <c r="K128" i="3"/>
  <c r="G128" i="3"/>
  <c r="X128" i="3"/>
  <c r="R128" i="3"/>
  <c r="M128" i="3"/>
  <c r="H128" i="3"/>
  <c r="V128" i="3"/>
  <c r="Q128" i="3"/>
  <c r="L128" i="3"/>
  <c r="F128" i="3"/>
  <c r="P128" i="3"/>
  <c r="Z128" i="3"/>
  <c r="J129" i="3"/>
  <c r="U129" i="3"/>
  <c r="J132" i="3"/>
  <c r="U132" i="3"/>
  <c r="W133" i="3"/>
  <c r="S133" i="3"/>
  <c r="O133" i="3"/>
  <c r="K133" i="3"/>
  <c r="G133" i="3"/>
  <c r="Y133" i="3"/>
  <c r="T133" i="3"/>
  <c r="N133" i="3"/>
  <c r="I133" i="3"/>
  <c r="X133" i="3"/>
  <c r="R133" i="3"/>
  <c r="M133" i="3"/>
  <c r="H133" i="3"/>
  <c r="P133" i="3"/>
  <c r="Z133" i="3"/>
  <c r="W170" i="3"/>
  <c r="S170" i="3"/>
  <c r="O170" i="3"/>
  <c r="K170" i="3"/>
  <c r="G170" i="3"/>
  <c r="Z170" i="3"/>
  <c r="V170" i="3"/>
  <c r="R170" i="3"/>
  <c r="N170" i="3"/>
  <c r="J170" i="3"/>
  <c r="F170" i="3"/>
  <c r="T170" i="3"/>
  <c r="L170" i="3"/>
  <c r="Y170" i="3"/>
  <c r="Q170" i="3"/>
  <c r="I170" i="3"/>
  <c r="X170" i="3"/>
  <c r="P170" i="3"/>
  <c r="H170" i="3"/>
  <c r="U170" i="3"/>
  <c r="M170" i="3"/>
  <c r="Y89" i="3"/>
  <c r="U89" i="3"/>
  <c r="Q89" i="3"/>
  <c r="M89" i="3"/>
  <c r="I89" i="3"/>
  <c r="H89" i="3"/>
  <c r="N89" i="3"/>
  <c r="S89" i="3"/>
  <c r="X89" i="3"/>
  <c r="F92" i="3"/>
  <c r="L92" i="3"/>
  <c r="Q92" i="3"/>
  <c r="V92" i="3"/>
  <c r="W94" i="3"/>
  <c r="S94" i="3"/>
  <c r="K94" i="3"/>
  <c r="G94" i="3"/>
  <c r="Z94" i="3"/>
  <c r="V94" i="3"/>
  <c r="R94" i="3"/>
  <c r="J94" i="3"/>
  <c r="F94" i="3"/>
  <c r="M94" i="3"/>
  <c r="U94" i="3"/>
  <c r="H97" i="3"/>
  <c r="P97" i="3"/>
  <c r="X97" i="3"/>
  <c r="W98" i="3"/>
  <c r="S98" i="3"/>
  <c r="O98" i="3"/>
  <c r="K98" i="3"/>
  <c r="G98" i="3"/>
  <c r="Z98" i="3"/>
  <c r="V98" i="3"/>
  <c r="R98" i="3"/>
  <c r="N98" i="3"/>
  <c r="J98" i="3"/>
  <c r="F98" i="3"/>
  <c r="M98" i="3"/>
  <c r="U98" i="3"/>
  <c r="L99" i="3"/>
  <c r="Y105" i="3"/>
  <c r="U105" i="3"/>
  <c r="X105" i="3"/>
  <c r="T105" i="3"/>
  <c r="T107" i="3" s="1"/>
  <c r="Q6" i="22" s="1"/>
  <c r="S105" i="3"/>
  <c r="H109" i="3"/>
  <c r="H110" i="3"/>
  <c r="P110" i="3"/>
  <c r="H111" i="3"/>
  <c r="P111" i="3"/>
  <c r="H112" i="3"/>
  <c r="P112" i="3"/>
  <c r="Y114" i="3"/>
  <c r="X114" i="3"/>
  <c r="F116" i="3"/>
  <c r="N116" i="3"/>
  <c r="V116" i="3"/>
  <c r="X117" i="3"/>
  <c r="T117" i="3"/>
  <c r="P117" i="3"/>
  <c r="L117" i="3"/>
  <c r="H117" i="3"/>
  <c r="W117" i="3"/>
  <c r="S117" i="3"/>
  <c r="O117" i="3"/>
  <c r="K117" i="3"/>
  <c r="G117" i="3"/>
  <c r="M117" i="3"/>
  <c r="U117" i="3"/>
  <c r="J118" i="3"/>
  <c r="R118" i="3"/>
  <c r="F120" i="3"/>
  <c r="N120" i="3"/>
  <c r="V120" i="3"/>
  <c r="X121" i="3"/>
  <c r="T121" i="3"/>
  <c r="P121" i="3"/>
  <c r="L121" i="3"/>
  <c r="H121" i="3"/>
  <c r="W121" i="3"/>
  <c r="S121" i="3"/>
  <c r="O121" i="3"/>
  <c r="K121" i="3"/>
  <c r="G121" i="3"/>
  <c r="M121" i="3"/>
  <c r="U121" i="3"/>
  <c r="Z123" i="3"/>
  <c r="F123" i="3"/>
  <c r="L124" i="3"/>
  <c r="T124" i="3"/>
  <c r="L125" i="3"/>
  <c r="T125" i="3"/>
  <c r="L126" i="3"/>
  <c r="T126" i="3"/>
  <c r="N127" i="3"/>
  <c r="Y127" i="3"/>
  <c r="I128" i="3"/>
  <c r="T128" i="3"/>
  <c r="L129" i="3"/>
  <c r="N132" i="3"/>
  <c r="F133" i="3"/>
  <c r="Q133" i="3"/>
  <c r="Z140" i="3"/>
  <c r="V140" i="3"/>
  <c r="R140" i="3"/>
  <c r="N140" i="3"/>
  <c r="J140" i="3"/>
  <c r="Y140" i="3"/>
  <c r="U140" i="3"/>
  <c r="Q140" i="3"/>
  <c r="M140" i="3"/>
  <c r="I140" i="3"/>
  <c r="W140" i="3"/>
  <c r="O140" i="3"/>
  <c r="G140" i="3"/>
  <c r="T140" i="3"/>
  <c r="L140" i="3"/>
  <c r="F140" i="3"/>
  <c r="S140" i="3"/>
  <c r="K140" i="3"/>
  <c r="O95" i="3"/>
  <c r="K95" i="3"/>
  <c r="G95" i="3"/>
  <c r="Z95" i="3"/>
  <c r="N95" i="3"/>
  <c r="J95" i="3"/>
  <c r="F95" i="3"/>
  <c r="M95" i="3"/>
  <c r="W99" i="3"/>
  <c r="S99" i="3"/>
  <c r="O99" i="3"/>
  <c r="K99" i="3"/>
  <c r="G99" i="3"/>
  <c r="Z99" i="3"/>
  <c r="V99" i="3"/>
  <c r="R99" i="3"/>
  <c r="N99" i="3"/>
  <c r="J99" i="3"/>
  <c r="F99" i="3"/>
  <c r="M99" i="3"/>
  <c r="U99" i="3"/>
  <c r="Z109" i="3"/>
  <c r="F109" i="3"/>
  <c r="Y109" i="3"/>
  <c r="I109" i="3"/>
  <c r="Z110" i="3"/>
  <c r="V110" i="3"/>
  <c r="R110" i="3"/>
  <c r="N110" i="3"/>
  <c r="J110" i="3"/>
  <c r="F110" i="3"/>
  <c r="Y110" i="3"/>
  <c r="U110" i="3"/>
  <c r="Q110" i="3"/>
  <c r="M110" i="3"/>
  <c r="I110" i="3"/>
  <c r="K110" i="3"/>
  <c r="S110" i="3"/>
  <c r="Z111" i="3"/>
  <c r="V111" i="3"/>
  <c r="R111" i="3"/>
  <c r="N111" i="3"/>
  <c r="J111" i="3"/>
  <c r="F111" i="3"/>
  <c r="Y111" i="3"/>
  <c r="U111" i="3"/>
  <c r="Q111" i="3"/>
  <c r="M111" i="3"/>
  <c r="I111" i="3"/>
  <c r="K111" i="3"/>
  <c r="S111" i="3"/>
  <c r="Z112" i="3"/>
  <c r="V112" i="3"/>
  <c r="R112" i="3"/>
  <c r="N112" i="3"/>
  <c r="J112" i="3"/>
  <c r="F112" i="3"/>
  <c r="Y112" i="3"/>
  <c r="U112" i="3"/>
  <c r="Q112" i="3"/>
  <c r="M112" i="3"/>
  <c r="I112" i="3"/>
  <c r="K112" i="3"/>
  <c r="S112" i="3"/>
  <c r="I116" i="3"/>
  <c r="Q116" i="3"/>
  <c r="Y116" i="3"/>
  <c r="X118" i="3"/>
  <c r="T118" i="3"/>
  <c r="P118" i="3"/>
  <c r="L118" i="3"/>
  <c r="H118" i="3"/>
  <c r="W118" i="3"/>
  <c r="S118" i="3"/>
  <c r="O118" i="3"/>
  <c r="K118" i="3"/>
  <c r="G118" i="3"/>
  <c r="M118" i="3"/>
  <c r="U118" i="3"/>
  <c r="I120" i="3"/>
  <c r="Q120" i="3"/>
  <c r="Y120" i="3"/>
  <c r="G124" i="3"/>
  <c r="O124" i="3"/>
  <c r="W124" i="3"/>
  <c r="G125" i="3"/>
  <c r="O125" i="3"/>
  <c r="W125" i="3"/>
  <c r="W129" i="3"/>
  <c r="S129" i="3"/>
  <c r="O129" i="3"/>
  <c r="K129" i="3"/>
  <c r="G129" i="3"/>
  <c r="Y129" i="3"/>
  <c r="T129" i="3"/>
  <c r="N129" i="3"/>
  <c r="I129" i="3"/>
  <c r="X129" i="3"/>
  <c r="R129" i="3"/>
  <c r="M129" i="3"/>
  <c r="H129" i="3"/>
  <c r="P129" i="3"/>
  <c r="Z129" i="3"/>
  <c r="W132" i="3"/>
  <c r="S132" i="3"/>
  <c r="O132" i="3"/>
  <c r="K132" i="3"/>
  <c r="G132" i="3"/>
  <c r="X132" i="3"/>
  <c r="R132" i="3"/>
  <c r="M132" i="3"/>
  <c r="H132" i="3"/>
  <c r="V132" i="3"/>
  <c r="Q132" i="3"/>
  <c r="L132" i="3"/>
  <c r="F132" i="3"/>
  <c r="P132" i="3"/>
  <c r="Z132" i="3"/>
  <c r="X152" i="3"/>
  <c r="T152" i="3"/>
  <c r="P152" i="3"/>
  <c r="L152" i="3"/>
  <c r="H152" i="3"/>
  <c r="W152" i="3"/>
  <c r="S152" i="3"/>
  <c r="O152" i="3"/>
  <c r="K152" i="3"/>
  <c r="G152" i="3"/>
  <c r="Z152" i="3"/>
  <c r="R152" i="3"/>
  <c r="J152" i="3"/>
  <c r="Y152" i="3"/>
  <c r="Q152" i="3"/>
  <c r="I152" i="3"/>
  <c r="V152" i="3"/>
  <c r="N152" i="3"/>
  <c r="F152" i="3"/>
  <c r="X156" i="3"/>
  <c r="T156" i="3"/>
  <c r="P156" i="3"/>
  <c r="L156" i="3"/>
  <c r="H156" i="3"/>
  <c r="W156" i="3"/>
  <c r="S156" i="3"/>
  <c r="O156" i="3"/>
  <c r="K156" i="3"/>
  <c r="G156" i="3"/>
  <c r="Z156" i="3"/>
  <c r="R156" i="3"/>
  <c r="J156" i="3"/>
  <c r="Y156" i="3"/>
  <c r="Q156" i="3"/>
  <c r="I156" i="3"/>
  <c r="V156" i="3"/>
  <c r="N156" i="3"/>
  <c r="F156" i="3"/>
  <c r="Z136" i="3"/>
  <c r="F136" i="3"/>
  <c r="Z141" i="3"/>
  <c r="V141" i="3"/>
  <c r="R141" i="3"/>
  <c r="N141" i="3"/>
  <c r="J141" i="3"/>
  <c r="F141" i="3"/>
  <c r="Y141" i="3"/>
  <c r="U141" i="3"/>
  <c r="Q141" i="3"/>
  <c r="M141" i="3"/>
  <c r="I141" i="3"/>
  <c r="K141" i="3"/>
  <c r="S141" i="3"/>
  <c r="Z142" i="3"/>
  <c r="V142" i="3"/>
  <c r="R142" i="3"/>
  <c r="N142" i="3"/>
  <c r="J142" i="3"/>
  <c r="F142" i="3"/>
  <c r="Y142" i="3"/>
  <c r="U142" i="3"/>
  <c r="Q142" i="3"/>
  <c r="M142" i="3"/>
  <c r="I142" i="3"/>
  <c r="K142" i="3"/>
  <c r="S142" i="3"/>
  <c r="Z143" i="3"/>
  <c r="V143" i="3"/>
  <c r="R143" i="3"/>
  <c r="N143" i="3"/>
  <c r="J143" i="3"/>
  <c r="F143" i="3"/>
  <c r="Y143" i="3"/>
  <c r="U143" i="3"/>
  <c r="Q143" i="3"/>
  <c r="M143" i="3"/>
  <c r="I143" i="3"/>
  <c r="K143" i="3"/>
  <c r="S143" i="3"/>
  <c r="Z144" i="3"/>
  <c r="V144" i="3"/>
  <c r="R144" i="3"/>
  <c r="N144" i="3"/>
  <c r="J144" i="3"/>
  <c r="F144" i="3"/>
  <c r="Y144" i="3"/>
  <c r="U144" i="3"/>
  <c r="Q144" i="3"/>
  <c r="M144" i="3"/>
  <c r="I144" i="3"/>
  <c r="K144" i="3"/>
  <c r="S144" i="3"/>
  <c r="Z145" i="3"/>
  <c r="V145" i="3"/>
  <c r="R145" i="3"/>
  <c r="N145" i="3"/>
  <c r="J145" i="3"/>
  <c r="F145" i="3"/>
  <c r="Y145" i="3"/>
  <c r="U145" i="3"/>
  <c r="Q145" i="3"/>
  <c r="M145" i="3"/>
  <c r="I145" i="3"/>
  <c r="K145" i="3"/>
  <c r="S145" i="3"/>
  <c r="Z146" i="3"/>
  <c r="V146" i="3"/>
  <c r="R146" i="3"/>
  <c r="N146" i="3"/>
  <c r="J146" i="3"/>
  <c r="F146" i="3"/>
  <c r="Y146" i="3"/>
  <c r="U146" i="3"/>
  <c r="Q146" i="3"/>
  <c r="M146" i="3"/>
  <c r="I146" i="3"/>
  <c r="K146" i="3"/>
  <c r="S146" i="3"/>
  <c r="Z147" i="3"/>
  <c r="V147" i="3"/>
  <c r="R147" i="3"/>
  <c r="N147" i="3"/>
  <c r="J147" i="3"/>
  <c r="F147" i="3"/>
  <c r="Y147" i="3"/>
  <c r="U147" i="3"/>
  <c r="Q147" i="3"/>
  <c r="M147" i="3"/>
  <c r="I147" i="3"/>
  <c r="K147" i="3"/>
  <c r="S147" i="3"/>
  <c r="X153" i="3"/>
  <c r="T153" i="3"/>
  <c r="P153" i="3"/>
  <c r="L153" i="3"/>
  <c r="H153" i="3"/>
  <c r="W153" i="3"/>
  <c r="S153" i="3"/>
  <c r="O153" i="3"/>
  <c r="K153" i="3"/>
  <c r="G153" i="3"/>
  <c r="M153" i="3"/>
  <c r="U153" i="3"/>
  <c r="X157" i="3"/>
  <c r="T157" i="3"/>
  <c r="P157" i="3"/>
  <c r="L157" i="3"/>
  <c r="H157" i="3"/>
  <c r="W157" i="3"/>
  <c r="S157" i="3"/>
  <c r="O157" i="3"/>
  <c r="K157" i="3"/>
  <c r="G157" i="3"/>
  <c r="Z157" i="3"/>
  <c r="V157" i="3"/>
  <c r="R157" i="3"/>
  <c r="N157" i="3"/>
  <c r="M157" i="3"/>
  <c r="W164" i="3"/>
  <c r="S164" i="3"/>
  <c r="O164" i="3"/>
  <c r="K164" i="3"/>
  <c r="G164" i="3"/>
  <c r="Y164" i="3"/>
  <c r="T164" i="3"/>
  <c r="N164" i="3"/>
  <c r="I164" i="3"/>
  <c r="X164" i="3"/>
  <c r="R164" i="3"/>
  <c r="M164" i="3"/>
  <c r="H164" i="3"/>
  <c r="V164" i="3"/>
  <c r="Q164" i="3"/>
  <c r="L164" i="3"/>
  <c r="F164" i="3"/>
  <c r="Z164" i="3"/>
  <c r="W131" i="3"/>
  <c r="S131" i="3"/>
  <c r="O131" i="3"/>
  <c r="K131" i="3"/>
  <c r="G131" i="3"/>
  <c r="J131" i="3"/>
  <c r="P131" i="3"/>
  <c r="U131" i="3"/>
  <c r="Z131" i="3"/>
  <c r="Y137" i="3"/>
  <c r="U137" i="3"/>
  <c r="Q137" i="3"/>
  <c r="M137" i="3"/>
  <c r="I137" i="3"/>
  <c r="H137" i="3"/>
  <c r="N137" i="3"/>
  <c r="S137" i="3"/>
  <c r="X137" i="3"/>
  <c r="Y139" i="3"/>
  <c r="U139" i="3"/>
  <c r="Q139" i="3"/>
  <c r="M139" i="3"/>
  <c r="I139" i="3"/>
  <c r="H139" i="3"/>
  <c r="N139" i="3"/>
  <c r="S139" i="3"/>
  <c r="X139" i="3"/>
  <c r="L141" i="3"/>
  <c r="T141" i="3"/>
  <c r="L142" i="3"/>
  <c r="T142" i="3"/>
  <c r="L143" i="3"/>
  <c r="T143" i="3"/>
  <c r="L144" i="3"/>
  <c r="T144" i="3"/>
  <c r="L145" i="3"/>
  <c r="T145" i="3"/>
  <c r="L146" i="3"/>
  <c r="T146" i="3"/>
  <c r="L147" i="3"/>
  <c r="T147" i="3"/>
  <c r="X150" i="3"/>
  <c r="P150" i="3"/>
  <c r="L150" i="3"/>
  <c r="H150" i="3"/>
  <c r="O150" i="3"/>
  <c r="K150" i="3"/>
  <c r="G150" i="3"/>
  <c r="M150" i="3"/>
  <c r="F153" i="3"/>
  <c r="N153" i="3"/>
  <c r="V153" i="3"/>
  <c r="X154" i="3"/>
  <c r="T154" i="3"/>
  <c r="P154" i="3"/>
  <c r="L154" i="3"/>
  <c r="H154" i="3"/>
  <c r="W154" i="3"/>
  <c r="S154" i="3"/>
  <c r="O154" i="3"/>
  <c r="K154" i="3"/>
  <c r="G154" i="3"/>
  <c r="M154" i="3"/>
  <c r="U154" i="3"/>
  <c r="F157" i="3"/>
  <c r="Q157" i="3"/>
  <c r="Y159" i="3"/>
  <c r="U159" i="3"/>
  <c r="Q159" i="3"/>
  <c r="M159" i="3"/>
  <c r="I159" i="3"/>
  <c r="W159" i="3"/>
  <c r="R159" i="3"/>
  <c r="L159" i="3"/>
  <c r="G159" i="3"/>
  <c r="V159" i="3"/>
  <c r="P159" i="3"/>
  <c r="K159" i="3"/>
  <c r="F159" i="3"/>
  <c r="Z159" i="3"/>
  <c r="T159" i="3"/>
  <c r="O159" i="3"/>
  <c r="J159" i="3"/>
  <c r="X159" i="3"/>
  <c r="J164" i="3"/>
  <c r="W168" i="3"/>
  <c r="S168" i="3"/>
  <c r="O168" i="3"/>
  <c r="K168" i="3"/>
  <c r="G168" i="3"/>
  <c r="Y168" i="3"/>
  <c r="T168" i="3"/>
  <c r="N168" i="3"/>
  <c r="I168" i="3"/>
  <c r="X168" i="3"/>
  <c r="R168" i="3"/>
  <c r="M168" i="3"/>
  <c r="H168" i="3"/>
  <c r="V168" i="3"/>
  <c r="Q168" i="3"/>
  <c r="L168" i="3"/>
  <c r="F168" i="3"/>
  <c r="Z168" i="3"/>
  <c r="W130" i="3"/>
  <c r="S130" i="3"/>
  <c r="O130" i="3"/>
  <c r="K130" i="3"/>
  <c r="G130" i="3"/>
  <c r="J130" i="3"/>
  <c r="P130" i="3"/>
  <c r="U130" i="3"/>
  <c r="Z130" i="3"/>
  <c r="F131" i="3"/>
  <c r="L131" i="3"/>
  <c r="Q131" i="3"/>
  <c r="V131" i="3"/>
  <c r="W134" i="3"/>
  <c r="S134" i="3"/>
  <c r="O134" i="3"/>
  <c r="K134" i="3"/>
  <c r="G134" i="3"/>
  <c r="J134" i="3"/>
  <c r="P134" i="3"/>
  <c r="U134" i="3"/>
  <c r="Z134" i="3"/>
  <c r="X136" i="3"/>
  <c r="J137" i="3"/>
  <c r="O137" i="3"/>
  <c r="T137" i="3"/>
  <c r="Z137" i="3"/>
  <c r="J139" i="3"/>
  <c r="O139" i="3"/>
  <c r="T139" i="3"/>
  <c r="Z139" i="3"/>
  <c r="G141" i="3"/>
  <c r="O141" i="3"/>
  <c r="W141" i="3"/>
  <c r="G142" i="3"/>
  <c r="O142" i="3"/>
  <c r="W142" i="3"/>
  <c r="G143" i="3"/>
  <c r="O143" i="3"/>
  <c r="W143" i="3"/>
  <c r="G144" i="3"/>
  <c r="O144" i="3"/>
  <c r="W144" i="3"/>
  <c r="G145" i="3"/>
  <c r="O145" i="3"/>
  <c r="W145" i="3"/>
  <c r="G146" i="3"/>
  <c r="O146" i="3"/>
  <c r="W146" i="3"/>
  <c r="G147" i="3"/>
  <c r="O147" i="3"/>
  <c r="W147" i="3"/>
  <c r="F150" i="3"/>
  <c r="N150" i="3"/>
  <c r="X151" i="3"/>
  <c r="T151" i="3"/>
  <c r="P151" i="3"/>
  <c r="L151" i="3"/>
  <c r="H151" i="3"/>
  <c r="W151" i="3"/>
  <c r="S151" i="3"/>
  <c r="O151" i="3"/>
  <c r="K151" i="3"/>
  <c r="G151" i="3"/>
  <c r="M151" i="3"/>
  <c r="U151" i="3"/>
  <c r="I153" i="3"/>
  <c r="Q153" i="3"/>
  <c r="Y153" i="3"/>
  <c r="F154" i="3"/>
  <c r="N154" i="3"/>
  <c r="V154" i="3"/>
  <c r="X155" i="3"/>
  <c r="T155" i="3"/>
  <c r="P155" i="3"/>
  <c r="L155" i="3"/>
  <c r="H155" i="3"/>
  <c r="W155" i="3"/>
  <c r="S155" i="3"/>
  <c r="O155" i="3"/>
  <c r="K155" i="3"/>
  <c r="G155" i="3"/>
  <c r="M155" i="3"/>
  <c r="U155" i="3"/>
  <c r="I157" i="3"/>
  <c r="U157" i="3"/>
  <c r="H159" i="3"/>
  <c r="P164" i="3"/>
  <c r="J168" i="3"/>
  <c r="F175" i="3"/>
  <c r="O163" i="3"/>
  <c r="K163" i="3"/>
  <c r="G163" i="3"/>
  <c r="J163" i="3"/>
  <c r="P163" i="3"/>
  <c r="Z163" i="3"/>
  <c r="W167" i="3"/>
  <c r="S167" i="3"/>
  <c r="O167" i="3"/>
  <c r="K167" i="3"/>
  <c r="G167" i="3"/>
  <c r="J167" i="3"/>
  <c r="P167" i="3"/>
  <c r="U167" i="3"/>
  <c r="Z167" i="3"/>
  <c r="W171" i="3"/>
  <c r="S171" i="3"/>
  <c r="O171" i="3"/>
  <c r="K171" i="3"/>
  <c r="G171" i="3"/>
  <c r="Z171" i="3"/>
  <c r="V171" i="3"/>
  <c r="R171" i="3"/>
  <c r="N171" i="3"/>
  <c r="J171" i="3"/>
  <c r="F171" i="3"/>
  <c r="M171" i="3"/>
  <c r="U171" i="3"/>
  <c r="F177" i="3"/>
  <c r="Z179" i="3"/>
  <c r="V179" i="3"/>
  <c r="R179" i="3"/>
  <c r="N179" i="3"/>
  <c r="J179" i="3"/>
  <c r="F179" i="3"/>
  <c r="Y179" i="3"/>
  <c r="U179" i="3"/>
  <c r="Q179" i="3"/>
  <c r="M179" i="3"/>
  <c r="I179" i="3"/>
  <c r="X179" i="3"/>
  <c r="T179" i="3"/>
  <c r="P179" i="3"/>
  <c r="L179" i="3"/>
  <c r="H179" i="3"/>
  <c r="S179" i="3"/>
  <c r="Z181" i="3"/>
  <c r="V181" i="3"/>
  <c r="R181" i="3"/>
  <c r="N181" i="3"/>
  <c r="J181" i="3"/>
  <c r="F181" i="3"/>
  <c r="Y181" i="3"/>
  <c r="U181" i="3"/>
  <c r="Q181" i="3"/>
  <c r="M181" i="3"/>
  <c r="I181" i="3"/>
  <c r="X181" i="3"/>
  <c r="T181" i="3"/>
  <c r="P181" i="3"/>
  <c r="L181" i="3"/>
  <c r="H181" i="3"/>
  <c r="S181" i="3"/>
  <c r="Z183" i="3"/>
  <c r="V183" i="3"/>
  <c r="R183" i="3"/>
  <c r="N183" i="3"/>
  <c r="J183" i="3"/>
  <c r="F183" i="3"/>
  <c r="Y183" i="3"/>
  <c r="U183" i="3"/>
  <c r="Q183" i="3"/>
  <c r="M183" i="3"/>
  <c r="I183" i="3"/>
  <c r="X183" i="3"/>
  <c r="T183" i="3"/>
  <c r="P183" i="3"/>
  <c r="L183" i="3"/>
  <c r="H183" i="3"/>
  <c r="S183" i="3"/>
  <c r="X185" i="3"/>
  <c r="T185" i="3"/>
  <c r="Z185" i="3"/>
  <c r="V185" i="3"/>
  <c r="R185" i="3"/>
  <c r="N185" i="3"/>
  <c r="J185" i="3"/>
  <c r="W185" i="3"/>
  <c r="P185" i="3"/>
  <c r="K185" i="3"/>
  <c r="F185" i="3"/>
  <c r="U185" i="3"/>
  <c r="O185" i="3"/>
  <c r="I185" i="3"/>
  <c r="S185" i="3"/>
  <c r="M185" i="3"/>
  <c r="H185" i="3"/>
  <c r="Y185" i="3"/>
  <c r="Y158" i="3"/>
  <c r="U158" i="3"/>
  <c r="Q158" i="3"/>
  <c r="M158" i="3"/>
  <c r="I158" i="3"/>
  <c r="H158" i="3"/>
  <c r="N158" i="3"/>
  <c r="S158" i="3"/>
  <c r="X158" i="3"/>
  <c r="Y160" i="3"/>
  <c r="U160" i="3"/>
  <c r="Q160" i="3"/>
  <c r="M160" i="3"/>
  <c r="I160" i="3"/>
  <c r="H160" i="3"/>
  <c r="N160" i="3"/>
  <c r="S160" i="3"/>
  <c r="X160" i="3"/>
  <c r="F163" i="3"/>
  <c r="L163" i="3"/>
  <c r="I165" i="3"/>
  <c r="N165" i="3"/>
  <c r="T165" i="3"/>
  <c r="W166" i="3"/>
  <c r="S166" i="3"/>
  <c r="O166" i="3"/>
  <c r="K166" i="3"/>
  <c r="G166" i="3"/>
  <c r="J166" i="3"/>
  <c r="P166" i="3"/>
  <c r="U166" i="3"/>
  <c r="Z166" i="3"/>
  <c r="F167" i="3"/>
  <c r="L167" i="3"/>
  <c r="Q167" i="3"/>
  <c r="V167" i="3"/>
  <c r="L169" i="3"/>
  <c r="H171" i="3"/>
  <c r="P171" i="3"/>
  <c r="X171" i="3"/>
  <c r="W172" i="3"/>
  <c r="S172" i="3"/>
  <c r="O172" i="3"/>
  <c r="K172" i="3"/>
  <c r="G172" i="3"/>
  <c r="Z172" i="3"/>
  <c r="V172" i="3"/>
  <c r="R172" i="3"/>
  <c r="N172" i="3"/>
  <c r="J172" i="3"/>
  <c r="F172" i="3"/>
  <c r="M172" i="3"/>
  <c r="U172" i="3"/>
  <c r="L173" i="3"/>
  <c r="G179" i="3"/>
  <c r="W179" i="3"/>
  <c r="G181" i="3"/>
  <c r="W181" i="3"/>
  <c r="G183" i="3"/>
  <c r="W183" i="3"/>
  <c r="G185" i="3"/>
  <c r="X186" i="3"/>
  <c r="T186" i="3"/>
  <c r="P186" i="3"/>
  <c r="L186" i="3"/>
  <c r="H186" i="3"/>
  <c r="Z186" i="3"/>
  <c r="V186" i="3"/>
  <c r="R186" i="3"/>
  <c r="N186" i="3"/>
  <c r="J186" i="3"/>
  <c r="F186" i="3"/>
  <c r="W186" i="3"/>
  <c r="O186" i="3"/>
  <c r="G186" i="3"/>
  <c r="U186" i="3"/>
  <c r="M186" i="3"/>
  <c r="S186" i="3"/>
  <c r="K186" i="3"/>
  <c r="H163" i="3"/>
  <c r="M163" i="3"/>
  <c r="X163" i="3"/>
  <c r="W165" i="3"/>
  <c r="S165" i="3"/>
  <c r="O165" i="3"/>
  <c r="K165" i="3"/>
  <c r="G165" i="3"/>
  <c r="J165" i="3"/>
  <c r="P165" i="3"/>
  <c r="U165" i="3"/>
  <c r="Z165" i="3"/>
  <c r="H167" i="3"/>
  <c r="M167" i="3"/>
  <c r="R167" i="3"/>
  <c r="X167" i="3"/>
  <c r="W169" i="3"/>
  <c r="S169" i="3"/>
  <c r="O169" i="3"/>
  <c r="K169" i="3"/>
  <c r="G169" i="3"/>
  <c r="Z169" i="3"/>
  <c r="V169" i="3"/>
  <c r="R169" i="3"/>
  <c r="N169" i="3"/>
  <c r="J169" i="3"/>
  <c r="F169" i="3"/>
  <c r="M169" i="3"/>
  <c r="U169" i="3"/>
  <c r="I171" i="3"/>
  <c r="Q171" i="3"/>
  <c r="Y171" i="3"/>
  <c r="W173" i="3"/>
  <c r="S173" i="3"/>
  <c r="O173" i="3"/>
  <c r="K173" i="3"/>
  <c r="G173" i="3"/>
  <c r="Z173" i="3"/>
  <c r="V173" i="3"/>
  <c r="R173" i="3"/>
  <c r="N173" i="3"/>
  <c r="J173" i="3"/>
  <c r="F173" i="3"/>
  <c r="M173" i="3"/>
  <c r="U173" i="3"/>
  <c r="F176" i="3"/>
  <c r="Z178" i="3"/>
  <c r="V178" i="3"/>
  <c r="R178" i="3"/>
  <c r="N178" i="3"/>
  <c r="J178" i="3"/>
  <c r="F178" i="3"/>
  <c r="Y178" i="3"/>
  <c r="U178" i="3"/>
  <c r="Q178" i="3"/>
  <c r="M178" i="3"/>
  <c r="I178" i="3"/>
  <c r="X178" i="3"/>
  <c r="T178" i="3"/>
  <c r="P178" i="3"/>
  <c r="L178" i="3"/>
  <c r="H178" i="3"/>
  <c r="S178" i="3"/>
  <c r="K179" i="3"/>
  <c r="Z180" i="3"/>
  <c r="V180" i="3"/>
  <c r="R180" i="3"/>
  <c r="N180" i="3"/>
  <c r="J180" i="3"/>
  <c r="F180" i="3"/>
  <c r="Y180" i="3"/>
  <c r="U180" i="3"/>
  <c r="Q180" i="3"/>
  <c r="M180" i="3"/>
  <c r="I180" i="3"/>
  <c r="X180" i="3"/>
  <c r="T180" i="3"/>
  <c r="P180" i="3"/>
  <c r="L180" i="3"/>
  <c r="H180" i="3"/>
  <c r="S180" i="3"/>
  <c r="K181" i="3"/>
  <c r="Z182" i="3"/>
  <c r="V182" i="3"/>
  <c r="R182" i="3"/>
  <c r="N182" i="3"/>
  <c r="J182" i="3"/>
  <c r="F182" i="3"/>
  <c r="Y182" i="3"/>
  <c r="U182" i="3"/>
  <c r="Q182" i="3"/>
  <c r="M182" i="3"/>
  <c r="I182" i="3"/>
  <c r="X182" i="3"/>
  <c r="T182" i="3"/>
  <c r="P182" i="3"/>
  <c r="L182" i="3"/>
  <c r="H182" i="3"/>
  <c r="S182" i="3"/>
  <c r="K183" i="3"/>
  <c r="Z184" i="3"/>
  <c r="V184" i="3"/>
  <c r="R184" i="3"/>
  <c r="N184" i="3"/>
  <c r="J184" i="3"/>
  <c r="F184" i="3"/>
  <c r="Y184" i="3"/>
  <c r="U184" i="3"/>
  <c r="Q184" i="3"/>
  <c r="M184" i="3"/>
  <c r="I184" i="3"/>
  <c r="X184" i="3"/>
  <c r="T184" i="3"/>
  <c r="P184" i="3"/>
  <c r="L184" i="3"/>
  <c r="H184" i="3"/>
  <c r="S184" i="3"/>
  <c r="L185" i="3"/>
  <c r="I186" i="3"/>
  <c r="Z189" i="3"/>
  <c r="V189" i="3"/>
  <c r="R189" i="3"/>
  <c r="N189" i="3"/>
  <c r="J189" i="3"/>
  <c r="F189" i="3"/>
  <c r="X189" i="3"/>
  <c r="T189" i="3"/>
  <c r="P189" i="3"/>
  <c r="L189" i="3"/>
  <c r="H189" i="3"/>
  <c r="U189" i="3"/>
  <c r="M189" i="3"/>
  <c r="Y189" i="3"/>
  <c r="Q189" i="3"/>
  <c r="I189" i="3"/>
  <c r="S189" i="3"/>
  <c r="R193" i="3"/>
  <c r="W197" i="3"/>
  <c r="S197" i="3"/>
  <c r="O197" i="3"/>
  <c r="K197" i="3"/>
  <c r="G197" i="3"/>
  <c r="Y197" i="3"/>
  <c r="U197" i="3"/>
  <c r="Q197" i="3"/>
  <c r="M197" i="3"/>
  <c r="I197" i="3"/>
  <c r="X197" i="3"/>
  <c r="P197" i="3"/>
  <c r="H197" i="3"/>
  <c r="V197" i="3"/>
  <c r="N197" i="3"/>
  <c r="F197" i="3"/>
  <c r="T197" i="3"/>
  <c r="L197" i="3"/>
  <c r="Y208" i="3"/>
  <c r="U208" i="3"/>
  <c r="Q208" i="3"/>
  <c r="M208" i="3"/>
  <c r="I208" i="3"/>
  <c r="Z208" i="3"/>
  <c r="T208" i="3"/>
  <c r="O208" i="3"/>
  <c r="J208" i="3"/>
  <c r="W208" i="3"/>
  <c r="R208" i="3"/>
  <c r="L208" i="3"/>
  <c r="G208" i="3"/>
  <c r="V208" i="3"/>
  <c r="K208" i="3"/>
  <c r="S208" i="3"/>
  <c r="H208" i="3"/>
  <c r="P208" i="3"/>
  <c r="F208" i="3"/>
  <c r="G189" i="3"/>
  <c r="W189" i="3"/>
  <c r="J197" i="3"/>
  <c r="N208" i="3"/>
  <c r="W193" i="3"/>
  <c r="S193" i="3"/>
  <c r="O193" i="3"/>
  <c r="K193" i="3"/>
  <c r="G193" i="3"/>
  <c r="Y193" i="3"/>
  <c r="U193" i="3"/>
  <c r="Q193" i="3"/>
  <c r="M193" i="3"/>
  <c r="I193" i="3"/>
  <c r="X193" i="3"/>
  <c r="P193" i="3"/>
  <c r="H193" i="3"/>
  <c r="V193" i="3"/>
  <c r="N193" i="3"/>
  <c r="F193" i="3"/>
  <c r="T193" i="3"/>
  <c r="L193" i="3"/>
  <c r="Y203" i="3"/>
  <c r="U203" i="3"/>
  <c r="I203" i="3"/>
  <c r="W203" i="3"/>
  <c r="K203" i="3"/>
  <c r="G203" i="3"/>
  <c r="X203" i="3"/>
  <c r="H203" i="3"/>
  <c r="V203" i="3"/>
  <c r="F203" i="3"/>
  <c r="L203" i="3"/>
  <c r="Z203" i="3"/>
  <c r="Y212" i="3"/>
  <c r="U212" i="3"/>
  <c r="Q212" i="3"/>
  <c r="M212" i="3"/>
  <c r="I212" i="3"/>
  <c r="Z212" i="3"/>
  <c r="T212" i="3"/>
  <c r="O212" i="3"/>
  <c r="J212" i="3"/>
  <c r="W212" i="3"/>
  <c r="R212" i="3"/>
  <c r="L212" i="3"/>
  <c r="G212" i="3"/>
  <c r="V212" i="3"/>
  <c r="K212" i="3"/>
  <c r="S212" i="3"/>
  <c r="H212" i="3"/>
  <c r="P212" i="3"/>
  <c r="F212" i="3"/>
  <c r="Z188" i="3"/>
  <c r="J190" i="3"/>
  <c r="R190" i="3"/>
  <c r="H191" i="3"/>
  <c r="P191" i="3"/>
  <c r="F192" i="3"/>
  <c r="N192" i="3"/>
  <c r="V192" i="3"/>
  <c r="W194" i="3"/>
  <c r="S194" i="3"/>
  <c r="O194" i="3"/>
  <c r="K194" i="3"/>
  <c r="G194" i="3"/>
  <c r="Y194" i="3"/>
  <c r="U194" i="3"/>
  <c r="Q194" i="3"/>
  <c r="M194" i="3"/>
  <c r="I194" i="3"/>
  <c r="J194" i="3"/>
  <c r="R194" i="3"/>
  <c r="Z194" i="3"/>
  <c r="H195" i="3"/>
  <c r="P195" i="3"/>
  <c r="F196" i="3"/>
  <c r="N196" i="3"/>
  <c r="V196" i="3"/>
  <c r="W198" i="3"/>
  <c r="S198" i="3"/>
  <c r="O198" i="3"/>
  <c r="K198" i="3"/>
  <c r="G198" i="3"/>
  <c r="Y198" i="3"/>
  <c r="U198" i="3"/>
  <c r="Q198" i="3"/>
  <c r="M198" i="3"/>
  <c r="I198" i="3"/>
  <c r="J198" i="3"/>
  <c r="R198" i="3"/>
  <c r="Z198" i="3"/>
  <c r="H199" i="3"/>
  <c r="P199" i="3"/>
  <c r="Y204" i="3"/>
  <c r="Q204" i="3"/>
  <c r="M204" i="3"/>
  <c r="I204" i="3"/>
  <c r="S204" i="3"/>
  <c r="O204" i="3"/>
  <c r="K204" i="3"/>
  <c r="G204" i="3"/>
  <c r="J204" i="3"/>
  <c r="R204" i="3"/>
  <c r="Z204" i="3"/>
  <c r="H205" i="3"/>
  <c r="P205" i="3"/>
  <c r="F206" i="3"/>
  <c r="N206" i="3"/>
  <c r="V206" i="3"/>
  <c r="Y209" i="3"/>
  <c r="U209" i="3"/>
  <c r="Q209" i="3"/>
  <c r="M209" i="3"/>
  <c r="I209" i="3"/>
  <c r="W209" i="3"/>
  <c r="R209" i="3"/>
  <c r="L209" i="3"/>
  <c r="G209" i="3"/>
  <c r="Z209" i="3"/>
  <c r="T209" i="3"/>
  <c r="O209" i="3"/>
  <c r="J209" i="3"/>
  <c r="N209" i="3"/>
  <c r="X209" i="3"/>
  <c r="K210" i="3"/>
  <c r="Y213" i="3"/>
  <c r="U213" i="3"/>
  <c r="Q213" i="3"/>
  <c r="M213" i="3"/>
  <c r="I213" i="3"/>
  <c r="W213" i="3"/>
  <c r="R213" i="3"/>
  <c r="L213" i="3"/>
  <c r="G213" i="3"/>
  <c r="Z213" i="3"/>
  <c r="T213" i="3"/>
  <c r="O213" i="3"/>
  <c r="J213" i="3"/>
  <c r="N213" i="3"/>
  <c r="X213" i="3"/>
  <c r="K214" i="3"/>
  <c r="W190" i="3"/>
  <c r="S190" i="3"/>
  <c r="O190" i="3"/>
  <c r="K190" i="3"/>
  <c r="G190" i="3"/>
  <c r="Y190" i="3"/>
  <c r="U190" i="3"/>
  <c r="Q190" i="3"/>
  <c r="M190" i="3"/>
  <c r="I190" i="3"/>
  <c r="L190" i="3"/>
  <c r="T190" i="3"/>
  <c r="W191" i="3"/>
  <c r="S191" i="3"/>
  <c r="O191" i="3"/>
  <c r="K191" i="3"/>
  <c r="G191" i="3"/>
  <c r="Y191" i="3"/>
  <c r="U191" i="3"/>
  <c r="Q191" i="3"/>
  <c r="M191" i="3"/>
  <c r="I191" i="3"/>
  <c r="J191" i="3"/>
  <c r="R191" i="3"/>
  <c r="Z191" i="3"/>
  <c r="H192" i="3"/>
  <c r="P192" i="3"/>
  <c r="W195" i="3"/>
  <c r="S195" i="3"/>
  <c r="O195" i="3"/>
  <c r="K195" i="3"/>
  <c r="G195" i="3"/>
  <c r="Y195" i="3"/>
  <c r="U195" i="3"/>
  <c r="Q195" i="3"/>
  <c r="M195" i="3"/>
  <c r="I195" i="3"/>
  <c r="J195" i="3"/>
  <c r="R195" i="3"/>
  <c r="Z195" i="3"/>
  <c r="H196" i="3"/>
  <c r="P196" i="3"/>
  <c r="W199" i="3"/>
  <c r="S199" i="3"/>
  <c r="O199" i="3"/>
  <c r="K199" i="3"/>
  <c r="G199" i="3"/>
  <c r="Y199" i="3"/>
  <c r="U199" i="3"/>
  <c r="Q199" i="3"/>
  <c r="M199" i="3"/>
  <c r="I199" i="3"/>
  <c r="J199" i="3"/>
  <c r="R199" i="3"/>
  <c r="Z199" i="3"/>
  <c r="Y205" i="3"/>
  <c r="U205" i="3"/>
  <c r="Q205" i="3"/>
  <c r="M205" i="3"/>
  <c r="I205" i="3"/>
  <c r="W205" i="3"/>
  <c r="S205" i="3"/>
  <c r="O205" i="3"/>
  <c r="K205" i="3"/>
  <c r="G205" i="3"/>
  <c r="J205" i="3"/>
  <c r="R205" i="3"/>
  <c r="Z205" i="3"/>
  <c r="H206" i="3"/>
  <c r="P206" i="3"/>
  <c r="Y210" i="3"/>
  <c r="U210" i="3"/>
  <c r="Q210" i="3"/>
  <c r="M210" i="3"/>
  <c r="I210" i="3"/>
  <c r="Z210" i="3"/>
  <c r="T210" i="3"/>
  <c r="O210" i="3"/>
  <c r="J210" i="3"/>
  <c r="W210" i="3"/>
  <c r="R210" i="3"/>
  <c r="L210" i="3"/>
  <c r="G210" i="3"/>
  <c r="N210" i="3"/>
  <c r="X210" i="3"/>
  <c r="Y214" i="3"/>
  <c r="U214" i="3"/>
  <c r="Q214" i="3"/>
  <c r="M214" i="3"/>
  <c r="I214" i="3"/>
  <c r="Z214" i="3"/>
  <c r="T214" i="3"/>
  <c r="O214" i="3"/>
  <c r="J214" i="3"/>
  <c r="W214" i="3"/>
  <c r="R214" i="3"/>
  <c r="L214" i="3"/>
  <c r="G214" i="3"/>
  <c r="N214" i="3"/>
  <c r="X214" i="3"/>
  <c r="F190" i="3"/>
  <c r="N190" i="3"/>
  <c r="V190" i="3"/>
  <c r="L191" i="3"/>
  <c r="T191" i="3"/>
  <c r="W192" i="3"/>
  <c r="S192" i="3"/>
  <c r="O192" i="3"/>
  <c r="K192" i="3"/>
  <c r="G192" i="3"/>
  <c r="Y192" i="3"/>
  <c r="U192" i="3"/>
  <c r="Q192" i="3"/>
  <c r="M192" i="3"/>
  <c r="I192" i="3"/>
  <c r="J192" i="3"/>
  <c r="R192" i="3"/>
  <c r="Z192" i="3"/>
  <c r="F194" i="3"/>
  <c r="N194" i="3"/>
  <c r="V194" i="3"/>
  <c r="L195" i="3"/>
  <c r="T195" i="3"/>
  <c r="W196" i="3"/>
  <c r="S196" i="3"/>
  <c r="O196" i="3"/>
  <c r="K196" i="3"/>
  <c r="G196" i="3"/>
  <c r="Y196" i="3"/>
  <c r="U196" i="3"/>
  <c r="Q196" i="3"/>
  <c r="M196" i="3"/>
  <c r="I196" i="3"/>
  <c r="J196" i="3"/>
  <c r="R196" i="3"/>
  <c r="Z196" i="3"/>
  <c r="F198" i="3"/>
  <c r="N198" i="3"/>
  <c r="V198" i="3"/>
  <c r="L199" i="3"/>
  <c r="T199" i="3"/>
  <c r="F204" i="3"/>
  <c r="N204" i="3"/>
  <c r="L205" i="3"/>
  <c r="T205" i="3"/>
  <c r="Y206" i="3"/>
  <c r="Z206" i="3"/>
  <c r="U206" i="3"/>
  <c r="Q206" i="3"/>
  <c r="M206" i="3"/>
  <c r="I206" i="3"/>
  <c r="W206" i="3"/>
  <c r="S206" i="3"/>
  <c r="O206" i="3"/>
  <c r="K206" i="3"/>
  <c r="G206" i="3"/>
  <c r="J206" i="3"/>
  <c r="R206" i="3"/>
  <c r="Y207" i="3"/>
  <c r="U207" i="3"/>
  <c r="Q207" i="3"/>
  <c r="M207" i="3"/>
  <c r="I207" i="3"/>
  <c r="W207" i="3"/>
  <c r="R207" i="3"/>
  <c r="L207" i="3"/>
  <c r="G207" i="3"/>
  <c r="Z207" i="3"/>
  <c r="T207" i="3"/>
  <c r="O207" i="3"/>
  <c r="J207" i="3"/>
  <c r="N207" i="3"/>
  <c r="X207" i="3"/>
  <c r="H209" i="3"/>
  <c r="S209" i="3"/>
  <c r="F210" i="3"/>
  <c r="P210" i="3"/>
  <c r="Y211" i="3"/>
  <c r="U211" i="3"/>
  <c r="Q211" i="3"/>
  <c r="M211" i="3"/>
  <c r="I211" i="3"/>
  <c r="W211" i="3"/>
  <c r="R211" i="3"/>
  <c r="L211" i="3"/>
  <c r="G211" i="3"/>
  <c r="Z211" i="3"/>
  <c r="T211" i="3"/>
  <c r="O211" i="3"/>
  <c r="J211" i="3"/>
  <c r="N211" i="3"/>
  <c r="X211" i="3"/>
  <c r="H213" i="3"/>
  <c r="S213" i="3"/>
  <c r="F214" i="3"/>
  <c r="P214" i="3"/>
  <c r="K215" i="3"/>
  <c r="R215" i="3"/>
  <c r="X215" i="3"/>
  <c r="Q11" i="4"/>
  <c r="G215" i="3"/>
  <c r="N215" i="3"/>
  <c r="T11" i="4"/>
  <c r="M11" i="4"/>
  <c r="C7" i="4"/>
  <c r="Y215" i="3"/>
  <c r="U215" i="3"/>
  <c r="Q215" i="3"/>
  <c r="M215" i="3"/>
  <c r="I215" i="3"/>
  <c r="Z215" i="3"/>
  <c r="T215" i="3"/>
  <c r="O215" i="3"/>
  <c r="J215" i="3"/>
  <c r="H215" i="3"/>
  <c r="P215" i="3"/>
  <c r="W215" i="3"/>
  <c r="L7" i="4"/>
  <c r="S7" i="4"/>
  <c r="F7" i="4"/>
  <c r="AC25" i="12"/>
  <c r="E7" i="4" s="1"/>
  <c r="O7" i="4"/>
  <c r="W107" i="3" l="1"/>
  <c r="T6" i="22" s="1"/>
  <c r="R90" i="3"/>
  <c r="O6" i="23" s="1"/>
  <c r="M107" i="3"/>
  <c r="J6" i="22" s="1"/>
  <c r="J21" i="3"/>
  <c r="G6" i="11" s="1"/>
  <c r="U107" i="3"/>
  <c r="R6" i="22" s="1"/>
  <c r="Z107" i="3"/>
  <c r="W6" i="22" s="1"/>
  <c r="F21" i="3"/>
  <c r="F104" i="3"/>
  <c r="G76" i="3"/>
  <c r="D6" i="5" s="1"/>
  <c r="F76" i="3"/>
  <c r="C6" i="5" s="1"/>
  <c r="F86" i="3"/>
  <c r="R69" i="3"/>
  <c r="O6" i="8" s="1"/>
  <c r="L90" i="3"/>
  <c r="I6" i="23" s="1"/>
  <c r="X113" i="3"/>
  <c r="U6" i="13" s="1"/>
  <c r="T113" i="3"/>
  <c r="Q6" i="13" s="1"/>
  <c r="T21" i="3"/>
  <c r="Q6" i="11" s="1"/>
  <c r="N122" i="3"/>
  <c r="K6" i="14" s="1"/>
  <c r="X107" i="3"/>
  <c r="U6" i="22" s="1"/>
  <c r="K161" i="3"/>
  <c r="H6" i="17" s="1"/>
  <c r="J69" i="3"/>
  <c r="G6" i="8" s="1"/>
  <c r="X76" i="3"/>
  <c r="U6" i="5" s="1"/>
  <c r="G21" i="3"/>
  <c r="D6" i="11" s="1"/>
  <c r="L69" i="3"/>
  <c r="I6" i="8" s="1"/>
  <c r="L187" i="3"/>
  <c r="I6" i="19" s="1"/>
  <c r="V21" i="3"/>
  <c r="S6" i="11" s="1"/>
  <c r="M17" i="3"/>
  <c r="J6" i="9" s="1"/>
  <c r="Q69" i="3"/>
  <c r="N6" i="8" s="1"/>
  <c r="I21" i="3"/>
  <c r="F6" i="11" s="1"/>
  <c r="K21" i="3"/>
  <c r="H6" i="11" s="1"/>
  <c r="L21" i="3"/>
  <c r="I6" i="11" s="1"/>
  <c r="F107" i="3"/>
  <c r="C6" i="22" s="1"/>
  <c r="W135" i="3"/>
  <c r="T6" i="15" s="1"/>
  <c r="I69" i="3"/>
  <c r="F6" i="8" s="1"/>
  <c r="F201" i="3"/>
  <c r="G90" i="3"/>
  <c r="D6" i="23" s="1"/>
  <c r="P148" i="3"/>
  <c r="M6" i="16" s="1"/>
  <c r="N107" i="3"/>
  <c r="K6" i="22" s="1"/>
  <c r="H86" i="3"/>
  <c r="E6" i="6" s="1"/>
  <c r="S69" i="3"/>
  <c r="P6" i="8" s="1"/>
  <c r="Y64" i="3"/>
  <c r="V6" i="7" s="1"/>
  <c r="L76" i="3"/>
  <c r="I6" i="5" s="1"/>
  <c r="M76" i="3"/>
  <c r="J6" i="5" s="1"/>
  <c r="M69" i="3"/>
  <c r="J6" i="8" s="1"/>
  <c r="V17" i="3"/>
  <c r="S6" i="9" s="1"/>
  <c r="P21" i="3"/>
  <c r="M6" i="11" s="1"/>
  <c r="S107" i="3"/>
  <c r="P6" i="22" s="1"/>
  <c r="R122" i="3"/>
  <c r="O6" i="14" s="1"/>
  <c r="O122" i="3"/>
  <c r="L6" i="14" s="1"/>
  <c r="L122" i="3"/>
  <c r="I6" i="14" s="1"/>
  <c r="U90" i="3"/>
  <c r="R6" i="23" s="1"/>
  <c r="R107" i="3"/>
  <c r="O6" i="22" s="1"/>
  <c r="R21" i="3"/>
  <c r="O6" i="11" s="1"/>
  <c r="T17" i="3"/>
  <c r="Q6" i="9" s="1"/>
  <c r="Y107" i="3"/>
  <c r="V6" i="22" s="1"/>
  <c r="J113" i="3"/>
  <c r="G6" i="13" s="1"/>
  <c r="F122" i="3"/>
  <c r="C6" i="14" s="1"/>
  <c r="Q17" i="3"/>
  <c r="N6" i="9" s="1"/>
  <c r="S201" i="3"/>
  <c r="P6" i="20" s="1"/>
  <c r="O174" i="3"/>
  <c r="L6" i="18" s="1"/>
  <c r="X135" i="3"/>
  <c r="U6" i="15" s="1"/>
  <c r="M135" i="3"/>
  <c r="J6" i="15" s="1"/>
  <c r="S104" i="3"/>
  <c r="P6" i="12" s="1"/>
  <c r="K86" i="3"/>
  <c r="H6" i="6" s="1"/>
  <c r="R148" i="3"/>
  <c r="O6" i="16" s="1"/>
  <c r="W201" i="3"/>
  <c r="T6" i="20" s="1"/>
  <c r="J201" i="3"/>
  <c r="G6" i="20" s="1"/>
  <c r="M174" i="3"/>
  <c r="J6" i="18" s="1"/>
  <c r="P161" i="3"/>
  <c r="M6" i="17" s="1"/>
  <c r="V135" i="3"/>
  <c r="S6" i="15" s="1"/>
  <c r="U201" i="3"/>
  <c r="R6" i="20" s="1"/>
  <c r="N201" i="3"/>
  <c r="K6" i="20" s="1"/>
  <c r="X148" i="3"/>
  <c r="U6" i="16" s="1"/>
  <c r="Y148" i="3"/>
  <c r="V6" i="16" s="1"/>
  <c r="O135" i="3"/>
  <c r="L6" i="15" s="1"/>
  <c r="Q135" i="3"/>
  <c r="N6" i="15" s="1"/>
  <c r="P122" i="3"/>
  <c r="M6" i="14" s="1"/>
  <c r="I90" i="3"/>
  <c r="F6" i="23" s="1"/>
  <c r="V90" i="3"/>
  <c r="S6" i="23" s="1"/>
  <c r="V148" i="3"/>
  <c r="S6" i="16" s="1"/>
  <c r="W148" i="3"/>
  <c r="T6" i="16" s="1"/>
  <c r="G69" i="3"/>
  <c r="D6" i="8" s="1"/>
  <c r="N76" i="3"/>
  <c r="K6" i="5" s="1"/>
  <c r="Q64" i="3"/>
  <c r="N6" i="7" s="1"/>
  <c r="S17" i="3"/>
  <c r="P6" i="9" s="1"/>
  <c r="F42" i="3"/>
  <c r="C6" i="10" s="1"/>
  <c r="O76" i="3"/>
  <c r="L6" i="5" s="1"/>
  <c r="Q76" i="3"/>
  <c r="N6" i="5" s="1"/>
  <c r="H76" i="3"/>
  <c r="E6" i="5" s="1"/>
  <c r="O64" i="3"/>
  <c r="L6" i="7" s="1"/>
  <c r="O21" i="3"/>
  <c r="L6" i="11" s="1"/>
  <c r="P17" i="3"/>
  <c r="M6" i="9" s="1"/>
  <c r="L17" i="3"/>
  <c r="I6" i="9" s="1"/>
  <c r="O201" i="3"/>
  <c r="L6" i="20" s="1"/>
  <c r="G201" i="3"/>
  <c r="D6" i="20" s="1"/>
  <c r="I201" i="3"/>
  <c r="F6" i="20" s="1"/>
  <c r="O187" i="3"/>
  <c r="L6" i="19" s="1"/>
  <c r="O161" i="3"/>
  <c r="L6" i="17" s="1"/>
  <c r="S135" i="3"/>
  <c r="P6" i="15" s="1"/>
  <c r="J135" i="3"/>
  <c r="G6" i="15" s="1"/>
  <c r="G113" i="3"/>
  <c r="D6" i="13" s="1"/>
  <c r="W104" i="3"/>
  <c r="T6" i="12" s="1"/>
  <c r="S122" i="3"/>
  <c r="P6" i="14" s="1"/>
  <c r="F90" i="3"/>
  <c r="C6" i="23" s="1"/>
  <c r="Q201" i="3"/>
  <c r="N6" i="20" s="1"/>
  <c r="X201" i="3"/>
  <c r="U6" i="20" s="1"/>
  <c r="R201" i="3"/>
  <c r="O6" i="20" s="1"/>
  <c r="K187" i="3"/>
  <c r="H6" i="19" s="1"/>
  <c r="J187" i="3"/>
  <c r="G6" i="19" s="1"/>
  <c r="G174" i="3"/>
  <c r="D6" i="18" s="1"/>
  <c r="N161" i="3"/>
  <c r="K6" i="17" s="1"/>
  <c r="H161" i="3"/>
  <c r="E6" i="17" s="1"/>
  <c r="S148" i="3"/>
  <c r="P6" i="16" s="1"/>
  <c r="Q174" i="3"/>
  <c r="N6" i="18" s="1"/>
  <c r="J161" i="3"/>
  <c r="G6" i="17" s="1"/>
  <c r="G135" i="3"/>
  <c r="D6" i="15" s="1"/>
  <c r="T135" i="3"/>
  <c r="Q6" i="15" s="1"/>
  <c r="H113" i="3"/>
  <c r="E6" i="13" s="1"/>
  <c r="K135" i="3"/>
  <c r="H6" i="15" s="1"/>
  <c r="U135" i="3"/>
  <c r="R6" i="15" s="1"/>
  <c r="N135" i="3"/>
  <c r="K6" i="15" s="1"/>
  <c r="Z122" i="3"/>
  <c r="W6" i="14" s="1"/>
  <c r="G122" i="3"/>
  <c r="D6" i="14" s="1"/>
  <c r="W122" i="3"/>
  <c r="T6" i="14" s="1"/>
  <c r="T122" i="3"/>
  <c r="Q6" i="14" s="1"/>
  <c r="I104" i="3"/>
  <c r="F6" i="12" s="1"/>
  <c r="K90" i="3"/>
  <c r="H6" i="23" s="1"/>
  <c r="Q90" i="3"/>
  <c r="N6" i="23" s="1"/>
  <c r="G148" i="3"/>
  <c r="D6" i="16" s="1"/>
  <c r="K69" i="3"/>
  <c r="H6" i="8" s="1"/>
  <c r="J64" i="3"/>
  <c r="G6" i="7" s="1"/>
  <c r="S64" i="3"/>
  <c r="P6" i="7" s="1"/>
  <c r="O17" i="3"/>
  <c r="L6" i="9" s="1"/>
  <c r="H64" i="3"/>
  <c r="E6" i="7" s="1"/>
  <c r="N17" i="3"/>
  <c r="K6" i="9" s="1"/>
  <c r="Y69" i="3"/>
  <c r="V6" i="8" s="1"/>
  <c r="T69" i="3"/>
  <c r="Q6" i="8" s="1"/>
  <c r="N69" i="3"/>
  <c r="K6" i="8" s="1"/>
  <c r="W17" i="3"/>
  <c r="T6" i="9" s="1"/>
  <c r="H17" i="3"/>
  <c r="E6" i="9" s="1"/>
  <c r="I17" i="3"/>
  <c r="F6" i="9" s="1"/>
  <c r="K201" i="3"/>
  <c r="H6" i="20" s="1"/>
  <c r="M201" i="3"/>
  <c r="J6" i="20" s="1"/>
  <c r="J148" i="3"/>
  <c r="G6" i="16" s="1"/>
  <c r="I174" i="3"/>
  <c r="F6" i="18" s="1"/>
  <c r="Y201" i="3"/>
  <c r="V6" i="20" s="1"/>
  <c r="V201" i="3"/>
  <c r="S6" i="20" s="1"/>
  <c r="H187" i="3"/>
  <c r="E6" i="19" s="1"/>
  <c r="U187" i="3"/>
  <c r="R6" i="19" s="1"/>
  <c r="V187" i="3"/>
  <c r="S6" i="19" s="1"/>
  <c r="W187" i="3"/>
  <c r="T6" i="19" s="1"/>
  <c r="P187" i="3"/>
  <c r="M6" i="19" s="1"/>
  <c r="K174" i="3"/>
  <c r="H6" i="18" s="1"/>
  <c r="O148" i="3"/>
  <c r="L6" i="16" s="1"/>
  <c r="G161" i="3"/>
  <c r="D6" i="17" s="1"/>
  <c r="L161" i="3"/>
  <c r="I6" i="17" s="1"/>
  <c r="N148" i="3"/>
  <c r="K6" i="16" s="1"/>
  <c r="I161" i="3"/>
  <c r="F6" i="17" s="1"/>
  <c r="L135" i="3"/>
  <c r="I6" i="15" s="1"/>
  <c r="Y122" i="3"/>
  <c r="V6" i="14" s="1"/>
  <c r="H135" i="3"/>
  <c r="E6" i="15" s="1"/>
  <c r="P135" i="3"/>
  <c r="M6" i="15" s="1"/>
  <c r="I135" i="3"/>
  <c r="F6" i="15" s="1"/>
  <c r="Y135" i="3"/>
  <c r="V6" i="15" s="1"/>
  <c r="R135" i="3"/>
  <c r="O6" i="15" s="1"/>
  <c r="V122" i="3"/>
  <c r="S6" i="14" s="1"/>
  <c r="J122" i="3"/>
  <c r="G6" i="14" s="1"/>
  <c r="K122" i="3"/>
  <c r="H6" i="14" s="1"/>
  <c r="H122" i="3"/>
  <c r="E6" i="14" s="1"/>
  <c r="H104" i="3"/>
  <c r="E6" i="12" s="1"/>
  <c r="T90" i="3"/>
  <c r="Q6" i="23" s="1"/>
  <c r="K148" i="3"/>
  <c r="H6" i="16" s="1"/>
  <c r="P69" i="3"/>
  <c r="M6" i="8" s="1"/>
  <c r="L113" i="3"/>
  <c r="I6" i="13" s="1"/>
  <c r="G86" i="3"/>
  <c r="D6" i="6" s="1"/>
  <c r="G64" i="3"/>
  <c r="D6" i="7" s="1"/>
  <c r="I64" i="3"/>
  <c r="F6" i="7" s="1"/>
  <c r="W64" i="3"/>
  <c r="T6" i="7" s="1"/>
  <c r="I42" i="3"/>
  <c r="F6" i="10" s="1"/>
  <c r="H42" i="3"/>
  <c r="E6" i="10" s="1"/>
  <c r="P76" i="3"/>
  <c r="M6" i="5" s="1"/>
  <c r="H21" i="3"/>
  <c r="E6" i="11" s="1"/>
  <c r="W21" i="3"/>
  <c r="T6" i="11" s="1"/>
  <c r="Y21" i="3"/>
  <c r="V6" i="11" s="1"/>
  <c r="X17" i="3"/>
  <c r="U6" i="9" s="1"/>
  <c r="G17" i="3"/>
  <c r="D6" i="9" s="1"/>
  <c r="C6" i="11"/>
  <c r="T187" i="3"/>
  <c r="Q6" i="19" s="1"/>
  <c r="F187" i="3"/>
  <c r="R104" i="3"/>
  <c r="O6" i="12" s="1"/>
  <c r="U174" i="3"/>
  <c r="R6" i="18" s="1"/>
  <c r="R174" i="3"/>
  <c r="O6" i="18" s="1"/>
  <c r="O104" i="3"/>
  <c r="L6" i="12" s="1"/>
  <c r="K104" i="3"/>
  <c r="H6" i="12" s="1"/>
  <c r="P104" i="3"/>
  <c r="M6" i="12" s="1"/>
  <c r="H90" i="3"/>
  <c r="E6" i="23" s="1"/>
  <c r="V113" i="3"/>
  <c r="S6" i="13" s="1"/>
  <c r="S113" i="3"/>
  <c r="P6" i="13" s="1"/>
  <c r="U86" i="3"/>
  <c r="R6" i="6" s="1"/>
  <c r="F64" i="3"/>
  <c r="Z64" i="3"/>
  <c r="W6" i="7" s="1"/>
  <c r="X64" i="3"/>
  <c r="U6" i="7" s="1"/>
  <c r="S76" i="3"/>
  <c r="P6" i="5" s="1"/>
  <c r="V161" i="3"/>
  <c r="S6" i="17" s="1"/>
  <c r="T161" i="3"/>
  <c r="Q6" i="17" s="1"/>
  <c r="Y161" i="3"/>
  <c r="V6" i="17" s="1"/>
  <c r="M216" i="3"/>
  <c r="J6" i="21" s="1"/>
  <c r="Q216" i="3"/>
  <c r="N6" i="21" s="1"/>
  <c r="T216" i="3"/>
  <c r="Q6" i="21" s="1"/>
  <c r="R216" i="3"/>
  <c r="O6" i="21" s="1"/>
  <c r="Z86" i="3"/>
  <c r="W6" i="6" s="1"/>
  <c r="V86" i="3"/>
  <c r="S6" i="6" s="1"/>
  <c r="N86" i="3"/>
  <c r="K6" i="6" s="1"/>
  <c r="S86" i="3"/>
  <c r="P6" i="6" s="1"/>
  <c r="X21" i="3"/>
  <c r="U6" i="11" s="1"/>
  <c r="W42" i="3"/>
  <c r="T6" i="10" s="1"/>
  <c r="J42" i="3"/>
  <c r="G6" i="10" s="1"/>
  <c r="K42" i="3"/>
  <c r="H6" i="10" s="1"/>
  <c r="P42" i="3"/>
  <c r="M6" i="10" s="1"/>
  <c r="L216" i="3"/>
  <c r="I6" i="21" s="1"/>
  <c r="AZ191" i="1"/>
  <c r="AZ436" i="1"/>
  <c r="AZ391" i="1"/>
  <c r="P174" i="3"/>
  <c r="M6" i="18" s="1"/>
  <c r="H174" i="3"/>
  <c r="E6" i="18" s="1"/>
  <c r="P201" i="3"/>
  <c r="M6" i="20" s="1"/>
  <c r="H201" i="3"/>
  <c r="E6" i="20" s="1"/>
  <c r="AZ366" i="1"/>
  <c r="AZ364" i="1"/>
  <c r="AZ337" i="1"/>
  <c r="AZ310" i="1"/>
  <c r="AZ388" i="1"/>
  <c r="L148" i="3"/>
  <c r="I6" i="16" s="1"/>
  <c r="I86" i="3"/>
  <c r="F6" i="6" s="1"/>
  <c r="AZ63" i="1"/>
  <c r="AZ57" i="1"/>
  <c r="AZ9" i="1"/>
  <c r="AZ36" i="1"/>
  <c r="AZ237" i="1"/>
  <c r="Q122" i="3"/>
  <c r="N6" i="14" s="1"/>
  <c r="I122" i="3"/>
  <c r="F6" i="14" s="1"/>
  <c r="AZ184" i="1"/>
  <c r="AZ193" i="1"/>
  <c r="F11" i="4"/>
  <c r="C11" i="4"/>
  <c r="V7" i="4"/>
  <c r="Z201" i="3"/>
  <c r="W6" i="20" s="1"/>
  <c r="X187" i="3"/>
  <c r="U6" i="19" s="1"/>
  <c r="N187" i="3"/>
  <c r="K6" i="19" s="1"/>
  <c r="S187" i="3"/>
  <c r="P6" i="19" s="1"/>
  <c r="F135" i="3"/>
  <c r="Z174" i="3"/>
  <c r="W6" i="18" s="1"/>
  <c r="W174" i="3"/>
  <c r="T6" i="18" s="1"/>
  <c r="Y104" i="3"/>
  <c r="V6" i="12" s="1"/>
  <c r="U104" i="3"/>
  <c r="R6" i="12" s="1"/>
  <c r="Q104" i="3"/>
  <c r="N6" i="12" s="1"/>
  <c r="T104" i="3"/>
  <c r="Q6" i="12" s="1"/>
  <c r="M90" i="3"/>
  <c r="J6" i="23" s="1"/>
  <c r="O90" i="3"/>
  <c r="L6" i="23" s="1"/>
  <c r="J90" i="3"/>
  <c r="G6" i="23" s="1"/>
  <c r="Z90" i="3"/>
  <c r="W6" i="23" s="1"/>
  <c r="M104" i="3"/>
  <c r="J6" i="12" s="1"/>
  <c r="Z69" i="3"/>
  <c r="W6" i="8" s="1"/>
  <c r="W69" i="3"/>
  <c r="T6" i="8" s="1"/>
  <c r="M113" i="3"/>
  <c r="J6" i="13" s="1"/>
  <c r="Q113" i="3"/>
  <c r="N6" i="13" s="1"/>
  <c r="F113" i="3"/>
  <c r="Z113" i="3"/>
  <c r="W6" i="13" s="1"/>
  <c r="W113" i="3"/>
  <c r="T6" i="13" s="1"/>
  <c r="N64" i="3"/>
  <c r="K6" i="7" s="1"/>
  <c r="L64" i="3"/>
  <c r="I6" i="7" s="1"/>
  <c r="K17" i="3"/>
  <c r="H6" i="9" s="1"/>
  <c r="J76" i="3"/>
  <c r="G6" i="5" s="1"/>
  <c r="K76" i="3"/>
  <c r="H6" i="5" s="1"/>
  <c r="R76" i="3"/>
  <c r="O6" i="5" s="1"/>
  <c r="U76" i="3"/>
  <c r="R6" i="5" s="1"/>
  <c r="Z17" i="3"/>
  <c r="W6" i="9" s="1"/>
  <c r="W161" i="3"/>
  <c r="T6" i="17" s="1"/>
  <c r="X161" i="3"/>
  <c r="U6" i="17" s="1"/>
  <c r="U216" i="3"/>
  <c r="R6" i="21" s="1"/>
  <c r="Y216" i="3"/>
  <c r="V6" i="21" s="1"/>
  <c r="X216" i="3"/>
  <c r="U6" i="21" s="1"/>
  <c r="V216" i="3"/>
  <c r="S6" i="21" s="1"/>
  <c r="M86" i="3"/>
  <c r="J6" i="6" s="1"/>
  <c r="T86" i="3"/>
  <c r="Q6" i="6" s="1"/>
  <c r="W86" i="3"/>
  <c r="T6" i="6" s="1"/>
  <c r="X69" i="3"/>
  <c r="U6" i="8" s="1"/>
  <c r="M21" i="3"/>
  <c r="J6" i="11" s="1"/>
  <c r="Z21" i="3"/>
  <c r="W6" i="11" s="1"/>
  <c r="N42" i="3"/>
  <c r="K6" i="10" s="1"/>
  <c r="O42" i="3"/>
  <c r="L6" i="10" s="1"/>
  <c r="Q42" i="3"/>
  <c r="N6" i="10" s="1"/>
  <c r="T42" i="3"/>
  <c r="Q6" i="10" s="1"/>
  <c r="M187" i="3"/>
  <c r="J6" i="19" s="1"/>
  <c r="AZ17" i="1"/>
  <c r="G216" i="3"/>
  <c r="D6" i="21" s="1"/>
  <c r="G187" i="3"/>
  <c r="D6" i="19" s="1"/>
  <c r="U148" i="3"/>
  <c r="R6" i="16" s="1"/>
  <c r="M148" i="3"/>
  <c r="J6" i="16" s="1"/>
  <c r="AZ431" i="1"/>
  <c r="J174" i="3"/>
  <c r="G6" i="18" s="1"/>
  <c r="T148" i="3"/>
  <c r="Q6" i="16" s="1"/>
  <c r="AZ226" i="1"/>
  <c r="L107" i="3"/>
  <c r="I6" i="22" s="1"/>
  <c r="G104" i="3"/>
  <c r="D6" i="12" s="1"/>
  <c r="AZ217" i="1"/>
  <c r="K107" i="3"/>
  <c r="H6" i="22" s="1"/>
  <c r="AZ88" i="1"/>
  <c r="AZ45" i="1"/>
  <c r="AZ11" i="1"/>
  <c r="AZ43" i="1"/>
  <c r="AZ83" i="1"/>
  <c r="AZ253" i="1"/>
  <c r="J17" i="3"/>
  <c r="G6" i="9" s="1"/>
  <c r="AZ224" i="1"/>
  <c r="AZ49" i="1"/>
  <c r="C6" i="20"/>
  <c r="S11" i="4"/>
  <c r="Q187" i="3"/>
  <c r="N6" i="19" s="1"/>
  <c r="R187" i="3"/>
  <c r="O6" i="19" s="1"/>
  <c r="F148" i="3"/>
  <c r="Z135" i="3"/>
  <c r="W6" i="15" s="1"/>
  <c r="Y174" i="3"/>
  <c r="V6" i="18" s="1"/>
  <c r="F174" i="3"/>
  <c r="T174" i="3"/>
  <c r="Q6" i="18" s="1"/>
  <c r="N104" i="3"/>
  <c r="K6" i="12" s="1"/>
  <c r="Z104" i="3"/>
  <c r="W6" i="12" s="1"/>
  <c r="V104" i="3"/>
  <c r="S6" i="12" s="1"/>
  <c r="X104" i="3"/>
  <c r="U6" i="12" s="1"/>
  <c r="S90" i="3"/>
  <c r="P6" i="23" s="1"/>
  <c r="N90" i="3"/>
  <c r="K6" i="23" s="1"/>
  <c r="U69" i="3"/>
  <c r="R6" i="8" s="1"/>
  <c r="U113" i="3"/>
  <c r="R6" i="13" s="1"/>
  <c r="Y113" i="3"/>
  <c r="V6" i="13" s="1"/>
  <c r="N113" i="3"/>
  <c r="K6" i="13" s="1"/>
  <c r="K113" i="3"/>
  <c r="H6" i="13" s="1"/>
  <c r="U64" i="3"/>
  <c r="R6" i="7" s="1"/>
  <c r="R64" i="3"/>
  <c r="O6" i="7" s="1"/>
  <c r="P64" i="3"/>
  <c r="M6" i="7" s="1"/>
  <c r="P86" i="3"/>
  <c r="M6" i="6" s="1"/>
  <c r="T76" i="3"/>
  <c r="Q6" i="5" s="1"/>
  <c r="V76" i="3"/>
  <c r="S6" i="5" s="1"/>
  <c r="W76" i="3"/>
  <c r="T6" i="5" s="1"/>
  <c r="Y76" i="3"/>
  <c r="V6" i="5" s="1"/>
  <c r="K64" i="3"/>
  <c r="H6" i="7" s="1"/>
  <c r="S161" i="3"/>
  <c r="P6" i="17" s="1"/>
  <c r="R161" i="3"/>
  <c r="O6" i="17" s="1"/>
  <c r="Q161" i="3"/>
  <c r="N6" i="17" s="1"/>
  <c r="Y17" i="3"/>
  <c r="V6" i="9" s="1"/>
  <c r="O216" i="3"/>
  <c r="L6" i="21" s="1"/>
  <c r="S216" i="3"/>
  <c r="P6" i="21" s="1"/>
  <c r="F216" i="3"/>
  <c r="Z216" i="3"/>
  <c r="W6" i="21" s="1"/>
  <c r="L86" i="3"/>
  <c r="I6" i="6" s="1"/>
  <c r="R86" i="3"/>
  <c r="O6" i="6" s="1"/>
  <c r="Y86" i="3"/>
  <c r="V6" i="6" s="1"/>
  <c r="H69" i="3"/>
  <c r="E6" i="8" s="1"/>
  <c r="F69" i="3"/>
  <c r="C6" i="8" s="1"/>
  <c r="V69" i="3"/>
  <c r="S6" i="8" s="1"/>
  <c r="N21" i="3"/>
  <c r="K6" i="11" s="1"/>
  <c r="Q21" i="3"/>
  <c r="N6" i="11" s="1"/>
  <c r="M42" i="3"/>
  <c r="J6" i="10" s="1"/>
  <c r="S42" i="3"/>
  <c r="P6" i="10" s="1"/>
  <c r="U42" i="3"/>
  <c r="R6" i="10" s="1"/>
  <c r="V42" i="3"/>
  <c r="S6" i="10" s="1"/>
  <c r="X42" i="3"/>
  <c r="U6" i="10" s="1"/>
  <c r="H216" i="3"/>
  <c r="E6" i="21" s="1"/>
  <c r="AZ438" i="1"/>
  <c r="AZ161" i="1"/>
  <c r="AZ13" i="1"/>
  <c r="L174" i="3"/>
  <c r="I6" i="18" s="1"/>
  <c r="J216" i="3"/>
  <c r="G6" i="21" s="1"/>
  <c r="T201" i="3"/>
  <c r="Q6" i="20" s="1"/>
  <c r="L201" i="3"/>
  <c r="I6" i="20" s="1"/>
  <c r="AZ256" i="1"/>
  <c r="I216" i="3"/>
  <c r="F6" i="21" s="1"/>
  <c r="AZ361" i="1"/>
  <c r="H148" i="3"/>
  <c r="E6" i="16" s="1"/>
  <c r="AZ189" i="1"/>
  <c r="AZ157" i="1"/>
  <c r="AZ86" i="1"/>
  <c r="AZ61" i="1"/>
  <c r="AZ144" i="1"/>
  <c r="AZ92" i="1"/>
  <c r="AZ51" i="1"/>
  <c r="AZ90" i="1"/>
  <c r="U122" i="3"/>
  <c r="R6" i="14" s="1"/>
  <c r="M122" i="3"/>
  <c r="J6" i="14" s="1"/>
  <c r="AZ219" i="1"/>
  <c r="J86" i="3"/>
  <c r="G6" i="6" s="1"/>
  <c r="E11" i="4"/>
  <c r="O11" i="4"/>
  <c r="L11" i="4"/>
  <c r="Y187" i="3"/>
  <c r="V6" i="19" s="1"/>
  <c r="Z187" i="3"/>
  <c r="W6" i="19" s="1"/>
  <c r="Z148" i="3"/>
  <c r="W6" i="16" s="1"/>
  <c r="X122" i="3"/>
  <c r="U6" i="14" s="1"/>
  <c r="S174" i="3"/>
  <c r="P6" i="18" s="1"/>
  <c r="V174" i="3"/>
  <c r="S6" i="18" s="1"/>
  <c r="X174" i="3"/>
  <c r="U6" i="18" s="1"/>
  <c r="J104" i="3"/>
  <c r="G6" i="12" s="1"/>
  <c r="L104" i="3"/>
  <c r="I6" i="12" s="1"/>
  <c r="P90" i="3"/>
  <c r="M6" i="23" s="1"/>
  <c r="X90" i="3"/>
  <c r="U6" i="23" s="1"/>
  <c r="Y90" i="3"/>
  <c r="V6" i="23" s="1"/>
  <c r="O69" i="3"/>
  <c r="L6" i="8" s="1"/>
  <c r="P113" i="3"/>
  <c r="M6" i="13" s="1"/>
  <c r="R113" i="3"/>
  <c r="O6" i="13" s="1"/>
  <c r="O113" i="3"/>
  <c r="L6" i="13" s="1"/>
  <c r="M64" i="3"/>
  <c r="J6" i="7" s="1"/>
  <c r="V64" i="3"/>
  <c r="S6" i="7" s="1"/>
  <c r="T64" i="3"/>
  <c r="Q6" i="7" s="1"/>
  <c r="Z76" i="3"/>
  <c r="W6" i="5" s="1"/>
  <c r="I76" i="3"/>
  <c r="F6" i="5" s="1"/>
  <c r="R17" i="3"/>
  <c r="O6" i="9" s="1"/>
  <c r="F161" i="3"/>
  <c r="Z161" i="3"/>
  <c r="W6" i="17" s="1"/>
  <c r="U161" i="3"/>
  <c r="R6" i="17" s="1"/>
  <c r="U17" i="3"/>
  <c r="R6" i="9" s="1"/>
  <c r="W216" i="3"/>
  <c r="T6" i="21" s="1"/>
  <c r="P216" i="3"/>
  <c r="M6" i="21" s="1"/>
  <c r="N216" i="3"/>
  <c r="K6" i="21" s="1"/>
  <c r="Q86" i="3"/>
  <c r="N6" i="6" s="1"/>
  <c r="X86" i="3"/>
  <c r="U6" i="6" s="1"/>
  <c r="O86" i="3"/>
  <c r="L6" i="6" s="1"/>
  <c r="S21" i="3"/>
  <c r="P6" i="11" s="1"/>
  <c r="U21" i="3"/>
  <c r="R6" i="11" s="1"/>
  <c r="R42" i="3"/>
  <c r="O6" i="10" s="1"/>
  <c r="Y42" i="3"/>
  <c r="V6" i="10" s="1"/>
  <c r="Z42" i="3"/>
  <c r="W6" i="10" s="1"/>
  <c r="L42" i="3"/>
  <c r="I6" i="10" s="1"/>
  <c r="I187" i="3"/>
  <c r="F6" i="19" s="1"/>
  <c r="K216" i="3"/>
  <c r="H6" i="21" s="1"/>
  <c r="AZ280" i="1"/>
  <c r="AZ142" i="1"/>
  <c r="AZ154" i="1"/>
  <c r="AZ339" i="1"/>
  <c r="AZ312" i="1"/>
  <c r="AZ307" i="1"/>
  <c r="AZ283" i="1"/>
  <c r="Q148" i="3"/>
  <c r="N6" i="16" s="1"/>
  <c r="I148" i="3"/>
  <c r="F6" i="16" s="1"/>
  <c r="N174" i="3"/>
  <c r="K6" i="18" s="1"/>
  <c r="P107" i="3"/>
  <c r="M6" i="22" s="1"/>
  <c r="H107" i="3"/>
  <c r="E6" i="22" s="1"/>
  <c r="AZ187" i="1"/>
  <c r="AZ213" i="1"/>
  <c r="AZ139" i="1"/>
  <c r="AZ55" i="1"/>
  <c r="AZ40" i="1"/>
  <c r="AZ34" i="1"/>
  <c r="AZ31" i="1"/>
  <c r="O107" i="3"/>
  <c r="L6" i="22" s="1"/>
  <c r="G107" i="3"/>
  <c r="D6" i="22" s="1"/>
  <c r="G42" i="3"/>
  <c r="D6" i="10" s="1"/>
  <c r="M161" i="3"/>
  <c r="J6" i="17" s="1"/>
  <c r="I113" i="3"/>
  <c r="F6" i="13" s="1"/>
  <c r="AZ159" i="1"/>
  <c r="F17" i="3"/>
  <c r="C6" i="9" s="1"/>
  <c r="AZ472" i="1"/>
  <c r="AZ175" i="1"/>
  <c r="AZ59" i="1"/>
  <c r="AA188" i="3" l="1"/>
  <c r="R8" i="4" s="1"/>
  <c r="R12" i="4" s="1"/>
  <c r="R13" i="4" s="1"/>
  <c r="C6" i="21"/>
  <c r="AA202" i="3"/>
  <c r="S8" i="4" s="1"/>
  <c r="C6" i="18"/>
  <c r="AA162" i="3"/>
  <c r="P8" i="4" s="1"/>
  <c r="AZ234" i="1"/>
  <c r="AA6" i="3"/>
  <c r="F8" i="4" s="1"/>
  <c r="AZ221" i="1"/>
  <c r="C6" i="6"/>
  <c r="AA77" i="3"/>
  <c r="D8" i="4" s="1"/>
  <c r="AZ334" i="1"/>
  <c r="AA114" i="3"/>
  <c r="L8" i="4" s="1"/>
  <c r="AA18" i="3"/>
  <c r="H8" i="4" s="1"/>
  <c r="C6" i="17"/>
  <c r="AA149" i="3"/>
  <c r="O8" i="4" s="1"/>
  <c r="AA91" i="3"/>
  <c r="E8" i="4" s="1"/>
  <c r="AZ128" i="1"/>
  <c r="AA65" i="3"/>
  <c r="J8" i="4" s="1"/>
  <c r="C6" i="13"/>
  <c r="AA108" i="3"/>
  <c r="K8" i="4" s="1"/>
  <c r="C6" i="15"/>
  <c r="AA123" i="3"/>
  <c r="M8" i="4" s="1"/>
  <c r="C6" i="16"/>
  <c r="AA136" i="3"/>
  <c r="N8" i="4" s="1"/>
  <c r="AA105" i="3"/>
  <c r="U8" i="4" s="1"/>
  <c r="C6" i="19"/>
  <c r="AA175" i="3"/>
  <c r="Q8" i="4" s="1"/>
  <c r="AA22" i="3"/>
  <c r="G8" i="4" s="1"/>
  <c r="AA70" i="3"/>
  <c r="C8" i="4" s="1"/>
  <c r="C6" i="7"/>
  <c r="AA43" i="3"/>
  <c r="I8" i="4" s="1"/>
  <c r="AA87" i="3"/>
  <c r="T8" i="4" s="1"/>
  <c r="R9" i="4" l="1"/>
  <c r="O9" i="4"/>
  <c r="O12" i="4"/>
  <c r="O13" i="4" s="1"/>
  <c r="M12" i="4"/>
  <c r="M13" i="4" s="1"/>
  <c r="M9" i="4"/>
  <c r="T12" i="4"/>
  <c r="T13" i="4" s="1"/>
  <c r="T9" i="4"/>
  <c r="N9" i="4"/>
  <c r="N12" i="4"/>
  <c r="N13" i="4" s="1"/>
  <c r="J12" i="4"/>
  <c r="J13" i="4" s="1"/>
  <c r="J9" i="4"/>
  <c r="E9" i="4"/>
  <c r="E12" i="4"/>
  <c r="E13" i="4" s="1"/>
  <c r="H12" i="4"/>
  <c r="H13" i="4" s="1"/>
  <c r="H9" i="4"/>
  <c r="P12" i="4"/>
  <c r="P13" i="4" s="1"/>
  <c r="P9" i="4"/>
  <c r="Q12" i="4"/>
  <c r="Q13" i="4" s="1"/>
  <c r="Q9" i="4"/>
  <c r="U12" i="4"/>
  <c r="U13" i="4" s="1"/>
  <c r="U9" i="4"/>
  <c r="D12" i="4"/>
  <c r="D13" i="4" s="1"/>
  <c r="D9" i="4"/>
  <c r="F12" i="4"/>
  <c r="F13" i="4" s="1"/>
  <c r="F9" i="4"/>
  <c r="S9" i="4"/>
  <c r="S12" i="4"/>
  <c r="S13" i="4" s="1"/>
  <c r="C9" i="4"/>
  <c r="V8" i="4"/>
  <c r="V9" i="4" s="1"/>
  <c r="C12" i="4"/>
  <c r="C13" i="4" s="1"/>
  <c r="I9" i="4"/>
  <c r="I12" i="4"/>
  <c r="I13" i="4" s="1"/>
  <c r="G9" i="4"/>
  <c r="G12" i="4"/>
  <c r="G13" i="4" s="1"/>
  <c r="K9" i="4"/>
  <c r="K12" i="4"/>
  <c r="K13" i="4" s="1"/>
  <c r="L12" i="4"/>
  <c r="L13" i="4" s="1"/>
  <c r="L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jose.bejarano</author>
  </authors>
  <commentList>
    <comment ref="AJ479" authorId="0" shapeId="0" xr:uid="{00000000-0006-0000-0000-000001000000}">
      <text>
        <r>
          <rPr>
            <sz val="11"/>
            <color theme="1"/>
            <rFont val="Calibri"/>
            <family val="2"/>
            <scheme val="minor"/>
          </rPr>
          <t>jose.bejarano:
cjs que según el plan deberia haber sido producidas a hoy</t>
        </r>
      </text>
    </comment>
    <comment ref="AK479" authorId="0" shapeId="0" xr:uid="{00000000-0006-0000-0000-000002000000}">
      <text>
        <r>
          <rPr>
            <sz val="11"/>
            <color theme="1"/>
            <rFont val="Calibri"/>
            <family val="2"/>
            <scheme val="minor"/>
          </rPr>
          <t xml:space="preserve">jose.bejarano:
cjs reales prducidas a Hoy
</t>
        </r>
      </text>
    </comment>
    <comment ref="AM479" authorId="0" shapeId="0" xr:uid="{00000000-0006-0000-0000-000003000000}">
      <text>
        <r>
          <rPr>
            <sz val="11"/>
            <color theme="1"/>
            <rFont val="Calibri"/>
            <family val="2"/>
            <scheme val="minor"/>
          </rPr>
          <t>jose.bejarano:
% cumplimiento prod  a hoy vs plan  a hoy</t>
        </r>
      </text>
    </comment>
    <comment ref="AN479" authorId="0" shapeId="0" xr:uid="{00000000-0006-0000-0000-000004000000}">
      <text>
        <r>
          <rPr>
            <sz val="11"/>
            <color theme="1"/>
            <rFont val="Calibri"/>
            <family val="2"/>
            <scheme val="minor"/>
          </rPr>
          <t>jose.bejarano:
cantidad de cjs a producir en toda la semana</t>
        </r>
      </text>
    </comment>
  </commentList>
</comments>
</file>

<file path=xl/sharedStrings.xml><?xml version="1.0" encoding="utf-8"?>
<sst xmlns="http://schemas.openxmlformats.org/spreadsheetml/2006/main" count="5053" uniqueCount="907">
  <si>
    <t>Lunes</t>
  </si>
  <si>
    <t>Martes</t>
  </si>
  <si>
    <t>Miércoles</t>
  </si>
  <si>
    <t>Jueves</t>
  </si>
  <si>
    <t>Viernes</t>
  </si>
  <si>
    <t>Sábado</t>
  </si>
  <si>
    <t>Domingo</t>
  </si>
  <si>
    <t>LINEA</t>
  </si>
  <si>
    <t xml:space="preserve">OR Decimal </t>
  </si>
  <si>
    <t>M1(PR5)</t>
  </si>
  <si>
    <t>M1</t>
  </si>
  <si>
    <t>M2</t>
  </si>
  <si>
    <t>M3</t>
  </si>
  <si>
    <t>FS1</t>
  </si>
  <si>
    <t>FS2</t>
  </si>
  <si>
    <t>FR1</t>
  </si>
  <si>
    <t>FR2</t>
  </si>
  <si>
    <t>SO1</t>
  </si>
  <si>
    <t>SO2</t>
  </si>
  <si>
    <t>HORIX</t>
  </si>
  <si>
    <t>S1</t>
  </si>
  <si>
    <t>S2</t>
  </si>
  <si>
    <t>S3</t>
  </si>
  <si>
    <t>S4</t>
  </si>
  <si>
    <t>S5</t>
  </si>
  <si>
    <t>S6</t>
  </si>
  <si>
    <t>S7</t>
  </si>
  <si>
    <t>S8</t>
  </si>
  <si>
    <t>S9</t>
  </si>
  <si>
    <t>KM</t>
  </si>
  <si>
    <t>SO</t>
  </si>
  <si>
    <t>Horix</t>
  </si>
  <si>
    <t>Base de datos de parametros OEE</t>
  </si>
  <si>
    <t>Line Time Classification</t>
  </si>
  <si>
    <t>Codigo</t>
  </si>
  <si>
    <t>Sub clasificacion</t>
  </si>
  <si>
    <t>Rama</t>
  </si>
  <si>
    <t>Evento</t>
  </si>
  <si>
    <t>Perdidas de proceso controlado</t>
  </si>
  <si>
    <t>Mantenimiento</t>
  </si>
  <si>
    <t>General</t>
  </si>
  <si>
    <t>Lubricación Planeada</t>
  </si>
  <si>
    <t>Mantenimiento Planeado</t>
  </si>
  <si>
    <t>Falta de repuestos durante el MP/Lubricación</t>
  </si>
  <si>
    <t>Comidas</t>
  </si>
  <si>
    <t>Almuerzo</t>
  </si>
  <si>
    <t>Cafe</t>
  </si>
  <si>
    <t>Cena</t>
  </si>
  <si>
    <t>Cambio de Elementos de Corte</t>
  </si>
  <si>
    <t>Elementos de Corte</t>
  </si>
  <si>
    <t>Cambio de teflón</t>
  </si>
  <si>
    <t>Cambio de termocupla</t>
  </si>
  <si>
    <t>Cambio de Laminado</t>
  </si>
  <si>
    <t>Cambio de ventosas</t>
  </si>
  <si>
    <t>Cambio de troqueles</t>
  </si>
  <si>
    <t>Cambio de sellos de seguridad FS1-KM-HX</t>
  </si>
  <si>
    <t>Cambio de troquel de abre fàcil</t>
  </si>
  <si>
    <t>Cambio de Resistencias</t>
  </si>
  <si>
    <t>Cambio de resorte de pinza</t>
  </si>
  <si>
    <t>Cambio de cuchillas</t>
  </si>
  <si>
    <t>Cambio de resorte / Respaldo</t>
  </si>
  <si>
    <t>Cambio de redondeadores</t>
  </si>
  <si>
    <t>Cambio de Etiquetas</t>
  </si>
  <si>
    <t>Falta de aire comprimido (Problemas Internos)</t>
  </si>
  <si>
    <t>Falta de vapor (Problemas Internos)</t>
  </si>
  <si>
    <t>Falta de electricidad (Problemas Internos)</t>
  </si>
  <si>
    <t>Espera de instrucciones (Planificación de línea)</t>
  </si>
  <si>
    <t>Falta de agua (Problemas Internos)</t>
  </si>
  <si>
    <t>Quiebra</t>
  </si>
  <si>
    <t>Sistema de sellado</t>
  </si>
  <si>
    <t>Sellos Horizontales</t>
  </si>
  <si>
    <t>Carros de transporte</t>
  </si>
  <si>
    <t>carro movil</t>
  </si>
  <si>
    <t>Alimentacion y Empaque</t>
  </si>
  <si>
    <t>Guías del Axon</t>
  </si>
  <si>
    <t>Panel de Operación/ Pantalla táctil</t>
  </si>
  <si>
    <t>Conveyors</t>
  </si>
  <si>
    <t>Quiebra de Conveyor de salida de la tapadora</t>
  </si>
  <si>
    <t>Soplador de envases</t>
  </si>
  <si>
    <t>Quiebra de panel electrico de sopladora.</t>
  </si>
  <si>
    <t>Llenado lineal</t>
  </si>
  <si>
    <t>Quiebra de pistones de boquillas.</t>
  </si>
  <si>
    <t>Alimentador de Tapas(Jirafa)</t>
  </si>
  <si>
    <t>Quiebra de Piston del alimentador de tapas.</t>
  </si>
  <si>
    <t>Tunel de induccion</t>
  </si>
  <si>
    <t>Quiebra de Componentes Electricos del Tunel de Induccion</t>
  </si>
  <si>
    <t>Etiquetadora</t>
  </si>
  <si>
    <t>Quiebra de Cadenas de Transmision</t>
  </si>
  <si>
    <t>Sistema de Corte</t>
  </si>
  <si>
    <t>piezas centrado de corte</t>
  </si>
  <si>
    <t>Quiebra de selladora de cajas</t>
  </si>
  <si>
    <t>Tunel de enfriamiento</t>
  </si>
  <si>
    <t>aire (secado de producto)</t>
  </si>
  <si>
    <t>Colocador de Bandas de Seguridad</t>
  </si>
  <si>
    <t>Quiebra de arrastre y traccion del film</t>
  </si>
  <si>
    <t>Quiebra de Sensor de Entrada de Envases</t>
  </si>
  <si>
    <t>Paleta freno de envase del Axon</t>
  </si>
  <si>
    <t>Quiebra de Valvula Check.</t>
  </si>
  <si>
    <t>Quiebra neumática de la llenadora.</t>
  </si>
  <si>
    <t>Roscadora</t>
  </si>
  <si>
    <t>Quiebra de banda para la toma de envases. (banda roja)</t>
  </si>
  <si>
    <t>Quiebra de los cepillos de planchado de etiqueta</t>
  </si>
  <si>
    <t>Sistema de Alimentacion de Laminado</t>
  </si>
  <si>
    <t>codificador</t>
  </si>
  <si>
    <t>Sello fondo</t>
  </si>
  <si>
    <t>Quiebra eléctrica en mesa giratoria</t>
  </si>
  <si>
    <t>Sistema de Dosificacion</t>
  </si>
  <si>
    <t>Cuña de inflado (barcos/barquillos)</t>
  </si>
  <si>
    <t>Separador de envases del Axon</t>
  </si>
  <si>
    <t>Selladora de Cajas</t>
  </si>
  <si>
    <t>Quiebra de Conveyor de salida al tunel de enfriamiento</t>
  </si>
  <si>
    <t>Quiebra de sensor de Salida de Envases. (contador de envases)</t>
  </si>
  <si>
    <t>Quiebra de sistema de bandeja anti-goteo.</t>
  </si>
  <si>
    <t>Quiebra de Switch de Seguridad</t>
  </si>
  <si>
    <t>Quiebra de Sensores de Proximidad</t>
  </si>
  <si>
    <t>Quiebra Motor de banda de transporte principal</t>
  </si>
  <si>
    <t>troquel de abre facil</t>
  </si>
  <si>
    <t>Quiebra de transportador de cajas llenas</t>
  </si>
  <si>
    <t>Mecanismo de recirculación de agua</t>
  </si>
  <si>
    <t>Quiebra de corte</t>
  </si>
  <si>
    <t>Quiebra de Piston de freno de envases. (ENTRADA)</t>
  </si>
  <si>
    <t>Quiebra de Panel De Control de Niveles.</t>
  </si>
  <si>
    <t>Quiebra de piston neumático de entrada de envases a la llenadora</t>
  </si>
  <si>
    <t>Quiebra de piston para controlar la entrada de envases a la tapadora.</t>
  </si>
  <si>
    <t>Quiebra de Alineador de Botellas (motores)</t>
  </si>
  <si>
    <t>triangulo formador</t>
  </si>
  <si>
    <t>sello de tapas</t>
  </si>
  <si>
    <t>Quiebra de rodillos guías en mesa giratoria</t>
  </si>
  <si>
    <t>boquillas dosificadoras</t>
  </si>
  <si>
    <t>Guías de freno de envase del Axon</t>
  </si>
  <si>
    <t>Controlador de pesos (checkweighers)</t>
  </si>
  <si>
    <t>Quiebra de Conveyor de la colocadora de sellos de seguridad</t>
  </si>
  <si>
    <t>Quiebra mecanica de volcador de botellas.</t>
  </si>
  <si>
    <t>Quiebra de sensor de botellas a la entrada de la llenadora</t>
  </si>
  <si>
    <t>Quiebra de motor de banda de alimentacion de tapas (banda blanca)</t>
  </si>
  <si>
    <t>Quiebra de Sistema de Deteccion de Liner (foil de aluminio)</t>
  </si>
  <si>
    <t>Quiebra de Liga de rollos sin etiqueta</t>
  </si>
  <si>
    <t>pinzas de carro movil</t>
  </si>
  <si>
    <t>Elevador de envases FS1</t>
  </si>
  <si>
    <t>Brazo neumático</t>
  </si>
  <si>
    <t>Quiebra de altura de maquina</t>
  </si>
  <si>
    <t>Quiebra de Boquillas de soplado (aire ionizado).</t>
  </si>
  <si>
    <t>Quiebra de sensor de presion de llenado (sensor de la bomba).</t>
  </si>
  <si>
    <t>Quiebra de banda de alimentacion de tapas (Banda Blanca)</t>
  </si>
  <si>
    <t>Quiebra de motor de faja superior (blanca)</t>
  </si>
  <si>
    <t>Quiebra de Banda superior (estabilizador de botella)</t>
  </si>
  <si>
    <t>desbobinador</t>
  </si>
  <si>
    <t>Sistema de arrastre</t>
  </si>
  <si>
    <t>brazo</t>
  </si>
  <si>
    <t>Quiebra de transportador de salida de envases. (Transportador largo)</t>
  </si>
  <si>
    <t>sistema de colocación de tapas</t>
  </si>
  <si>
    <t>Separador de caja antes de ingresar los envases del Axon</t>
  </si>
  <si>
    <t>sistema empacador automatico</t>
  </si>
  <si>
    <t>Quiebra de Sensor de Nivel de Tanque</t>
  </si>
  <si>
    <t>Quiebra de panel eléctrico de llenadora</t>
  </si>
  <si>
    <t>Quiebra de banda de tapado-enroscado. (banda blancas)</t>
  </si>
  <si>
    <t>Codificador de botellas</t>
  </si>
  <si>
    <t>Quiebra del Cannon de Codificacion de botellas</t>
  </si>
  <si>
    <t>Quiebra de Microswitch de Seguridad</t>
  </si>
  <si>
    <t>Freno de bobina</t>
  </si>
  <si>
    <t>pinzas de estirado</t>
  </si>
  <si>
    <t>Panel eléctrico del Axon</t>
  </si>
  <si>
    <t>Pánel eléctrico máquina</t>
  </si>
  <si>
    <t>Quiebra de Conveyor de entrada a la llenadora</t>
  </si>
  <si>
    <t>Quiebra de pistones para volcado de botellas.</t>
  </si>
  <si>
    <t>Quiebra de Mangueras de dosificacion.</t>
  </si>
  <si>
    <t>Quiebra neumatica del alimentador de tapas.</t>
  </si>
  <si>
    <t>Colocador de tapas FS1</t>
  </si>
  <si>
    <t>Quiebra de Sensor de Envases (Frente y Reverso)</t>
  </si>
  <si>
    <t>Sellos verticales</t>
  </si>
  <si>
    <t>cuchillas</t>
  </si>
  <si>
    <t>Quiebra de piston de freno de cajas</t>
  </si>
  <si>
    <t>Banda transportadora del túnel</t>
  </si>
  <si>
    <t>Quiebra de Potabobina y guias del film</t>
  </si>
  <si>
    <t>Sellador Inductivo</t>
  </si>
  <si>
    <t>Codificador de Cajas</t>
  </si>
  <si>
    <t>Quiebra de Actuador Neumatico de Valvula (Alimentacion de Producto)</t>
  </si>
  <si>
    <t>Quiebra del divisor de flujo para los caudalímetros</t>
  </si>
  <si>
    <t>Quiebra de panel electrico de tapadora.</t>
  </si>
  <si>
    <t>Quiebra de Panel electrico etiquetadora</t>
  </si>
  <si>
    <t>troquel</t>
  </si>
  <si>
    <t>Sello ultrasonico</t>
  </si>
  <si>
    <t>Quiebra de motor de mesa giratoria.</t>
  </si>
  <si>
    <t>carro fijo</t>
  </si>
  <si>
    <t>Gripper del Axon</t>
  </si>
  <si>
    <t>Motor principal</t>
  </si>
  <si>
    <t>Quiebra de Conveyor de entrada al tunel de enfriamiento</t>
  </si>
  <si>
    <t>Quiebra de valvulas neumaticas.</t>
  </si>
  <si>
    <t>Quiebra mecanica de boquillas.</t>
  </si>
  <si>
    <t>Quiebra de la carrilera de tapas.</t>
  </si>
  <si>
    <t>Quiebra de Banda transportadora del tunel</t>
  </si>
  <si>
    <t>Quiebra de Motor de Cabezal</t>
  </si>
  <si>
    <t>pinzas sujeta laminado</t>
  </si>
  <si>
    <t>Quiebra del codificador de cajas</t>
  </si>
  <si>
    <t>Controles de nivel</t>
  </si>
  <si>
    <t>Quiebra de largo de sello</t>
  </si>
  <si>
    <t>Quiebra de Sujetador de Envases. (Gripper)</t>
  </si>
  <si>
    <t>Quiebra de Regulador de Presion de tanque pulmon (Manometro).</t>
  </si>
  <si>
    <t>Quiebra de Sensor de Guarda de Salida de la Llenadora</t>
  </si>
  <si>
    <t>Quiebra microswitch de seguridad de la tapadora.</t>
  </si>
  <si>
    <t>Quiebra de Alineador de Botellas (cadenas)</t>
  </si>
  <si>
    <t>rodillos de arrastre</t>
  </si>
  <si>
    <t>componentes de temperatura de mordazas</t>
  </si>
  <si>
    <t>Quiebra de plato giratorio</t>
  </si>
  <si>
    <t>piezas de dosificación (peso)</t>
  </si>
  <si>
    <t>Sensor de envases del Axon</t>
  </si>
  <si>
    <t>Banda Transportadora de Producto Terminado</t>
  </si>
  <si>
    <t>Quiebra de Conveyor del codificador</t>
  </si>
  <si>
    <t>Quiebra de los microswitch de seguridad de sopladora.</t>
  </si>
  <si>
    <t>Quiebra de sistema de elevación de boquillas. (cadena, piñones, motor, etc)</t>
  </si>
  <si>
    <t>Quiebra de sensor de acumulacion de Tapas en la carrilera.</t>
  </si>
  <si>
    <t>Quiebra de Rechazador de botellas (piston)</t>
  </si>
  <si>
    <t>Quiebra de Sensor de Etiqueta</t>
  </si>
  <si>
    <t>corte de frio</t>
  </si>
  <si>
    <t>Quiebra de la Banda inclinada</t>
  </si>
  <si>
    <t>Banda de salida</t>
  </si>
  <si>
    <t>Quiebra de vacio (bomba y ventosas)</t>
  </si>
  <si>
    <t>Quiebra de Piston de freno de envases. (SALIDA)</t>
  </si>
  <si>
    <t>Quiebra de Bomba de Producto.</t>
  </si>
  <si>
    <t>Quiebra de piston neumático de salida de envases a la llenadora</t>
  </si>
  <si>
    <t>Quiebra de sensor de acumulacion de salida de envases.</t>
  </si>
  <si>
    <t>Quiebra de frenos de bobinas (resortes)</t>
  </si>
  <si>
    <t>sensor de balancin</t>
  </si>
  <si>
    <t>fotocelda</t>
  </si>
  <si>
    <t>Quiebra de transportador de alimentación de envases</t>
  </si>
  <si>
    <t>sensor de nivel de producto</t>
  </si>
  <si>
    <t>Pistón neumático empujador del Axon</t>
  </si>
  <si>
    <t>pinza separadora de sobres</t>
  </si>
  <si>
    <t>Quiebra de Sensor de Puerta de Salida de la Sopladora de Envases</t>
  </si>
  <si>
    <t>Quiebra de sensor de botellas a la salida de la llenadora</t>
  </si>
  <si>
    <t>Quiebra electrica de alimentador de tapas.</t>
  </si>
  <si>
    <t>Quiebra del Sensor del Codificador de botellas</t>
  </si>
  <si>
    <t>Quiebra del rodillo de goma (negro)</t>
  </si>
  <si>
    <t>pinzas de carro fijo</t>
  </si>
  <si>
    <t>Banda aérea de envases FS1</t>
  </si>
  <si>
    <t>Microswitch de seguridad</t>
  </si>
  <si>
    <t>Quiebra de Conveyor de entrada de botellas</t>
  </si>
  <si>
    <t>Quiebra de ionizador de aire.</t>
  </si>
  <si>
    <t>Quiebra de Flujometros masicos.</t>
  </si>
  <si>
    <t>Quiebra eletrica del alimentador de tapas.</t>
  </si>
  <si>
    <t>Quiebra de motor de faja inferior (roja)</t>
  </si>
  <si>
    <t>Quiebra del encoder</t>
  </si>
  <si>
    <t>empalmador automatico</t>
  </si>
  <si>
    <t>rodillos</t>
  </si>
  <si>
    <t>Quiebra de transportador en U para cajas vacías</t>
  </si>
  <si>
    <t>Pánel eléctrico túnel</t>
  </si>
  <si>
    <t>Quiebra de Panel electrico de colocar de sellos</t>
  </si>
  <si>
    <t>Banda de entrada de envase al Axon</t>
  </si>
  <si>
    <t>Falta de Repuestos (Generado durante una Quiebra)</t>
  </si>
  <si>
    <t>Quiebra de los microswitch de seguridad de llenadora</t>
  </si>
  <si>
    <t>Quiebra de sistema de ajuste de altura de la tapadora.</t>
  </si>
  <si>
    <t>Quiebra del Codificador de botellas</t>
  </si>
  <si>
    <t>fotocelda troquel</t>
  </si>
  <si>
    <t>Limpieza y Sanitizacion</t>
  </si>
  <si>
    <t>Limpieza Inesperada</t>
  </si>
  <si>
    <t>Limpieza Planeada / Limpieza de Boquillas</t>
  </si>
  <si>
    <t>Rutina de Limpieza</t>
  </si>
  <si>
    <t>Sanitización Planeada</t>
  </si>
  <si>
    <t>Rotina de Sanitización</t>
  </si>
  <si>
    <t>Perdidas por Velocidad</t>
  </si>
  <si>
    <t>Defecto de laminado</t>
  </si>
  <si>
    <t>Dannos en la etiquetadora</t>
  </si>
  <si>
    <t>Falta de capacidad de Proceso</t>
  </si>
  <si>
    <t>Defectos mecánicos de máquina</t>
  </si>
  <si>
    <t>Dannos en el soplador</t>
  </si>
  <si>
    <t>Contaminación de sellos</t>
  </si>
  <si>
    <t>Dannos en la tapadora</t>
  </si>
  <si>
    <t>Falta de capacidad de Proceso-Tunel de enfriamiento</t>
  </si>
  <si>
    <t>Dannos en el codificador</t>
  </si>
  <si>
    <t>Consistencia del producto</t>
  </si>
  <si>
    <t>Dannos en el alimentador</t>
  </si>
  <si>
    <t>Falta de personal</t>
  </si>
  <si>
    <t>Dannos en la llenadora</t>
  </si>
  <si>
    <t>Desfases de caras de laminado</t>
  </si>
  <si>
    <t>Dannos en el tunel de induccion</t>
  </si>
  <si>
    <t>Mediciones y Ajustes</t>
  </si>
  <si>
    <t>Ajuste por Sensores de Proximidad</t>
  </si>
  <si>
    <t>Ajuste sistema automatizado de entarimado (Robot)</t>
  </si>
  <si>
    <t>Ajuste de Encoder</t>
  </si>
  <si>
    <t>Ajuste de Conveyor de salida al tunel de enfriamiento</t>
  </si>
  <si>
    <t>Ajuste de Empalmador Automático</t>
  </si>
  <si>
    <t>Ajuste de los pistones de freno</t>
  </si>
  <si>
    <t>Ajuste de troquel de abre fácil</t>
  </si>
  <si>
    <t>Ajuste de tobogan</t>
  </si>
  <si>
    <t>Ajuste de Controles de nivel</t>
  </si>
  <si>
    <t>Ajuste de guias</t>
  </si>
  <si>
    <t>Ajuste de Cargador de etiquetas abajo (Carros)</t>
  </si>
  <si>
    <t>Ajuste de corte</t>
  </si>
  <si>
    <t>Ajuste de fotocelda troquel</t>
  </si>
  <si>
    <t>ajuste de sello ultrasonico</t>
  </si>
  <si>
    <t>Ajuste de dosificación (peso)</t>
  </si>
  <si>
    <t>Ajuste por rodillo de goma (negro)</t>
  </si>
  <si>
    <t>Ajuste de Conveyor de la colocadora de sellos de seguridad</t>
  </si>
  <si>
    <t>se revienta laminado</t>
  </si>
  <si>
    <t>Ajuste de Sensor de Nivel de Tanque</t>
  </si>
  <si>
    <t>Ajuste de pinzas de carro móvil</t>
  </si>
  <si>
    <t>Ajuste de ancho de bandas superiores (blanca)</t>
  </si>
  <si>
    <t>Ajuste de banda de salida</t>
  </si>
  <si>
    <t>Ajuste de Altura del sellador inductivo</t>
  </si>
  <si>
    <t>Ajuste de de pinza separadora de sobres</t>
  </si>
  <si>
    <t>Ajuste de sensores de envases (frente y reverso)</t>
  </si>
  <si>
    <t>Ajuste de altura de maquina</t>
  </si>
  <si>
    <t>Ajuste del ancho de la selladora</t>
  </si>
  <si>
    <t>Ajuste de Codificador Willet</t>
  </si>
  <si>
    <t>Ajuste de brazo de arrastre</t>
  </si>
  <si>
    <t>Ajuste de la posicion de boquillas</t>
  </si>
  <si>
    <t>Ajuste de sensor de nivel de producto</t>
  </si>
  <si>
    <t>Ajuste de Microswitch de seguridad</t>
  </si>
  <si>
    <t>Ajuste de Alineador de Botellas (cadenas)</t>
  </si>
  <si>
    <t>Codificador</t>
  </si>
  <si>
    <t>Ajuste del Cannon de Codificacion</t>
  </si>
  <si>
    <t>Ajuste de sellos horizontales</t>
  </si>
  <si>
    <t>Ajuste por Valvula check del tanque pulmon</t>
  </si>
  <si>
    <t>Ajuste de pinzas de estirado</t>
  </si>
  <si>
    <t>Ajuste de altura de bandas inferiores (roja)</t>
  </si>
  <si>
    <t>Ajuste de Velocidad de rechazo del piston descartador</t>
  </si>
  <si>
    <t>Ajuste de nivel de laminado</t>
  </si>
  <si>
    <t>Ajuste de freno del porta-rollos de Etiquetas (resortes)</t>
  </si>
  <si>
    <t>Ajuste de Conveyor de entrada a la llenadora</t>
  </si>
  <si>
    <t>Ajuste del Cannon de Codificacion de cajas</t>
  </si>
  <si>
    <t>Ajuste de triángulo formador</t>
  </si>
  <si>
    <t>Ajuste de Sensores de Entrada y Salida de Envases</t>
  </si>
  <si>
    <t>Ajuste de cuchillas</t>
  </si>
  <si>
    <t>Ajuste de pinzas de sujecion (pezunnas)</t>
  </si>
  <si>
    <t>Ajuste de Pánel eléctrico túnel</t>
  </si>
  <si>
    <t>Ajuste de Panel de operacioón/Pantalla táctil</t>
  </si>
  <si>
    <t>Ajuste de las placas de colocacion/centrado de etiquetas</t>
  </si>
  <si>
    <t>Ajuste de Potabobina y guias del film</t>
  </si>
  <si>
    <t>Ajuste de temperatura de mordazas</t>
  </si>
  <si>
    <t>Ajuste de Panel de Control de Niveles</t>
  </si>
  <si>
    <t>Ajuste de carro fijo</t>
  </si>
  <si>
    <t>Ajuste de velocidad de bandas inferiores (roja)</t>
  </si>
  <si>
    <t>Ajuste del Sensor para Tapa Alta</t>
  </si>
  <si>
    <t>Ajuste de codificador de cajas</t>
  </si>
  <si>
    <t>Ajuste por colocacion/centrado de etiqueta</t>
  </si>
  <si>
    <t>Ajuste de Conveyor de entrada al tunel de enfriamiento</t>
  </si>
  <si>
    <t>Ajuste de Desbobinador</t>
  </si>
  <si>
    <t>Ajuste de la prensa de envases</t>
  </si>
  <si>
    <t>Ajuste de pinzas sujeta laminado</t>
  </si>
  <si>
    <t>Ajuste de Sopladores de aire (secado de producto)</t>
  </si>
  <si>
    <t>Ajuste de pistones de freno</t>
  </si>
  <si>
    <t>Ajuste de Selladora de Cajas</t>
  </si>
  <si>
    <t>Ajuste de nivelacion de cabezal</t>
  </si>
  <si>
    <t>Ajuste de largo de sello</t>
  </si>
  <si>
    <t>Ajuste de freno de cajas</t>
  </si>
  <si>
    <t>Ajuste de freno de bobina</t>
  </si>
  <si>
    <t>cambio de termocupla</t>
  </si>
  <si>
    <t>Ajuste de Cuña de inflado (barcos/barquillos)</t>
  </si>
  <si>
    <t>Ajuste por Sistema de Deteccion del Liner (foil aluminio)</t>
  </si>
  <si>
    <t>Ajuste de cadeba de transmision</t>
  </si>
  <si>
    <t>Ajuste de Conveyor del codificador</t>
  </si>
  <si>
    <t>Ajuste de corte de frío (FS2)</t>
  </si>
  <si>
    <t>Ajuste de altura de bandas superiores (blanca)</t>
  </si>
  <si>
    <t>Ajuste de Mecanismo de recirculación de agua</t>
  </si>
  <si>
    <t>Ajuste de Controlador de pesos (checkweighers)</t>
  </si>
  <si>
    <t>Ajuste de cepillo de planchado de etiquetas</t>
  </si>
  <si>
    <t>Ajuste de vacio (bomba y ventosas)</t>
  </si>
  <si>
    <t>Ajuste de altura de la selladora</t>
  </si>
  <si>
    <t>Ajuste de troquel</t>
  </si>
  <si>
    <t>Entrada de caja vacía al Axon</t>
  </si>
  <si>
    <t>Ajuste de fotocelda de arrastre</t>
  </si>
  <si>
    <t>Ajuste de Dosificacion (Peso)</t>
  </si>
  <si>
    <t>Ajuste de boquillas dosificadoras</t>
  </si>
  <si>
    <t>Ajuste de Panel electrico de la Etiquetadora</t>
  </si>
  <si>
    <t>Ajuste de Sensor del Codificador</t>
  </si>
  <si>
    <t>Ajuste de sellos verticales</t>
  </si>
  <si>
    <t>Ajuste de Actuador Neumatico de Valvula (alimentacion de producto)</t>
  </si>
  <si>
    <t>Ajuste de pinzas de carro fijo</t>
  </si>
  <si>
    <t>Ajuste de velocidad de bandas superiores (blanca)</t>
  </si>
  <si>
    <t>Ajuste de Brazo neumático</t>
  </si>
  <si>
    <t>Ajuste de Potencia de Sellado inductivo</t>
  </si>
  <si>
    <t>Ajuste de temperatura de producto</t>
  </si>
  <si>
    <t>Ajuste de sensores de etiqueta</t>
  </si>
  <si>
    <t>Ajuste de Conveyor de entrada de botellas</t>
  </si>
  <si>
    <t>Ajuste de Sensor del Codificador de cajas</t>
  </si>
  <si>
    <t>Ajuste de Rodillos de arrastre</t>
  </si>
  <si>
    <t>Ajuste de Sensores de acumulacion</t>
  </si>
  <si>
    <t>Ajuste del elevador de boquillas</t>
  </si>
  <si>
    <t>Ajuste de sistema de colocación de tapas</t>
  </si>
  <si>
    <t>Ajuste de Pánel eléctrico máquina</t>
  </si>
  <si>
    <t>Ajuste de Banda Superior (estabilizador de botellas)</t>
  </si>
  <si>
    <t>Ajuste del codificador (receta)</t>
  </si>
  <si>
    <t>Ajuste de Panel electrico</t>
  </si>
  <si>
    <t>Ajuste de sello de fondo</t>
  </si>
  <si>
    <t>Ajuste de Regulador de presion del tanque pulmon (manometro)</t>
  </si>
  <si>
    <t>Ajuste de carro móvil</t>
  </si>
  <si>
    <t>Ajuste de ancho de bandas inferiores (roja)</t>
  </si>
  <si>
    <t>Ajuste de Tiempo de rechazo del piston descartador</t>
  </si>
  <si>
    <t>Ajuste de sistema empacador automatico</t>
  </si>
  <si>
    <t>Ajuste de velocidad de los conveyors</t>
  </si>
  <si>
    <t>Ajuste de Conveyor de salida de la tapadora</t>
  </si>
  <si>
    <t>Ajuste del codificador de cajas (receta)</t>
  </si>
  <si>
    <t>Ajuste de sensor de balancín</t>
  </si>
  <si>
    <t>Ajuste del porta-boquillas de aire</t>
  </si>
  <si>
    <t>Ajuste de Centrado de corte</t>
  </si>
  <si>
    <t>Ajuste de la velocidad de la bomba</t>
  </si>
  <si>
    <t>Ajuste de Banda transportadora del túnel</t>
  </si>
  <si>
    <t>Ajuste de Motor principal</t>
  </si>
  <si>
    <t>Ajuste de altura de cabezales de etiquetas</t>
  </si>
  <si>
    <t>Ajuste de arrastre y traccion del film</t>
  </si>
  <si>
    <t>Ajuste de la guia de envases en la mesa giratoria</t>
  </si>
  <si>
    <t>Ajuste de sello de tapas</t>
  </si>
  <si>
    <t>Ajuste del Sensor de Acumulacion</t>
  </si>
  <si>
    <t>Ajuste de ventosas</t>
  </si>
  <si>
    <t>Ajuste de sensor de acumulacion</t>
  </si>
  <si>
    <t>Defectos de Calidad</t>
  </si>
  <si>
    <t>Defecto del liner de alumino (tapa)</t>
  </si>
  <si>
    <t>Defecto de etiquetas</t>
  </si>
  <si>
    <t>Defecto de producto en proceso</t>
  </si>
  <si>
    <t>Defecto de cinta</t>
  </si>
  <si>
    <t>Defectos de etiquetas-envases-tapas-sellos</t>
  </si>
  <si>
    <t>Defecto de botellas</t>
  </si>
  <si>
    <t>Defecto de tapa</t>
  </si>
  <si>
    <t>Defecto de materia prima</t>
  </si>
  <si>
    <t>Defecto de producto (batche)</t>
  </si>
  <si>
    <t>Defecto de producto terminado</t>
  </si>
  <si>
    <t>Defecto de codigo</t>
  </si>
  <si>
    <t>Defecto de cajas</t>
  </si>
  <si>
    <t>Paros de planta</t>
  </si>
  <si>
    <t>Paros planeados</t>
  </si>
  <si>
    <t>Pruebas Equipos/Procesos &amp; Modificaciones Planeadas</t>
  </si>
  <si>
    <t>Modificaciones en Horarios/Cronograma (Pruebas/Proyectos)</t>
  </si>
  <si>
    <t>Paros Planeados (Planned Stoppage Time)</t>
  </si>
  <si>
    <t>Entrenamientos Planeados</t>
  </si>
  <si>
    <t>Perdidas legales</t>
  </si>
  <si>
    <t>Mover personal a actividades fuera de la Línea.</t>
  </si>
  <si>
    <t>Escasez de Utilidades (Fuerza Mayor)</t>
  </si>
  <si>
    <t>Escasez de Utilidades (Fuerza Mayor/Externos)</t>
  </si>
  <si>
    <t>Tiempo Ocioso (Idle Time)</t>
  </si>
  <si>
    <t>Cuellos de botella conocidos en areas de Proceso.</t>
  </si>
  <si>
    <t>Pruebas Planeadas</t>
  </si>
  <si>
    <t>Mover personal a otra líneas</t>
  </si>
  <si>
    <t>Reuniones Planeadas</t>
  </si>
  <si>
    <t>Feriados</t>
  </si>
  <si>
    <t>Escasez de Operadores (identificado)</t>
  </si>
  <si>
    <t>No ordenes de producción</t>
  </si>
  <si>
    <t>Modificaciones planeadas (planta o equipos)</t>
  </si>
  <si>
    <t>Fallo para planear la línea</t>
  </si>
  <si>
    <t>Bomba de Producto</t>
  </si>
  <si>
    <t>banda de alimentacion de tapas (Banda Blanca)</t>
  </si>
  <si>
    <t>motor de faja inferior (roja)</t>
  </si>
  <si>
    <t>Sensor de Etiqueta</t>
  </si>
  <si>
    <t>Piston de freno de envases (ENTRADA)</t>
  </si>
  <si>
    <t>panel electrico de llenadora</t>
  </si>
  <si>
    <t>banda de tapado-enroscado (banda blancas)</t>
  </si>
  <si>
    <t>frenos de bobinas (resortes)</t>
  </si>
  <si>
    <t>transportador de salida de envases (Transportador largo)</t>
  </si>
  <si>
    <t>mecanica de volcador de botellas</t>
  </si>
  <si>
    <t>Flujometros masicos</t>
  </si>
  <si>
    <t>neumatica del alimentador de tapas</t>
  </si>
  <si>
    <t>Sensor del Codificador de botellas</t>
  </si>
  <si>
    <t>del rodillo de goma (negro)</t>
  </si>
  <si>
    <t>Ajuste Motor principal</t>
  </si>
  <si>
    <t>Boquillas de soplado (aire ionizado)</t>
  </si>
  <si>
    <t>divisor de flujo para los caudalimetros</t>
  </si>
  <si>
    <t>panel electrico de tapadora</t>
  </si>
  <si>
    <t>del encoder</t>
  </si>
  <si>
    <t>piston de freno de cajas</t>
  </si>
  <si>
    <t>Sensor de Nivel de Tanque</t>
  </si>
  <si>
    <t>pistones de boquillas</t>
  </si>
  <si>
    <t>carrilera de tapas</t>
  </si>
  <si>
    <t>Ajuste de Banda Transportadora de Producto Terminado</t>
  </si>
  <si>
    <t>de motor de mesa giratoria</t>
  </si>
  <si>
    <t>pistones para volcado de botellas</t>
  </si>
  <si>
    <t>Valvula Check</t>
  </si>
  <si>
    <t>Sensor de Guarda de Salida de la Llenadora</t>
  </si>
  <si>
    <t>microswitch de seguridad de la tapadora</t>
  </si>
  <si>
    <t>Cadenas de Transmision</t>
  </si>
  <si>
    <t>codificador de cajas</t>
  </si>
  <si>
    <t>sistema de bandeja anti-goteo</t>
  </si>
  <si>
    <t>sensor de acumulacion de Tapas en la carrilera</t>
  </si>
  <si>
    <t>los cepillos de planchado de etiqueta</t>
  </si>
  <si>
    <t>plato giratorio</t>
  </si>
  <si>
    <t>valvulas neumaticas</t>
  </si>
  <si>
    <t>Panel De Control de Niveles</t>
  </si>
  <si>
    <t>piston neumatico de salida de envases a la llenadora</t>
  </si>
  <si>
    <t>motor de faja superior (blanca)</t>
  </si>
  <si>
    <t>Motor de banda de transporte principal</t>
  </si>
  <si>
    <t>la Banda inclinada</t>
  </si>
  <si>
    <t>Sujetador de Envases (Gripper)</t>
  </si>
  <si>
    <t>sensor de botellas a la salida de la llenadora</t>
  </si>
  <si>
    <t>electrica de alimentador de tapas</t>
  </si>
  <si>
    <t>Alineador de Botellas (motores)</t>
  </si>
  <si>
    <t>Otros paros menores</t>
  </si>
  <si>
    <t>transportador de alimentacion de envases</t>
  </si>
  <si>
    <t>microswitch de seguridad de sopladora</t>
  </si>
  <si>
    <t>sensor de presion de llenado (sensor de la bomba)</t>
  </si>
  <si>
    <t>eletrica del alimentador de tapas</t>
  </si>
  <si>
    <t>Liga de rollos sin etiqueta</t>
  </si>
  <si>
    <t>Ajuste de sello ultrasónico</t>
  </si>
  <si>
    <t>Piston de freno de envases (SALIDA)</t>
  </si>
  <si>
    <t>microswitch de seguridad de llenadora</t>
  </si>
  <si>
    <t>sistema de ajuste de altura de la tapadora</t>
  </si>
  <si>
    <t>Banda superior (estabilizador de botella)</t>
  </si>
  <si>
    <t>Ajuste de rodillos de arrastre</t>
  </si>
  <si>
    <t>transportador en U para cajas vacias</t>
  </si>
  <si>
    <t>Sensor de Puerta de Salida de la Sopladora de Envases</t>
  </si>
  <si>
    <t>Mangueras de dosificacion</t>
  </si>
  <si>
    <t>Piston del alimentador de tapas</t>
  </si>
  <si>
    <t>Cannon de Codificacion de botellas</t>
  </si>
  <si>
    <t>Microswitch de Seguridad</t>
  </si>
  <si>
    <t>ionizador de aire</t>
  </si>
  <si>
    <t>Actuador Neumatico de Valvula (Alimentacion de Producto)</t>
  </si>
  <si>
    <t>neumatica de la llenadora</t>
  </si>
  <si>
    <t>banda para la toma de envases (banda roja)</t>
  </si>
  <si>
    <t>Sensor de Envases (Frente y Reverso)</t>
  </si>
  <si>
    <t>selladora de cajas</t>
  </si>
  <si>
    <t>mecanica de boquillas</t>
  </si>
  <si>
    <t>Switch de Seguridad</t>
  </si>
  <si>
    <t>Panel electrico etiquetadora</t>
  </si>
  <si>
    <t>electrica en mesa giratoria</t>
  </si>
  <si>
    <t>panel electrico de sopladora</t>
  </si>
  <si>
    <t>Regulador de Presion de tanque pulmon (Manometro)</t>
  </si>
  <si>
    <t>piston neumatico de entrada de envases a la llenadora</t>
  </si>
  <si>
    <t>piston para controlar la entrada de envases a la tapadora</t>
  </si>
  <si>
    <t>Motor de Cabezal</t>
  </si>
  <si>
    <t>transportador de cajas llenas</t>
  </si>
  <si>
    <t>Sensor de Entrada de Envases</t>
  </si>
  <si>
    <t>sensor de botellas a la entrada de la llenadora</t>
  </si>
  <si>
    <t>motor de banda de alimentacion de tapas (banda blanca)</t>
  </si>
  <si>
    <t>Alineador de Botellas (cadenas)</t>
  </si>
  <si>
    <t>rodillos guias en mesa giratoria</t>
  </si>
  <si>
    <t>sensor de Salida de Envases (contador de envases)</t>
  </si>
  <si>
    <t>Cambios Generales</t>
  </si>
  <si>
    <t>Cambio de Formato</t>
  </si>
  <si>
    <t>Cambio de Producto</t>
  </si>
  <si>
    <t>Cambio de formato / Producto por falta de materiales</t>
  </si>
  <si>
    <t>Disponibilidad de materiales</t>
  </si>
  <si>
    <t>F. Prod x Falta almidón por capacidad</t>
  </si>
  <si>
    <t>F. Prod x Atrazo Operacional en Proceso</t>
  </si>
  <si>
    <t>F. Prod x Falla de otro Equipo en Area Proceso</t>
  </si>
  <si>
    <t>F. Prod x Aceite Caliente</t>
  </si>
  <si>
    <t>F. Prod x Analisis de Batche</t>
  </si>
  <si>
    <t>F. Prod x Falla en sistema de automatización</t>
  </si>
  <si>
    <t>Luego de llenado</t>
  </si>
  <si>
    <t>Paro x Acumulación de Producto ( Falta de Coches )</t>
  </si>
  <si>
    <t>F. Prod x Purgas y Analisis Q.A (Arranques de línea)</t>
  </si>
  <si>
    <t>F. Prod x Incapacidad de Enfriamiento de Camara</t>
  </si>
  <si>
    <t>F. Prod x Ajuste de Batche de Producción</t>
  </si>
  <si>
    <t>Paro x Acumulación de Producto ( Falla de Autoclaves )</t>
  </si>
  <si>
    <t>Falta de materiales por problema INTERNO DE PRODUCCIÓN (Materias Primas o Material de Empaque).</t>
  </si>
  <si>
    <t>F. Prod x Atrazo en Cambio de Tanques</t>
  </si>
  <si>
    <t>F. Prod x Quiebra en el Votator o Fryma</t>
  </si>
  <si>
    <t>F. Prod x Abasto de producto a otras Lineas</t>
  </si>
  <si>
    <t>F. Prod x Falla en elevador-tachos-boula-pulpero</t>
  </si>
  <si>
    <t>Paro x Acumulación de Producto ( Secador/Empaque)</t>
  </si>
  <si>
    <t>F. Prod x Atrazo en la frecuencia de boulas/frymas</t>
  </si>
  <si>
    <t>F. Prod x Incapacidad del Molino Mostaza</t>
  </si>
  <si>
    <t>F. Prod x Problema en Bomba de Tanque Pulmón</t>
  </si>
  <si>
    <t>Paro x Acumulación de Producto ( Autoclaves llenas )</t>
  </si>
  <si>
    <t>Falta de materiales por problema EXTERNO A PRODUCCIÓN (Materias Primas o Material de Empaque).</t>
  </si>
  <si>
    <t>F. Prod x Ajuste en Termutador u Homogenizador</t>
  </si>
  <si>
    <t>Paro x Acumulación de Producto ( Falta de Personal)</t>
  </si>
  <si>
    <t>Accidente/ Riesgo de seguridad</t>
  </si>
  <si>
    <t>Falta de personal de Bodega (Repuestos/Materiales)</t>
  </si>
  <si>
    <t>Falta de personal de QA</t>
  </si>
  <si>
    <t>Falta de personal de Producción</t>
  </si>
  <si>
    <t>Preparacion y cierre</t>
  </si>
  <si>
    <t>Tiempos de preparacion y cierre</t>
  </si>
  <si>
    <t>Paro de línea</t>
  </si>
  <si>
    <t>Arranque de línea</t>
  </si>
  <si>
    <t>Línea</t>
  </si>
  <si>
    <t xml:space="preserve">Codigo </t>
  </si>
  <si>
    <t>Descripción SKU´s</t>
  </si>
  <si>
    <t xml:space="preserve">Estandar nominal </t>
  </si>
  <si>
    <t>VOT</t>
  </si>
  <si>
    <t>T1</t>
  </si>
  <si>
    <t>T2</t>
  </si>
  <si>
    <t>T3</t>
  </si>
  <si>
    <t>Tiempo total de producción</t>
  </si>
  <si>
    <t>Linea</t>
  </si>
  <si>
    <t>Totales</t>
  </si>
  <si>
    <t>LOT</t>
  </si>
  <si>
    <t>OEE</t>
  </si>
  <si>
    <t>Dias LOT</t>
  </si>
  <si>
    <t>Dias VOT</t>
  </si>
  <si>
    <t>Dias NO productivos</t>
  </si>
  <si>
    <t>Dia</t>
  </si>
  <si>
    <t>Totales Hr</t>
  </si>
  <si>
    <t>Turno</t>
  </si>
  <si>
    <t>Delta (TT-VOT)</t>
  </si>
  <si>
    <t>Parametro</t>
  </si>
  <si>
    <t>Paros Planeados</t>
  </si>
  <si>
    <t>Sumatoria</t>
  </si>
  <si>
    <t xml:space="preserve">Total </t>
  </si>
  <si>
    <t xml:space="preserve">Presentación </t>
  </si>
  <si>
    <t>Estandar de programación</t>
  </si>
  <si>
    <t>Estandar actualizadode programación</t>
  </si>
  <si>
    <t>135ml</t>
  </si>
  <si>
    <t>280ml</t>
  </si>
  <si>
    <t>1000ml</t>
  </si>
  <si>
    <t>S1-S8</t>
  </si>
  <si>
    <t>106g / 113g</t>
  </si>
  <si>
    <t>Promoción 106g/113g</t>
  </si>
  <si>
    <t>24x106g (Cajita)</t>
  </si>
  <si>
    <t>36x69g</t>
  </si>
  <si>
    <t>Actividades de mejora en equipos</t>
  </si>
  <si>
    <t>inspecciones con hojas de ruta</t>
  </si>
  <si>
    <t>Tiempo de comida y/o receso</t>
  </si>
  <si>
    <t>Desempeño de manufactura</t>
  </si>
  <si>
    <t>Cambio de cuchilla horizontal</t>
  </si>
  <si>
    <t>Cambio de cuchilla vertical</t>
  </si>
  <si>
    <t>Cambio de redondeador</t>
  </si>
  <si>
    <t>Falta de utilidades</t>
  </si>
  <si>
    <t>cambio de piñones de cadena de traccion</t>
  </si>
  <si>
    <t>Sistema electrico</t>
  </si>
  <si>
    <t>cambio de variadores</t>
  </si>
  <si>
    <t>Codificación</t>
  </si>
  <si>
    <t>Quiebra en sistema de recuperación de solvente</t>
  </si>
  <si>
    <t>Fanuc 1</t>
  </si>
  <si>
    <t>Servomotores</t>
  </si>
  <si>
    <t>Empacador de botellas</t>
  </si>
  <si>
    <t>Falla en solapas</t>
  </si>
  <si>
    <t>Daño triángulo formador</t>
  </si>
  <si>
    <t>Colocador de sellos Axon</t>
  </si>
  <si>
    <t>Falla en rodillos de empuje</t>
  </si>
  <si>
    <t>Falla en bomba de goma</t>
  </si>
  <si>
    <t>Tolva</t>
  </si>
  <si>
    <t>Válvula de la tolva</t>
  </si>
  <si>
    <t>Falla en la RTD´s</t>
  </si>
  <si>
    <t>Sello horizontal</t>
  </si>
  <si>
    <t>Falla en mordaza</t>
  </si>
  <si>
    <t>Falla sello fondo</t>
  </si>
  <si>
    <t>Transmisión Principal</t>
  </si>
  <si>
    <t>Falla motor</t>
  </si>
  <si>
    <t>boula</t>
  </si>
  <si>
    <t>Carros moviles</t>
  </si>
  <si>
    <t>quiebra de pickman de los brazos moviles</t>
  </si>
  <si>
    <t>Sistema de vacío</t>
  </si>
  <si>
    <t>cambio de pickman de sistema de apertura</t>
  </si>
  <si>
    <t>cambio de relays 24vdc</t>
  </si>
  <si>
    <t>Pistón gripper</t>
  </si>
  <si>
    <t>Controlador del robot</t>
  </si>
  <si>
    <t>Llenadora</t>
  </si>
  <si>
    <t>Falla en sistema de rotación</t>
  </si>
  <si>
    <t>Olipal</t>
  </si>
  <si>
    <t>Falla en el sistema de slipsheet</t>
  </si>
  <si>
    <t>Falla bomba</t>
  </si>
  <si>
    <t>Sello vertical</t>
  </si>
  <si>
    <t>Falla en leva</t>
  </si>
  <si>
    <t>falla por fugas u obstruccion de mangueras de agua</t>
  </si>
  <si>
    <t>Falla en barrilla de tensión</t>
  </si>
  <si>
    <t>quiebra de los tornillos de sugesion de los carros</t>
  </si>
  <si>
    <t>Carros fijos</t>
  </si>
  <si>
    <t>quiebra por cambio de ejes de los carros fijos</t>
  </si>
  <si>
    <t>falla en las guias de la banda</t>
  </si>
  <si>
    <t>cambio de relays de estado solido</t>
  </si>
  <si>
    <t>Caja reductoras(superior e inferior)</t>
  </si>
  <si>
    <t>Uñas de tarima</t>
  </si>
  <si>
    <t>Falla en stoppers</t>
  </si>
  <si>
    <t>Daño rodillos guía</t>
  </si>
  <si>
    <t>Falla en sistema de ventosas</t>
  </si>
  <si>
    <t>Falla de resorte, enganches y esparragos</t>
  </si>
  <si>
    <t>Falla en bujes</t>
  </si>
  <si>
    <t>Falla de clutchs</t>
  </si>
  <si>
    <t>Falla en sub estaciones eléctricas</t>
  </si>
  <si>
    <t>falla en el reductor de los carros moviles UGI</t>
  </si>
  <si>
    <t>cambio de roles sistema de apertura</t>
  </si>
  <si>
    <t>Sistema neumático</t>
  </si>
  <si>
    <t>cambio de electrovalvulas</t>
  </si>
  <si>
    <t>Cortinas de seguridad</t>
  </si>
  <si>
    <t>Llavines de entrada</t>
  </si>
  <si>
    <t>Falla en caja reductora</t>
  </si>
  <si>
    <t>Falla en sensor</t>
  </si>
  <si>
    <t>Falla de los sensores</t>
  </si>
  <si>
    <t>Fallo en tarjetas de dosificado</t>
  </si>
  <si>
    <t>Falla en sello horizontal</t>
  </si>
  <si>
    <t>Falla en relé de estado solido</t>
  </si>
  <si>
    <t>quiebra de esparragos en sistema de levas</t>
  </si>
  <si>
    <t>quiebra de enganches de sistema de levas</t>
  </si>
  <si>
    <t>fallo en banda</t>
  </si>
  <si>
    <t>reemplazo de modulos del plc</t>
  </si>
  <si>
    <t>Paletas gripper</t>
  </si>
  <si>
    <t>Muñoras</t>
  </si>
  <si>
    <t>Falla en boquillas</t>
  </si>
  <si>
    <t>falla en rotulas del sistema de arrastre</t>
  </si>
  <si>
    <t>Falla en el panel</t>
  </si>
  <si>
    <t>Falla en rotulas</t>
  </si>
  <si>
    <t>Falla en rol seguidor de leva</t>
  </si>
  <si>
    <t>fallo en arbol de levas</t>
  </si>
  <si>
    <t>Falta de vapor</t>
  </si>
  <si>
    <t>Falla en pinzas carro fijo</t>
  </si>
  <si>
    <t>cambio de rotulas sistema de apertura</t>
  </si>
  <si>
    <t>Sistema de control</t>
  </si>
  <si>
    <t>Falla PLC</t>
  </si>
  <si>
    <t>Rodillos salida</t>
  </si>
  <si>
    <t>Case Packer</t>
  </si>
  <si>
    <t>Falla de servomotor</t>
  </si>
  <si>
    <t>Falla en gripper</t>
  </si>
  <si>
    <t>Falla en el sistema las fajas</t>
  </si>
  <si>
    <t>Instrumentación</t>
  </si>
  <si>
    <t>Cambio de sensores inductivos por quiebra</t>
  </si>
  <si>
    <t>Falla en sistema de presurización de la tolva</t>
  </si>
  <si>
    <t>Falla en respaldar</t>
  </si>
  <si>
    <t>quiebra de leva de carros moviles</t>
  </si>
  <si>
    <t>Quiebra sistema de vacío</t>
  </si>
  <si>
    <t>cambio de disyuntor termico</t>
  </si>
  <si>
    <t>Ventosas</t>
  </si>
  <si>
    <t>Falla en levas</t>
  </si>
  <si>
    <t>quiebra por cambio de clotch de sistema de arrastre</t>
  </si>
  <si>
    <t>Falla en el alimentador de tarimas</t>
  </si>
  <si>
    <t>Abre fácil</t>
  </si>
  <si>
    <t>Daño cuchilla / fallo en abre facil</t>
  </si>
  <si>
    <t>Falla en pinzas carro móvil</t>
  </si>
  <si>
    <t>falla por cambio de roles del sistema de estirado</t>
  </si>
  <si>
    <t>quiebra de piñones plastidos de traccion de la banda</t>
  </si>
  <si>
    <t>Quiebra Sistema eléctrico</t>
  </si>
  <si>
    <t>Quiebra en el núcleo del codificador</t>
  </si>
  <si>
    <t>Sensores de tarima</t>
  </si>
  <si>
    <t>Falla en Gripper</t>
  </si>
  <si>
    <t>Falla rodillos de desbobinado</t>
  </si>
  <si>
    <t>Fallas en las cuchillas</t>
  </si>
  <si>
    <t>Falla en el sistema etiquetador</t>
  </si>
  <si>
    <t>Falla en válvula de recirculación</t>
  </si>
  <si>
    <t>quiebra de roles de las bases de los carros moviles</t>
  </si>
  <si>
    <t>cambio de acoples neumaticos</t>
  </si>
  <si>
    <t>cambio de fusibles por corto electrico</t>
  </si>
  <si>
    <t>Sensores de posición</t>
  </si>
  <si>
    <t>Sistema neumatico</t>
  </si>
  <si>
    <t>Falla en sensor de nivel</t>
  </si>
  <si>
    <t>Falla en brazo arrastre</t>
  </si>
  <si>
    <t>Falla en cama de rodillos</t>
  </si>
  <si>
    <t>Falla en placa de frío</t>
  </si>
  <si>
    <t>quiebra de brazo de carros moviles</t>
  </si>
  <si>
    <t>quiebra por cambio de ugis</t>
  </si>
  <si>
    <t>quiebra de cadena de traccion</t>
  </si>
  <si>
    <t>Balancín</t>
  </si>
  <si>
    <t>Electrovalvulas</t>
  </si>
  <si>
    <t>Falla en panel</t>
  </si>
  <si>
    <t>fallo en sensor de balansin</t>
  </si>
  <si>
    <t>Falla en motor</t>
  </si>
  <si>
    <t>Falla en el motor</t>
  </si>
  <si>
    <t>Falla sello vertical</t>
  </si>
  <si>
    <t>Daño en boquillas</t>
  </si>
  <si>
    <t>Falla variador</t>
  </si>
  <si>
    <t>termutador</t>
  </si>
  <si>
    <t>quiebra de rotulas de brazos moviles</t>
  </si>
  <si>
    <t>cambio de rulinas sistema de apertura</t>
  </si>
  <si>
    <t>Quiebra Sistema neumático</t>
  </si>
  <si>
    <t>Tarjeta servocontroladora</t>
  </si>
  <si>
    <t>HMI</t>
  </si>
  <si>
    <t>Falla leva de levante</t>
  </si>
  <si>
    <t>Falla en elevador</t>
  </si>
  <si>
    <t>quiebra del rolles seguidores de levas</t>
  </si>
  <si>
    <t>quiebra de resortes en sistema de levas</t>
  </si>
  <si>
    <t>falla en cableado electrico</t>
  </si>
  <si>
    <t>revision de programa del plc por fallos</t>
  </si>
  <si>
    <t>Sistema de herramienta</t>
  </si>
  <si>
    <t>Barra de trasmisión de uñas</t>
  </si>
  <si>
    <t>Falla en conveyer</t>
  </si>
  <si>
    <t>falla en eje central del brazo de arrastre</t>
  </si>
  <si>
    <t>Falla en la bandeja de entrada de cajas</t>
  </si>
  <si>
    <t>daño en coche</t>
  </si>
  <si>
    <t>fallo en reductor</t>
  </si>
  <si>
    <t>Falta de agua</t>
  </si>
  <si>
    <t>Quiebra de carro fijo</t>
  </si>
  <si>
    <t>cambio de varrillas con desgaste</t>
  </si>
  <si>
    <t>cambio de mangueras neumaticas</t>
  </si>
  <si>
    <t>Motores de banda salida</t>
  </si>
  <si>
    <t>Programación</t>
  </si>
  <si>
    <t>Falla eje porta bobina</t>
  </si>
  <si>
    <t>Falla de gusano de etiquetadora</t>
  </si>
  <si>
    <t>Cambio de sensores de proximidad por quiebra</t>
  </si>
  <si>
    <t>Falla en flujómetros</t>
  </si>
  <si>
    <t>quiera de leva de carros fijos</t>
  </si>
  <si>
    <t>cambio de proteccion termica</t>
  </si>
  <si>
    <t>Roles de ejes ventosas</t>
  </si>
  <si>
    <t>Sensor de altura de tarimas</t>
  </si>
  <si>
    <t>Falla en los espaciadores</t>
  </si>
  <si>
    <t>quiebra de pickman del sistema de arrastre</t>
  </si>
  <si>
    <t>Falla del gripper</t>
  </si>
  <si>
    <t>Corte vertical</t>
  </si>
  <si>
    <t>Daño cuchilla</t>
  </si>
  <si>
    <t>Quiebra de carro móvil</t>
  </si>
  <si>
    <t>falla en pinzas de estirado</t>
  </si>
  <si>
    <t>cambio de ventury</t>
  </si>
  <si>
    <t>Falla codificador</t>
  </si>
  <si>
    <t>Radar de seguridad</t>
  </si>
  <si>
    <t>Falla en Guías</t>
  </si>
  <si>
    <t>Falla en freno de portabobina</t>
  </si>
  <si>
    <t>Fallas en las barras del Axon</t>
  </si>
  <si>
    <t>Falla en la esponja</t>
  </si>
  <si>
    <t>Cambio de termocupla por quiebra</t>
  </si>
  <si>
    <t>falla en electrovalvulas</t>
  </si>
  <si>
    <t>cambio de electrovalvula</t>
  </si>
  <si>
    <t>cambio de cableado electrico por recalentamiento</t>
  </si>
  <si>
    <t>Pistón slip sheet</t>
  </si>
  <si>
    <t>teach pendant</t>
  </si>
  <si>
    <t>Falla en panel electrico</t>
  </si>
  <si>
    <t>quiebra resorte y enganche de sistema de arrastre</t>
  </si>
  <si>
    <t>Falla en la cadena</t>
  </si>
  <si>
    <t>Falla en chiller de enfriamiento</t>
  </si>
  <si>
    <t>quiebra de patines de los carros moviles</t>
  </si>
  <si>
    <t>Limpieza húmeda</t>
  </si>
  <si>
    <t>Limpieza seca</t>
  </si>
  <si>
    <t>Limpiezas por ineficincia del equipo</t>
  </si>
  <si>
    <t>Perdida de velocidad</t>
  </si>
  <si>
    <t>Bossar 2000</t>
  </si>
  <si>
    <t>Ajuste de presión de sello horizontal</t>
  </si>
  <si>
    <t>Ajuste de presión de rodillos</t>
  </si>
  <si>
    <t>Ajuste del yoyo del carro de la etiquetadora</t>
  </si>
  <si>
    <t>Ajuste de gripper</t>
  </si>
  <si>
    <t>Volpack SP 260</t>
  </si>
  <si>
    <t>Ajuste de altura de tolva</t>
  </si>
  <si>
    <t>Tapadora</t>
  </si>
  <si>
    <t>Ajuste de la tolva</t>
  </si>
  <si>
    <t>Limpieza de sello vertical</t>
  </si>
  <si>
    <t>Ajuste en sensores de nivel</t>
  </si>
  <si>
    <t>Ajuste de rodillos para posición de laminado</t>
  </si>
  <si>
    <t>Ajuste de velocidad</t>
  </si>
  <si>
    <t>Ajuste tarimas</t>
  </si>
  <si>
    <t>Gripper de galones FS1</t>
  </si>
  <si>
    <t>Ajuste de topes en placa de sello vertical</t>
  </si>
  <si>
    <t>Ajuste de freno del porta bobina</t>
  </si>
  <si>
    <t>Ajuste de carros moviles</t>
  </si>
  <si>
    <t>Limpieza de sello horizontal</t>
  </si>
  <si>
    <t>Ajuste vacío</t>
  </si>
  <si>
    <t>Ajuste de altura de boquilla</t>
  </si>
  <si>
    <t>Ajuste del sensor del tobogan</t>
  </si>
  <si>
    <t>Ajuste de banda de arrastre</t>
  </si>
  <si>
    <t>Ajuste de slipsheet</t>
  </si>
  <si>
    <t>Ajuste de tiempo de sellado</t>
  </si>
  <si>
    <t>Ajuste de posición de fotoceldas</t>
  </si>
  <si>
    <t>Ajuste de tabla de planchado</t>
  </si>
  <si>
    <t>Ajuste de temperatura de sello vertical</t>
  </si>
  <si>
    <t>Colcoador de sellos Axon</t>
  </si>
  <si>
    <t>Ajuste de rodillos de empuje</t>
  </si>
  <si>
    <t>Ajuste de sensibilidad de sensor de nivel de tolva</t>
  </si>
  <si>
    <t>Ajuste de gomas</t>
  </si>
  <si>
    <t>Ajuste de estrella de salida</t>
  </si>
  <si>
    <t>Ajuste de tiempo de dosificación</t>
  </si>
  <si>
    <t>Ajuste de presión de sello vertical</t>
  </si>
  <si>
    <t>Ajuste de gusano etiquetadora</t>
  </si>
  <si>
    <t>Ajuste de panel</t>
  </si>
  <si>
    <t>Ajsute de altura de la maquina</t>
  </si>
  <si>
    <t>Ajuste de leva levante</t>
  </si>
  <si>
    <t>Limpieza de rodillos</t>
  </si>
  <si>
    <t>Ajuste de guías del carro</t>
  </si>
  <si>
    <t>Ajuste de sensores de puerta</t>
  </si>
  <si>
    <t>Ajuste de elevación de bandas</t>
  </si>
  <si>
    <t>Limpieza de sello fondo</t>
  </si>
  <si>
    <t>Ajuste de altura de la máquina</t>
  </si>
  <si>
    <t>Ajuste de posición de boquilla</t>
  </si>
  <si>
    <t>Ajuste de la bomba de la goma</t>
  </si>
  <si>
    <t>Ajuste del sensore del elevador 1</t>
  </si>
  <si>
    <t>Bossar 2500</t>
  </si>
  <si>
    <t>Limpieza de freno del porta bobinas</t>
  </si>
  <si>
    <t>Ajuste altura de etiquetadora</t>
  </si>
  <si>
    <t>Limpieza de sello ultrasonico</t>
  </si>
  <si>
    <t>Ajuste de parámetros</t>
  </si>
  <si>
    <t>Ajuste de temperaura</t>
  </si>
  <si>
    <t>Ajuste del tobogan</t>
  </si>
  <si>
    <t>Ajuste de estrella de entrada</t>
  </si>
  <si>
    <t>Limpieza de fotocelda</t>
  </si>
  <si>
    <t>Ajuste de sensor</t>
  </si>
  <si>
    <t>Ajuste de temperatura de sello horizontal</t>
  </si>
  <si>
    <t>Limpieza de boquillas</t>
  </si>
  <si>
    <t>Ajuste de bandas ancho de bandas</t>
  </si>
  <si>
    <t>Ajuste de boquillas</t>
  </si>
  <si>
    <t>Dias de paro no negociables</t>
  </si>
  <si>
    <t>Diseño del turno</t>
  </si>
  <si>
    <t>Programación fin de semana</t>
  </si>
  <si>
    <t>Comisionamiento de equipos</t>
  </si>
  <si>
    <t>Feriados y/o Asuetos</t>
  </si>
  <si>
    <t>Paro planeado de línea</t>
  </si>
  <si>
    <t>pequeñas paradas y tiempo ocioso</t>
  </si>
  <si>
    <t>Gomas</t>
  </si>
  <si>
    <t>Falla de motor</t>
  </si>
  <si>
    <t>Limpieza de uñas</t>
  </si>
  <si>
    <t>Abastecimiento de slipsheet</t>
  </si>
  <si>
    <t>Falla en micros de seguridad</t>
  </si>
  <si>
    <t>Lubricación</t>
  </si>
  <si>
    <t>Ajuste en la tolva</t>
  </si>
  <si>
    <t>Mal agarre del slipsheet</t>
  </si>
  <si>
    <t>Ajuste en sensor de llenado de tolva</t>
  </si>
  <si>
    <t>Lavado de tabla</t>
  </si>
  <si>
    <t>Cajas rotas</t>
  </si>
  <si>
    <t>Limpieza de ventosas</t>
  </si>
  <si>
    <t>Bandas</t>
  </si>
  <si>
    <t>Tarima pegada</t>
  </si>
  <si>
    <t>Faltante de goma</t>
  </si>
  <si>
    <t>Tobogan</t>
  </si>
  <si>
    <t>Ajuste del sensor del elevador</t>
  </si>
  <si>
    <t>Salpicadura</t>
  </si>
  <si>
    <t>Altura de etiquetas</t>
  </si>
  <si>
    <t>Pega de tapas</t>
  </si>
  <si>
    <t>Caida de cajas</t>
  </si>
  <si>
    <t>Cambio de sellos</t>
  </si>
  <si>
    <t>Traslado de personal a otras lineas (desfases)</t>
  </si>
  <si>
    <t>Falta de tarimas</t>
  </si>
  <si>
    <t>Falta de producto en procesos (por tanda no conforme)</t>
  </si>
  <si>
    <t>Falta de slip sheets</t>
  </si>
  <si>
    <t>Entrada tarde de personal</t>
  </si>
  <si>
    <t>Falla del proceso</t>
  </si>
  <si>
    <t>general</t>
  </si>
  <si>
    <t>Falla en Boula</t>
  </si>
  <si>
    <t>Tubería de vacío</t>
  </si>
  <si>
    <t>Accidente y/o Riesgo de seguridad</t>
  </si>
  <si>
    <t>Falla en sistema automatizado</t>
  </si>
  <si>
    <t>Falla en Termutador</t>
  </si>
  <si>
    <t>Falla en homogenizador</t>
  </si>
  <si>
    <t>Falla en tanque pulmón</t>
  </si>
  <si>
    <t>Ausencia</t>
  </si>
  <si>
    <t>Falta de mecánico y/o electricista</t>
  </si>
  <si>
    <t>Defecto laminado</t>
  </si>
  <si>
    <t>Falla en bomba</t>
  </si>
  <si>
    <t>Mover personal a otra linea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</si>
</sst>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64" formatCode="0.0"/>
    <numFmt numFmtId="165" formatCode="#,##0.0_);\(#,##0.0\)"/>
    <numFmt numFmtId="166" formatCode="_-* #,##0.00_-;\-* #,##0.00_-;_-* &quot;-&quot;_-;_-@_-"/>
    <numFmt numFmtId="167" formatCode="_-* #,##0.0_-;\-* #,##0.0_-;_-* &quot;-&quot;_-;_-@_-"/>
    <numFmt numFmtId="168" formatCode="_([$€]* #,##0.00_);_([$€]* \(#,##0.00\);_([$€]* &quot;-&quot;??_);_(@_)"/>
    <numFmt numFmtId="169" formatCode="0.0%"/>
  </numFmts>
  <fonts count="81">
    <font>
      <sz val="11"/>
      <color theme="1"/>
      <name val="Calibri"/>
      <family val="2"/>
      <scheme val="minor"/>
    </font>
    <font>
      <sz val="10"/>
      <name val="Arial"/>
      <family val="2"/>
    </font>
    <font>
      <sz val="11"/>
      <color theme="1"/>
      <name val="Calibri"/>
      <family val="2"/>
      <scheme val="minor"/>
    </font>
    <font>
      <sz val="12"/>
      <name val="Arial MT"/>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Century Gothic"/>
      <family val="2"/>
    </font>
    <font>
      <b/>
      <sz val="14"/>
      <name val="Arial"/>
      <family val="2"/>
    </font>
    <font>
      <b/>
      <sz val="9"/>
      <name val="Arial"/>
      <family val="2"/>
    </font>
    <font>
      <sz val="11"/>
      <name val="Arial"/>
      <family val="2"/>
    </font>
    <font>
      <b/>
      <sz val="11"/>
      <name val="Arial"/>
      <family val="2"/>
    </font>
    <font>
      <b/>
      <sz val="10"/>
      <name val="Arial"/>
      <family val="2"/>
    </font>
    <font>
      <sz val="10"/>
      <name val="Century Gothic"/>
      <family val="2"/>
    </font>
    <font>
      <b/>
      <sz val="10"/>
      <name val="Century Gothic"/>
      <family val="2"/>
    </font>
    <font>
      <b/>
      <sz val="12"/>
      <name val="Unilever Illustrative Type"/>
    </font>
    <font>
      <b/>
      <sz val="15"/>
      <color indexed="10"/>
      <name val="Unilever Illustrative Type"/>
    </font>
    <font>
      <sz val="12"/>
      <color indexed="10"/>
      <name val="Century Gothic"/>
      <family val="2"/>
    </font>
    <font>
      <sz val="12"/>
      <color theme="1"/>
      <name val="Century Gothic"/>
      <family val="2"/>
    </font>
    <font>
      <sz val="13"/>
      <color indexed="10"/>
      <name val="Century Gothic"/>
      <family val="2"/>
    </font>
    <font>
      <b/>
      <sz val="10"/>
      <color indexed="9"/>
      <name val="Century Gothic"/>
      <family val="2"/>
    </font>
    <font>
      <sz val="8"/>
      <name val="Century Gothic"/>
      <family val="2"/>
    </font>
    <font>
      <b/>
      <sz val="12"/>
      <name val="Century Gothic"/>
      <family val="2"/>
    </font>
    <font>
      <sz val="10.5"/>
      <name val="Century Gothic"/>
      <family val="2"/>
    </font>
    <font>
      <sz val="9"/>
      <color theme="0"/>
      <name val="Century Gothic"/>
      <family val="2"/>
    </font>
    <font>
      <sz val="10"/>
      <color theme="0"/>
      <name val="Century Gothic"/>
      <family val="2"/>
    </font>
    <font>
      <sz val="12"/>
      <color theme="0"/>
      <name val="Century Gothic"/>
      <family val="2"/>
    </font>
    <font>
      <b/>
      <sz val="11"/>
      <name val="Century Gothic"/>
      <family val="2"/>
    </font>
    <font>
      <sz val="14"/>
      <name val="Century Gothic"/>
      <family val="2"/>
    </font>
    <font>
      <sz val="11"/>
      <name val="Century Gothic"/>
      <family val="2"/>
    </font>
    <font>
      <sz val="13"/>
      <name val="Century Gothic"/>
      <family val="2"/>
    </font>
    <font>
      <sz val="9"/>
      <name val="Century Gothic"/>
      <family val="2"/>
    </font>
    <font>
      <sz val="11.5"/>
      <name val="Century Gothic"/>
      <family val="2"/>
    </font>
    <font>
      <sz val="9"/>
      <color indexed="10"/>
      <name val="Century Gothic"/>
      <family val="2"/>
    </font>
    <font>
      <sz val="8"/>
      <color indexed="12"/>
      <name val="Century Gothic"/>
      <family val="2"/>
    </font>
    <font>
      <sz val="10"/>
      <color indexed="12"/>
      <name val="Century Gothic"/>
      <family val="2"/>
    </font>
    <font>
      <sz val="10"/>
      <color indexed="10"/>
      <name val="Century Gothic"/>
      <family val="2"/>
    </font>
    <font>
      <sz val="10"/>
      <color indexed="8"/>
      <name val="Century Gothic"/>
      <family val="2"/>
    </font>
    <font>
      <sz val="14"/>
      <color indexed="10"/>
      <name val="Century Gothic"/>
      <family val="2"/>
    </font>
    <font>
      <sz val="8"/>
      <color indexed="10"/>
      <name val="Century Gothic"/>
      <family val="2"/>
    </font>
    <font>
      <sz val="9"/>
      <color indexed="12"/>
      <name val="Century Gothic"/>
      <family val="2"/>
    </font>
    <font>
      <b/>
      <sz val="13"/>
      <name val="Century Gothic"/>
      <family val="2"/>
    </font>
    <font>
      <sz val="11"/>
      <color indexed="10"/>
      <name val="Century Gothic"/>
      <family val="2"/>
    </font>
    <font>
      <b/>
      <sz val="14"/>
      <name val="Century Gothic"/>
      <family val="2"/>
    </font>
    <font>
      <b/>
      <i/>
      <sz val="11"/>
      <name val="Century Gothic"/>
      <family val="2"/>
    </font>
    <font>
      <sz val="11.3"/>
      <name val="Century Gothic"/>
      <family val="2"/>
    </font>
    <font>
      <b/>
      <sz val="10"/>
      <color theme="0"/>
      <name val="Calibri"/>
      <family val="2"/>
      <scheme val="minor"/>
    </font>
    <font>
      <b/>
      <sz val="12"/>
      <color theme="1"/>
      <name val="Calibri"/>
      <family val="2"/>
      <scheme val="minor"/>
    </font>
    <font>
      <b/>
      <sz val="16"/>
      <color theme="1"/>
      <name val="Calibri"/>
      <family val="2"/>
      <scheme val="minor"/>
    </font>
    <font>
      <b/>
      <sz val="11"/>
      <color theme="1"/>
      <name val="Calibri"/>
      <family val="2"/>
      <scheme val="minor"/>
    </font>
    <font>
      <sz val="12"/>
      <name val="Century Gothic"/>
      <family val="2"/>
    </font>
    <font>
      <sz val="26"/>
      <color theme="0"/>
      <name val="Unilever Illustrative Type"/>
    </font>
    <font>
      <sz val="20"/>
      <color theme="0"/>
      <name val="Century Gothic"/>
      <family val="2"/>
    </font>
    <font>
      <sz val="11"/>
      <color theme="0"/>
      <name val="Calibri"/>
      <family val="2"/>
      <scheme val="minor"/>
    </font>
    <font>
      <b/>
      <sz val="14"/>
      <color indexed="9"/>
      <name val="Century Gothic"/>
      <family val="2"/>
    </font>
    <font>
      <sz val="10"/>
      <name val="Arial"/>
      <family val="2"/>
    </font>
    <font>
      <b/>
      <sz val="11"/>
      <color theme="0"/>
      <name val="Calibri"/>
      <family val="2"/>
      <scheme val="minor"/>
    </font>
    <font>
      <b/>
      <i/>
      <sz val="12"/>
      <color theme="1"/>
      <name val="Calibri"/>
      <family val="2"/>
      <scheme val="minor"/>
    </font>
    <font>
      <sz val="24"/>
      <color theme="0"/>
      <name val="Calibri"/>
      <family val="2"/>
      <scheme val="minor"/>
    </font>
    <font>
      <sz val="16"/>
      <name val="Unilever Illustrative Type"/>
    </font>
    <font>
      <sz val="8"/>
      <color theme="0"/>
      <name val="Century Gothic"/>
      <family val="2"/>
    </font>
    <font>
      <sz val="10"/>
      <color indexed="9"/>
      <name val="Century Gothic"/>
      <family val="2"/>
    </font>
    <font>
      <sz val="24"/>
      <color theme="0"/>
      <name val="Unilever Illustrative Type"/>
    </font>
    <font>
      <b/>
      <sz val="16"/>
      <color theme="0"/>
      <name val="Calibri"/>
      <family val="2"/>
      <scheme val="minor"/>
    </font>
    <font>
      <sz val="24"/>
      <color theme="1"/>
      <name val="Calibri"/>
      <family val="2"/>
      <scheme val="minor"/>
    </font>
    <font>
      <b/>
      <u/>
      <sz val="20"/>
      <color theme="1"/>
      <name val="Calibri"/>
      <family val="2"/>
      <scheme val="minor"/>
    </font>
    <font>
      <sz val="10"/>
      <color rgb="FFFF0000"/>
      <name val="Century Gothic"/>
      <family val="2"/>
    </font>
  </fonts>
  <fills count="59">
    <fill>
      <patternFill patternType="none"/>
    </fill>
    <fill>
      <patternFill patternType="gray125"/>
    </fill>
    <fill>
      <patternFill patternType="solid">
        <fgColor theme="9"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5" tint="0.79998168889431442"/>
        <bgColor indexed="64"/>
      </patternFill>
    </fill>
    <fill>
      <patternFill patternType="solid">
        <fgColor indexed="62"/>
        <bgColor indexed="64"/>
      </patternFill>
    </fill>
    <fill>
      <patternFill patternType="solid">
        <fgColor indexed="50"/>
        <bgColor indexed="64"/>
      </patternFill>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4" tint="-0.499984740745262"/>
        <bgColor indexed="64"/>
      </patternFill>
    </fill>
    <fill>
      <patternFill patternType="solid">
        <fgColor indexed="44"/>
        <bgColor indexed="64"/>
      </patternFill>
    </fill>
    <fill>
      <patternFill patternType="solid">
        <fgColor indexed="47"/>
        <bgColor indexed="64"/>
      </patternFill>
    </fill>
    <fill>
      <patternFill patternType="solid">
        <fgColor theme="0"/>
        <bgColor indexed="64"/>
      </patternFill>
    </fill>
    <fill>
      <patternFill patternType="solid">
        <fgColor theme="9" tint="0.59999389629810485"/>
        <bgColor indexed="64"/>
      </patternFill>
    </fill>
    <fill>
      <patternFill patternType="solid">
        <fgColor indexed="9"/>
        <bgColor indexed="64"/>
      </patternFill>
    </fill>
    <fill>
      <patternFill patternType="solid">
        <fgColor indexed="13"/>
        <bgColor indexed="64"/>
      </patternFill>
    </fill>
    <fill>
      <patternFill patternType="solid">
        <fgColor theme="4"/>
        <bgColor indexed="64"/>
      </patternFill>
    </fill>
    <fill>
      <patternFill patternType="solid">
        <fgColor theme="1" tint="4.9989318521683403E-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C00000"/>
        <bgColor indexed="64"/>
      </patternFill>
    </fill>
    <fill>
      <patternFill patternType="solid">
        <fgColor theme="7" tint="0.79998168889431442"/>
        <bgColor indexed="64"/>
      </patternFill>
    </fill>
    <fill>
      <patternFill patternType="solid">
        <fgColor rgb="FFD2B596"/>
        <bgColor indexed="64"/>
      </patternFill>
    </fill>
    <fill>
      <patternFill patternType="solid">
        <fgColor theme="3" tint="0.39997558519241921"/>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rgb="FFFF0000"/>
        <bgColor indexed="64"/>
      </patternFill>
    </fill>
    <fill>
      <patternFill patternType="solid">
        <fgColor theme="5" tint="0.39997558519241921"/>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5" tint="-0.249977111117893"/>
        <bgColor indexed="64"/>
      </patternFill>
    </fill>
  </fills>
  <borders count="211">
    <border>
      <left/>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dashed">
        <color indexed="64"/>
      </right>
      <top/>
      <bottom/>
      <diagonal/>
    </border>
    <border>
      <left style="dashed">
        <color indexed="64"/>
      </left>
      <right/>
      <top style="medium">
        <color theme="1"/>
      </top>
      <bottom style="medium">
        <color indexed="8"/>
      </bottom>
      <diagonal/>
    </border>
    <border>
      <left/>
      <right style="dashed">
        <color indexed="64"/>
      </right>
      <top style="medium">
        <color theme="1"/>
      </top>
      <bottom style="medium">
        <color indexed="8"/>
      </bottom>
      <diagonal/>
    </border>
    <border>
      <left style="dashed">
        <color indexed="64"/>
      </left>
      <right/>
      <top/>
      <bottom/>
      <diagonal/>
    </border>
    <border>
      <left style="dashed">
        <color indexed="64"/>
      </left>
      <right style="dashed">
        <color indexed="64"/>
      </right>
      <top/>
      <bottom/>
      <diagonal/>
    </border>
    <border>
      <left style="medium">
        <color theme="1"/>
      </left>
      <right/>
      <top/>
      <bottom/>
      <diagonal/>
    </border>
    <border>
      <left style="medium">
        <color theme="1"/>
      </left>
      <right/>
      <top/>
      <bottom style="thick">
        <color theme="1"/>
      </bottom>
      <diagonal/>
    </border>
    <border>
      <left/>
      <right/>
      <top/>
      <bottom style="thick">
        <color theme="1"/>
      </bottom>
      <diagonal/>
    </border>
    <border>
      <left/>
      <right style="medium">
        <color theme="1"/>
      </right>
      <top/>
      <bottom style="thick">
        <color theme="1"/>
      </bottom>
      <diagonal/>
    </border>
    <border>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medium">
        <color indexed="8"/>
      </left>
      <right style="medium">
        <color indexed="8"/>
      </right>
      <top style="medium">
        <color theme="1"/>
      </top>
      <bottom/>
      <diagonal/>
    </border>
    <border>
      <left style="medium">
        <color indexed="8"/>
      </left>
      <right/>
      <top/>
      <bottom/>
      <diagonal/>
    </border>
    <border>
      <left style="medium">
        <color indexed="64"/>
      </left>
      <right/>
      <top style="medium">
        <color indexed="64"/>
      </top>
      <bottom style="medium">
        <color indexed="64"/>
      </bottom>
      <diagonal/>
    </border>
    <border>
      <left style="medium">
        <color indexed="8"/>
      </left>
      <right style="medium">
        <color indexed="8"/>
      </right>
      <top style="medium">
        <color indexed="8"/>
      </top>
      <bottom style="medium">
        <color indexed="8"/>
      </bottom>
      <diagonal/>
    </border>
    <border>
      <left/>
      <right style="thick">
        <color indexed="8"/>
      </right>
      <top/>
      <bottom style="medium">
        <color indexed="8"/>
      </bottom>
      <diagonal/>
    </border>
    <border>
      <left style="thick">
        <color indexed="8"/>
      </left>
      <right style="medium">
        <color indexed="8"/>
      </right>
      <top style="medium">
        <color indexed="8"/>
      </top>
      <bottom style="medium">
        <color indexed="8"/>
      </bottom>
      <diagonal/>
    </border>
    <border>
      <left style="medium">
        <color indexed="8"/>
      </left>
      <right style="thick">
        <color indexed="8"/>
      </right>
      <top style="medium">
        <color indexed="8"/>
      </top>
      <bottom style="medium">
        <color indexed="8"/>
      </bottom>
      <diagonal/>
    </border>
    <border>
      <left style="thick">
        <color indexed="8"/>
      </left>
      <right style="medium">
        <color indexed="8"/>
      </right>
      <top/>
      <bottom style="medium">
        <color indexed="8"/>
      </bottom>
      <diagonal/>
    </border>
    <border>
      <left style="medium">
        <color indexed="8"/>
      </left>
      <right style="thick">
        <color indexed="8"/>
      </right>
      <top/>
      <bottom style="medium">
        <color indexed="8"/>
      </bottom>
      <diagonal/>
    </border>
    <border>
      <left style="thick">
        <color indexed="8"/>
      </left>
      <right/>
      <top style="medium">
        <color indexed="8"/>
      </top>
      <bottom style="medium">
        <color indexed="8"/>
      </bottom>
      <diagonal/>
    </border>
    <border>
      <left/>
      <right style="thick">
        <color indexed="8"/>
      </right>
      <top style="medium">
        <color indexed="8"/>
      </top>
      <bottom style="medium">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8"/>
      </top>
      <bottom/>
      <diagonal/>
    </border>
    <border>
      <left style="thin">
        <color indexed="8"/>
      </left>
      <right style="thin">
        <color indexed="8"/>
      </right>
      <top/>
      <bottom style="thin">
        <color indexed="8"/>
      </bottom>
      <diagonal/>
    </border>
    <border>
      <left style="thin">
        <color indexed="8"/>
      </left>
      <right style="thin">
        <color indexed="8"/>
      </right>
      <top style="medium">
        <color indexed="8"/>
      </top>
      <bottom/>
      <diagonal/>
    </border>
    <border>
      <left style="thick">
        <color indexed="8"/>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style="thick">
        <color indexed="8"/>
      </right>
      <top/>
      <bottom style="dotted">
        <color indexed="8"/>
      </bottom>
      <diagonal/>
    </border>
    <border>
      <left style="thick">
        <color indexed="8"/>
      </left>
      <right style="medium">
        <color indexed="8"/>
      </right>
      <top/>
      <bottom style="double">
        <color indexed="8"/>
      </bottom>
      <diagonal/>
    </border>
    <border>
      <left style="medium">
        <color indexed="8"/>
      </left>
      <right style="thick">
        <color indexed="8"/>
      </right>
      <top/>
      <bottom/>
      <diagonal/>
    </border>
    <border>
      <left/>
      <right style="medium">
        <color indexed="8"/>
      </right>
      <top/>
      <bottom style="double">
        <color indexed="8"/>
      </bottom>
      <diagonal/>
    </border>
    <border>
      <left style="medium">
        <color indexed="8"/>
      </left>
      <right style="double">
        <color indexed="8"/>
      </right>
      <top style="medium">
        <color indexed="8"/>
      </top>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medium">
        <color indexed="64"/>
      </top>
      <bottom style="thin">
        <color indexed="64"/>
      </bottom>
      <diagonal/>
    </border>
    <border>
      <left/>
      <right/>
      <top/>
      <bottom style="thin">
        <color indexed="8"/>
      </bottom>
      <diagonal/>
    </border>
    <border>
      <left style="thick">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style="thick">
        <color indexed="8"/>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medium">
        <color indexed="8"/>
      </right>
      <top style="double">
        <color indexed="8"/>
      </top>
      <bottom style="medium">
        <color indexed="8"/>
      </bottom>
      <diagonal/>
    </border>
    <border>
      <left style="medium">
        <color indexed="8"/>
      </left>
      <right style="double">
        <color indexed="8"/>
      </right>
      <top/>
      <bottom style="medium">
        <color indexed="8"/>
      </bottom>
      <diagonal/>
    </border>
    <border>
      <left/>
      <right style="thin">
        <color indexed="64"/>
      </right>
      <top style="thin">
        <color indexed="64"/>
      </top>
      <bottom/>
      <diagonal/>
    </border>
    <border>
      <left style="thin">
        <color indexed="64"/>
      </left>
      <right/>
      <top style="thin">
        <color indexed="64"/>
      </top>
      <bottom/>
      <diagonal/>
    </border>
    <border>
      <left/>
      <right style="dotted">
        <color indexed="8"/>
      </right>
      <top/>
      <bottom style="dotted">
        <color indexed="8"/>
      </bottom>
      <diagonal/>
    </border>
    <border>
      <left style="dotted">
        <color indexed="8"/>
      </left>
      <right/>
      <top/>
      <bottom style="dotted">
        <color indexed="8"/>
      </bottom>
      <diagonal/>
    </border>
    <border>
      <left style="thick">
        <color indexed="8"/>
      </left>
      <right style="medium">
        <color indexed="8"/>
      </right>
      <top style="medium">
        <color indexed="8"/>
      </top>
      <bottom style="double">
        <color indexed="8"/>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dotted">
        <color indexed="8"/>
      </left>
      <right style="dashed">
        <color indexed="64"/>
      </right>
      <top style="dotted">
        <color indexed="8"/>
      </top>
      <bottom style="thin">
        <color indexed="8"/>
      </bottom>
      <diagonal/>
    </border>
    <border>
      <left style="thick">
        <color indexed="8"/>
      </left>
      <right/>
      <top style="medium">
        <color indexed="8"/>
      </top>
      <bottom style="double">
        <color indexed="8"/>
      </bottom>
      <diagonal/>
    </border>
    <border>
      <left style="thin">
        <color indexed="8"/>
      </left>
      <right style="thin">
        <color indexed="8"/>
      </right>
      <top/>
      <bottom style="medium">
        <color indexed="8"/>
      </bottom>
      <diagonal/>
    </border>
    <border>
      <left style="thick">
        <color indexed="8"/>
      </left>
      <right/>
      <top/>
      <bottom style="medium">
        <color indexed="8"/>
      </bottom>
      <diagonal/>
    </border>
    <border>
      <left style="medium">
        <color indexed="8"/>
      </left>
      <right style="medium">
        <color indexed="8"/>
      </right>
      <top style="medium">
        <color indexed="8"/>
      </top>
      <bottom/>
      <diagonal/>
    </border>
    <border>
      <left style="thin">
        <color indexed="8"/>
      </left>
      <right style="thin">
        <color indexed="8"/>
      </right>
      <top/>
      <bottom/>
      <diagonal/>
    </border>
    <border>
      <left style="double">
        <color indexed="8"/>
      </left>
      <right style="double">
        <color indexed="8"/>
      </right>
      <top/>
      <bottom style="thin">
        <color indexed="8"/>
      </bottom>
      <diagonal/>
    </border>
    <border>
      <left style="thin">
        <color indexed="8"/>
      </left>
      <right/>
      <top/>
      <bottom style="thin">
        <color indexed="8"/>
      </bottom>
      <diagonal/>
    </border>
    <border>
      <left style="dotted">
        <color indexed="64"/>
      </left>
      <right/>
      <top style="medium">
        <color indexed="8"/>
      </top>
      <bottom style="dotted">
        <color indexed="8"/>
      </bottom>
      <diagonal/>
    </border>
    <border>
      <left style="dotted">
        <color indexed="64"/>
      </left>
      <right style="thick">
        <color indexed="8"/>
      </right>
      <top style="medium">
        <color indexed="8"/>
      </top>
      <bottom style="dotted">
        <color indexed="8"/>
      </bottom>
      <diagonal/>
    </border>
    <border>
      <left/>
      <right style="dotted">
        <color indexed="8"/>
      </right>
      <top style="medium">
        <color indexed="8"/>
      </top>
      <bottom style="dotted">
        <color indexed="8"/>
      </bottom>
      <diagonal/>
    </border>
    <border>
      <left style="thin">
        <color indexed="8"/>
      </left>
      <right/>
      <top/>
      <bottom/>
      <diagonal/>
    </border>
    <border>
      <left style="thick">
        <color indexed="8"/>
      </left>
      <right style="dotted">
        <color indexed="8"/>
      </right>
      <top style="dotted">
        <color indexed="8"/>
      </top>
      <bottom/>
      <diagonal/>
    </border>
    <border>
      <left/>
      <right style="dotted">
        <color indexed="8"/>
      </right>
      <top style="medium">
        <color indexed="64"/>
      </top>
      <bottom style="dotted">
        <color indexed="8"/>
      </bottom>
      <diagonal/>
    </border>
    <border>
      <left style="dotted">
        <color indexed="8"/>
      </left>
      <right style="dotted">
        <color indexed="8"/>
      </right>
      <top style="medium">
        <color indexed="64"/>
      </top>
      <bottom style="dotted">
        <color indexed="8"/>
      </bottom>
      <diagonal/>
    </border>
    <border>
      <left style="dotted">
        <color indexed="8"/>
      </left>
      <right/>
      <top style="medium">
        <color indexed="64"/>
      </top>
      <bottom style="dotted">
        <color indexed="8"/>
      </bottom>
      <diagonal/>
    </border>
    <border>
      <left style="medium">
        <color indexed="64"/>
      </left>
      <right style="dotted">
        <color indexed="8"/>
      </right>
      <top style="medium">
        <color indexed="64"/>
      </top>
      <bottom style="dotted">
        <color indexed="8"/>
      </bottom>
      <diagonal/>
    </border>
    <border>
      <left style="dotted">
        <color indexed="8"/>
      </left>
      <right style="thick">
        <color indexed="8"/>
      </right>
      <top style="medium">
        <color indexed="64"/>
      </top>
      <bottom style="dotted">
        <color indexed="8"/>
      </bottom>
      <diagonal/>
    </border>
    <border>
      <left style="thick">
        <color indexed="8"/>
      </left>
      <right style="dotted">
        <color indexed="8"/>
      </right>
      <top style="medium">
        <color indexed="8"/>
      </top>
      <bottom style="dotted">
        <color indexed="8"/>
      </bottom>
      <diagonal/>
    </border>
    <border>
      <left style="thin">
        <color indexed="8"/>
      </left>
      <right style="thick">
        <color indexed="8"/>
      </right>
      <top/>
      <bottom style="thin">
        <color indexed="8"/>
      </bottom>
      <diagonal/>
    </border>
    <border>
      <left style="medium">
        <color indexed="8"/>
      </left>
      <right style="thin">
        <color indexed="8"/>
      </right>
      <top style="medium">
        <color indexed="8"/>
      </top>
      <bottom/>
      <diagonal/>
    </border>
    <border>
      <left style="thin">
        <color indexed="8"/>
      </left>
      <right style="thick">
        <color indexed="8"/>
      </right>
      <top style="medium">
        <color indexed="8"/>
      </top>
      <bottom style="thin">
        <color indexed="8"/>
      </bottom>
      <diagonal/>
    </border>
    <border>
      <left style="thick">
        <color indexed="8"/>
      </left>
      <right style="dotted">
        <color indexed="8"/>
      </right>
      <top style="dotted">
        <color indexed="8"/>
      </top>
      <bottom style="thick">
        <color theme="1"/>
      </bottom>
      <diagonal/>
    </border>
    <border>
      <left style="dotted">
        <color indexed="8"/>
      </left>
      <right style="dotted">
        <color indexed="8"/>
      </right>
      <top style="dotted">
        <color indexed="8"/>
      </top>
      <bottom style="thick">
        <color theme="1"/>
      </bottom>
      <diagonal/>
    </border>
    <border>
      <left style="dotted">
        <color indexed="8"/>
      </left>
      <right style="thick">
        <color indexed="8"/>
      </right>
      <top style="dotted">
        <color indexed="8"/>
      </top>
      <bottom style="thick">
        <color theme="1"/>
      </bottom>
      <diagonal/>
    </border>
    <border>
      <left/>
      <right style="dotted">
        <color indexed="8"/>
      </right>
      <top style="dotted">
        <color indexed="8"/>
      </top>
      <bottom style="thick">
        <color theme="1"/>
      </bottom>
      <diagonal/>
    </border>
    <border>
      <left style="dotted">
        <color indexed="8"/>
      </left>
      <right/>
      <top style="dotted">
        <color indexed="8"/>
      </top>
      <bottom style="thick">
        <color theme="1"/>
      </bottom>
      <diagonal/>
    </border>
    <border>
      <left style="thick">
        <color indexed="8"/>
      </left>
      <right style="medium">
        <color indexed="8"/>
      </right>
      <top style="medium">
        <color indexed="8"/>
      </top>
      <bottom style="thick">
        <color theme="1"/>
      </bottom>
      <diagonal/>
    </border>
    <border>
      <left style="medium">
        <color indexed="8"/>
      </left>
      <right style="medium">
        <color indexed="8"/>
      </right>
      <top/>
      <bottom style="thick">
        <color theme="1"/>
      </bottom>
      <diagonal/>
    </border>
    <border>
      <left style="medium">
        <color indexed="8"/>
      </left>
      <right style="double">
        <color indexed="8"/>
      </right>
      <top/>
      <bottom style="thick">
        <color theme="1"/>
      </bottom>
      <diagonal/>
    </border>
    <border>
      <left/>
      <right style="dotted">
        <color indexed="8"/>
      </right>
      <top/>
      <bottom/>
      <diagonal/>
    </border>
    <border>
      <left/>
      <right/>
      <top style="dotted">
        <color indexed="8"/>
      </top>
      <bottom style="dotted">
        <color indexed="8"/>
      </bottom>
      <diagonal/>
    </border>
    <border>
      <left/>
      <right style="dotted">
        <color indexed="8"/>
      </right>
      <top style="dotted">
        <color indexed="8"/>
      </top>
      <bottom style="dotted">
        <color indexed="8"/>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thin">
        <color theme="1"/>
      </left>
      <right style="medium">
        <color indexed="64"/>
      </right>
      <top style="thin">
        <color theme="1"/>
      </top>
      <bottom style="thin">
        <color theme="1"/>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style="medium">
        <color indexed="8"/>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8"/>
      </left>
      <right/>
      <top/>
      <bottom style="thick">
        <color theme="1"/>
      </bottom>
      <diagonal/>
    </border>
    <border>
      <left style="medium">
        <color indexed="8"/>
      </left>
      <right style="thin">
        <color indexed="8"/>
      </right>
      <top/>
      <bottom style="thick">
        <color theme="1"/>
      </bottom>
      <diagonal/>
    </border>
    <border>
      <left style="thin">
        <color indexed="8"/>
      </left>
      <right style="thin">
        <color indexed="8"/>
      </right>
      <top/>
      <bottom style="thick">
        <color theme="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ck">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style="thick">
        <color indexed="8"/>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style="thick">
        <color indexed="8"/>
      </left>
      <right/>
      <top style="thin">
        <color indexed="8"/>
      </top>
      <bottom style="dotted">
        <color indexed="8"/>
      </bottom>
      <diagonal/>
    </border>
    <border>
      <left/>
      <right style="thick">
        <color indexed="8"/>
      </right>
      <top style="thin">
        <color indexed="8"/>
      </top>
      <bottom style="dotted">
        <color indexed="8"/>
      </bottom>
      <diagonal/>
    </border>
    <border>
      <left/>
      <right style="double">
        <color indexed="8"/>
      </right>
      <top style="thin">
        <color indexed="8"/>
      </top>
      <bottom style="thin">
        <color indexed="8"/>
      </bottom>
      <diagonal/>
    </border>
    <border>
      <left style="double">
        <color indexed="8"/>
      </left>
      <right/>
      <top style="thin">
        <color indexed="8"/>
      </top>
      <bottom style="thin">
        <color indexed="8"/>
      </bottom>
      <diagonal/>
    </border>
    <border>
      <left style="thin">
        <color indexed="8"/>
      </left>
      <right style="thin">
        <color indexed="8"/>
      </right>
      <top style="thin">
        <color indexed="8"/>
      </top>
      <bottom/>
      <diagonal/>
    </border>
    <border>
      <left style="double">
        <color indexed="8"/>
      </left>
      <right style="double">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
      <left style="thick">
        <color indexed="8"/>
      </left>
      <right style="dotted">
        <color indexed="8"/>
      </right>
      <top style="thin">
        <color indexed="8"/>
      </top>
      <bottom/>
      <diagonal/>
    </border>
    <border>
      <left style="dotted">
        <color indexed="8"/>
      </left>
      <right style="dotted">
        <color indexed="8"/>
      </right>
      <top style="thin">
        <color indexed="8"/>
      </top>
      <bottom/>
      <diagonal/>
    </border>
    <border>
      <left style="dotted">
        <color indexed="8"/>
      </left>
      <right style="thick">
        <color indexed="8"/>
      </right>
      <top style="thin">
        <color indexed="8"/>
      </top>
      <bottom/>
      <diagonal/>
    </border>
    <border>
      <left style="dotted">
        <color indexed="8"/>
      </left>
      <right style="thin">
        <color indexed="8"/>
      </right>
      <top style="thin">
        <color indexed="8"/>
      </top>
      <bottom style="dotted">
        <color indexed="8"/>
      </bottom>
      <diagonal/>
    </border>
    <border>
      <left style="thick">
        <color indexed="8"/>
      </left>
      <right/>
      <top style="thin">
        <color indexed="8"/>
      </top>
      <bottom style="medium">
        <color indexed="8"/>
      </bottom>
      <diagonal/>
    </border>
    <border>
      <left/>
      <right/>
      <top style="thin">
        <color indexed="8"/>
      </top>
      <bottom style="medium">
        <color indexed="8"/>
      </bottom>
      <diagonal/>
    </border>
    <border>
      <left/>
      <right style="thick">
        <color indexed="8"/>
      </right>
      <top style="thin">
        <color indexed="8"/>
      </top>
      <bottom style="medium">
        <color indexed="8"/>
      </bottom>
      <diagonal/>
    </border>
    <border>
      <left/>
      <right/>
      <top style="thin">
        <color indexed="8"/>
      </top>
      <bottom style="dotted">
        <color indexed="8"/>
      </bottom>
      <diagonal/>
    </border>
    <border>
      <left style="thin">
        <color indexed="8"/>
      </left>
      <right/>
      <top style="thin">
        <color indexed="8"/>
      </top>
      <bottom/>
      <diagonal/>
    </border>
    <border>
      <left style="double">
        <color indexed="8"/>
      </left>
      <right style="double">
        <color indexed="8"/>
      </right>
      <top style="thin">
        <color indexed="8"/>
      </top>
      <bottom style="medium">
        <color indexed="8"/>
      </bottom>
      <diagonal/>
    </border>
    <border>
      <left style="double">
        <color indexed="8"/>
      </left>
      <right/>
      <top style="thin">
        <color indexed="8"/>
      </top>
      <bottom style="medium">
        <color indexed="8"/>
      </bottom>
      <diagonal/>
    </border>
    <border>
      <left style="hair">
        <color indexed="8"/>
      </left>
      <right style="dotted">
        <color indexed="8"/>
      </right>
      <top style="thin">
        <color indexed="8"/>
      </top>
      <bottom style="dotted">
        <color indexed="8"/>
      </bottom>
      <diagonal/>
    </border>
    <border>
      <left style="thin">
        <color indexed="8"/>
      </left>
      <right style="thick">
        <color indexed="8"/>
      </right>
      <top style="thin">
        <color indexed="8"/>
      </top>
      <bottom/>
      <diagonal/>
    </border>
    <border>
      <left style="thin">
        <color indexed="8"/>
      </left>
      <right style="thick">
        <color indexed="8"/>
      </right>
      <top style="thin">
        <color indexed="8"/>
      </top>
      <bottom style="thick">
        <color theme="1"/>
      </bottom>
      <diagonal/>
    </border>
    <border>
      <left style="double">
        <color indexed="8"/>
      </left>
      <right style="double">
        <color indexed="8"/>
      </right>
      <top style="thin">
        <color indexed="8"/>
      </top>
      <bottom style="thick">
        <color theme="1"/>
      </bottom>
      <diagonal/>
    </border>
    <border>
      <left style="double">
        <color indexed="8"/>
      </left>
      <right/>
      <top style="thin">
        <color indexed="8"/>
      </top>
      <bottom style="thick">
        <color theme="1"/>
      </bottom>
      <diagonal/>
    </border>
    <border>
      <left style="double">
        <color indexed="8"/>
      </left>
      <right style="double">
        <color indexed="8"/>
      </right>
      <top style="thin">
        <color indexed="8"/>
      </top>
      <bottom/>
      <diagonal/>
    </border>
    <border>
      <left style="double">
        <color indexed="8"/>
      </left>
      <right/>
      <top style="thin">
        <color indexed="8"/>
      </top>
      <bottom/>
      <diagonal/>
    </border>
    <border>
      <left style="double">
        <color indexed="8"/>
      </left>
      <right style="double">
        <color indexed="8"/>
      </right>
      <top style="medium">
        <color theme="1"/>
      </top>
      <bottom style="thin">
        <color indexed="8"/>
      </bottom>
      <diagonal/>
    </border>
    <border>
      <left style="medium">
        <color indexed="8"/>
      </left>
      <right/>
      <top style="medium">
        <color indexed="8"/>
      </top>
      <bottom/>
      <diagonal/>
    </border>
    <border>
      <left style="thin">
        <color theme="1"/>
      </left>
      <right style="thin">
        <color theme="1"/>
      </right>
      <top style="medium">
        <color theme="1"/>
      </top>
      <bottom style="thin">
        <color theme="1"/>
      </bottom>
      <diagonal/>
    </border>
    <border>
      <left/>
      <right style="medium">
        <color theme="1"/>
      </right>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style="dotted">
        <color indexed="8"/>
      </left>
      <right style="dotted">
        <color indexed="8"/>
      </right>
      <top style="dotted">
        <color indexed="8"/>
      </top>
      <bottom style="dotted">
        <color indexed="8"/>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8"/>
      </left>
      <right style="double">
        <color indexed="8"/>
      </right>
      <top/>
      <bottom/>
      <diagonal/>
    </border>
    <border>
      <left style="medium">
        <color indexed="64"/>
      </left>
      <right/>
      <top style="thin">
        <color indexed="64"/>
      </top>
      <bottom style="medium">
        <color indexed="64"/>
      </bottom>
      <diagonal/>
    </border>
    <border>
      <left/>
      <right style="medium">
        <color indexed="8"/>
      </right>
      <top style="medium">
        <color theme="1"/>
      </top>
      <bottom/>
      <diagonal/>
    </border>
    <border>
      <left style="thick">
        <color indexed="8"/>
      </left>
      <right style="medium">
        <color indexed="8"/>
      </right>
      <top style="medium">
        <color indexed="8"/>
      </top>
      <bottom/>
      <diagonal/>
    </border>
    <border>
      <left style="thin">
        <color theme="1"/>
      </left>
      <right style="thin">
        <color theme="1"/>
      </right>
      <top style="thin">
        <color theme="1"/>
      </top>
      <bottom/>
      <diagonal/>
    </border>
    <border>
      <left style="medium">
        <color indexed="64"/>
      </left>
      <right style="thick">
        <color indexed="64"/>
      </right>
      <top/>
      <bottom style="medium">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ck">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ck">
        <color indexed="64"/>
      </left>
      <right style="medium">
        <color indexed="64"/>
      </right>
      <top style="thin">
        <color indexed="64"/>
      </top>
      <bottom/>
      <diagonal/>
    </border>
    <border>
      <left style="thick">
        <color indexed="64"/>
      </left>
      <right style="medium">
        <color indexed="64"/>
      </right>
      <top/>
      <bottom style="medium">
        <color indexed="64"/>
      </bottom>
      <diagonal/>
    </border>
    <border>
      <left style="medium">
        <color indexed="64"/>
      </left>
      <right style="thick">
        <color indexed="64"/>
      </right>
      <top style="thin">
        <color indexed="64"/>
      </top>
      <bottom/>
      <diagonal/>
    </border>
  </borders>
  <cellStyleXfs count="66">
    <xf numFmtId="0" fontId="0" fillId="0" borderId="0"/>
    <xf numFmtId="0" fontId="69" fillId="0" borderId="0"/>
    <xf numFmtId="0" fontId="69" fillId="0" borderId="0"/>
    <xf numFmtId="0" fontId="3" fillId="0" borderId="0"/>
    <xf numFmtId="0" fontId="4" fillId="3" borderId="0"/>
    <xf numFmtId="0" fontId="4" fillId="4" borderId="0"/>
    <xf numFmtId="0" fontId="4" fillId="5" borderId="0"/>
    <xf numFmtId="0" fontId="4" fillId="6" borderId="0"/>
    <xf numFmtId="0" fontId="4" fillId="7" borderId="0"/>
    <xf numFmtId="0" fontId="4" fillId="8" borderId="0"/>
    <xf numFmtId="0" fontId="4" fillId="9" borderId="0"/>
    <xf numFmtId="0" fontId="4" fillId="10" borderId="0"/>
    <xf numFmtId="0" fontId="4" fillId="11" borderId="0"/>
    <xf numFmtId="0" fontId="4" fillId="6" borderId="0"/>
    <xf numFmtId="0" fontId="4" fillId="9" borderId="0"/>
    <xf numFmtId="0" fontId="4" fillId="12" borderId="0"/>
    <xf numFmtId="0" fontId="5" fillId="13" borderId="0"/>
    <xf numFmtId="0" fontId="5" fillId="10" borderId="0"/>
    <xf numFmtId="0" fontId="5" fillId="11" borderId="0"/>
    <xf numFmtId="0" fontId="5" fillId="14" borderId="0"/>
    <xf numFmtId="0" fontId="5" fillId="15" borderId="0"/>
    <xf numFmtId="0" fontId="5" fillId="16" borderId="0"/>
    <xf numFmtId="0" fontId="6" fillId="5" borderId="0"/>
    <xf numFmtId="0" fontId="7" fillId="17" borderId="2"/>
    <xf numFmtId="0" fontId="8" fillId="18" borderId="3"/>
    <xf numFmtId="0" fontId="9" fillId="0" borderId="4"/>
    <xf numFmtId="0" fontId="10" fillId="0" borderId="0"/>
    <xf numFmtId="0" fontId="5" fillId="19" borderId="0"/>
    <xf numFmtId="0" fontId="5" fillId="20" borderId="0"/>
    <xf numFmtId="0" fontId="5" fillId="21" borderId="0"/>
    <xf numFmtId="0" fontId="5" fillId="14" borderId="0"/>
    <xf numFmtId="0" fontId="5" fillId="15" borderId="0"/>
    <xf numFmtId="0" fontId="5" fillId="22" borderId="0"/>
    <xf numFmtId="0" fontId="11" fillId="8" borderId="2"/>
    <xf numFmtId="168" fontId="3" fillId="0" borderId="0"/>
    <xf numFmtId="0" fontId="12" fillId="4" borderId="0"/>
    <xf numFmtId="0" fontId="13" fillId="23" borderId="0"/>
    <xf numFmtId="0" fontId="69" fillId="0" borderId="0"/>
    <xf numFmtId="0" fontId="3" fillId="24" borderId="5"/>
    <xf numFmtId="9" fontId="69" fillId="0" borderId="0"/>
    <xf numFmtId="0" fontId="14" fillId="17" borderId="6"/>
    <xf numFmtId="0" fontId="15" fillId="0" borderId="0"/>
    <xf numFmtId="0" fontId="16" fillId="0" borderId="0"/>
    <xf numFmtId="0" fontId="17" fillId="0" borderId="0"/>
    <xf numFmtId="0" fontId="18" fillId="0" borderId="7"/>
    <xf numFmtId="0" fontId="19" fillId="0" borderId="8"/>
    <xf numFmtId="0" fontId="10" fillId="0" borderId="9"/>
    <xf numFmtId="0" fontId="20" fillId="0" borderId="10"/>
    <xf numFmtId="9" fontId="69" fillId="0" borderId="0"/>
    <xf numFmtId="0" fontId="69" fillId="0" borderId="0"/>
    <xf numFmtId="0" fontId="69" fillId="0" borderId="0"/>
    <xf numFmtId="0" fontId="69" fillId="0" borderId="0"/>
    <xf numFmtId="9" fontId="69" fillId="0" borderId="0"/>
    <xf numFmtId="9" fontId="69" fillId="0" borderId="0"/>
    <xf numFmtId="0" fontId="69" fillId="0" borderId="0"/>
    <xf numFmtId="41" fontId="2" fillId="0" borderId="0"/>
    <xf numFmtId="0" fontId="3" fillId="0" borderId="0"/>
    <xf numFmtId="41" fontId="2" fillId="0" borderId="0"/>
    <xf numFmtId="9" fontId="2" fillId="0" borderId="0"/>
    <xf numFmtId="0" fontId="69" fillId="0" borderId="0"/>
    <xf numFmtId="0" fontId="69" fillId="0" borderId="0"/>
    <xf numFmtId="0" fontId="69" fillId="0" borderId="0"/>
    <xf numFmtId="0" fontId="2" fillId="0" borderId="0"/>
    <xf numFmtId="0" fontId="2" fillId="0" borderId="0"/>
    <xf numFmtId="0" fontId="2" fillId="0" borderId="0"/>
    <xf numFmtId="9" fontId="2" fillId="0" borderId="0"/>
  </cellStyleXfs>
  <cellXfs count="610">
    <xf numFmtId="0" fontId="0" fillId="0" borderId="0" xfId="0"/>
    <xf numFmtId="0" fontId="21" fillId="0" borderId="13" xfId="3" applyFont="1" applyBorder="1" applyAlignment="1">
      <alignment vertical="center"/>
    </xf>
    <xf numFmtId="15" fontId="27" fillId="0" borderId="13" xfId="3" applyNumberFormat="1" applyFont="1" applyBorder="1" applyAlignment="1">
      <alignment vertical="center"/>
    </xf>
    <xf numFmtId="0" fontId="29" fillId="0" borderId="19" xfId="3" applyFont="1" applyBorder="1" applyAlignment="1">
      <alignment horizontal="center" vertical="center"/>
    </xf>
    <xf numFmtId="0" fontId="30" fillId="0" borderId="19" xfId="3" applyFont="1" applyBorder="1" applyAlignment="1">
      <alignment horizontal="center" vertical="center"/>
    </xf>
    <xf numFmtId="0" fontId="31" fillId="0" borderId="22" xfId="3" applyFont="1" applyBorder="1" applyAlignment="1">
      <alignment horizontal="center" vertical="center"/>
    </xf>
    <xf numFmtId="0" fontId="31" fillId="0" borderId="24" xfId="3" applyFont="1" applyBorder="1" applyAlignment="1">
      <alignment horizontal="center" vertical="center"/>
    </xf>
    <xf numFmtId="0" fontId="32" fillId="0" borderId="23" xfId="3" applyFont="1" applyBorder="1" applyAlignment="1">
      <alignment horizontal="center" vertical="center"/>
    </xf>
    <xf numFmtId="15" fontId="34" fillId="26" borderId="13" xfId="3" applyNumberFormat="1" applyFont="1" applyFill="1" applyBorder="1" applyAlignment="1">
      <alignment vertical="center"/>
    </xf>
    <xf numFmtId="0" fontId="36" fillId="27" borderId="29" xfId="3" applyFont="1" applyFill="1" applyBorder="1" applyAlignment="1">
      <alignment horizontal="center" vertical="center"/>
    </xf>
    <xf numFmtId="0" fontId="36" fillId="27" borderId="32" xfId="3" applyFont="1" applyFill="1" applyBorder="1" applyAlignment="1">
      <alignment horizontal="center" vertical="center"/>
    </xf>
    <xf numFmtId="0" fontId="28" fillId="27" borderId="34" xfId="3" applyFont="1" applyFill="1" applyBorder="1" applyAlignment="1">
      <alignment horizontal="center" vertical="center"/>
    </xf>
    <xf numFmtId="0" fontId="21" fillId="0" borderId="38" xfId="3" applyFont="1" applyBorder="1" applyAlignment="1">
      <alignment horizontal="center" vertical="center"/>
    </xf>
    <xf numFmtId="0" fontId="27" fillId="0" borderId="39" xfId="3" applyFont="1" applyBorder="1" applyAlignment="1">
      <alignment horizontal="center" vertical="center"/>
    </xf>
    <xf numFmtId="0" fontId="41" fillId="33" borderId="28" xfId="3" applyFont="1" applyFill="1" applyBorder="1" applyAlignment="1">
      <alignment vertical="center"/>
    </xf>
    <xf numFmtId="0" fontId="35" fillId="0" borderId="11" xfId="3" applyFont="1" applyBorder="1" applyAlignment="1">
      <alignment vertical="center"/>
    </xf>
    <xf numFmtId="0" fontId="21" fillId="34" borderId="28" xfId="3" applyFont="1" applyFill="1" applyBorder="1" applyAlignment="1">
      <alignment vertical="center"/>
    </xf>
    <xf numFmtId="0" fontId="21" fillId="34" borderId="40" xfId="3" applyFont="1" applyFill="1" applyBorder="1" applyAlignment="1">
      <alignment vertical="center"/>
    </xf>
    <xf numFmtId="0" fontId="21" fillId="0" borderId="11" xfId="3" applyFont="1" applyBorder="1" applyAlignment="1">
      <alignment horizontal="center" vertical="center"/>
    </xf>
    <xf numFmtId="0" fontId="21" fillId="0" borderId="47" xfId="3" applyFont="1" applyBorder="1" applyAlignment="1">
      <alignment horizontal="center" vertical="center"/>
    </xf>
    <xf numFmtId="0" fontId="45" fillId="35" borderId="55" xfId="3" applyFont="1" applyFill="1" applyBorder="1" applyAlignment="1">
      <alignment horizontal="center" vertical="center"/>
    </xf>
    <xf numFmtId="1" fontId="45" fillId="35" borderId="57" xfId="3" applyNumberFormat="1" applyFont="1" applyFill="1" applyBorder="1" applyAlignment="1">
      <alignment horizontal="center" vertical="center"/>
    </xf>
    <xf numFmtId="39" fontId="45" fillId="35" borderId="59" xfId="3" applyNumberFormat="1" applyFont="1" applyFill="1" applyBorder="1" applyAlignment="1">
      <alignment horizontal="center" vertical="center"/>
    </xf>
    <xf numFmtId="0" fontId="35" fillId="35" borderId="11" xfId="3" applyFont="1" applyFill="1" applyBorder="1" applyAlignment="1">
      <alignment vertical="center"/>
    </xf>
    <xf numFmtId="0" fontId="21" fillId="0" borderId="61" xfId="3" applyFont="1" applyBorder="1" applyAlignment="1">
      <alignment vertical="center"/>
    </xf>
    <xf numFmtId="1" fontId="21" fillId="35" borderId="11" xfId="3" applyNumberFormat="1" applyFont="1" applyFill="1" applyBorder="1" applyAlignment="1">
      <alignment vertical="center"/>
    </xf>
    <xf numFmtId="1" fontId="21" fillId="35" borderId="47" xfId="3" applyNumberFormat="1" applyFont="1" applyFill="1" applyBorder="1" applyAlignment="1">
      <alignment vertical="center"/>
    </xf>
    <xf numFmtId="0" fontId="47" fillId="0" borderId="64" xfId="3" applyFont="1" applyBorder="1" applyAlignment="1">
      <alignment horizontal="center" vertical="center"/>
    </xf>
    <xf numFmtId="1" fontId="49" fillId="29" borderId="65" xfId="3" applyNumberFormat="1" applyFont="1" applyFill="1" applyBorder="1" applyAlignment="1">
      <alignment horizontal="center" vertical="center"/>
    </xf>
    <xf numFmtId="1" fontId="49" fillId="30" borderId="66" xfId="3" applyNumberFormat="1" applyFont="1" applyFill="1" applyBorder="1" applyAlignment="1">
      <alignment horizontal="center" vertical="center"/>
    </xf>
    <xf numFmtId="1" fontId="49" fillId="31" borderId="67" xfId="3" applyNumberFormat="1" applyFont="1" applyFill="1" applyBorder="1" applyAlignment="1">
      <alignment horizontal="center" vertical="center"/>
    </xf>
    <xf numFmtId="1" fontId="49" fillId="29" borderId="68" xfId="3" applyNumberFormat="1" applyFont="1" applyFill="1" applyBorder="1" applyAlignment="1">
      <alignment horizontal="center" vertical="center"/>
    </xf>
    <xf numFmtId="1" fontId="49" fillId="31" borderId="69" xfId="3" applyNumberFormat="1" applyFont="1" applyFill="1" applyBorder="1" applyAlignment="1">
      <alignment horizontal="center" vertical="center"/>
    </xf>
    <xf numFmtId="0" fontId="45" fillId="35" borderId="41" xfId="3" applyFont="1" applyFill="1" applyBorder="1" applyAlignment="1">
      <alignment horizontal="center" vertical="center"/>
    </xf>
    <xf numFmtId="1" fontId="45" fillId="35" borderId="70" xfId="3" applyNumberFormat="1" applyFont="1" applyFill="1" applyBorder="1" applyAlignment="1">
      <alignment horizontal="center" vertical="center"/>
    </xf>
    <xf numFmtId="0" fontId="21" fillId="0" borderId="72" xfId="3" applyFont="1" applyBorder="1" applyAlignment="1">
      <alignment vertical="center"/>
    </xf>
    <xf numFmtId="1" fontId="21" fillId="35" borderId="48" xfId="3" applyNumberFormat="1" applyFont="1" applyFill="1" applyBorder="1" applyAlignment="1">
      <alignment vertical="center"/>
    </xf>
    <xf numFmtId="1" fontId="21" fillId="35" borderId="73" xfId="3" applyNumberFormat="1" applyFont="1" applyFill="1" applyBorder="1" applyAlignment="1">
      <alignment vertical="center"/>
    </xf>
    <xf numFmtId="1" fontId="27" fillId="29" borderId="74" xfId="3" applyNumberFormat="1" applyFont="1" applyFill="1" applyBorder="1" applyAlignment="1">
      <alignment horizontal="center" vertical="center"/>
    </xf>
    <xf numFmtId="1" fontId="27" fillId="31" borderId="75" xfId="3" applyNumberFormat="1" applyFont="1" applyFill="1" applyBorder="1" applyAlignment="1">
      <alignment horizontal="center" vertical="center"/>
    </xf>
    <xf numFmtId="1" fontId="36" fillId="30" borderId="53" xfId="3" applyNumberFormat="1" applyFont="1" applyFill="1" applyBorder="1" applyAlignment="1">
      <alignment horizontal="left" vertical="center"/>
    </xf>
    <xf numFmtId="0" fontId="45" fillId="35" borderId="76" xfId="3" applyFont="1" applyFill="1" applyBorder="1" applyAlignment="1">
      <alignment horizontal="center" vertical="center"/>
    </xf>
    <xf numFmtId="0" fontId="21" fillId="0" borderId="77" xfId="3" applyFont="1" applyBorder="1" applyAlignment="1">
      <alignment vertical="center"/>
    </xf>
    <xf numFmtId="1" fontId="21" fillId="35" borderId="63" xfId="3" applyNumberFormat="1" applyFont="1" applyFill="1" applyBorder="1" applyAlignment="1">
      <alignment vertical="center"/>
    </xf>
    <xf numFmtId="1" fontId="21" fillId="35" borderId="78" xfId="3" applyNumberFormat="1" applyFont="1" applyFill="1" applyBorder="1" applyAlignment="1">
      <alignment vertical="center"/>
    </xf>
    <xf numFmtId="0" fontId="21" fillId="0" borderId="79" xfId="3" applyFont="1" applyBorder="1" applyAlignment="1">
      <alignment vertical="center"/>
    </xf>
    <xf numFmtId="1" fontId="21" fillId="35" borderId="80" xfId="3" applyNumberFormat="1" applyFont="1" applyFill="1" applyBorder="1" applyAlignment="1">
      <alignment vertical="center"/>
    </xf>
    <xf numFmtId="1" fontId="21" fillId="35" borderId="81" xfId="3" applyNumberFormat="1" applyFont="1" applyFill="1" applyBorder="1" applyAlignment="1">
      <alignment vertical="center"/>
    </xf>
    <xf numFmtId="0" fontId="21" fillId="0" borderId="82" xfId="3" applyFont="1" applyBorder="1" applyAlignment="1">
      <alignment vertical="center"/>
    </xf>
    <xf numFmtId="1" fontId="21" fillId="35" borderId="1" xfId="3" applyNumberFormat="1" applyFont="1" applyFill="1" applyBorder="1" applyAlignment="1">
      <alignment vertical="center"/>
    </xf>
    <xf numFmtId="1" fontId="21" fillId="35" borderId="83" xfId="3" applyNumberFormat="1" applyFont="1" applyFill="1" applyBorder="1" applyAlignment="1">
      <alignment vertical="center"/>
    </xf>
    <xf numFmtId="1" fontId="49" fillId="31" borderId="84" xfId="3" applyNumberFormat="1" applyFont="1" applyFill="1" applyBorder="1" applyAlignment="1">
      <alignment horizontal="center" vertical="center"/>
    </xf>
    <xf numFmtId="1" fontId="45" fillId="35" borderId="76" xfId="3" applyNumberFormat="1" applyFont="1" applyFill="1" applyBorder="1" applyAlignment="1">
      <alignment horizontal="center" vertical="center"/>
    </xf>
    <xf numFmtId="39" fontId="45" fillId="35" borderId="76" xfId="3" applyNumberFormat="1" applyFont="1" applyFill="1" applyBorder="1" applyAlignment="1">
      <alignment horizontal="center" vertical="center"/>
    </xf>
    <xf numFmtId="0" fontId="45" fillId="35" borderId="85" xfId="3" applyFont="1" applyFill="1" applyBorder="1" applyAlignment="1">
      <alignment horizontal="center" vertical="center"/>
    </xf>
    <xf numFmtId="0" fontId="50" fillId="0" borderId="86" xfId="3" applyFont="1" applyBorder="1" applyAlignment="1">
      <alignment vertical="center"/>
    </xf>
    <xf numFmtId="1" fontId="45" fillId="35" borderId="41" xfId="3" applyNumberFormat="1" applyFont="1" applyFill="1" applyBorder="1" applyAlignment="1">
      <alignment horizontal="center" vertical="center"/>
    </xf>
    <xf numFmtId="0" fontId="45" fillId="35" borderId="45" xfId="3" applyFont="1" applyFill="1" applyBorder="1" applyAlignment="1">
      <alignment horizontal="center" vertical="center"/>
    </xf>
    <xf numFmtId="0" fontId="21" fillId="34" borderId="31" xfId="3" applyFont="1" applyFill="1" applyBorder="1" applyAlignment="1">
      <alignment vertical="center"/>
    </xf>
    <xf numFmtId="0" fontId="21" fillId="34" borderId="46" xfId="3" applyFont="1" applyFill="1" applyBorder="1" applyAlignment="1">
      <alignment vertical="center"/>
    </xf>
    <xf numFmtId="1" fontId="21" fillId="0" borderId="11" xfId="3" applyNumberFormat="1" applyFont="1" applyBorder="1" applyAlignment="1">
      <alignment vertical="center"/>
    </xf>
    <xf numFmtId="1" fontId="21" fillId="0" borderId="47" xfId="3" applyNumberFormat="1" applyFont="1" applyBorder="1" applyAlignment="1">
      <alignment vertical="center"/>
    </xf>
    <xf numFmtId="39" fontId="43" fillId="35" borderId="90" xfId="3" applyNumberFormat="1" applyFont="1" applyFill="1" applyBorder="1" applyAlignment="1">
      <alignment horizontal="center" vertical="center"/>
    </xf>
    <xf numFmtId="1" fontId="49" fillId="30" borderId="66" xfId="3" applyNumberFormat="1" applyFont="1" applyFill="1" applyBorder="1" applyAlignment="1">
      <alignment horizontal="left" vertical="center"/>
    </xf>
    <xf numFmtId="1" fontId="49" fillId="29" borderId="65" xfId="3" applyNumberFormat="1" applyFont="1" applyFill="1" applyBorder="1" applyAlignment="1">
      <alignment horizontal="left" vertical="center"/>
    </xf>
    <xf numFmtId="0" fontId="54" fillId="0" borderId="28" xfId="3" applyFont="1" applyBorder="1" applyAlignment="1">
      <alignment horizontal="center" vertical="center"/>
    </xf>
    <xf numFmtId="1" fontId="44" fillId="34" borderId="31" xfId="3" applyNumberFormat="1" applyFont="1" applyFill="1" applyBorder="1" applyAlignment="1">
      <alignment vertical="center"/>
    </xf>
    <xf numFmtId="1" fontId="44" fillId="34" borderId="46" xfId="3" applyNumberFormat="1" applyFont="1" applyFill="1" applyBorder="1" applyAlignment="1">
      <alignment vertical="center"/>
    </xf>
    <xf numFmtId="0" fontId="45" fillId="0" borderId="76" xfId="3" applyFont="1" applyBorder="1" applyAlignment="1">
      <alignment horizontal="center" vertical="center"/>
    </xf>
    <xf numFmtId="0" fontId="45" fillId="0" borderId="35" xfId="3" applyFont="1" applyBorder="1" applyAlignment="1">
      <alignment horizontal="center" vertical="center"/>
    </xf>
    <xf numFmtId="9" fontId="45" fillId="0" borderId="35" xfId="3" applyNumberFormat="1" applyFont="1" applyBorder="1" applyAlignment="1">
      <alignment horizontal="center" vertical="center"/>
    </xf>
    <xf numFmtId="9" fontId="45" fillId="0" borderId="56" xfId="3" applyNumberFormat="1" applyFont="1" applyBorder="1" applyAlignment="1">
      <alignment horizontal="center" vertical="center"/>
    </xf>
    <xf numFmtId="0" fontId="21" fillId="34" borderId="49" xfId="3" applyFont="1" applyFill="1" applyBorder="1" applyAlignment="1">
      <alignment vertical="center"/>
    </xf>
    <xf numFmtId="1" fontId="28" fillId="30" borderId="53" xfId="3" applyNumberFormat="1" applyFont="1" applyFill="1" applyBorder="1" applyAlignment="1">
      <alignment horizontal="left" vertical="center"/>
    </xf>
    <xf numFmtId="1" fontId="28" fillId="31" borderId="54" xfId="3" applyNumberFormat="1" applyFont="1" applyFill="1" applyBorder="1" applyAlignment="1">
      <alignment horizontal="left" vertical="center"/>
    </xf>
    <xf numFmtId="1" fontId="27" fillId="31" borderId="75" xfId="3" applyNumberFormat="1" applyFont="1" applyFill="1" applyBorder="1" applyAlignment="1">
      <alignment horizontal="left" vertical="center"/>
    </xf>
    <xf numFmtId="0" fontId="54" fillId="0" borderId="95" xfId="3" applyFont="1" applyBorder="1" applyAlignment="1">
      <alignment horizontal="center" vertical="center"/>
    </xf>
    <xf numFmtId="39" fontId="45" fillId="35" borderId="90" xfId="3" applyNumberFormat="1" applyFont="1" applyFill="1" applyBorder="1" applyAlignment="1">
      <alignment horizontal="center" vertical="center"/>
    </xf>
    <xf numFmtId="1" fontId="27" fillId="29" borderId="52" xfId="3" applyNumberFormat="1" applyFont="1" applyFill="1" applyBorder="1" applyAlignment="1">
      <alignment horizontal="left" vertical="center"/>
    </xf>
    <xf numFmtId="0" fontId="35" fillId="0" borderId="91" xfId="3" applyFont="1" applyBorder="1" applyAlignment="1">
      <alignment horizontal="center" vertical="center"/>
    </xf>
    <xf numFmtId="1" fontId="27" fillId="31" borderId="54" xfId="3" applyNumberFormat="1" applyFont="1" applyFill="1" applyBorder="1" applyAlignment="1">
      <alignment horizontal="left" vertical="center"/>
    </xf>
    <xf numFmtId="1" fontId="49" fillId="29" borderId="96" xfId="3" applyNumberFormat="1" applyFont="1" applyFill="1" applyBorder="1" applyAlignment="1">
      <alignment horizontal="center" vertical="center"/>
    </xf>
    <xf numFmtId="1" fontId="27" fillId="29" borderId="97" xfId="3" applyNumberFormat="1" applyFont="1" applyFill="1" applyBorder="1" applyAlignment="1">
      <alignment horizontal="center" vertical="center"/>
    </xf>
    <xf numFmtId="1" fontId="27" fillId="30" borderId="98" xfId="3" applyNumberFormat="1" applyFont="1" applyFill="1" applyBorder="1" applyAlignment="1">
      <alignment horizontal="center" vertical="center"/>
    </xf>
    <xf numFmtId="1" fontId="27" fillId="31" borderId="99" xfId="3" applyNumberFormat="1" applyFont="1" applyFill="1" applyBorder="1" applyAlignment="1">
      <alignment horizontal="center" vertical="center"/>
    </xf>
    <xf numFmtId="1" fontId="27" fillId="29" borderId="100" xfId="3" applyNumberFormat="1" applyFont="1" applyFill="1" applyBorder="1" applyAlignment="1">
      <alignment horizontal="center" vertical="center"/>
    </xf>
    <xf numFmtId="1" fontId="27" fillId="31" borderId="101" xfId="3" applyNumberFormat="1" applyFont="1" applyFill="1" applyBorder="1" applyAlignment="1">
      <alignment horizontal="center" vertical="center"/>
    </xf>
    <xf numFmtId="1" fontId="27" fillId="29" borderId="102" xfId="3" applyNumberFormat="1" applyFont="1" applyFill="1" applyBorder="1" applyAlignment="1">
      <alignment horizontal="center" vertical="center"/>
    </xf>
    <xf numFmtId="0" fontId="48" fillId="0" borderId="103" xfId="3" applyFont="1" applyBorder="1" applyAlignment="1">
      <alignment horizontal="center" vertical="center"/>
    </xf>
    <xf numFmtId="0" fontId="47" fillId="0" borderId="30" xfId="3" applyFont="1" applyBorder="1" applyAlignment="1">
      <alignment horizontal="center" vertical="center"/>
    </xf>
    <xf numFmtId="0" fontId="53" fillId="0" borderId="105" xfId="3" applyFont="1" applyBorder="1" applyAlignment="1">
      <alignment horizontal="center" vertical="center"/>
    </xf>
    <xf numFmtId="1" fontId="49" fillId="29" borderId="106" xfId="3" applyNumberFormat="1" applyFont="1" applyFill="1" applyBorder="1" applyAlignment="1">
      <alignment horizontal="center" vertical="center"/>
    </xf>
    <xf numFmtId="1" fontId="49" fillId="30" borderId="107" xfId="3" applyNumberFormat="1" applyFont="1" applyFill="1" applyBorder="1" applyAlignment="1">
      <alignment horizontal="center" vertical="center"/>
    </xf>
    <xf numFmtId="1" fontId="49" fillId="31" borderId="108" xfId="3" applyNumberFormat="1" applyFont="1" applyFill="1" applyBorder="1" applyAlignment="1">
      <alignment horizontal="center" vertical="center"/>
    </xf>
    <xf numFmtId="1" fontId="49" fillId="29" borderId="109" xfId="3" applyNumberFormat="1" applyFont="1" applyFill="1" applyBorder="1" applyAlignment="1">
      <alignment horizontal="center" vertical="center"/>
    </xf>
    <xf numFmtId="1" fontId="49" fillId="31" borderId="110" xfId="3" applyNumberFormat="1" applyFont="1" applyFill="1" applyBorder="1" applyAlignment="1">
      <alignment horizontal="center" vertical="center"/>
    </xf>
    <xf numFmtId="0" fontId="45" fillId="35" borderId="111" xfId="3" applyFont="1" applyFill="1" applyBorder="1" applyAlignment="1">
      <alignment horizontal="center" vertical="center"/>
    </xf>
    <xf numFmtId="1" fontId="45" fillId="35" borderId="111" xfId="3" applyNumberFormat="1" applyFont="1" applyFill="1" applyBorder="1" applyAlignment="1">
      <alignment horizontal="center" vertical="center"/>
    </xf>
    <xf numFmtId="0" fontId="43" fillId="37" borderId="28" xfId="3" applyFont="1" applyFill="1" applyBorder="1" applyAlignment="1">
      <alignment vertical="center"/>
    </xf>
    <xf numFmtId="39" fontId="47" fillId="37" borderId="28" xfId="3" applyNumberFormat="1" applyFont="1" applyFill="1" applyBorder="1" applyAlignment="1">
      <alignment horizontal="center" vertical="center"/>
    </xf>
    <xf numFmtId="2" fontId="21" fillId="35" borderId="39" xfId="3" applyNumberFormat="1" applyFont="1" applyFill="1" applyBorder="1" applyAlignment="1">
      <alignment horizontal="center" vertical="center"/>
    </xf>
    <xf numFmtId="2" fontId="21" fillId="35" borderId="34" xfId="3" applyNumberFormat="1" applyFont="1" applyFill="1" applyBorder="1" applyAlignment="1">
      <alignment horizontal="center" vertical="center"/>
    </xf>
    <xf numFmtId="0" fontId="21" fillId="37" borderId="72" xfId="3" applyFont="1" applyFill="1" applyBorder="1" applyAlignment="1">
      <alignment vertical="center"/>
    </xf>
    <xf numFmtId="0" fontId="27" fillId="28" borderId="119" xfId="3" applyFont="1" applyFill="1" applyBorder="1" applyAlignment="1">
      <alignment vertical="center"/>
    </xf>
    <xf numFmtId="0" fontId="27" fillId="28" borderId="122" xfId="3" applyFont="1" applyFill="1" applyBorder="1" applyAlignment="1">
      <alignment horizontal="center" vertical="center"/>
    </xf>
    <xf numFmtId="0" fontId="27" fillId="28" borderId="63" xfId="3" applyFont="1" applyFill="1" applyBorder="1" applyAlignment="1">
      <alignment horizontal="center" vertical="center"/>
    </xf>
    <xf numFmtId="0" fontId="59" fillId="30" borderId="123" xfId="3" applyFont="1" applyFill="1" applyBorder="1" applyAlignment="1">
      <alignment vertical="center"/>
    </xf>
    <xf numFmtId="0" fontId="59" fillId="30" borderId="124" xfId="3" applyFont="1" applyFill="1" applyBorder="1" applyAlignment="1">
      <alignment vertical="center"/>
    </xf>
    <xf numFmtId="0" fontId="59" fillId="37" borderId="77" xfId="3" applyFont="1" applyFill="1" applyBorder="1" applyAlignment="1">
      <alignment vertical="center"/>
    </xf>
    <xf numFmtId="0" fontId="59" fillId="35" borderId="123" xfId="3" applyFont="1" applyFill="1" applyBorder="1" applyAlignment="1">
      <alignment vertical="center"/>
    </xf>
    <xf numFmtId="10" fontId="21" fillId="35" borderId="78" xfId="3" applyNumberFormat="1" applyFont="1" applyFill="1" applyBorder="1" applyAlignment="1">
      <alignment vertical="center" wrapText="1"/>
    </xf>
    <xf numFmtId="0" fontId="21" fillId="35" borderId="11" xfId="3" applyFont="1" applyFill="1" applyBorder="1" applyAlignment="1">
      <alignment horizontal="center" vertical="center"/>
    </xf>
    <xf numFmtId="0" fontId="21" fillId="30" borderId="125" xfId="3" applyFont="1" applyFill="1" applyBorder="1" applyAlignment="1">
      <alignment vertical="center"/>
    </xf>
    <xf numFmtId="0" fontId="31" fillId="30" borderId="126" xfId="3" applyFont="1" applyFill="1" applyBorder="1" applyAlignment="1">
      <alignment vertical="center"/>
    </xf>
    <xf numFmtId="0" fontId="31" fillId="37" borderId="61" xfId="3" applyFont="1" applyFill="1" applyBorder="1" applyAlignment="1">
      <alignment vertical="center"/>
    </xf>
    <xf numFmtId="0" fontId="21" fillId="35" borderId="125" xfId="3" applyFont="1" applyFill="1" applyBorder="1" applyAlignment="1">
      <alignment vertical="center"/>
    </xf>
    <xf numFmtId="0" fontId="21" fillId="30" borderId="126" xfId="3" applyFont="1" applyFill="1" applyBorder="1" applyAlignment="1">
      <alignment vertical="center"/>
    </xf>
    <xf numFmtId="0" fontId="21" fillId="37" borderId="61" xfId="3" applyFont="1" applyFill="1" applyBorder="1" applyAlignment="1">
      <alignment vertical="center"/>
    </xf>
    <xf numFmtId="0" fontId="21" fillId="30" borderId="127" xfId="3" applyFont="1" applyFill="1" applyBorder="1" applyAlignment="1">
      <alignment vertical="center"/>
    </xf>
    <xf numFmtId="0" fontId="21" fillId="30" borderId="128" xfId="3" applyFont="1" applyFill="1" applyBorder="1" applyAlignment="1">
      <alignment vertical="center"/>
    </xf>
    <xf numFmtId="0" fontId="21" fillId="37" borderId="79" xfId="3" applyFont="1" applyFill="1" applyBorder="1" applyAlignment="1">
      <alignment vertical="center"/>
    </xf>
    <xf numFmtId="1" fontId="21" fillId="35" borderId="127" xfId="3" applyNumberFormat="1" applyFont="1" applyFill="1" applyBorder="1" applyAlignment="1">
      <alignment vertical="center"/>
    </xf>
    <xf numFmtId="1" fontId="21" fillId="35" borderId="80" xfId="3" applyNumberFormat="1" applyFont="1" applyFill="1" applyBorder="1" applyAlignment="1">
      <alignment horizontal="center" vertical="center"/>
    </xf>
    <xf numFmtId="0" fontId="1" fillId="0" borderId="0" xfId="51" applyFont="1"/>
    <xf numFmtId="0" fontId="1" fillId="0" borderId="117" xfId="51" applyFont="1" applyBorder="1"/>
    <xf numFmtId="0" fontId="35" fillId="0" borderId="0" xfId="3" applyFont="1" applyAlignment="1">
      <alignment vertical="center"/>
    </xf>
    <xf numFmtId="0" fontId="21" fillId="0" borderId="131" xfId="3" applyFont="1" applyBorder="1" applyAlignment="1">
      <alignment vertical="center"/>
    </xf>
    <xf numFmtId="0" fontId="43" fillId="0" borderId="132" xfId="3" applyFont="1" applyBorder="1" applyAlignment="1">
      <alignment horizontal="center" vertical="center"/>
    </xf>
    <xf numFmtId="0" fontId="43" fillId="36" borderId="132" xfId="3" applyFont="1" applyFill="1" applyBorder="1" applyAlignment="1">
      <alignment horizontal="center" vertical="center"/>
    </xf>
    <xf numFmtId="0" fontId="45" fillId="37" borderId="0" xfId="3" applyFont="1" applyFill="1" applyAlignment="1">
      <alignment vertical="center"/>
    </xf>
    <xf numFmtId="0" fontId="45" fillId="0" borderId="132" xfId="3" applyFont="1" applyBorder="1" applyAlignment="1">
      <alignment vertical="center"/>
    </xf>
    <xf numFmtId="0" fontId="27" fillId="0" borderId="133" xfId="3" applyFont="1" applyBorder="1" applyAlignment="1">
      <alignment horizontal="center" vertical="center"/>
    </xf>
    <xf numFmtId="0" fontId="27" fillId="37" borderId="0" xfId="3" applyFont="1" applyFill="1" applyAlignment="1">
      <alignment vertical="center"/>
    </xf>
    <xf numFmtId="1" fontId="45" fillId="37" borderId="0" xfId="3" applyNumberFormat="1" applyFont="1" applyFill="1" applyAlignment="1">
      <alignment vertical="center"/>
    </xf>
    <xf numFmtId="0" fontId="35" fillId="37" borderId="0" xfId="3" applyFont="1" applyFill="1" applyAlignment="1">
      <alignment vertical="center"/>
    </xf>
    <xf numFmtId="0" fontId="43" fillId="37" borderId="0" xfId="3" applyFont="1" applyFill="1" applyAlignment="1">
      <alignment horizontal="center" vertical="center"/>
    </xf>
    <xf numFmtId="0" fontId="21" fillId="37" borderId="0" xfId="3" applyFont="1" applyFill="1" applyAlignment="1">
      <alignment vertical="center"/>
    </xf>
    <xf numFmtId="0" fontId="43" fillId="37" borderId="0" xfId="3" applyFont="1" applyFill="1" applyAlignment="1">
      <alignment vertical="center"/>
    </xf>
    <xf numFmtId="0" fontId="42" fillId="37" borderId="0" xfId="3" applyFont="1" applyFill="1" applyAlignment="1">
      <alignment horizontal="left" vertical="center"/>
    </xf>
    <xf numFmtId="0" fontId="56" fillId="37" borderId="0" xfId="3" applyFont="1" applyFill="1" applyAlignment="1">
      <alignment vertical="center"/>
    </xf>
    <xf numFmtId="0" fontId="44" fillId="37" borderId="0" xfId="3" applyFont="1" applyFill="1" applyAlignment="1">
      <alignment horizontal="center" vertical="center"/>
    </xf>
    <xf numFmtId="0" fontId="21" fillId="0" borderId="117" xfId="3" applyFont="1" applyBorder="1" applyAlignment="1">
      <alignment vertical="center"/>
    </xf>
    <xf numFmtId="1" fontId="27" fillId="0" borderId="0" xfId="56" applyNumberFormat="1" applyFont="1" applyAlignment="1">
      <alignment vertical="center"/>
    </xf>
    <xf numFmtId="0" fontId="35" fillId="35" borderId="0" xfId="3" applyFont="1" applyFill="1" applyAlignment="1">
      <alignment vertical="center"/>
    </xf>
    <xf numFmtId="0" fontId="45" fillId="0" borderId="0" xfId="3" applyFont="1" applyAlignment="1">
      <alignment horizontal="right" vertical="center"/>
    </xf>
    <xf numFmtId="0" fontId="50" fillId="0" borderId="0" xfId="3" applyFont="1" applyAlignment="1">
      <alignment vertical="center"/>
    </xf>
    <xf numFmtId="1" fontId="52" fillId="0" borderId="0" xfId="3" applyNumberFormat="1" applyFont="1" applyAlignment="1">
      <alignment vertical="center"/>
    </xf>
    <xf numFmtId="0" fontId="53" fillId="0" borderId="0" xfId="3" applyFont="1" applyAlignment="1">
      <alignment vertical="center"/>
    </xf>
    <xf numFmtId="0" fontId="52" fillId="0" borderId="0" xfId="3" applyFont="1" applyAlignment="1">
      <alignment horizontal="center" vertical="center"/>
    </xf>
    <xf numFmtId="9" fontId="21" fillId="0" borderId="0" xfId="53" applyFont="1" applyAlignment="1">
      <alignment vertical="center"/>
    </xf>
    <xf numFmtId="0" fontId="27" fillId="0" borderId="134" xfId="3" applyFont="1" applyBorder="1" applyAlignment="1">
      <alignment horizontal="center" vertical="center"/>
    </xf>
    <xf numFmtId="0" fontId="45" fillId="0" borderId="135" xfId="3" applyFont="1" applyBorder="1" applyAlignment="1">
      <alignment vertical="center"/>
    </xf>
    <xf numFmtId="0" fontId="27" fillId="0" borderId="135" xfId="3" applyFont="1" applyBorder="1" applyAlignment="1">
      <alignment vertical="center"/>
    </xf>
    <xf numFmtId="1" fontId="21" fillId="0" borderId="135" xfId="3" applyNumberFormat="1" applyFont="1" applyBorder="1" applyAlignment="1">
      <alignment vertical="center"/>
    </xf>
    <xf numFmtId="0" fontId="35" fillId="0" borderId="135" xfId="3" applyFont="1" applyBorder="1" applyAlignment="1">
      <alignment vertical="center"/>
    </xf>
    <xf numFmtId="0" fontId="21" fillId="0" borderId="135" xfId="3" applyFont="1" applyBorder="1" applyAlignment="1">
      <alignment vertical="center"/>
    </xf>
    <xf numFmtId="10" fontId="21" fillId="35" borderId="120" xfId="3" applyNumberFormat="1" applyFont="1" applyFill="1" applyBorder="1" applyAlignment="1">
      <alignment vertical="center" wrapText="1"/>
    </xf>
    <xf numFmtId="0" fontId="1" fillId="0" borderId="135" xfId="51" applyFont="1" applyBorder="1"/>
    <xf numFmtId="0" fontId="1" fillId="0" borderId="136" xfId="51" applyFont="1" applyBorder="1"/>
    <xf numFmtId="0" fontId="0" fillId="0" borderId="11" xfId="0" applyBorder="1"/>
    <xf numFmtId="0" fontId="1" fillId="0" borderId="129" xfId="37" applyFont="1" applyBorder="1"/>
    <xf numFmtId="0" fontId="1" fillId="0" borderId="130" xfId="37" applyFont="1" applyBorder="1"/>
    <xf numFmtId="0" fontId="1" fillId="0" borderId="0" xfId="37" applyFont="1"/>
    <xf numFmtId="0" fontId="1" fillId="0" borderId="117" xfId="37" applyFont="1" applyBorder="1"/>
    <xf numFmtId="0" fontId="0" fillId="40" borderId="0" xfId="0" applyFill="1"/>
    <xf numFmtId="0" fontId="1" fillId="40" borderId="0" xfId="51" applyFont="1" applyFill="1"/>
    <xf numFmtId="0" fontId="0" fillId="35" borderId="0" xfId="0" applyFill="1"/>
    <xf numFmtId="0" fontId="1" fillId="35" borderId="0" xfId="51" applyFont="1" applyFill="1"/>
    <xf numFmtId="9" fontId="36" fillId="0" borderId="80" xfId="58" applyFont="1" applyBorder="1" applyAlignment="1">
      <alignment vertical="center"/>
    </xf>
    <xf numFmtId="1" fontId="21" fillId="43" borderId="11" xfId="3" applyNumberFormat="1" applyFont="1" applyFill="1" applyBorder="1" applyAlignment="1">
      <alignment vertical="center"/>
    </xf>
    <xf numFmtId="1" fontId="21" fillId="43" borderId="126" xfId="3" applyNumberFormat="1" applyFont="1" applyFill="1" applyBorder="1" applyAlignment="1">
      <alignment vertical="center"/>
    </xf>
    <xf numFmtId="1" fontId="21" fillId="43" borderId="1" xfId="3" applyNumberFormat="1" applyFont="1" applyFill="1" applyBorder="1" applyAlignment="1">
      <alignment vertical="center"/>
    </xf>
    <xf numFmtId="1" fontId="21" fillId="43" borderId="137" xfId="3" applyNumberFormat="1" applyFont="1" applyFill="1" applyBorder="1" applyAlignment="1">
      <alignment vertical="center"/>
    </xf>
    <xf numFmtId="0" fontId="21" fillId="0" borderId="13" xfId="3" applyFont="1" applyBorder="1" applyAlignment="1">
      <alignment horizontal="left" vertical="center"/>
    </xf>
    <xf numFmtId="0" fontId="33" fillId="0" borderId="0" xfId="3" applyFont="1" applyAlignment="1">
      <alignment horizontal="center" vertical="center"/>
    </xf>
    <xf numFmtId="0" fontId="45" fillId="35" borderId="0" xfId="3" applyFont="1" applyFill="1" applyAlignment="1">
      <alignment horizontal="center" vertical="center"/>
    </xf>
    <xf numFmtId="0" fontId="54" fillId="0" borderId="0" xfId="3" applyFont="1" applyAlignment="1">
      <alignment horizontal="center" vertical="center"/>
    </xf>
    <xf numFmtId="0" fontId="27" fillId="0" borderId="141" xfId="3" applyFont="1" applyBorder="1" applyAlignment="1">
      <alignment horizontal="center" vertical="center"/>
    </xf>
    <xf numFmtId="0" fontId="27" fillId="0" borderId="26" xfId="3" applyFont="1" applyBorder="1" applyAlignment="1">
      <alignment horizontal="center" vertical="center"/>
    </xf>
    <xf numFmtId="9" fontId="36" fillId="0" borderId="80" xfId="58" applyFont="1" applyBorder="1" applyAlignment="1">
      <alignment horizontal="center" vertical="center"/>
    </xf>
    <xf numFmtId="0" fontId="27" fillId="0" borderId="0" xfId="3" applyFont="1" applyAlignment="1">
      <alignment horizontal="center" vertical="center"/>
    </xf>
    <xf numFmtId="9" fontId="36" fillId="0" borderId="128" xfId="58" applyFont="1" applyBorder="1" applyAlignment="1">
      <alignment horizontal="center" vertical="center"/>
    </xf>
    <xf numFmtId="0" fontId="40" fillId="32" borderId="144" xfId="3" applyFont="1" applyFill="1" applyBorder="1" applyAlignment="1">
      <alignment horizontal="center" vertical="center"/>
    </xf>
    <xf numFmtId="0" fontId="40" fillId="32" borderId="145" xfId="3" applyFont="1" applyFill="1" applyBorder="1" applyAlignment="1">
      <alignment horizontal="center" vertical="center"/>
    </xf>
    <xf numFmtId="1" fontId="0" fillId="0" borderId="11" xfId="0" applyNumberFormat="1" applyBorder="1"/>
    <xf numFmtId="0" fontId="0" fillId="46" borderId="11" xfId="0" applyFill="1" applyBorder="1"/>
    <xf numFmtId="0" fontId="0" fillId="25" borderId="11" xfId="0" applyFill="1" applyBorder="1"/>
    <xf numFmtId="0" fontId="0" fillId="2" borderId="11" xfId="0" applyFill="1" applyBorder="1"/>
    <xf numFmtId="0" fontId="0" fillId="43" borderId="11" xfId="0" applyFill="1" applyBorder="1"/>
    <xf numFmtId="0" fontId="0" fillId="47" borderId="11" xfId="0" applyFill="1" applyBorder="1"/>
    <xf numFmtId="0" fontId="0" fillId="48" borderId="11" xfId="0" applyFill="1" applyBorder="1"/>
    <xf numFmtId="0" fontId="0" fillId="49" borderId="11" xfId="0" applyFill="1" applyBorder="1"/>
    <xf numFmtId="0" fontId="0" fillId="50" borderId="11" xfId="0" applyFill="1" applyBorder="1"/>
    <xf numFmtId="0" fontId="0" fillId="51" borderId="11" xfId="0" applyFill="1" applyBorder="1"/>
    <xf numFmtId="0" fontId="0" fillId="52" borderId="11" xfId="0" applyFill="1" applyBorder="1"/>
    <xf numFmtId="0" fontId="0" fillId="53" borderId="11" xfId="0" applyFill="1" applyBorder="1"/>
    <xf numFmtId="0" fontId="63" fillId="0" borderId="11" xfId="0" applyFont="1" applyBorder="1" applyAlignment="1">
      <alignment horizontal="center"/>
    </xf>
    <xf numFmtId="0" fontId="54" fillId="0" borderId="146" xfId="3" applyFont="1" applyBorder="1" applyAlignment="1">
      <alignment horizontal="center" vertical="center"/>
    </xf>
    <xf numFmtId="1" fontId="49" fillId="29" borderId="65" xfId="3" applyNumberFormat="1" applyFont="1" applyFill="1" applyBorder="1" applyAlignment="1">
      <alignment vertical="center"/>
    </xf>
    <xf numFmtId="0" fontId="67" fillId="44" borderId="123" xfId="0" applyFont="1" applyFill="1" applyBorder="1" applyAlignment="1">
      <alignment horizontal="center"/>
    </xf>
    <xf numFmtId="0" fontId="67" fillId="44" borderId="63" xfId="0" applyFont="1" applyFill="1" applyBorder="1" applyAlignment="1">
      <alignment horizontal="center"/>
    </xf>
    <xf numFmtId="0" fontId="67" fillId="44" borderId="124" xfId="0" applyFont="1" applyFill="1" applyBorder="1" applyAlignment="1">
      <alignment horizontal="center"/>
    </xf>
    <xf numFmtId="0" fontId="0" fillId="0" borderId="126" xfId="0" applyBorder="1" applyAlignment="1">
      <alignment horizontal="center"/>
    </xf>
    <xf numFmtId="0" fontId="0" fillId="0" borderId="80" xfId="0" applyBorder="1" applyAlignment="1">
      <alignment horizontal="center"/>
    </xf>
    <xf numFmtId="0" fontId="0" fillId="0" borderId="128" xfId="0" applyBorder="1" applyAlignment="1">
      <alignment horizontal="center"/>
    </xf>
    <xf numFmtId="0" fontId="0" fillId="50" borderId="125" xfId="0" applyFill="1" applyBorder="1" applyAlignment="1">
      <alignment horizontal="center"/>
    </xf>
    <xf numFmtId="0" fontId="0" fillId="52" borderId="125" xfId="0" applyFill="1" applyBorder="1" applyAlignment="1">
      <alignment horizontal="center"/>
    </xf>
    <xf numFmtId="0" fontId="0" fillId="52" borderId="127" xfId="0" applyFill="1" applyBorder="1" applyAlignment="1">
      <alignment horizontal="center"/>
    </xf>
    <xf numFmtId="0" fontId="35" fillId="0" borderId="150" xfId="3" applyFont="1" applyBorder="1" applyAlignment="1">
      <alignment horizontal="center" vertical="center"/>
    </xf>
    <xf numFmtId="1" fontId="27" fillId="29" borderId="151" xfId="3" applyNumberFormat="1" applyFont="1" applyFill="1" applyBorder="1" applyAlignment="1">
      <alignment horizontal="center" vertical="center"/>
    </xf>
    <xf numFmtId="1" fontId="27" fillId="30" borderId="152" xfId="3" applyNumberFormat="1" applyFont="1" applyFill="1" applyBorder="1" applyAlignment="1">
      <alignment horizontal="center" vertical="center"/>
    </xf>
    <xf numFmtId="1" fontId="27" fillId="31" borderId="153" xfId="3" applyNumberFormat="1" applyFont="1" applyFill="1" applyBorder="1" applyAlignment="1">
      <alignment horizontal="center" vertical="center"/>
    </xf>
    <xf numFmtId="1" fontId="27" fillId="29" borderId="154" xfId="3" applyNumberFormat="1" applyFont="1" applyFill="1" applyBorder="1" applyAlignment="1">
      <alignment horizontal="center" vertical="center"/>
    </xf>
    <xf numFmtId="1" fontId="27" fillId="31" borderId="155" xfId="3" applyNumberFormat="1" applyFont="1" applyFill="1" applyBorder="1" applyAlignment="1">
      <alignment horizontal="center" vertical="center"/>
    </xf>
    <xf numFmtId="1" fontId="27" fillId="29" borderId="156" xfId="3" applyNumberFormat="1" applyFont="1" applyFill="1" applyBorder="1" applyAlignment="1">
      <alignment horizontal="center" vertical="center"/>
    </xf>
    <xf numFmtId="1" fontId="28" fillId="29" borderId="151" xfId="3" applyNumberFormat="1" applyFont="1" applyFill="1" applyBorder="1" applyAlignment="1">
      <alignment horizontal="left" vertical="center"/>
    </xf>
    <xf numFmtId="0" fontId="48" fillId="0" borderId="150" xfId="3" applyFont="1" applyBorder="1" applyAlignment="1">
      <alignment horizontal="center" vertical="center"/>
    </xf>
    <xf numFmtId="39" fontId="45" fillId="35" borderId="158" xfId="3" applyNumberFormat="1" applyFont="1" applyFill="1" applyBorder="1" applyAlignment="1">
      <alignment horizontal="center" vertical="center"/>
    </xf>
    <xf numFmtId="39" fontId="45" fillId="35" borderId="161" xfId="3" applyNumberFormat="1" applyFont="1" applyFill="1" applyBorder="1" applyAlignment="1">
      <alignment horizontal="center" vertical="center"/>
    </xf>
    <xf numFmtId="1" fontId="27" fillId="30" borderId="152" xfId="3" applyNumberFormat="1" applyFont="1" applyFill="1" applyBorder="1" applyAlignment="1">
      <alignment horizontal="left" vertical="center"/>
    </xf>
    <xf numFmtId="1" fontId="27" fillId="31" borderId="155" xfId="3" applyNumberFormat="1" applyFont="1" applyFill="1" applyBorder="1" applyAlignment="1">
      <alignment horizontal="left" vertical="center"/>
    </xf>
    <xf numFmtId="1" fontId="50" fillId="29" borderId="154" xfId="3" applyNumberFormat="1" applyFont="1" applyFill="1" applyBorder="1" applyAlignment="1">
      <alignment horizontal="center" vertical="center"/>
    </xf>
    <xf numFmtId="39" fontId="43" fillId="35" borderId="161" xfId="3" applyNumberFormat="1" applyFont="1" applyFill="1" applyBorder="1" applyAlignment="1">
      <alignment horizontal="center" vertical="center"/>
    </xf>
    <xf numFmtId="1" fontId="51" fillId="30" borderId="152" xfId="3" applyNumberFormat="1" applyFont="1" applyFill="1" applyBorder="1" applyAlignment="1">
      <alignment horizontal="center" vertical="center"/>
    </xf>
    <xf numFmtId="1" fontId="51" fillId="29" borderId="154" xfId="3" applyNumberFormat="1" applyFont="1" applyFill="1" applyBorder="1" applyAlignment="1">
      <alignment horizontal="center" vertical="center"/>
    </xf>
    <xf numFmtId="1" fontId="50" fillId="29" borderId="151" xfId="3" applyNumberFormat="1" applyFont="1" applyFill="1" applyBorder="1" applyAlignment="1">
      <alignment horizontal="center" vertical="center"/>
    </xf>
    <xf numFmtId="1" fontId="49" fillId="29" borderId="151" xfId="3" applyNumberFormat="1" applyFont="1" applyFill="1" applyBorder="1" applyAlignment="1">
      <alignment horizontal="center" vertical="center"/>
    </xf>
    <xf numFmtId="1" fontId="49" fillId="29" borderId="154" xfId="3" applyNumberFormat="1" applyFont="1" applyFill="1" applyBorder="1" applyAlignment="1">
      <alignment horizontal="center" vertical="center"/>
    </xf>
    <xf numFmtId="1" fontId="27" fillId="29" borderId="151" xfId="3" applyNumberFormat="1" applyFont="1" applyFill="1" applyBorder="1" applyAlignment="1">
      <alignment horizontal="left" vertical="center"/>
    </xf>
    <xf numFmtId="0" fontId="47" fillId="0" borderId="162" xfId="3" applyFont="1" applyBorder="1" applyAlignment="1">
      <alignment horizontal="center" vertical="center"/>
    </xf>
    <xf numFmtId="0" fontId="50" fillId="0" borderId="160" xfId="3" applyFont="1" applyBorder="1" applyAlignment="1">
      <alignment vertical="center"/>
    </xf>
    <xf numFmtId="0" fontId="53" fillId="0" borderId="150" xfId="3" applyFont="1" applyBorder="1" applyAlignment="1">
      <alignment horizontal="center" vertical="center"/>
    </xf>
    <xf numFmtId="1" fontId="28" fillId="31" borderId="153" xfId="3" applyNumberFormat="1" applyFont="1" applyFill="1" applyBorder="1" applyAlignment="1">
      <alignment horizontal="left" vertical="center"/>
    </xf>
    <xf numFmtId="0" fontId="35" fillId="0" borderId="163" xfId="3" applyFont="1" applyBorder="1" applyAlignment="1">
      <alignment horizontal="center" vertical="center"/>
    </xf>
    <xf numFmtId="1" fontId="28" fillId="30" borderId="152" xfId="3" applyNumberFormat="1" applyFont="1" applyFill="1" applyBorder="1" applyAlignment="1">
      <alignment horizontal="left" vertical="center"/>
    </xf>
    <xf numFmtId="0" fontId="48" fillId="0" borderId="163" xfId="3" applyFont="1" applyBorder="1" applyAlignment="1">
      <alignment horizontal="center" vertical="center"/>
    </xf>
    <xf numFmtId="1" fontId="27" fillId="31" borderId="153" xfId="3" applyNumberFormat="1" applyFont="1" applyFill="1" applyBorder="1" applyAlignment="1">
      <alignment horizontal="left" vertical="center"/>
    </xf>
    <xf numFmtId="39" fontId="43" fillId="35" borderId="159" xfId="3" applyNumberFormat="1" applyFont="1" applyFill="1" applyBorder="1" applyAlignment="1">
      <alignment horizontal="center" vertical="center"/>
    </xf>
    <xf numFmtId="1" fontId="28" fillId="29" borderId="154" xfId="3" applyNumberFormat="1" applyFont="1" applyFill="1" applyBorder="1" applyAlignment="1">
      <alignment horizontal="left" vertical="center"/>
    </xf>
    <xf numFmtId="1" fontId="27" fillId="29" borderId="154" xfId="3" applyNumberFormat="1" applyFont="1" applyFill="1" applyBorder="1" applyAlignment="1">
      <alignment horizontal="left" vertical="center"/>
    </xf>
    <xf numFmtId="1" fontId="27" fillId="29" borderId="151" xfId="3" applyNumberFormat="1" applyFont="1" applyFill="1" applyBorder="1" applyAlignment="1">
      <alignment vertical="center"/>
    </xf>
    <xf numFmtId="1" fontId="49" fillId="31" borderId="153" xfId="3" applyNumberFormat="1" applyFont="1" applyFill="1" applyBorder="1" applyAlignment="1">
      <alignment horizontal="left" vertical="center"/>
    </xf>
    <xf numFmtId="1" fontId="27" fillId="29" borderId="164" xfId="3" applyNumberFormat="1" applyFont="1" applyFill="1" applyBorder="1" applyAlignment="1">
      <alignment horizontal="center" vertical="center"/>
    </xf>
    <xf numFmtId="1" fontId="27" fillId="30" borderId="165" xfId="3" applyNumberFormat="1" applyFont="1" applyFill="1" applyBorder="1" applyAlignment="1">
      <alignment horizontal="center" vertical="center"/>
    </xf>
    <xf numFmtId="1" fontId="27" fillId="31" borderId="166" xfId="3" applyNumberFormat="1" applyFont="1" applyFill="1" applyBorder="1" applyAlignment="1">
      <alignment horizontal="center" vertical="center"/>
    </xf>
    <xf numFmtId="1" fontId="27" fillId="30" borderId="167" xfId="3" applyNumberFormat="1" applyFont="1" applyFill="1" applyBorder="1" applyAlignment="1">
      <alignment horizontal="left" vertical="center"/>
    </xf>
    <xf numFmtId="1" fontId="27" fillId="31" borderId="155" xfId="56" applyNumberFormat="1" applyFont="1" applyFill="1" applyBorder="1" applyAlignment="1">
      <alignment horizontal="center" vertical="center"/>
    </xf>
    <xf numFmtId="1" fontId="27" fillId="31" borderId="153" xfId="56" applyNumberFormat="1" applyFont="1" applyFill="1" applyBorder="1" applyAlignment="1">
      <alignment horizontal="center" vertical="center"/>
    </xf>
    <xf numFmtId="1" fontId="27" fillId="29" borderId="171" xfId="3" applyNumberFormat="1" applyFont="1" applyFill="1" applyBorder="1" applyAlignment="1">
      <alignment horizontal="center" vertical="center"/>
    </xf>
    <xf numFmtId="39" fontId="45" fillId="35" borderId="159" xfId="3" applyNumberFormat="1" applyFont="1" applyFill="1" applyBorder="1" applyAlignment="1">
      <alignment horizontal="center" vertical="center"/>
    </xf>
    <xf numFmtId="0" fontId="48" fillId="0" borderId="172" xfId="3" applyFont="1" applyBorder="1" applyAlignment="1">
      <alignment horizontal="center" vertical="center"/>
    </xf>
    <xf numFmtId="39" fontId="45" fillId="35" borderId="173" xfId="3" applyNumberFormat="1" applyFont="1" applyFill="1" applyBorder="1" applyAlignment="1">
      <alignment horizontal="center" vertical="center"/>
    </xf>
    <xf numFmtId="39" fontId="45" fillId="35" borderId="174" xfId="3" applyNumberFormat="1" applyFont="1" applyFill="1" applyBorder="1" applyAlignment="1">
      <alignment horizontal="center" vertical="center"/>
    </xf>
    <xf numFmtId="1" fontId="27" fillId="30" borderId="155" xfId="3" applyNumberFormat="1" applyFont="1" applyFill="1" applyBorder="1" applyAlignment="1">
      <alignment horizontal="center" vertical="center"/>
    </xf>
    <xf numFmtId="1" fontId="27" fillId="29" borderId="155" xfId="3" applyNumberFormat="1" applyFont="1" applyFill="1" applyBorder="1" applyAlignment="1">
      <alignment horizontal="center" vertical="center"/>
    </xf>
    <xf numFmtId="1" fontId="27" fillId="30" borderId="154" xfId="3" applyNumberFormat="1" applyFont="1" applyFill="1" applyBorder="1" applyAlignment="1">
      <alignment horizontal="center" vertical="center"/>
    </xf>
    <xf numFmtId="1" fontId="27" fillId="30" borderId="175" xfId="3" applyNumberFormat="1" applyFont="1" applyFill="1" applyBorder="1" applyAlignment="1">
      <alignment horizontal="left" vertical="center"/>
    </xf>
    <xf numFmtId="0" fontId="35" fillId="0" borderId="176" xfId="3" applyFont="1" applyBorder="1" applyAlignment="1">
      <alignment horizontal="center" vertical="center"/>
    </xf>
    <xf numFmtId="0" fontId="48" fillId="0" borderId="177" xfId="3" applyFont="1" applyBorder="1" applyAlignment="1">
      <alignment horizontal="center" vertical="center"/>
    </xf>
    <xf numFmtId="39" fontId="45" fillId="35" borderId="178" xfId="3" applyNumberFormat="1" applyFont="1" applyFill="1" applyBorder="1" applyAlignment="1">
      <alignment horizontal="center" vertical="center"/>
    </xf>
    <xf numFmtId="39" fontId="45" fillId="35" borderId="179" xfId="3" applyNumberFormat="1" applyFont="1" applyFill="1" applyBorder="1" applyAlignment="1">
      <alignment horizontal="center" vertical="center"/>
    </xf>
    <xf numFmtId="1" fontId="28" fillId="31" borderId="155" xfId="3" applyNumberFormat="1" applyFont="1" applyFill="1" applyBorder="1" applyAlignment="1">
      <alignment horizontal="left" vertical="center"/>
    </xf>
    <xf numFmtId="1" fontId="27" fillId="29" borderId="94" xfId="3" applyNumberFormat="1" applyFont="1" applyFill="1" applyBorder="1" applyAlignment="1">
      <alignment horizontal="center" vertical="center"/>
    </xf>
    <xf numFmtId="39" fontId="43" fillId="35" borderId="180" xfId="3" applyNumberFormat="1" applyFont="1" applyFill="1" applyBorder="1" applyAlignment="1">
      <alignment horizontal="center" vertical="center"/>
    </xf>
    <xf numFmtId="39" fontId="43" fillId="35" borderId="173" xfId="3" applyNumberFormat="1" applyFont="1" applyFill="1" applyBorder="1" applyAlignment="1">
      <alignment horizontal="center" vertical="center"/>
    </xf>
    <xf numFmtId="39" fontId="43" fillId="35" borderId="182" xfId="3" applyNumberFormat="1" applyFont="1" applyFill="1" applyBorder="1" applyAlignment="1">
      <alignment horizontal="center" vertical="center"/>
    </xf>
    <xf numFmtId="39" fontId="27" fillId="35" borderId="181" xfId="3" applyNumberFormat="1" applyFont="1" applyFill="1" applyBorder="1" applyAlignment="1">
      <alignment horizontal="center" vertical="center"/>
    </xf>
    <xf numFmtId="1" fontId="27" fillId="31" borderId="93" xfId="3" applyNumberFormat="1" applyFont="1" applyFill="1" applyBorder="1" applyAlignment="1">
      <alignment horizontal="center" vertical="center"/>
    </xf>
    <xf numFmtId="0" fontId="21" fillId="29" borderId="32" xfId="3" applyFont="1" applyFill="1" applyBorder="1" applyAlignment="1">
      <alignment horizontal="center" vertical="center"/>
    </xf>
    <xf numFmtId="0" fontId="21" fillId="30" borderId="39" xfId="3" applyFont="1" applyFill="1" applyBorder="1" applyAlignment="1">
      <alignment horizontal="center" vertical="center"/>
    </xf>
    <xf numFmtId="0" fontId="21" fillId="31" borderId="39" xfId="3" applyFont="1" applyFill="1" applyBorder="1" applyAlignment="1">
      <alignment horizontal="center" vertical="center"/>
    </xf>
    <xf numFmtId="0" fontId="21" fillId="29" borderId="39" xfId="3" applyFont="1" applyFill="1" applyBorder="1" applyAlignment="1">
      <alignment horizontal="center" vertical="center"/>
    </xf>
    <xf numFmtId="0" fontId="21" fillId="31" borderId="30" xfId="3" applyFont="1" applyFill="1" applyBorder="1" applyAlignment="1">
      <alignment horizontal="center" vertical="center"/>
    </xf>
    <xf numFmtId="39" fontId="27" fillId="35" borderId="60" xfId="3" applyNumberFormat="1" applyFont="1" applyFill="1" applyBorder="1" applyAlignment="1">
      <alignment horizontal="center" vertical="center"/>
    </xf>
    <xf numFmtId="39" fontId="27" fillId="35" borderId="159" xfId="3" applyNumberFormat="1" applyFont="1" applyFill="1" applyBorder="1" applyAlignment="1">
      <alignment horizontal="center" vertical="center"/>
    </xf>
    <xf numFmtId="1" fontId="28" fillId="29" borderId="52" xfId="3" applyNumberFormat="1" applyFont="1" applyFill="1" applyBorder="1" applyAlignment="1">
      <alignment horizontal="left" vertical="center"/>
    </xf>
    <xf numFmtId="1" fontId="27" fillId="30" borderId="53" xfId="3" applyNumberFormat="1" applyFont="1" applyFill="1" applyBorder="1" applyAlignment="1">
      <alignment horizontal="center" vertical="center"/>
    </xf>
    <xf numFmtId="1" fontId="27" fillId="31" borderId="54" xfId="3" applyNumberFormat="1" applyFont="1" applyFill="1" applyBorder="1" applyAlignment="1">
      <alignment horizontal="center" vertical="center"/>
    </xf>
    <xf numFmtId="1" fontId="27" fillId="29" borderId="52" xfId="3" applyNumberFormat="1" applyFont="1" applyFill="1" applyBorder="1" applyAlignment="1">
      <alignment horizontal="center" vertical="center"/>
    </xf>
    <xf numFmtId="1" fontId="45" fillId="35" borderId="184" xfId="3" applyNumberFormat="1" applyFont="1" applyFill="1" applyBorder="1" applyAlignment="1">
      <alignment horizontal="center" vertical="center"/>
    </xf>
    <xf numFmtId="39" fontId="43" fillId="35" borderId="184" xfId="3" applyNumberFormat="1" applyFont="1" applyFill="1" applyBorder="1" applyAlignment="1">
      <alignment horizontal="center" vertical="center"/>
    </xf>
    <xf numFmtId="1" fontId="36" fillId="30" borderId="152" xfId="3" applyNumberFormat="1" applyFont="1" applyFill="1" applyBorder="1" applyAlignment="1">
      <alignment horizontal="left" vertical="center"/>
    </xf>
    <xf numFmtId="1" fontId="36" fillId="31" borderId="153" xfId="3" applyNumberFormat="1" applyFont="1" applyFill="1" applyBorder="1" applyAlignment="1">
      <alignment horizontal="left" vertical="center"/>
    </xf>
    <xf numFmtId="1" fontId="21" fillId="30" borderId="53" xfId="3" applyNumberFormat="1" applyFont="1" applyFill="1" applyBorder="1" applyAlignment="1">
      <alignment horizontal="center" vertical="center"/>
    </xf>
    <xf numFmtId="14" fontId="31" fillId="0" borderId="23" xfId="3" applyNumberFormat="1" applyFont="1" applyBorder="1" applyAlignment="1">
      <alignment vertical="center"/>
    </xf>
    <xf numFmtId="14" fontId="21" fillId="0" borderId="185" xfId="3" applyNumberFormat="1" applyFont="1" applyBorder="1" applyAlignment="1">
      <alignment horizontal="center" vertical="center"/>
    </xf>
    <xf numFmtId="1" fontId="27" fillId="30" borderId="66" xfId="3" applyNumberFormat="1" applyFont="1" applyFill="1" applyBorder="1" applyAlignment="1">
      <alignment horizontal="center" vertical="center"/>
    </xf>
    <xf numFmtId="1" fontId="28" fillId="31" borderId="75" xfId="3" applyNumberFormat="1" applyFont="1" applyFill="1" applyBorder="1" applyAlignment="1">
      <alignment horizontal="left" vertical="center"/>
    </xf>
    <xf numFmtId="1" fontId="27" fillId="30" borderId="92" xfId="3" applyNumberFormat="1" applyFont="1" applyFill="1" applyBorder="1" applyAlignment="1">
      <alignment horizontal="center" vertical="center"/>
    </xf>
    <xf numFmtId="2" fontId="63" fillId="0" borderId="11" xfId="0" applyNumberFormat="1" applyFont="1" applyBorder="1" applyAlignment="1">
      <alignment horizontal="center"/>
    </xf>
    <xf numFmtId="0" fontId="0" fillId="45" borderId="11" xfId="0" applyFill="1" applyBorder="1"/>
    <xf numFmtId="0" fontId="0" fillId="55" borderId="11" xfId="0" applyFill="1" applyBorder="1" applyAlignment="1">
      <alignment horizontal="center"/>
    </xf>
    <xf numFmtId="0" fontId="0" fillId="55" borderId="125" xfId="0" applyFill="1" applyBorder="1" applyAlignment="1">
      <alignment horizontal="center"/>
    </xf>
    <xf numFmtId="0" fontId="0" fillId="0" borderId="125" xfId="0" applyBorder="1"/>
    <xf numFmtId="0" fontId="0" fillId="55" borderId="126" xfId="0" applyFill="1" applyBorder="1" applyAlignment="1">
      <alignment horizontal="center"/>
    </xf>
    <xf numFmtId="0" fontId="0" fillId="0" borderId="61" xfId="0" applyBorder="1" applyAlignment="1">
      <alignment horizontal="center"/>
    </xf>
    <xf numFmtId="0" fontId="0" fillId="55" borderId="11" xfId="0" applyFill="1" applyBorder="1"/>
    <xf numFmtId="0" fontId="0" fillId="55" borderId="80" xfId="0" applyFill="1" applyBorder="1" applyAlignment="1">
      <alignment horizontal="center"/>
    </xf>
    <xf numFmtId="0" fontId="0" fillId="55" borderId="128" xfId="0" applyFill="1" applyBorder="1" applyAlignment="1">
      <alignment horizontal="center"/>
    </xf>
    <xf numFmtId="164" fontId="49" fillId="29" borderId="65" xfId="3" applyNumberFormat="1" applyFont="1" applyFill="1" applyBorder="1" applyAlignment="1">
      <alignment horizontal="left" vertical="center"/>
    </xf>
    <xf numFmtId="165" fontId="43" fillId="35" borderId="161" xfId="3" applyNumberFormat="1" applyFont="1" applyFill="1" applyBorder="1" applyAlignment="1">
      <alignment horizontal="center" vertical="center"/>
    </xf>
    <xf numFmtId="165" fontId="45" fillId="35" borderId="161" xfId="3" applyNumberFormat="1" applyFont="1" applyFill="1" applyBorder="1" applyAlignment="1">
      <alignment horizontal="center" vertical="center"/>
    </xf>
    <xf numFmtId="0" fontId="75" fillId="26" borderId="36" xfId="3" applyFont="1" applyFill="1" applyBorder="1" applyAlignment="1">
      <alignment vertical="center"/>
    </xf>
    <xf numFmtId="0" fontId="38" fillId="32" borderId="34" xfId="3" applyFont="1" applyFill="1" applyBorder="1" applyAlignment="1">
      <alignment horizontal="center" vertical="center"/>
    </xf>
    <xf numFmtId="0" fontId="39" fillId="32" borderId="34" xfId="3" applyFont="1" applyFill="1" applyBorder="1" applyAlignment="1">
      <alignment horizontal="center" vertical="center"/>
    </xf>
    <xf numFmtId="0" fontId="75" fillId="26" borderId="34" xfId="3" applyFont="1" applyFill="1" applyBorder="1" applyAlignment="1">
      <alignment vertical="center"/>
    </xf>
    <xf numFmtId="1" fontId="45" fillId="35" borderId="199" xfId="3" applyNumberFormat="1" applyFont="1" applyFill="1" applyBorder="1" applyAlignment="1">
      <alignment horizontal="center" vertical="center"/>
    </xf>
    <xf numFmtId="1" fontId="45" fillId="35" borderId="200" xfId="3" applyNumberFormat="1" applyFont="1" applyFill="1" applyBorder="1" applyAlignment="1">
      <alignment horizontal="center" vertical="center"/>
    </xf>
    <xf numFmtId="39" fontId="43" fillId="35" borderId="200" xfId="3" applyNumberFormat="1" applyFont="1" applyFill="1" applyBorder="1" applyAlignment="1">
      <alignment horizontal="center" vertical="center"/>
    </xf>
    <xf numFmtId="1" fontId="28" fillId="29" borderId="74" xfId="3" applyNumberFormat="1" applyFont="1" applyFill="1" applyBorder="1" applyAlignment="1">
      <alignment horizontal="left" vertical="center"/>
    </xf>
    <xf numFmtId="1" fontId="36" fillId="29" borderId="52" xfId="3" applyNumberFormat="1" applyFont="1" applyFill="1" applyBorder="1" applyAlignment="1">
      <alignment horizontal="left" vertical="center"/>
    </xf>
    <xf numFmtId="0" fontId="0" fillId="0" borderId="123" xfId="0" applyBorder="1"/>
    <xf numFmtId="0" fontId="0" fillId="0" borderId="63" xfId="0" applyBorder="1"/>
    <xf numFmtId="0" fontId="0" fillId="0" borderId="202" xfId="0" applyBorder="1"/>
    <xf numFmtId="0" fontId="0" fillId="0" borderId="203" xfId="0" applyBorder="1"/>
    <xf numFmtId="0" fontId="0" fillId="57" borderId="11" xfId="0" applyFill="1" applyBorder="1" applyAlignment="1">
      <alignment horizontal="center"/>
    </xf>
    <xf numFmtId="0" fontId="0" fillId="58" borderId="11" xfId="0" applyFill="1" applyBorder="1" applyAlignment="1">
      <alignment horizontal="center"/>
    </xf>
    <xf numFmtId="0" fontId="77" fillId="32" borderId="11" xfId="0" applyFont="1" applyFill="1" applyBorder="1" applyAlignment="1">
      <alignment horizontal="center"/>
    </xf>
    <xf numFmtId="0" fontId="78" fillId="0" borderId="11" xfId="0" applyFont="1" applyBorder="1" applyAlignment="1">
      <alignment horizontal="center"/>
    </xf>
    <xf numFmtId="9" fontId="79" fillId="0" borderId="11" xfId="65" applyFont="1" applyBorder="1" applyAlignment="1">
      <alignment horizontal="center" vertical="center"/>
    </xf>
    <xf numFmtId="164" fontId="0" fillId="0" borderId="11" xfId="0" applyNumberFormat="1" applyBorder="1" applyAlignment="1">
      <alignment horizontal="center"/>
    </xf>
    <xf numFmtId="0" fontId="0" fillId="0" borderId="0" xfId="0" applyAlignment="1">
      <alignment horizontal="center"/>
    </xf>
    <xf numFmtId="164" fontId="0" fillId="0" borderId="61" xfId="0" applyNumberFormat="1" applyBorder="1" applyAlignment="1">
      <alignment horizontal="center"/>
    </xf>
    <xf numFmtId="1" fontId="0" fillId="0" borderId="61" xfId="0" applyNumberFormat="1" applyBorder="1" applyAlignment="1">
      <alignment horizontal="center"/>
    </xf>
    <xf numFmtId="1" fontId="21" fillId="31" borderId="153" xfId="3" applyNumberFormat="1" applyFont="1" applyFill="1" applyBorder="1" applyAlignment="1">
      <alignment horizontal="center" vertical="center"/>
    </xf>
    <xf numFmtId="9" fontId="45" fillId="35" borderId="34" xfId="3" applyNumberFormat="1" applyFont="1" applyFill="1" applyBorder="1" applyAlignment="1">
      <alignment horizontal="center" vertical="center"/>
    </xf>
    <xf numFmtId="9" fontId="45" fillId="35" borderId="44" xfId="3" applyNumberFormat="1" applyFont="1" applyFill="1" applyBorder="1" applyAlignment="1">
      <alignment horizontal="center" vertical="center"/>
    </xf>
    <xf numFmtId="0" fontId="45" fillId="35" borderId="35" xfId="3" applyFont="1" applyFill="1" applyBorder="1" applyAlignment="1">
      <alignment horizontal="center" vertical="center"/>
    </xf>
    <xf numFmtId="0" fontId="45" fillId="35" borderId="34" xfId="3" applyFont="1" applyFill="1" applyBorder="1" applyAlignment="1">
      <alignment horizontal="center" vertical="center"/>
    </xf>
    <xf numFmtId="0" fontId="21" fillId="0" borderId="0" xfId="3" applyFont="1" applyAlignment="1">
      <alignment vertical="center"/>
    </xf>
    <xf numFmtId="0" fontId="0" fillId="0" borderId="82" xfId="0" applyBorder="1"/>
    <xf numFmtId="0" fontId="0" fillId="0" borderId="61" xfId="0" applyBorder="1"/>
    <xf numFmtId="0" fontId="0" fillId="0" borderId="1" xfId="0" applyBorder="1"/>
    <xf numFmtId="0" fontId="21" fillId="0" borderId="0" xfId="3" applyFont="1" applyAlignment="1">
      <alignment horizontal="center" vertical="center"/>
    </xf>
    <xf numFmtId="0" fontId="45" fillId="0" borderId="0" xfId="3" applyFont="1" applyAlignment="1">
      <alignment vertical="center"/>
    </xf>
    <xf numFmtId="0" fontId="27" fillId="0" borderId="0" xfId="3" applyFont="1" applyAlignment="1">
      <alignment vertical="center"/>
    </xf>
    <xf numFmtId="1" fontId="21" fillId="0" borderId="0" xfId="3" applyNumberFormat="1" applyFont="1" applyAlignment="1">
      <alignment vertical="center"/>
    </xf>
    <xf numFmtId="0" fontId="67" fillId="32" borderId="11" xfId="0" applyFont="1" applyFill="1" applyBorder="1" applyAlignment="1">
      <alignment horizontal="center"/>
    </xf>
    <xf numFmtId="0" fontId="0" fillId="46" borderId="11" xfId="0" applyFill="1" applyBorder="1" applyAlignment="1">
      <alignment horizontal="center"/>
    </xf>
    <xf numFmtId="0" fontId="0" fillId="25" borderId="11" xfId="0" applyFill="1" applyBorder="1" applyAlignment="1">
      <alignment horizontal="center"/>
    </xf>
    <xf numFmtId="0" fontId="0" fillId="52" borderId="11" xfId="0" applyFill="1" applyBorder="1" applyAlignment="1">
      <alignment horizontal="center"/>
    </xf>
    <xf numFmtId="0" fontId="0" fillId="53" borderId="11" xfId="0" applyFill="1" applyBorder="1" applyAlignment="1">
      <alignment horizontal="center"/>
    </xf>
    <xf numFmtId="0" fontId="0" fillId="49" borderId="11" xfId="0" applyFill="1" applyBorder="1" applyAlignment="1">
      <alignment horizontal="center"/>
    </xf>
    <xf numFmtId="0" fontId="0" fillId="50" borderId="11" xfId="0" applyFill="1" applyBorder="1" applyAlignment="1">
      <alignment horizontal="center"/>
    </xf>
    <xf numFmtId="0" fontId="0" fillId="0" borderId="11" xfId="0" applyBorder="1" applyAlignment="1">
      <alignment horizontal="center"/>
    </xf>
    <xf numFmtId="2" fontId="0" fillId="0" borderId="11" xfId="0" applyNumberFormat="1" applyBorder="1" applyAlignment="1">
      <alignment horizontal="center"/>
    </xf>
    <xf numFmtId="0" fontId="67" fillId="44" borderId="11" xfId="0" applyFont="1" applyFill="1" applyBorder="1" applyAlignment="1">
      <alignment horizontal="center"/>
    </xf>
    <xf numFmtId="2" fontId="0" fillId="0" borderId="11" xfId="0" applyNumberFormat="1" applyBorder="1" applyAlignment="1">
      <alignment horizontal="center"/>
    </xf>
    <xf numFmtId="1" fontId="80" fillId="29" borderId="154" xfId="3" applyNumberFormat="1" applyFont="1" applyFill="1" applyBorder="1" applyAlignment="1">
      <alignment horizontal="center" vertical="center"/>
    </xf>
    <xf numFmtId="1" fontId="80" fillId="30" borderId="152" xfId="3" applyNumberFormat="1" applyFont="1" applyFill="1" applyBorder="1" applyAlignment="1">
      <alignment horizontal="center" vertical="center"/>
    </xf>
    <xf numFmtId="1" fontId="80" fillId="31" borderId="155" xfId="3" applyNumberFormat="1" applyFont="1" applyFill="1" applyBorder="1" applyAlignment="1">
      <alignment horizontal="center" vertical="center"/>
    </xf>
    <xf numFmtId="1" fontId="80" fillId="29" borderId="156" xfId="3" applyNumberFormat="1" applyFont="1" applyFill="1" applyBorder="1" applyAlignment="1">
      <alignment horizontal="center" vertical="center"/>
    </xf>
    <xf numFmtId="1" fontId="80" fillId="31" borderId="157" xfId="3" applyNumberFormat="1" applyFont="1" applyFill="1" applyBorder="1" applyAlignment="1">
      <alignment horizontal="center" vertical="center"/>
    </xf>
    <xf numFmtId="1" fontId="80" fillId="31" borderId="153" xfId="3" applyNumberFormat="1" applyFont="1" applyFill="1" applyBorder="1" applyAlignment="1">
      <alignment horizontal="center" vertical="center"/>
    </xf>
    <xf numFmtId="1" fontId="36" fillId="29" borderId="151" xfId="3" applyNumberFormat="1" applyFont="1" applyFill="1" applyBorder="1" applyAlignment="1">
      <alignment horizontal="left" vertical="center"/>
    </xf>
    <xf numFmtId="1" fontId="28" fillId="29" borderId="156" xfId="3" applyNumberFormat="1" applyFont="1" applyFill="1" applyBorder="1" applyAlignment="1">
      <alignment horizontal="left" vertical="center"/>
    </xf>
    <xf numFmtId="1" fontId="43" fillId="29" borderId="74" xfId="3" applyNumberFormat="1" applyFont="1" applyFill="1" applyBorder="1" applyAlignment="1">
      <alignment horizontal="center" vertical="center"/>
    </xf>
    <xf numFmtId="1" fontId="43" fillId="30" borderId="53" xfId="3" applyNumberFormat="1" applyFont="1" applyFill="1" applyBorder="1" applyAlignment="1">
      <alignment horizontal="center" vertical="center"/>
    </xf>
    <xf numFmtId="1" fontId="36" fillId="31" borderId="75" xfId="3" applyNumberFormat="1" applyFont="1" applyFill="1" applyBorder="1" applyAlignment="1">
      <alignment horizontal="left" vertical="center"/>
    </xf>
    <xf numFmtId="1" fontId="43" fillId="31" borderId="155" xfId="3" applyNumberFormat="1" applyFont="1" applyFill="1" applyBorder="1" applyAlignment="1">
      <alignment horizontal="center" vertical="center"/>
    </xf>
    <xf numFmtId="1" fontId="43" fillId="31" borderId="54" xfId="3" applyNumberFormat="1" applyFont="1" applyFill="1" applyBorder="1" applyAlignment="1">
      <alignment horizontal="center" vertical="center"/>
    </xf>
    <xf numFmtId="1" fontId="21" fillId="29" borderId="74" xfId="3" applyNumberFormat="1" applyFont="1" applyFill="1" applyBorder="1" applyAlignment="1">
      <alignment horizontal="left" vertical="center"/>
    </xf>
    <xf numFmtId="1" fontId="43" fillId="29" borderId="102" xfId="3" applyNumberFormat="1" applyFont="1" applyFill="1" applyBorder="1" applyAlignment="1">
      <alignment horizontal="center" vertical="center"/>
    </xf>
    <xf numFmtId="169" fontId="79" fillId="0" borderId="11" xfId="65" applyNumberFormat="1" applyFont="1" applyBorder="1" applyAlignment="1">
      <alignment horizontal="center" vertical="center"/>
    </xf>
    <xf numFmtId="0" fontId="0" fillId="43" borderId="11" xfId="0" applyFill="1" applyBorder="1" applyAlignment="1">
      <alignment horizontal="center"/>
    </xf>
    <xf numFmtId="0" fontId="0" fillId="43" borderId="11" xfId="0" applyFill="1" applyBorder="1" applyAlignment="1">
      <alignment horizontal="center"/>
    </xf>
    <xf numFmtId="0" fontId="0" fillId="43" borderId="1" xfId="0" applyFill="1" applyBorder="1"/>
    <xf numFmtId="0" fontId="0" fillId="43" borderId="83" xfId="0" applyFill="1" applyBorder="1"/>
    <xf numFmtId="0" fontId="0" fillId="43" borderId="1" xfId="0" applyFill="1" applyBorder="1" applyAlignment="1">
      <alignment horizontal="center"/>
    </xf>
    <xf numFmtId="0" fontId="0" fillId="0" borderId="11" xfId="0" applyBorder="1" applyAlignment="1">
      <alignment horizontal="center"/>
    </xf>
    <xf numFmtId="0" fontId="0" fillId="43" borderId="11" xfId="0" applyFill="1" applyBorder="1" applyAlignment="1">
      <alignment horizontal="center"/>
    </xf>
    <xf numFmtId="0" fontId="37" fillId="28" borderId="37" xfId="3" applyFont="1" applyFill="1" applyBorder="1" applyAlignment="1">
      <alignment horizontal="center" vertical="center" wrapText="1"/>
    </xf>
    <xf numFmtId="0" fontId="37" fillId="28" borderId="33" xfId="3" applyFont="1" applyFill="1" applyBorder="1" applyAlignment="1">
      <alignment horizontal="center" vertical="center" wrapText="1"/>
    </xf>
    <xf numFmtId="166" fontId="0" fillId="0" borderId="11" xfId="57" applyNumberFormat="1" applyFont="1" applyBorder="1" applyAlignment="1">
      <alignment horizontal="center"/>
    </xf>
    <xf numFmtId="0" fontId="0" fillId="0" borderId="1" xfId="0" applyBorder="1"/>
    <xf numFmtId="166" fontId="62" fillId="0" borderId="11" xfId="57" applyNumberFormat="1" applyFont="1" applyBorder="1" applyAlignment="1">
      <alignment horizontal="center"/>
    </xf>
    <xf numFmtId="167" fontId="0" fillId="0" borderId="11" xfId="57" applyNumberFormat="1" applyFont="1" applyBorder="1" applyAlignment="1">
      <alignment horizontal="center"/>
    </xf>
    <xf numFmtId="167" fontId="62" fillId="0" borderId="11" xfId="57" applyNumberFormat="1" applyFont="1" applyBorder="1" applyAlignment="1">
      <alignment horizontal="center"/>
    </xf>
    <xf numFmtId="0" fontId="41" fillId="34" borderId="31" xfId="3" applyFont="1" applyFill="1" applyBorder="1" applyAlignment="1">
      <alignment horizontal="center" vertical="center"/>
    </xf>
    <xf numFmtId="0" fontId="21" fillId="35" borderId="0" xfId="3" applyFont="1" applyFill="1" applyAlignment="1">
      <alignment horizontal="center" vertical="center"/>
    </xf>
    <xf numFmtId="0" fontId="21" fillId="0" borderId="0" xfId="3" applyFont="1" applyAlignment="1">
      <alignment horizontal="center" vertical="center"/>
    </xf>
    <xf numFmtId="0" fontId="45" fillId="0" borderId="0" xfId="3" applyFont="1" applyAlignment="1">
      <alignment vertical="center"/>
    </xf>
    <xf numFmtId="0" fontId="0" fillId="0" borderId="0" xfId="0" applyAlignment="1">
      <alignment vertical="center"/>
    </xf>
    <xf numFmtId="0" fontId="40" fillId="32" borderId="117" xfId="3" applyFont="1" applyFill="1" applyBorder="1" applyAlignment="1">
      <alignment horizontal="center" vertical="center" wrapText="1"/>
    </xf>
    <xf numFmtId="0" fontId="0" fillId="0" borderId="117" xfId="0" applyBorder="1"/>
    <xf numFmtId="0" fontId="40" fillId="32" borderId="11" xfId="3" applyFont="1" applyFill="1" applyBorder="1" applyAlignment="1">
      <alignment horizontal="center" vertical="center"/>
    </xf>
    <xf numFmtId="0" fontId="0" fillId="0" borderId="189" xfId="0" applyBorder="1"/>
    <xf numFmtId="0" fontId="0" fillId="0" borderId="61" xfId="0" applyBorder="1"/>
    <xf numFmtId="0" fontId="37" fillId="28" borderId="11" xfId="3" applyFont="1" applyFill="1" applyBorder="1" applyAlignment="1">
      <alignment horizontal="center" vertical="center" wrapText="1"/>
    </xf>
    <xf numFmtId="0" fontId="60" fillId="39" borderId="11" xfId="0" applyFont="1" applyFill="1" applyBorder="1" applyAlignment="1">
      <alignment horizontal="center" vertical="center"/>
    </xf>
    <xf numFmtId="0" fontId="0" fillId="0" borderId="187" xfId="0" applyBorder="1"/>
    <xf numFmtId="166" fontId="61" fillId="0" borderId="11" xfId="57" applyNumberFormat="1" applyFont="1" applyBorder="1" applyAlignment="1">
      <alignment horizontal="center"/>
    </xf>
    <xf numFmtId="1" fontId="45" fillId="35" borderId="88" xfId="3" applyNumberFormat="1" applyFont="1" applyFill="1" applyBorder="1" applyAlignment="1">
      <alignment horizontal="center" vertical="center"/>
    </xf>
    <xf numFmtId="1" fontId="45" fillId="35" borderId="34" xfId="3" applyNumberFormat="1" applyFont="1" applyFill="1" applyBorder="1" applyAlignment="1">
      <alignment horizontal="center" vertical="center"/>
    </xf>
    <xf numFmtId="9" fontId="45" fillId="35" borderId="88" xfId="3" applyNumberFormat="1" applyFont="1" applyFill="1" applyBorder="1" applyAlignment="1">
      <alignment horizontal="center" vertical="center"/>
    </xf>
    <xf numFmtId="9" fontId="45" fillId="35" borderId="34" xfId="3" applyNumberFormat="1" applyFont="1" applyFill="1" applyBorder="1" applyAlignment="1">
      <alignment horizontal="center" vertical="center"/>
    </xf>
    <xf numFmtId="9" fontId="45" fillId="35" borderId="35" xfId="3" applyNumberFormat="1" applyFont="1" applyFill="1" applyBorder="1" applyAlignment="1">
      <alignment horizontal="center" vertical="center"/>
    </xf>
    <xf numFmtId="0" fontId="45" fillId="35" borderId="35" xfId="3" applyFont="1" applyFill="1" applyBorder="1" applyAlignment="1">
      <alignment horizontal="center" vertical="center"/>
    </xf>
    <xf numFmtId="0" fontId="45" fillId="35" borderId="34" xfId="3" applyFont="1" applyFill="1" applyBorder="1" applyAlignment="1">
      <alignment horizontal="center" vertical="center"/>
    </xf>
    <xf numFmtId="9" fontId="45" fillId="35" borderId="56" xfId="3" applyNumberFormat="1" applyFont="1" applyFill="1" applyBorder="1" applyAlignment="1">
      <alignment horizontal="center" vertical="center"/>
    </xf>
    <xf numFmtId="9" fontId="45" fillId="35" borderId="44" xfId="3" applyNumberFormat="1" applyFont="1" applyFill="1" applyBorder="1" applyAlignment="1">
      <alignment horizontal="center" vertical="center"/>
    </xf>
    <xf numFmtId="0" fontId="27" fillId="0" borderId="50" xfId="3" applyFont="1" applyBorder="1" applyAlignment="1">
      <alignment horizontal="center" vertical="center"/>
    </xf>
    <xf numFmtId="0" fontId="27" fillId="0" borderId="149" xfId="3" applyFont="1" applyBorder="1" applyAlignment="1">
      <alignment horizontal="center" vertical="center"/>
    </xf>
    <xf numFmtId="1" fontId="21" fillId="35" borderId="0" xfId="3" applyNumberFormat="1" applyFont="1" applyFill="1" applyAlignment="1">
      <alignment horizontal="center" vertical="center"/>
    </xf>
    <xf numFmtId="0" fontId="41" fillId="34" borderId="45" xfId="3" applyFont="1" applyFill="1" applyBorder="1" applyAlignment="1">
      <alignment horizontal="center" vertical="center"/>
    </xf>
    <xf numFmtId="0" fontId="41" fillId="34" borderId="46" xfId="3" applyFont="1" applyFill="1" applyBorder="1" applyAlignment="1">
      <alignment horizontal="center" vertical="center"/>
    </xf>
    <xf numFmtId="0" fontId="57" fillId="0" borderId="114" xfId="3" applyFont="1" applyBorder="1" applyAlignment="1">
      <alignment horizontal="right" vertical="center"/>
    </xf>
    <xf numFmtId="0" fontId="27" fillId="0" borderId="0" xfId="3" applyFont="1" applyAlignment="1">
      <alignment vertical="center"/>
    </xf>
    <xf numFmtId="1" fontId="21" fillId="0" borderId="0" xfId="3" applyNumberFormat="1" applyFont="1" applyAlignment="1">
      <alignment vertical="center"/>
    </xf>
    <xf numFmtId="0" fontId="0" fillId="0" borderId="114" xfId="0" applyBorder="1"/>
    <xf numFmtId="0" fontId="21" fillId="0" borderId="190" xfId="3" applyFont="1" applyBorder="1" applyAlignment="1">
      <alignment horizontal="left" vertical="center"/>
    </xf>
    <xf numFmtId="0" fontId="0" fillId="0" borderId="115" xfId="0" applyBorder="1"/>
    <xf numFmtId="0" fontId="0" fillId="0" borderId="116" xfId="0" applyBorder="1"/>
    <xf numFmtId="1" fontId="46" fillId="0" borderId="160" xfId="3" applyNumberFormat="1" applyFont="1" applyBorder="1" applyAlignment="1">
      <alignment horizontal="center" vertical="center"/>
    </xf>
    <xf numFmtId="1" fontId="46" fillId="0" borderId="50" xfId="3" applyNumberFormat="1" applyFont="1" applyBorder="1" applyAlignment="1">
      <alignment horizontal="center" vertical="center"/>
    </xf>
    <xf numFmtId="1" fontId="21" fillId="38" borderId="30" xfId="3" applyNumberFormat="1" applyFont="1" applyFill="1" applyBorder="1" applyAlignment="1">
      <alignment horizontal="center" vertical="center"/>
    </xf>
    <xf numFmtId="0" fontId="0" fillId="0" borderId="31" xfId="0" applyBorder="1"/>
    <xf numFmtId="166" fontId="2" fillId="0" borderId="11" xfId="57" applyNumberFormat="1" applyBorder="1" applyAlignment="1">
      <alignment horizontal="center"/>
    </xf>
    <xf numFmtId="166" fontId="63" fillId="0" borderId="11" xfId="57" applyNumberFormat="1" applyFont="1" applyBorder="1" applyAlignment="1">
      <alignment horizontal="center"/>
    </xf>
    <xf numFmtId="0" fontId="59" fillId="35" borderId="63" xfId="3" applyFont="1" applyFill="1" applyBorder="1" applyAlignment="1">
      <alignment horizontal="center" vertical="center"/>
    </xf>
    <xf numFmtId="0" fontId="0" fillId="0" borderId="77" xfId="0" applyBorder="1"/>
    <xf numFmtId="0" fontId="59" fillId="35" borderId="11" xfId="3" applyFont="1" applyFill="1" applyBorder="1" applyAlignment="1">
      <alignment horizontal="center" vertical="center"/>
    </xf>
    <xf numFmtId="0" fontId="59" fillId="35" borderId="80" xfId="3" applyFont="1" applyFill="1" applyBorder="1" applyAlignment="1">
      <alignment horizontal="center" vertical="center"/>
    </xf>
    <xf numFmtId="0" fontId="0" fillId="0" borderId="79" xfId="0" applyBorder="1"/>
    <xf numFmtId="0" fontId="52" fillId="0" borderId="190" xfId="3" applyFont="1" applyBorder="1" applyAlignment="1">
      <alignment horizontal="center" vertical="center"/>
    </xf>
    <xf numFmtId="1" fontId="21" fillId="38" borderId="33" xfId="3" applyNumberFormat="1" applyFont="1" applyFill="1" applyBorder="1" applyAlignment="1">
      <alignment horizontal="center" vertical="center"/>
    </xf>
    <xf numFmtId="0" fontId="0" fillId="0" borderId="28" xfId="0" applyBorder="1"/>
    <xf numFmtId="0" fontId="58" fillId="38" borderId="117" xfId="3" applyFont="1" applyFill="1" applyBorder="1" applyAlignment="1">
      <alignment horizontal="center" vertical="center"/>
    </xf>
    <xf numFmtId="0" fontId="27" fillId="35" borderId="191" xfId="3" applyFont="1" applyFill="1" applyBorder="1" applyAlignment="1">
      <alignment horizontal="center" vertical="center"/>
    </xf>
    <xf numFmtId="0" fontId="0" fillId="0" borderId="118" xfId="0" applyBorder="1"/>
    <xf numFmtId="0" fontId="27" fillId="28" borderId="144" xfId="3" applyFont="1" applyFill="1" applyBorder="1" applyAlignment="1">
      <alignment horizontal="center" vertical="center"/>
    </xf>
    <xf numFmtId="0" fontId="0" fillId="0" borderId="121" xfId="0" applyBorder="1"/>
    <xf numFmtId="0" fontId="65" fillId="44" borderId="142" xfId="3" applyFont="1" applyFill="1" applyBorder="1" applyAlignment="1">
      <alignment horizontal="center" vertical="center"/>
    </xf>
    <xf numFmtId="0" fontId="21" fillId="0" borderId="0" xfId="3" applyFont="1" applyAlignment="1">
      <alignment vertical="center"/>
    </xf>
    <xf numFmtId="0" fontId="0" fillId="0" borderId="186" xfId="0" applyBorder="1"/>
    <xf numFmtId="0" fontId="0" fillId="0" borderId="133" xfId="0" applyBorder="1"/>
    <xf numFmtId="0" fontId="0" fillId="0" borderId="192" xfId="0" applyBorder="1"/>
    <xf numFmtId="0" fontId="0" fillId="0" borderId="193" xfId="0" applyBorder="1"/>
    <xf numFmtId="0" fontId="0" fillId="0" borderId="82" xfId="0" applyBorder="1"/>
    <xf numFmtId="1" fontId="64" fillId="41" borderId="1" xfId="3" applyNumberFormat="1" applyFont="1" applyFill="1" applyBorder="1" applyAlignment="1">
      <alignment horizontal="center" vertical="center"/>
    </xf>
    <xf numFmtId="1" fontId="64" fillId="36" borderId="11" xfId="3" applyNumberFormat="1" applyFont="1" applyFill="1" applyBorder="1" applyAlignment="1">
      <alignment horizontal="center" vertical="center"/>
    </xf>
    <xf numFmtId="1" fontId="64" fillId="42" borderId="80" xfId="3" applyNumberFormat="1" applyFont="1" applyFill="1" applyBorder="1" applyAlignment="1">
      <alignment horizontal="center" vertical="center"/>
    </xf>
    <xf numFmtId="0" fontId="0" fillId="0" borderId="194" xfId="0" applyBorder="1"/>
    <xf numFmtId="0" fontId="66" fillId="32" borderId="143" xfId="3" applyFont="1" applyFill="1" applyBorder="1" applyAlignment="1">
      <alignment horizontal="center" vertical="center"/>
    </xf>
    <xf numFmtId="0" fontId="0" fillId="0" borderId="195" xfId="0" applyBorder="1"/>
    <xf numFmtId="0" fontId="65" fillId="32" borderId="142" xfId="3" applyFont="1" applyFill="1" applyBorder="1" applyAlignment="1">
      <alignment horizontal="center" vertical="center"/>
    </xf>
    <xf numFmtId="0" fontId="75" fillId="32" borderId="36" xfId="3" applyFont="1" applyFill="1" applyBorder="1" applyAlignment="1">
      <alignment horizontal="center" vertical="center"/>
    </xf>
    <xf numFmtId="0" fontId="75" fillId="32" borderId="34" xfId="3" applyFont="1" applyFill="1" applyBorder="1" applyAlignment="1">
      <alignment horizontal="center" vertical="center"/>
    </xf>
    <xf numFmtId="9" fontId="28" fillId="35" borderId="58" xfId="3" applyNumberFormat="1" applyFont="1" applyFill="1" applyBorder="1" applyAlignment="1">
      <alignment horizontal="center" vertical="center"/>
    </xf>
    <xf numFmtId="9" fontId="28" fillId="35" borderId="71" xfId="3" applyNumberFormat="1" applyFont="1" applyFill="1" applyBorder="1" applyAlignment="1">
      <alignment horizontal="center" vertical="center"/>
    </xf>
    <xf numFmtId="0" fontId="21" fillId="34" borderId="43" xfId="3" applyFont="1" applyFill="1" applyBorder="1" applyAlignment="1">
      <alignment horizontal="center" vertical="center"/>
    </xf>
    <xf numFmtId="0" fontId="21" fillId="34" borderId="34" xfId="3" applyFont="1" applyFill="1" applyBorder="1" applyAlignment="1">
      <alignment horizontal="center" vertical="center"/>
    </xf>
    <xf numFmtId="0" fontId="21" fillId="34" borderId="44" xfId="3" applyFont="1" applyFill="1" applyBorder="1" applyAlignment="1">
      <alignment horizontal="center" vertical="center"/>
    </xf>
    <xf numFmtId="0" fontId="27" fillId="27" borderId="35" xfId="3" applyFont="1" applyFill="1" applyBorder="1" applyAlignment="1">
      <alignment horizontal="center" vertical="center"/>
    </xf>
    <xf numFmtId="0" fontId="41" fillId="33" borderId="31" xfId="3" applyFont="1" applyFill="1" applyBorder="1" applyAlignment="1">
      <alignment horizontal="center" vertical="center"/>
    </xf>
    <xf numFmtId="0" fontId="68" fillId="56" borderId="36" xfId="3" applyFont="1" applyFill="1" applyBorder="1" applyAlignment="1">
      <alignment horizontal="center" vertical="center"/>
    </xf>
    <xf numFmtId="0" fontId="68" fillId="56" borderId="34" xfId="3" applyFont="1" applyFill="1" applyBorder="1" applyAlignment="1">
      <alignment horizontal="center" vertical="center"/>
    </xf>
    <xf numFmtId="0" fontId="50" fillId="0" borderId="160" xfId="3" applyFont="1" applyBorder="1" applyAlignment="1">
      <alignment horizontal="center" vertical="center"/>
    </xf>
    <xf numFmtId="0" fontId="50" fillId="0" borderId="89" xfId="3" applyFont="1" applyBorder="1" applyAlignment="1">
      <alignment horizontal="center" vertical="center"/>
    </xf>
    <xf numFmtId="0" fontId="21" fillId="34" borderId="87" xfId="3" applyFont="1" applyFill="1" applyBorder="1" applyAlignment="1">
      <alignment horizontal="center" vertical="center"/>
    </xf>
    <xf numFmtId="0" fontId="21" fillId="34" borderId="28" xfId="3" applyFont="1" applyFill="1" applyBorder="1" applyAlignment="1">
      <alignment horizontal="center" vertical="center"/>
    </xf>
    <xf numFmtId="0" fontId="21" fillId="34" borderId="40" xfId="3" applyFont="1" applyFill="1" applyBorder="1" applyAlignment="1">
      <alignment horizontal="center" vertical="center"/>
    </xf>
    <xf numFmtId="1" fontId="45" fillId="35" borderId="35" xfId="3" applyNumberFormat="1" applyFont="1" applyFill="1" applyBorder="1" applyAlignment="1">
      <alignment horizontal="center" vertical="center"/>
    </xf>
    <xf numFmtId="0" fontId="21" fillId="34" borderId="41" xfId="3" applyFont="1" applyFill="1" applyBorder="1" applyAlignment="1">
      <alignment horizontal="center" vertical="center"/>
    </xf>
    <xf numFmtId="0" fontId="21" fillId="34" borderId="39" xfId="3" applyFont="1" applyFill="1" applyBorder="1" applyAlignment="1">
      <alignment horizontal="center" vertical="center"/>
    </xf>
    <xf numFmtId="0" fontId="21" fillId="34" borderId="42" xfId="3" applyFont="1" applyFill="1" applyBorder="1" applyAlignment="1">
      <alignment horizontal="center" vertical="center"/>
    </xf>
    <xf numFmtId="0" fontId="21" fillId="34" borderId="87" xfId="3" applyFont="1" applyFill="1" applyBorder="1" applyAlignment="1">
      <alignment horizontal="left" vertical="center"/>
    </xf>
    <xf numFmtId="0" fontId="21" fillId="34" borderId="28" xfId="3" applyFont="1" applyFill="1" applyBorder="1" applyAlignment="1">
      <alignment horizontal="left" vertical="center"/>
    </xf>
    <xf numFmtId="0" fontId="21" fillId="34" borderId="40" xfId="3" applyFont="1" applyFill="1" applyBorder="1" applyAlignment="1">
      <alignment horizontal="left" vertical="center"/>
    </xf>
    <xf numFmtId="15" fontId="28" fillId="0" borderId="13" xfId="3" applyNumberFormat="1" applyFont="1" applyBorder="1" applyAlignment="1">
      <alignment horizontal="center" vertical="center" wrapText="1"/>
    </xf>
    <xf numFmtId="15" fontId="28" fillId="0" borderId="13" xfId="3" applyNumberFormat="1" applyFont="1" applyBorder="1" applyAlignment="1">
      <alignment horizontal="center" vertical="center"/>
    </xf>
    <xf numFmtId="0" fontId="22" fillId="0" borderId="12" xfId="37" applyFont="1" applyBorder="1" applyAlignment="1">
      <alignment horizontal="center" vertical="center" wrapText="1"/>
    </xf>
    <xf numFmtId="0" fontId="22" fillId="0" borderId="13" xfId="37" applyFont="1" applyBorder="1" applyAlignment="1">
      <alignment horizontal="center" vertical="center" wrapText="1"/>
    </xf>
    <xf numFmtId="0" fontId="26" fillId="0" borderId="12" xfId="37" applyFont="1" applyBorder="1" applyAlignment="1">
      <alignment horizontal="center" vertical="center" wrapText="1"/>
    </xf>
    <xf numFmtId="0" fontId="26" fillId="0" borderId="13" xfId="37" applyFont="1" applyBorder="1" applyAlignment="1">
      <alignment horizontal="center" vertical="center" wrapText="1"/>
    </xf>
    <xf numFmtId="0" fontId="26" fillId="0" borderId="14" xfId="37" applyFont="1" applyBorder="1" applyAlignment="1">
      <alignment horizontal="center" vertical="center" wrapText="1"/>
    </xf>
    <xf numFmtId="0" fontId="24" fillId="0" borderId="14" xfId="0" applyFont="1" applyBorder="1" applyAlignment="1">
      <alignment horizontal="left" vertical="center"/>
    </xf>
    <xf numFmtId="0" fontId="25" fillId="0" borderId="15" xfId="0" applyFont="1" applyBorder="1" applyAlignment="1">
      <alignment horizontal="left" vertical="center"/>
    </xf>
    <xf numFmtId="0" fontId="25" fillId="0" borderId="12" xfId="0" applyFont="1" applyBorder="1" applyAlignment="1">
      <alignment horizontal="left" vertical="center"/>
    </xf>
    <xf numFmtId="0" fontId="26" fillId="0" borderId="13" xfId="0" applyFont="1" applyBorder="1" applyAlignment="1">
      <alignment horizontal="center" vertical="center" wrapText="1"/>
    </xf>
    <xf numFmtId="0" fontId="23" fillId="0" borderId="13" xfId="0" applyFont="1" applyBorder="1" applyAlignment="1">
      <alignment horizontal="center" vertical="center" wrapText="1"/>
    </xf>
    <xf numFmtId="0" fontId="21" fillId="0" borderId="20" xfId="3" applyFont="1" applyBorder="1" applyAlignment="1">
      <alignment horizontal="center" vertical="center"/>
    </xf>
    <xf numFmtId="0" fontId="21" fillId="0" borderId="21" xfId="3" applyFont="1" applyBorder="1" applyAlignment="1">
      <alignment horizontal="center" vertical="center"/>
    </xf>
    <xf numFmtId="1" fontId="21" fillId="34" borderId="32" xfId="3" applyNumberFormat="1" applyFont="1" applyFill="1" applyBorder="1" applyAlignment="1">
      <alignment horizontal="center" vertical="center"/>
    </xf>
    <xf numFmtId="1" fontId="21" fillId="34" borderId="39" xfId="3" applyNumberFormat="1" applyFont="1" applyFill="1" applyBorder="1" applyAlignment="1">
      <alignment horizontal="center" vertical="center"/>
    </xf>
    <xf numFmtId="1" fontId="21" fillId="34" borderId="30" xfId="3" applyNumberFormat="1" applyFont="1" applyFill="1" applyBorder="1" applyAlignment="1">
      <alignment horizontal="center" vertical="center"/>
    </xf>
    <xf numFmtId="1" fontId="52" fillId="0" borderId="160" xfId="3" applyNumberFormat="1" applyFont="1" applyBorder="1" applyAlignment="1">
      <alignment horizontal="center" vertical="center"/>
    </xf>
    <xf numFmtId="1" fontId="52" fillId="0" borderId="86" xfId="3" applyNumberFormat="1" applyFont="1" applyBorder="1" applyAlignment="1">
      <alignment horizontal="center" vertical="center"/>
    </xf>
    <xf numFmtId="1" fontId="52" fillId="0" borderId="51" xfId="3" applyNumberFormat="1" applyFont="1" applyBorder="1" applyAlignment="1">
      <alignment horizontal="center" vertical="center"/>
    </xf>
    <xf numFmtId="1" fontId="52" fillId="0" borderId="148" xfId="3" applyNumberFormat="1" applyFont="1" applyBorder="1" applyAlignment="1">
      <alignment horizontal="center" vertical="center"/>
    </xf>
    <xf numFmtId="0" fontId="50" fillId="0" borderId="104" xfId="3" applyFont="1" applyBorder="1" applyAlignment="1">
      <alignment horizontal="center" vertical="center"/>
    </xf>
    <xf numFmtId="0" fontId="50" fillId="0" borderId="147" xfId="3" applyFont="1" applyBorder="1" applyAlignment="1">
      <alignment horizontal="center" vertical="center"/>
    </xf>
    <xf numFmtId="1" fontId="45" fillId="35" borderId="112" xfId="3" applyNumberFormat="1" applyFont="1" applyFill="1" applyBorder="1" applyAlignment="1">
      <alignment horizontal="center" vertical="center"/>
    </xf>
    <xf numFmtId="9" fontId="45" fillId="35" borderId="112" xfId="3" applyNumberFormat="1" applyFont="1" applyFill="1" applyBorder="1" applyAlignment="1">
      <alignment horizontal="center" vertical="center"/>
    </xf>
    <xf numFmtId="9" fontId="28" fillId="35" borderId="113" xfId="3" applyNumberFormat="1" applyFont="1" applyFill="1" applyBorder="1" applyAlignment="1">
      <alignment horizontal="center" vertical="center"/>
    </xf>
    <xf numFmtId="9" fontId="21" fillId="34" borderId="41" xfId="48" applyFont="1" applyFill="1" applyBorder="1" applyAlignment="1">
      <alignment horizontal="center" vertical="center" wrapText="1"/>
    </xf>
    <xf numFmtId="9" fontId="21" fillId="34" borderId="39" xfId="48" applyFont="1" applyFill="1" applyBorder="1" applyAlignment="1">
      <alignment horizontal="center" vertical="center" wrapText="1"/>
    </xf>
    <xf numFmtId="9" fontId="21" fillId="34" borderId="42" xfId="48" applyFont="1" applyFill="1" applyBorder="1" applyAlignment="1">
      <alignment horizontal="center" vertical="center" wrapText="1"/>
    </xf>
    <xf numFmtId="9" fontId="27" fillId="34" borderId="45" xfId="48" applyFont="1" applyFill="1" applyBorder="1" applyAlignment="1">
      <alignment horizontal="center" vertical="center" wrapText="1"/>
    </xf>
    <xf numFmtId="9" fontId="27" fillId="34" borderId="31" xfId="48" applyFont="1" applyFill="1" applyBorder="1" applyAlignment="1">
      <alignment horizontal="center" vertical="center" wrapText="1"/>
    </xf>
    <xf numFmtId="0" fontId="41" fillId="33" borderId="30" xfId="3" applyFont="1" applyFill="1" applyBorder="1" applyAlignment="1">
      <alignment horizontal="center" vertical="center"/>
    </xf>
    <xf numFmtId="0" fontId="55" fillId="33" borderId="31" xfId="3" applyFont="1" applyFill="1" applyBorder="1" applyAlignment="1">
      <alignment horizontal="center" vertical="center"/>
    </xf>
    <xf numFmtId="0" fontId="21" fillId="34" borderId="29" xfId="3" applyFont="1" applyFill="1" applyBorder="1" applyAlignment="1">
      <alignment horizontal="center" vertical="center"/>
    </xf>
    <xf numFmtId="0" fontId="21" fillId="34" borderId="33" xfId="3" applyFont="1" applyFill="1" applyBorder="1" applyAlignment="1">
      <alignment horizontal="center" vertical="center"/>
    </xf>
    <xf numFmtId="9" fontId="21" fillId="34" borderId="43" xfId="48" applyFont="1" applyFill="1" applyBorder="1" applyAlignment="1">
      <alignment horizontal="center" vertical="center" wrapText="1"/>
    </xf>
    <xf numFmtId="9" fontId="21" fillId="34" borderId="34" xfId="48" applyFont="1" applyFill="1" applyBorder="1" applyAlignment="1">
      <alignment horizontal="center" vertical="center" wrapText="1"/>
    </xf>
    <xf numFmtId="9" fontId="21" fillId="34" borderId="44" xfId="48" applyFont="1" applyFill="1" applyBorder="1" applyAlignment="1">
      <alignment horizontal="center" vertical="center" wrapText="1"/>
    </xf>
    <xf numFmtId="0" fontId="44" fillId="34" borderId="43" xfId="37" applyFont="1" applyFill="1" applyBorder="1" applyAlignment="1">
      <alignment horizontal="center" vertical="center" wrapText="1"/>
    </xf>
    <xf numFmtId="0" fontId="44" fillId="34" borderId="34" xfId="37" applyFont="1" applyFill="1" applyBorder="1" applyAlignment="1">
      <alignment horizontal="center" vertical="center" wrapText="1"/>
    </xf>
    <xf numFmtId="0" fontId="44" fillId="34" borderId="44" xfId="37" applyFont="1" applyFill="1" applyBorder="1" applyAlignment="1">
      <alignment horizontal="center" vertical="center" wrapText="1"/>
    </xf>
    <xf numFmtId="0" fontId="21" fillId="27" borderId="30" xfId="3" applyFont="1" applyFill="1" applyBorder="1" applyAlignment="1">
      <alignment horizontal="center" vertical="center"/>
    </xf>
    <xf numFmtId="0" fontId="21" fillId="27" borderId="31" xfId="3" applyFont="1" applyFill="1" applyBorder="1" applyAlignment="1">
      <alignment horizontal="center" vertical="center"/>
    </xf>
    <xf numFmtId="0" fontId="22" fillId="0" borderId="138" xfId="37" applyFont="1" applyBorder="1" applyAlignment="1">
      <alignment horizontal="center"/>
    </xf>
    <xf numFmtId="0" fontId="22" fillId="0" borderId="139" xfId="37" applyFont="1" applyBorder="1" applyAlignment="1">
      <alignment horizontal="center"/>
    </xf>
    <xf numFmtId="0" fontId="22" fillId="0" borderId="140" xfId="37" applyFont="1" applyBorder="1" applyAlignment="1">
      <alignment horizontal="center"/>
    </xf>
    <xf numFmtId="0" fontId="27" fillId="0" borderId="14" xfId="3" applyFont="1" applyBorder="1" applyAlignment="1">
      <alignment horizontal="center" vertical="center"/>
    </xf>
    <xf numFmtId="0" fontId="27" fillId="0" borderId="15" xfId="3" applyFont="1" applyBorder="1" applyAlignment="1">
      <alignment horizontal="center" vertical="center"/>
    </xf>
    <xf numFmtId="0" fontId="27" fillId="0" borderId="12" xfId="3" applyFont="1" applyBorder="1" applyAlignment="1">
      <alignment horizontal="center" vertical="center"/>
    </xf>
    <xf numFmtId="1" fontId="27" fillId="0" borderId="50" xfId="3" applyNumberFormat="1" applyFont="1" applyBorder="1" applyAlignment="1">
      <alignment horizontal="center" vertical="center"/>
    </xf>
    <xf numFmtId="1" fontId="27" fillId="0" borderId="149" xfId="3" applyNumberFormat="1" applyFont="1" applyBorder="1" applyAlignment="1">
      <alignment horizontal="center" vertical="center"/>
    </xf>
    <xf numFmtId="1" fontId="46" fillId="35" borderId="62" xfId="3" applyNumberFormat="1" applyFont="1" applyFill="1" applyBorder="1" applyAlignment="1">
      <alignment horizontal="center" vertical="center"/>
    </xf>
    <xf numFmtId="0" fontId="0" fillId="0" borderId="62" xfId="0" applyBorder="1" applyAlignment="1">
      <alignment horizontal="center" vertical="center"/>
    </xf>
    <xf numFmtId="1" fontId="52" fillId="0" borderId="89" xfId="3" applyNumberFormat="1" applyFont="1" applyBorder="1" applyAlignment="1">
      <alignment horizontal="center" vertical="center"/>
    </xf>
    <xf numFmtId="0" fontId="27" fillId="0" borderId="91" xfId="3" applyFont="1" applyBorder="1" applyAlignment="1">
      <alignment horizontal="center" vertical="center"/>
    </xf>
    <xf numFmtId="0" fontId="27" fillId="0" borderId="150" xfId="3" applyFont="1" applyBorder="1" applyAlignment="1">
      <alignment horizontal="center" vertical="center"/>
    </xf>
    <xf numFmtId="0" fontId="41" fillId="33" borderId="28" xfId="3" applyFont="1" applyFill="1" applyBorder="1" applyAlignment="1">
      <alignment horizontal="center" vertical="center"/>
    </xf>
    <xf numFmtId="0" fontId="41" fillId="33" borderId="40" xfId="3" applyFont="1" applyFill="1" applyBorder="1" applyAlignment="1">
      <alignment horizontal="center" vertical="center"/>
    </xf>
    <xf numFmtId="0" fontId="35" fillId="27" borderId="35" xfId="3" applyFont="1" applyFill="1" applyBorder="1" applyAlignment="1">
      <alignment horizontal="center" vertical="center"/>
    </xf>
    <xf numFmtId="0" fontId="41" fillId="33" borderId="33" xfId="3" applyFont="1" applyFill="1" applyBorder="1" applyAlignment="1">
      <alignment horizontal="center" vertical="center"/>
    </xf>
    <xf numFmtId="0" fontId="74" fillId="32" borderId="198" xfId="3" applyFont="1" applyFill="1" applyBorder="1" applyAlignment="1">
      <alignment horizontal="center" vertical="center" wrapText="1"/>
    </xf>
    <xf numFmtId="0" fontId="74" fillId="32" borderId="29" xfId="3" applyFont="1" applyFill="1" applyBorder="1" applyAlignment="1">
      <alignment horizontal="center" vertical="center" wrapText="1"/>
    </xf>
    <xf numFmtId="0" fontId="21" fillId="27" borderId="28" xfId="3" applyFont="1" applyFill="1" applyBorder="1" applyAlignment="1">
      <alignment horizontal="center" vertical="center"/>
    </xf>
    <xf numFmtId="0" fontId="21" fillId="0" borderId="28" xfId="37" applyFont="1" applyBorder="1"/>
    <xf numFmtId="0" fontId="21" fillId="0" borderId="31" xfId="37" applyFont="1" applyBorder="1"/>
    <xf numFmtId="0" fontId="21" fillId="27" borderId="33" xfId="3" applyFont="1" applyFill="1" applyBorder="1" applyAlignment="1">
      <alignment horizontal="center" vertical="center"/>
    </xf>
    <xf numFmtId="1" fontId="46" fillId="0" borderId="51" xfId="3" applyNumberFormat="1" applyFont="1" applyBorder="1" applyAlignment="1">
      <alignment horizontal="center" vertical="center"/>
    </xf>
    <xf numFmtId="1" fontId="46" fillId="0" borderId="89" xfId="3" applyNumberFormat="1" applyFont="1" applyBorder="1" applyAlignment="1">
      <alignment horizontal="center" vertical="center"/>
    </xf>
    <xf numFmtId="1" fontId="0" fillId="0" borderId="62" xfId="0" applyNumberFormat="1" applyBorder="1" applyAlignment="1">
      <alignment horizontal="center" vertical="center"/>
    </xf>
    <xf numFmtId="0" fontId="27" fillId="0" borderId="160" xfId="3" applyFont="1" applyBorder="1" applyAlignment="1">
      <alignment horizontal="center" vertical="center"/>
    </xf>
    <xf numFmtId="0" fontId="27" fillId="0" borderId="86" xfId="3" applyFont="1" applyBorder="1" applyAlignment="1">
      <alignment horizontal="center" vertical="center"/>
    </xf>
    <xf numFmtId="0" fontId="43" fillId="34" borderId="30" xfId="3" applyFont="1" applyFill="1" applyBorder="1" applyAlignment="1">
      <alignment horizontal="center" vertical="center"/>
    </xf>
    <xf numFmtId="0" fontId="43" fillId="34" borderId="31" xfId="3" applyFont="1" applyFill="1" applyBorder="1" applyAlignment="1">
      <alignment horizontal="center" vertical="center"/>
    </xf>
    <xf numFmtId="0" fontId="21" fillId="34" borderId="168" xfId="3" applyFont="1" applyFill="1" applyBorder="1" applyAlignment="1">
      <alignment horizontal="left" vertical="center"/>
    </xf>
    <xf numFmtId="0" fontId="21" fillId="34" borderId="169" xfId="3" applyFont="1" applyFill="1" applyBorder="1" applyAlignment="1">
      <alignment horizontal="left" vertical="center"/>
    </xf>
    <xf numFmtId="0" fontId="21" fillId="34" borderId="170" xfId="3" applyFont="1" applyFill="1" applyBorder="1" applyAlignment="1">
      <alignment horizontal="left" vertical="center"/>
    </xf>
    <xf numFmtId="0" fontId="27" fillId="0" borderId="89" xfId="3" applyFont="1" applyBorder="1" applyAlignment="1">
      <alignment horizontal="center" vertical="center"/>
    </xf>
    <xf numFmtId="0" fontId="41" fillId="34" borderId="14" xfId="3" applyFont="1" applyFill="1" applyBorder="1" applyAlignment="1">
      <alignment horizontal="center" vertical="center"/>
    </xf>
    <xf numFmtId="0" fontId="41" fillId="34" borderId="15" xfId="3" applyFont="1" applyFill="1" applyBorder="1" applyAlignment="1">
      <alignment horizontal="center" vertical="center"/>
    </xf>
    <xf numFmtId="0" fontId="41" fillId="34" borderId="12" xfId="3" applyFont="1" applyFill="1" applyBorder="1" applyAlignment="1">
      <alignment horizontal="center" vertical="center"/>
    </xf>
    <xf numFmtId="9" fontId="28" fillId="35" borderId="183" xfId="3" applyNumberFormat="1" applyFont="1" applyFill="1" applyBorder="1" applyAlignment="1">
      <alignment horizontal="center" vertical="center"/>
    </xf>
    <xf numFmtId="9" fontId="28" fillId="35" borderId="37" xfId="3" applyNumberFormat="1" applyFont="1" applyFill="1" applyBorder="1" applyAlignment="1">
      <alignment horizontal="center" vertical="center"/>
    </xf>
    <xf numFmtId="9" fontId="28" fillId="35" borderId="196" xfId="3" applyNumberFormat="1" applyFont="1" applyFill="1" applyBorder="1" applyAlignment="1">
      <alignment horizontal="center" vertical="center"/>
    </xf>
    <xf numFmtId="1" fontId="43" fillId="34" borderId="30" xfId="3" applyNumberFormat="1" applyFont="1" applyFill="1" applyBorder="1" applyAlignment="1">
      <alignment horizontal="center" vertical="center"/>
    </xf>
    <xf numFmtId="1" fontId="43" fillId="34" borderId="31" xfId="3" applyNumberFormat="1" applyFont="1" applyFill="1" applyBorder="1" applyAlignment="1">
      <alignment horizontal="center" vertical="center"/>
    </xf>
    <xf numFmtId="0" fontId="21" fillId="34" borderId="30" xfId="3" applyFont="1" applyFill="1" applyBorder="1" applyAlignment="1">
      <alignment horizontal="center" vertical="center"/>
    </xf>
    <xf numFmtId="0" fontId="21" fillId="34" borderId="31" xfId="3" applyFont="1" applyFill="1" applyBorder="1" applyAlignment="1">
      <alignment horizontal="center" vertical="center"/>
    </xf>
    <xf numFmtId="0" fontId="73" fillId="54" borderId="16" xfId="3" applyFont="1" applyFill="1" applyBorder="1" applyAlignment="1">
      <alignment horizontal="center" vertical="center"/>
    </xf>
    <xf numFmtId="0" fontId="73" fillId="54" borderId="17" xfId="3" applyFont="1" applyFill="1" applyBorder="1" applyAlignment="1">
      <alignment horizontal="center" vertical="center"/>
    </xf>
    <xf numFmtId="0" fontId="73" fillId="54" borderId="18" xfId="3" applyFont="1" applyFill="1" applyBorder="1" applyAlignment="1">
      <alignment horizontal="center" vertical="center"/>
    </xf>
    <xf numFmtId="0" fontId="73" fillId="54" borderId="25" xfId="3" applyFont="1" applyFill="1" applyBorder="1" applyAlignment="1">
      <alignment horizontal="center" vertical="center"/>
    </xf>
    <xf numFmtId="0" fontId="73" fillId="54" borderId="26" xfId="3" applyFont="1" applyFill="1" applyBorder="1" applyAlignment="1">
      <alignment horizontal="center" vertical="center"/>
    </xf>
    <xf numFmtId="0" fontId="73" fillId="54" borderId="27" xfId="3" applyFont="1" applyFill="1" applyBorder="1" applyAlignment="1">
      <alignment horizontal="center" vertical="center"/>
    </xf>
    <xf numFmtId="0" fontId="72" fillId="32" borderId="11" xfId="0" applyFont="1" applyFill="1" applyBorder="1" applyAlignment="1">
      <alignment horizontal="center" vertical="center"/>
    </xf>
    <xf numFmtId="0" fontId="0" fillId="0" borderId="188" xfId="0" applyBorder="1"/>
    <xf numFmtId="0" fontId="0" fillId="0" borderId="72" xfId="0" applyBorder="1"/>
    <xf numFmtId="0" fontId="0" fillId="0" borderId="83" xfId="0" applyBorder="1"/>
    <xf numFmtId="2" fontId="0" fillId="0" borderId="11" xfId="0" applyNumberFormat="1" applyBorder="1" applyAlignment="1">
      <alignment horizontal="center"/>
    </xf>
    <xf numFmtId="0" fontId="62" fillId="0" borderId="11" xfId="0" applyFont="1" applyBorder="1" applyAlignment="1">
      <alignment horizontal="center" vertical="center"/>
    </xf>
    <xf numFmtId="0" fontId="0" fillId="0" borderId="11" xfId="0" applyBorder="1" applyAlignment="1">
      <alignment horizontal="center"/>
    </xf>
    <xf numFmtId="1" fontId="63" fillId="0" borderId="11" xfId="0" applyNumberFormat="1" applyFont="1" applyBorder="1" applyAlignment="1">
      <alignment horizontal="center"/>
    </xf>
    <xf numFmtId="0" fontId="67" fillId="32" borderId="11" xfId="0" applyFont="1" applyFill="1" applyBorder="1" applyAlignment="1">
      <alignment horizontal="center" vertical="center"/>
    </xf>
    <xf numFmtId="0" fontId="0" fillId="52" borderId="11" xfId="0" applyFill="1" applyBorder="1" applyAlignment="1">
      <alignment horizontal="center"/>
    </xf>
    <xf numFmtId="0" fontId="0" fillId="53" borderId="11" xfId="0" applyFill="1" applyBorder="1" applyAlignment="1">
      <alignment horizontal="center"/>
    </xf>
    <xf numFmtId="0" fontId="0" fillId="47" borderId="11" xfId="0" applyFill="1" applyBorder="1" applyAlignment="1">
      <alignment horizontal="center"/>
    </xf>
    <xf numFmtId="0" fontId="0" fillId="49" borderId="11" xfId="0" applyFill="1" applyBorder="1" applyAlignment="1">
      <alignment horizontal="center"/>
    </xf>
    <xf numFmtId="0" fontId="0" fillId="45" borderId="11" xfId="0" applyFill="1" applyBorder="1" applyAlignment="1">
      <alignment horizontal="center"/>
    </xf>
    <xf numFmtId="0" fontId="0" fillId="50" borderId="11" xfId="0" applyFill="1" applyBorder="1" applyAlignment="1">
      <alignment horizontal="center"/>
    </xf>
    <xf numFmtId="0" fontId="0" fillId="51" borderId="11" xfId="0" applyFill="1" applyBorder="1" applyAlignment="1">
      <alignment horizontal="center"/>
    </xf>
    <xf numFmtId="0" fontId="0" fillId="46" borderId="11" xfId="0" applyFill="1" applyBorder="1" applyAlignment="1">
      <alignment horizontal="center"/>
    </xf>
    <xf numFmtId="0" fontId="0" fillId="25" borderId="11" xfId="0" applyFill="1" applyBorder="1" applyAlignment="1">
      <alignment horizontal="center"/>
    </xf>
    <xf numFmtId="0" fontId="0" fillId="2" borderId="11" xfId="0" applyFill="1" applyBorder="1" applyAlignment="1">
      <alignment horizontal="center"/>
    </xf>
    <xf numFmtId="0" fontId="0" fillId="43" borderId="11" xfId="0" applyFill="1" applyBorder="1" applyAlignment="1">
      <alignment horizontal="center"/>
    </xf>
    <xf numFmtId="0" fontId="0" fillId="48" borderId="11" xfId="0" applyFill="1" applyBorder="1" applyAlignment="1">
      <alignment horizontal="center"/>
    </xf>
    <xf numFmtId="0" fontId="67" fillId="32" borderId="11" xfId="0" applyFont="1" applyFill="1" applyBorder="1" applyAlignment="1">
      <alignment horizontal="center"/>
    </xf>
    <xf numFmtId="164" fontId="0" fillId="0" borderId="11" xfId="0" applyNumberFormat="1" applyBorder="1" applyAlignment="1">
      <alignment horizontal="center" vertical="center"/>
    </xf>
    <xf numFmtId="0" fontId="76" fillId="32" borderId="11" xfId="0" applyFont="1" applyFill="1" applyBorder="1" applyAlignment="1">
      <alignment horizontal="center" vertical="center"/>
    </xf>
    <xf numFmtId="0" fontId="0" fillId="55" borderId="11" xfId="0" applyFill="1" applyBorder="1" applyAlignment="1">
      <alignment horizontal="center" wrapText="1"/>
    </xf>
    <xf numFmtId="0" fontId="67" fillId="44" borderId="11" xfId="0" applyFont="1" applyFill="1" applyBorder="1" applyAlignment="1">
      <alignment horizontal="center"/>
    </xf>
    <xf numFmtId="0" fontId="70" fillId="32" borderId="11" xfId="0" applyFont="1" applyFill="1" applyBorder="1" applyAlignment="1">
      <alignment horizontal="center"/>
    </xf>
    <xf numFmtId="0" fontId="63" fillId="55" borderId="11" xfId="0" applyFont="1" applyFill="1" applyBorder="1" applyAlignment="1">
      <alignment horizontal="center"/>
    </xf>
    <xf numFmtId="0" fontId="71" fillId="0" borderId="11" xfId="0" applyFont="1" applyBorder="1" applyAlignment="1">
      <alignment horizontal="center"/>
    </xf>
    <xf numFmtId="0" fontId="63" fillId="0" borderId="61" xfId="0" applyFont="1" applyBorder="1" applyAlignment="1">
      <alignment horizontal="center" vertical="center" wrapText="1"/>
    </xf>
    <xf numFmtId="0" fontId="63" fillId="0" borderId="197" xfId="0" applyFont="1" applyBorder="1" applyAlignment="1">
      <alignment horizontal="center" vertical="center"/>
    </xf>
    <xf numFmtId="0" fontId="0" fillId="0" borderId="134" xfId="0" applyBorder="1"/>
    <xf numFmtId="0" fontId="63" fillId="0" borderId="205" xfId="0" applyFont="1" applyBorder="1" applyAlignment="1">
      <alignment horizontal="center" vertical="center"/>
    </xf>
    <xf numFmtId="0" fontId="0" fillId="0" borderId="201" xfId="0" applyBorder="1"/>
    <xf numFmtId="0" fontId="63" fillId="0" borderId="194" xfId="0" applyFont="1" applyBorder="1" applyAlignment="1">
      <alignment horizontal="center" vertical="center"/>
    </xf>
    <xf numFmtId="0" fontId="0" fillId="0" borderId="135" xfId="0" applyBorder="1"/>
    <xf numFmtId="0" fontId="67" fillId="32" borderId="125" xfId="0" applyFont="1" applyFill="1" applyBorder="1" applyAlignment="1">
      <alignment horizontal="center"/>
    </xf>
    <xf numFmtId="0" fontId="63" fillId="0" borderId="210" xfId="0" applyFont="1" applyBorder="1" applyAlignment="1">
      <alignment horizontal="center" vertical="center"/>
    </xf>
    <xf numFmtId="0" fontId="63" fillId="0" borderId="201" xfId="0" applyFont="1" applyBorder="1" applyAlignment="1">
      <alignment horizontal="center" vertical="center"/>
    </xf>
    <xf numFmtId="0" fontId="63" fillId="0" borderId="208" xfId="0" applyFont="1" applyBorder="1" applyAlignment="1">
      <alignment horizontal="center" vertical="center"/>
    </xf>
    <xf numFmtId="0" fontId="63" fillId="0" borderId="209" xfId="0" applyFont="1" applyBorder="1" applyAlignment="1">
      <alignment horizontal="center" vertical="center"/>
    </xf>
    <xf numFmtId="0" fontId="63" fillId="0" borderId="207" xfId="0" applyFont="1" applyBorder="1" applyAlignment="1">
      <alignment horizontal="center" vertical="center"/>
    </xf>
    <xf numFmtId="0" fontId="63" fillId="0" borderId="204" xfId="0" applyFont="1" applyBorder="1" applyAlignment="1">
      <alignment horizontal="center" vertical="center"/>
    </xf>
    <xf numFmtId="0" fontId="67" fillId="44" borderId="47" xfId="0" applyFont="1" applyFill="1" applyBorder="1" applyAlignment="1">
      <alignment horizontal="center"/>
    </xf>
    <xf numFmtId="0" fontId="67" fillId="44" borderId="61" xfId="0" applyFont="1" applyFill="1" applyBorder="1" applyAlignment="1">
      <alignment horizontal="center"/>
    </xf>
    <xf numFmtId="164" fontId="63" fillId="0" borderId="206" xfId="0" applyNumberFormat="1" applyFont="1" applyBorder="1" applyAlignment="1">
      <alignment horizontal="center" vertical="center"/>
    </xf>
    <xf numFmtId="0" fontId="0" fillId="0" borderId="204" xfId="0" applyBorder="1"/>
    <xf numFmtId="164" fontId="63" fillId="0" borderId="205" xfId="0" applyNumberFormat="1" applyFont="1" applyBorder="1" applyAlignment="1">
      <alignment horizontal="center" vertical="center"/>
    </xf>
  </cellXfs>
  <cellStyles count="66">
    <cellStyle name="          _x000d__x000a_386grabber=VGA.3GR_x000d__x000a_" xfId="3" xr:uid="{00000000-0005-0000-0000-000003000000}"/>
    <cellStyle name="          _x000d__x000a_386grabber=VGA.3GR_x000d__x000a_ 2" xfId="54" xr:uid="{00000000-0005-0000-0000-000036000000}"/>
    <cellStyle name="20% - Énfasis1 2" xfId="4" xr:uid="{00000000-0005-0000-0000-000004000000}"/>
    <cellStyle name="20% - Énfasis2 2" xfId="5" xr:uid="{00000000-0005-0000-0000-000005000000}"/>
    <cellStyle name="20% - Énfasis3 2" xfId="6" xr:uid="{00000000-0005-0000-0000-000006000000}"/>
    <cellStyle name="20% - Énfasis4 2" xfId="7" xr:uid="{00000000-0005-0000-0000-000007000000}"/>
    <cellStyle name="20% - Énfasis5 2" xfId="8" xr:uid="{00000000-0005-0000-0000-000008000000}"/>
    <cellStyle name="20% - Énfasis6 2" xfId="9" xr:uid="{00000000-0005-0000-0000-000009000000}"/>
    <cellStyle name="40% - Énfasis1 2" xfId="10" xr:uid="{00000000-0005-0000-0000-00000A000000}"/>
    <cellStyle name="40% - Énfasis2 2" xfId="11" xr:uid="{00000000-0005-0000-0000-00000B000000}"/>
    <cellStyle name="40% - Énfasis3 2" xfId="12" xr:uid="{00000000-0005-0000-0000-00000C000000}"/>
    <cellStyle name="40% - Énfasis4 2" xfId="13" xr:uid="{00000000-0005-0000-0000-00000D000000}"/>
    <cellStyle name="40% - Énfasis5 2" xfId="14" xr:uid="{00000000-0005-0000-0000-00000E000000}"/>
    <cellStyle name="40% - Énfasis6 2" xfId="15" xr:uid="{00000000-0005-0000-0000-00000F000000}"/>
    <cellStyle name="60% - Énfasis1 2" xfId="16" xr:uid="{00000000-0005-0000-0000-000010000000}"/>
    <cellStyle name="60% - Énfasis2 2" xfId="17" xr:uid="{00000000-0005-0000-0000-000011000000}"/>
    <cellStyle name="60% - Énfasis3 2" xfId="18" xr:uid="{00000000-0005-0000-0000-000012000000}"/>
    <cellStyle name="60% - Énfasis4 2" xfId="19" xr:uid="{00000000-0005-0000-0000-000013000000}"/>
    <cellStyle name="60% - Énfasis5 2" xfId="20" xr:uid="{00000000-0005-0000-0000-000014000000}"/>
    <cellStyle name="60% - Énfasis6 2" xfId="21" xr:uid="{00000000-0005-0000-0000-000015000000}"/>
    <cellStyle name="Bueno 2" xfId="22" xr:uid="{00000000-0005-0000-0000-000016000000}"/>
    <cellStyle name="Cálculo 2" xfId="23" xr:uid="{00000000-0005-0000-0000-000017000000}"/>
    <cellStyle name="Celda de comprobación 2" xfId="24" xr:uid="{00000000-0005-0000-0000-000018000000}"/>
    <cellStyle name="Celda vinculada 2" xfId="25" xr:uid="{00000000-0005-0000-0000-000019000000}"/>
    <cellStyle name="Encabezado 1 2" xfId="44" xr:uid="{00000000-0005-0000-0000-00002C000000}"/>
    <cellStyle name="Encabezado 4 2" xfId="26" xr:uid="{00000000-0005-0000-0000-00001A000000}"/>
    <cellStyle name="Énfasis1 2" xfId="27" xr:uid="{00000000-0005-0000-0000-00001B000000}"/>
    <cellStyle name="Énfasis2 2" xfId="28" xr:uid="{00000000-0005-0000-0000-00001C000000}"/>
    <cellStyle name="Énfasis3 2" xfId="29" xr:uid="{00000000-0005-0000-0000-00001D000000}"/>
    <cellStyle name="Énfasis4 2" xfId="30" xr:uid="{00000000-0005-0000-0000-00001E000000}"/>
    <cellStyle name="Énfasis5 2" xfId="31" xr:uid="{00000000-0005-0000-0000-00001F000000}"/>
    <cellStyle name="Énfasis6 2" xfId="32" xr:uid="{00000000-0005-0000-0000-000020000000}"/>
    <cellStyle name="Entrada 2" xfId="33" xr:uid="{00000000-0005-0000-0000-000021000000}"/>
    <cellStyle name="Euro" xfId="34" xr:uid="{00000000-0005-0000-0000-000022000000}"/>
    <cellStyle name="Incorrecto 2" xfId="35" xr:uid="{00000000-0005-0000-0000-000023000000}"/>
    <cellStyle name="Millares [0]" xfId="57" builtinId="6"/>
    <cellStyle name="Millares [0] 2" xfId="55" xr:uid="{00000000-0005-0000-0000-000037000000}"/>
    <cellStyle name="Neutral 2" xfId="36" xr:uid="{00000000-0005-0000-0000-000024000000}"/>
    <cellStyle name="Normal" xfId="0" builtinId="0"/>
    <cellStyle name="Normal 2" xfId="37" xr:uid="{00000000-0005-0000-0000-000025000000}"/>
    <cellStyle name="Normal 2 2" xfId="49" xr:uid="{00000000-0005-0000-0000-000031000000}"/>
    <cellStyle name="Normal 2 3" xfId="51" xr:uid="{00000000-0005-0000-0000-000033000000}"/>
    <cellStyle name="Normal 3" xfId="2" xr:uid="{00000000-0005-0000-0000-000002000000}"/>
    <cellStyle name="Normal 3 2" xfId="62" xr:uid="{00000000-0005-0000-0000-00003E000000}"/>
    <cellStyle name="Normal 4" xfId="50" xr:uid="{00000000-0005-0000-0000-000032000000}"/>
    <cellStyle name="Normal 4 2" xfId="63" xr:uid="{00000000-0005-0000-0000-00003F000000}"/>
    <cellStyle name="Normal 5" xfId="1" xr:uid="{00000000-0005-0000-0000-000001000000}"/>
    <cellStyle name="Normal 5 2" xfId="64" xr:uid="{00000000-0005-0000-0000-000040000000}"/>
    <cellStyle name="Normal 6" xfId="59" xr:uid="{00000000-0005-0000-0000-00003B000000}"/>
    <cellStyle name="Normal 7" xfId="60" xr:uid="{00000000-0005-0000-0000-00003C000000}"/>
    <cellStyle name="Normal 8" xfId="61" xr:uid="{00000000-0005-0000-0000-00003D000000}"/>
    <cellStyle name="Normal_Marg. Semana 39- 2dO" xfId="56" xr:uid="{00000000-0005-0000-0000-000038000000}"/>
    <cellStyle name="Notas 2" xfId="38" xr:uid="{00000000-0005-0000-0000-000026000000}"/>
    <cellStyle name="Porcentaje" xfId="58" builtinId="5"/>
    <cellStyle name="Porcentaje 2" xfId="48" xr:uid="{00000000-0005-0000-0000-000030000000}"/>
    <cellStyle name="Porcentaje 2 2" xfId="53" xr:uid="{00000000-0005-0000-0000-000035000000}"/>
    <cellStyle name="Porcentaje 3" xfId="39" xr:uid="{00000000-0005-0000-0000-000027000000}"/>
    <cellStyle name="Porcentaje 4" xfId="52" xr:uid="{00000000-0005-0000-0000-000034000000}"/>
    <cellStyle name="Porcentaje 5" xfId="65" xr:uid="{00000000-0005-0000-0000-000041000000}"/>
    <cellStyle name="Salida 2" xfId="40" xr:uid="{00000000-0005-0000-0000-000028000000}"/>
    <cellStyle name="Texto de advertencia 2" xfId="41" xr:uid="{00000000-0005-0000-0000-000029000000}"/>
    <cellStyle name="Texto explicativo 2" xfId="42" xr:uid="{00000000-0005-0000-0000-00002A000000}"/>
    <cellStyle name="Título 2 2" xfId="45" xr:uid="{00000000-0005-0000-0000-00002D000000}"/>
    <cellStyle name="Título 3 2" xfId="46" xr:uid="{00000000-0005-0000-0000-00002E000000}"/>
    <cellStyle name="Título 4" xfId="43" xr:uid="{00000000-0005-0000-0000-00002B000000}"/>
    <cellStyle name="Total 2" xfId="47" xr:uid="{00000000-0005-0000-0000-00002F000000}"/>
  </cellStyles>
  <dxfs count="156">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theme="4" tint="-0.2499465926084170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ndense val="0"/>
        <extend val="0"/>
        <color indexed="10"/>
      </font>
    </dxf>
    <dxf>
      <fill>
        <patternFill>
          <bgColor indexed="11"/>
        </patternFill>
      </fill>
    </dxf>
    <dxf>
      <font>
        <condense val="0"/>
        <extend val="0"/>
        <color indexed="10"/>
      </font>
    </dxf>
    <dxf>
      <font>
        <condense val="0"/>
        <extend val="0"/>
        <color indexed="10"/>
      </font>
    </dxf>
    <dxf>
      <fill>
        <patternFill>
          <bgColor indexed="11"/>
        </patternFill>
      </fill>
    </dxf>
    <dxf>
      <font>
        <condense val="0"/>
        <extend val="0"/>
        <color indexed="10"/>
      </font>
    </dxf>
    <dxf>
      <font>
        <condense val="0"/>
        <extend val="0"/>
        <color indexed="10"/>
      </font>
    </dxf>
    <dxf>
      <fill>
        <patternFill>
          <bgColor indexed="11"/>
        </patternFill>
      </fill>
    </dxf>
    <dxf>
      <font>
        <condense val="0"/>
        <extend val="0"/>
        <color indexed="10"/>
      </font>
    </dxf>
    <dxf>
      <font>
        <condense val="0"/>
        <extend val="0"/>
        <color indexed="10"/>
      </font>
    </dxf>
    <dxf>
      <fill>
        <patternFill>
          <bgColor indexed="11"/>
        </patternFill>
      </fill>
    </dxf>
    <dxf>
      <font>
        <condense val="0"/>
        <extend val="0"/>
        <color indexed="10"/>
      </font>
    </dxf>
    <dxf>
      <fill>
        <patternFill>
          <bgColor indexed="11"/>
        </patternFill>
      </fill>
    </dxf>
    <dxf>
      <font>
        <condense val="0"/>
        <extend val="0"/>
        <color indexed="10"/>
      </font>
    </dxf>
    <dxf>
      <fill>
        <patternFill>
          <bgColor indexed="11"/>
        </patternFill>
      </fill>
    </dxf>
    <dxf>
      <font>
        <condense val="0"/>
        <extend val="0"/>
        <color indexed="10"/>
      </font>
    </dxf>
    <dxf>
      <fill>
        <patternFill>
          <bgColor indexed="10"/>
        </patternFill>
      </fill>
    </dxf>
    <dxf>
      <fill>
        <patternFill>
          <bgColor indexed="13"/>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lever.sharepoint.com/Documents%20and%20Settings/magin.rosales/Local%20Settings/Temporary%20Internet%20Files/Deshidratados%20%20para%20Semana%20%2046%20-%202009%20-%20Rev%20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ilever.sharepoint.com/Users/LuisFernando.Chavez/Documents/Planning/Planes%202019/Plan%20de%20producci&#243;n%20WK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ilever.sharepoint.com/Temp/Produccion%20CR.%20Semana%2034.JUEV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ilever.sharepoint.com/Users/marcela.benavides/Downloads/Plan%20de%20producci&#243;n%20WK38%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ilever-my.sharepoint.com/personal/luisfernando_chavez_unilever_com/Documents/CS&amp;L/Documentos%20de%20Programaci&#243;n/CSL%20&amp;%20Line%20Sheduler%20WK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ana 28 (2)"/>
      <sheetName val="Semana 28"/>
      <sheetName val="Semana 46"/>
      <sheetName val="Hoja1"/>
    </sheetNames>
    <sheetDataSet>
      <sheetData sheetId="0" refreshError="1"/>
      <sheetData sheetId="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ana "/>
      <sheetName val="ORDENES PROD"/>
      <sheetName val="Nomenclatura Planes"/>
      <sheetName val="Tabla Versiones SKU´s"/>
      <sheetName val="Estandares de Programación"/>
    </sheetNames>
    <sheetDataSet>
      <sheetData sheetId="0" refreshError="1"/>
      <sheetData sheetId="1" refreshError="1"/>
      <sheetData sheetId="2" refreshError="1"/>
      <sheetData sheetId="3" refreshError="1">
        <row r="3">
          <cell r="D3" t="str">
            <v>S1(PR11)573850</v>
          </cell>
          <cell r="E3" t="str">
            <v>0001</v>
          </cell>
        </row>
        <row r="4">
          <cell r="D4" t="str">
            <v>S4(PR14)573850</v>
          </cell>
          <cell r="E4" t="str">
            <v>0002</v>
          </cell>
        </row>
        <row r="5">
          <cell r="D5" t="str">
            <v>S5(PR15)573850</v>
          </cell>
          <cell r="E5" t="str">
            <v>0003</v>
          </cell>
        </row>
        <row r="6">
          <cell r="D6" t="str">
            <v>S6(PR16)573850</v>
          </cell>
          <cell r="E6" t="str">
            <v>0004</v>
          </cell>
        </row>
        <row r="7">
          <cell r="D7" t="str">
            <v>S7(PR17)573850</v>
          </cell>
          <cell r="E7" t="str">
            <v>0005</v>
          </cell>
        </row>
        <row r="8">
          <cell r="D8" t="str">
            <v>S8(PR18)573850</v>
          </cell>
          <cell r="E8" t="str">
            <v>0006</v>
          </cell>
        </row>
        <row r="9">
          <cell r="D9" t="str">
            <v>S3(PR13)573850</v>
          </cell>
          <cell r="E9" t="str">
            <v>0008</v>
          </cell>
        </row>
        <row r="10">
          <cell r="D10" t="str">
            <v>S2(PR12)573850</v>
          </cell>
          <cell r="E10" t="str">
            <v>0009</v>
          </cell>
        </row>
        <row r="11">
          <cell r="D11" t="str">
            <v>S2(PR12)573851</v>
          </cell>
          <cell r="E11" t="str">
            <v>0001</v>
          </cell>
        </row>
        <row r="12">
          <cell r="D12" t="str">
            <v>S7(PR17)67307984</v>
          </cell>
          <cell r="E12" t="str">
            <v>0001</v>
          </cell>
        </row>
        <row r="13">
          <cell r="D13" t="str">
            <v>S8(PR18)67307984</v>
          </cell>
          <cell r="E13" t="str">
            <v>0002</v>
          </cell>
        </row>
        <row r="14">
          <cell r="D14" t="str">
            <v>S7(PR17)67307957</v>
          </cell>
          <cell r="E14" t="str">
            <v>0001</v>
          </cell>
        </row>
        <row r="15">
          <cell r="D15" t="str">
            <v>S8(PR18)67307957</v>
          </cell>
          <cell r="E15" t="str">
            <v>0002</v>
          </cell>
        </row>
        <row r="16">
          <cell r="D16" t="str">
            <v>S7(PR17)67318935</v>
          </cell>
          <cell r="E16" t="str">
            <v>0001</v>
          </cell>
        </row>
        <row r="17">
          <cell r="D17" t="str">
            <v>S8(PR18)67318935</v>
          </cell>
          <cell r="E17" t="str">
            <v>0002</v>
          </cell>
        </row>
        <row r="18">
          <cell r="D18" t="str">
            <v>S2(PR12)67293334</v>
          </cell>
          <cell r="E18" t="str">
            <v>0001</v>
          </cell>
        </row>
        <row r="19">
          <cell r="D19" t="str">
            <v>S3(PR13)67293334</v>
          </cell>
          <cell r="E19" t="str">
            <v>0002</v>
          </cell>
        </row>
        <row r="20">
          <cell r="D20" t="str">
            <v>S4(PR14)67293334</v>
          </cell>
          <cell r="E20" t="str">
            <v>0003</v>
          </cell>
        </row>
        <row r="21">
          <cell r="D21" t="str">
            <v>S4(PR14)67298165</v>
          </cell>
          <cell r="E21" t="str">
            <v>0001</v>
          </cell>
        </row>
        <row r="22">
          <cell r="D22" t="str">
            <v>S2(PR12)67298167</v>
          </cell>
          <cell r="E22" t="str">
            <v>0001</v>
          </cell>
        </row>
        <row r="23">
          <cell r="D23" t="str">
            <v>S4(PR14)67298167</v>
          </cell>
          <cell r="E23" t="str">
            <v>0002</v>
          </cell>
        </row>
        <row r="24">
          <cell r="D24" t="str">
            <v>S5(PR15)67298167</v>
          </cell>
          <cell r="E24" t="str">
            <v>0003</v>
          </cell>
        </row>
        <row r="25">
          <cell r="D25" t="str">
            <v>S6(PR16)67298167</v>
          </cell>
          <cell r="E25" t="str">
            <v>0004</v>
          </cell>
        </row>
        <row r="26">
          <cell r="D26" t="str">
            <v>S8(PR18)67298167</v>
          </cell>
          <cell r="E26" t="str">
            <v>0005</v>
          </cell>
        </row>
        <row r="27">
          <cell r="D27" t="str">
            <v>S2(PR12)84168817</v>
          </cell>
          <cell r="E27" t="str">
            <v>0001</v>
          </cell>
        </row>
        <row r="28">
          <cell r="D28" t="str">
            <v>S2(PR12)84168817</v>
          </cell>
          <cell r="E28" t="str">
            <v>0002</v>
          </cell>
        </row>
        <row r="29">
          <cell r="D29" t="str">
            <v>S4(PR14)84168817</v>
          </cell>
          <cell r="E29" t="str">
            <v>0003</v>
          </cell>
        </row>
        <row r="30">
          <cell r="D30" t="str">
            <v>S5(PR15)84168817</v>
          </cell>
          <cell r="E30" t="str">
            <v>0004</v>
          </cell>
        </row>
        <row r="31">
          <cell r="D31" t="str">
            <v>S6(PR16)84168817</v>
          </cell>
          <cell r="E31" t="str">
            <v>0005</v>
          </cell>
        </row>
        <row r="32">
          <cell r="D32" t="str">
            <v>S7(PR17)84168817</v>
          </cell>
          <cell r="E32" t="str">
            <v>0006</v>
          </cell>
        </row>
        <row r="33">
          <cell r="D33" t="str">
            <v>S8(PR18)84168817</v>
          </cell>
          <cell r="E33" t="str">
            <v>0007</v>
          </cell>
        </row>
        <row r="34">
          <cell r="D34" t="str">
            <v>S2(PR12)84168818</v>
          </cell>
          <cell r="E34" t="str">
            <v>0001</v>
          </cell>
        </row>
        <row r="35">
          <cell r="D35" t="str">
            <v>S7(PR17)84168818</v>
          </cell>
          <cell r="E35" t="str">
            <v>0002</v>
          </cell>
        </row>
        <row r="36">
          <cell r="D36" t="str">
            <v>S8(PR18)84168818</v>
          </cell>
          <cell r="E36" t="str">
            <v>0003</v>
          </cell>
        </row>
        <row r="37">
          <cell r="D37" t="str">
            <v>S6(PR16)84168818</v>
          </cell>
          <cell r="E37" t="str">
            <v>0004</v>
          </cell>
        </row>
        <row r="38">
          <cell r="D38" t="str">
            <v>S2(PR12)84169005</v>
          </cell>
          <cell r="E38" t="str">
            <v>0001</v>
          </cell>
        </row>
        <row r="39">
          <cell r="D39" t="str">
            <v>S6(PR16)84169005</v>
          </cell>
          <cell r="E39" t="str">
            <v>0002</v>
          </cell>
        </row>
        <row r="40">
          <cell r="D40" t="str">
            <v>S8(PR18)84169005</v>
          </cell>
          <cell r="E40" t="str">
            <v>0003</v>
          </cell>
        </row>
        <row r="41">
          <cell r="D41" t="str">
            <v>S7(PR17)84169005</v>
          </cell>
          <cell r="E41" t="str">
            <v>0004</v>
          </cell>
        </row>
        <row r="42">
          <cell r="D42" t="str">
            <v>S1(PR11)84169005</v>
          </cell>
          <cell r="E42" t="str">
            <v>0005</v>
          </cell>
        </row>
        <row r="43">
          <cell r="D43" t="str">
            <v>S2(PR12)84168935</v>
          </cell>
          <cell r="E43" t="str">
            <v>0001</v>
          </cell>
        </row>
        <row r="44">
          <cell r="D44" t="str">
            <v>S6(PR16)84168935</v>
          </cell>
          <cell r="E44" t="str">
            <v>0002</v>
          </cell>
        </row>
        <row r="45">
          <cell r="D45" t="str">
            <v>S8(PR18)84168935</v>
          </cell>
          <cell r="E45" t="str">
            <v>0003</v>
          </cell>
        </row>
        <row r="46">
          <cell r="D46" t="str">
            <v>S2(PR12)84168908</v>
          </cell>
          <cell r="E46" t="str">
            <v>0001</v>
          </cell>
        </row>
        <row r="47">
          <cell r="D47" t="str">
            <v>S4(PR14)84168908</v>
          </cell>
          <cell r="E47" t="str">
            <v>0002</v>
          </cell>
        </row>
        <row r="48">
          <cell r="D48" t="str">
            <v>S5(PR15)84168908</v>
          </cell>
          <cell r="E48" t="str">
            <v>0003</v>
          </cell>
        </row>
        <row r="49">
          <cell r="D49" t="str">
            <v>S6(PR16)84168908</v>
          </cell>
          <cell r="E49" t="str">
            <v>0004</v>
          </cell>
        </row>
        <row r="50">
          <cell r="D50" t="str">
            <v>S7(PR17)84168908</v>
          </cell>
          <cell r="E50" t="str">
            <v>0005</v>
          </cell>
        </row>
        <row r="51">
          <cell r="D51" t="str">
            <v>S8(PR18)84168908</v>
          </cell>
          <cell r="E51" t="str">
            <v>0006</v>
          </cell>
        </row>
        <row r="52">
          <cell r="D52" t="str">
            <v>S2(PR12)84168909</v>
          </cell>
          <cell r="E52" t="str">
            <v>0001</v>
          </cell>
        </row>
        <row r="53">
          <cell r="D53" t="str">
            <v>S4(PR14)84168909</v>
          </cell>
          <cell r="E53" t="str">
            <v>0002</v>
          </cell>
        </row>
        <row r="54">
          <cell r="D54" t="str">
            <v>S5(PR15)84168909</v>
          </cell>
          <cell r="E54" t="str">
            <v>0003</v>
          </cell>
        </row>
        <row r="55">
          <cell r="D55" t="str">
            <v>S6(PR16)84168909</v>
          </cell>
          <cell r="E55" t="str">
            <v>0004</v>
          </cell>
        </row>
        <row r="56">
          <cell r="D56" t="str">
            <v>S7(PR17)84168909</v>
          </cell>
          <cell r="E56" t="str">
            <v>0005</v>
          </cell>
        </row>
        <row r="57">
          <cell r="D57" t="str">
            <v>S8(PR18)84168909</v>
          </cell>
          <cell r="E57" t="str">
            <v>0006</v>
          </cell>
        </row>
        <row r="58">
          <cell r="D58" t="str">
            <v>S2(PR12)84168992</v>
          </cell>
          <cell r="E58" t="str">
            <v>0001</v>
          </cell>
        </row>
        <row r="59">
          <cell r="D59" t="str">
            <v>S4(PR14)84168992</v>
          </cell>
          <cell r="E59" t="str">
            <v>0002</v>
          </cell>
        </row>
        <row r="60">
          <cell r="D60" t="str">
            <v>S5(PR15)84168992</v>
          </cell>
          <cell r="E60" t="str">
            <v>0003</v>
          </cell>
        </row>
        <row r="61">
          <cell r="D61" t="str">
            <v>S6(PR16)84168992</v>
          </cell>
          <cell r="E61" t="str">
            <v>0004</v>
          </cell>
        </row>
        <row r="62">
          <cell r="D62" t="str">
            <v>S7(PR17)84168992</v>
          </cell>
          <cell r="E62" t="str">
            <v>0005</v>
          </cell>
        </row>
        <row r="63">
          <cell r="D63" t="str">
            <v>S8(PR18)84168992</v>
          </cell>
          <cell r="E63" t="str">
            <v>0006</v>
          </cell>
        </row>
        <row r="64">
          <cell r="D64" t="str">
            <v>S2(PR12)84168992</v>
          </cell>
          <cell r="E64" t="str">
            <v>0007</v>
          </cell>
        </row>
        <row r="65">
          <cell r="D65" t="str">
            <v>S2(PR12)84169006</v>
          </cell>
          <cell r="E65" t="str">
            <v>0001</v>
          </cell>
        </row>
        <row r="66">
          <cell r="D66" t="str">
            <v>S4(PR14)84169006</v>
          </cell>
          <cell r="E66" t="str">
            <v>0002</v>
          </cell>
        </row>
        <row r="67">
          <cell r="D67" t="str">
            <v>S5(PR15)84169006</v>
          </cell>
          <cell r="E67" t="str">
            <v>0003</v>
          </cell>
        </row>
        <row r="68">
          <cell r="D68" t="str">
            <v>S6(PR16)84169006</v>
          </cell>
          <cell r="E68" t="str">
            <v>0004</v>
          </cell>
        </row>
        <row r="69">
          <cell r="D69" t="str">
            <v>S7(PR17)84169006</v>
          </cell>
          <cell r="E69" t="str">
            <v>0005</v>
          </cell>
        </row>
        <row r="70">
          <cell r="D70" t="str">
            <v>S8(PR18)84169006</v>
          </cell>
          <cell r="E70" t="str">
            <v>0006</v>
          </cell>
        </row>
        <row r="71">
          <cell r="D71" t="str">
            <v>S1(PR11)84169006</v>
          </cell>
          <cell r="E71" t="str">
            <v>0007</v>
          </cell>
        </row>
        <row r="72">
          <cell r="D72" t="str">
            <v>S9(PR19)84169006</v>
          </cell>
          <cell r="E72" t="str">
            <v>0008</v>
          </cell>
        </row>
        <row r="73">
          <cell r="D73" t="str">
            <v>S3(PR13)84169006</v>
          </cell>
          <cell r="E73" t="str">
            <v>0009</v>
          </cell>
        </row>
        <row r="74">
          <cell r="D74" t="str">
            <v>S2(PR12)84169233</v>
          </cell>
          <cell r="E74" t="str">
            <v>0001</v>
          </cell>
        </row>
        <row r="75">
          <cell r="D75" t="str">
            <v>S4(PR14)84169233</v>
          </cell>
          <cell r="E75" t="str">
            <v>0002</v>
          </cell>
        </row>
        <row r="76">
          <cell r="D76" t="str">
            <v>S5(PR15)84169233</v>
          </cell>
          <cell r="E76" t="str">
            <v>0003</v>
          </cell>
        </row>
        <row r="77">
          <cell r="D77" t="str">
            <v>S6(PR16)84169233</v>
          </cell>
          <cell r="E77" t="str">
            <v>0004</v>
          </cell>
        </row>
        <row r="78">
          <cell r="D78" t="str">
            <v>S7(PR17)84169233</v>
          </cell>
          <cell r="E78" t="str">
            <v>0005</v>
          </cell>
        </row>
        <row r="79">
          <cell r="D79" t="str">
            <v>S8(PR18)84169233</v>
          </cell>
          <cell r="E79" t="str">
            <v>0006</v>
          </cell>
        </row>
        <row r="80">
          <cell r="D80" t="str">
            <v>S1(PR11)581489</v>
          </cell>
          <cell r="E80" t="str">
            <v>0001</v>
          </cell>
        </row>
        <row r="81">
          <cell r="D81" t="str">
            <v>S2(PR12)581489</v>
          </cell>
          <cell r="E81" t="str">
            <v>0002</v>
          </cell>
        </row>
        <row r="82">
          <cell r="D82" t="str">
            <v>S3(PR13)581489</v>
          </cell>
          <cell r="E82" t="str">
            <v>0003</v>
          </cell>
        </row>
        <row r="83">
          <cell r="D83" t="str">
            <v>S4(PR14)581489</v>
          </cell>
          <cell r="E83" t="str">
            <v>0004</v>
          </cell>
        </row>
        <row r="84">
          <cell r="D84" t="str">
            <v>S5(PR15)581489</v>
          </cell>
          <cell r="E84" t="str">
            <v>0005</v>
          </cell>
        </row>
        <row r="85">
          <cell r="D85" t="str">
            <v>S6(PR16)581489</v>
          </cell>
          <cell r="E85" t="str">
            <v>0006</v>
          </cell>
        </row>
        <row r="86">
          <cell r="D86" t="str">
            <v>S7(PR17)581489</v>
          </cell>
          <cell r="E86" t="str">
            <v>0007</v>
          </cell>
        </row>
        <row r="87">
          <cell r="D87" t="str">
            <v>S8(PR18)581489</v>
          </cell>
          <cell r="E87" t="str">
            <v>0008</v>
          </cell>
        </row>
        <row r="88">
          <cell r="D88" t="str">
            <v>S9(PR19)581489</v>
          </cell>
          <cell r="E88" t="str">
            <v>0009</v>
          </cell>
        </row>
        <row r="89">
          <cell r="D89" t="str">
            <v>S1(PR11)575158</v>
          </cell>
          <cell r="E89" t="str">
            <v>0001</v>
          </cell>
        </row>
        <row r="90">
          <cell r="D90" t="str">
            <v>S3(PR13)575158</v>
          </cell>
          <cell r="E90" t="str">
            <v>0002</v>
          </cell>
        </row>
        <row r="91">
          <cell r="D91" t="str">
            <v>S4(PR14)575158</v>
          </cell>
          <cell r="E91" t="str">
            <v>0003</v>
          </cell>
        </row>
        <row r="92">
          <cell r="D92" t="str">
            <v>S5(PR15)575158</v>
          </cell>
          <cell r="E92" t="str">
            <v>0004</v>
          </cell>
        </row>
        <row r="93">
          <cell r="D93" t="str">
            <v>S6(PR16)575158</v>
          </cell>
          <cell r="E93" t="str">
            <v>0005</v>
          </cell>
        </row>
        <row r="94">
          <cell r="D94" t="str">
            <v>S7(PR17)575158</v>
          </cell>
          <cell r="E94" t="str">
            <v>0006</v>
          </cell>
        </row>
        <row r="95">
          <cell r="D95" t="str">
            <v>S8(PR18)575158</v>
          </cell>
          <cell r="E95" t="str">
            <v>0007</v>
          </cell>
        </row>
        <row r="96">
          <cell r="D96" t="str">
            <v>S1(PR11)575158</v>
          </cell>
          <cell r="E96" t="str">
            <v>0008</v>
          </cell>
        </row>
        <row r="97">
          <cell r="D97" t="str">
            <v>S3(PR13)575158</v>
          </cell>
          <cell r="E97" t="str">
            <v>0009</v>
          </cell>
        </row>
        <row r="98">
          <cell r="D98" t="str">
            <v>S4(PR14)575158</v>
          </cell>
          <cell r="E98" t="str">
            <v>0010</v>
          </cell>
        </row>
        <row r="99">
          <cell r="D99" t="str">
            <v>S5(PR15)575158</v>
          </cell>
          <cell r="E99" t="str">
            <v>0011</v>
          </cell>
        </row>
        <row r="100">
          <cell r="D100" t="str">
            <v>S6(PR16)575158</v>
          </cell>
          <cell r="E100" t="str">
            <v>0012</v>
          </cell>
        </row>
        <row r="101">
          <cell r="D101" t="str">
            <v>S7(PR17)575158</v>
          </cell>
          <cell r="E101" t="str">
            <v>0013</v>
          </cell>
        </row>
        <row r="102">
          <cell r="D102" t="str">
            <v>S8(PR18)575158</v>
          </cell>
          <cell r="E102" t="str">
            <v>0014</v>
          </cell>
        </row>
        <row r="103">
          <cell r="D103" t="str">
            <v>S9(PR19)575158</v>
          </cell>
          <cell r="E103" t="str">
            <v>0015</v>
          </cell>
        </row>
        <row r="104">
          <cell r="D104" t="str">
            <v>S9(PR19)575158</v>
          </cell>
          <cell r="E104" t="str">
            <v>0016</v>
          </cell>
        </row>
        <row r="105">
          <cell r="D105" t="str">
            <v>S2(PR12)575158</v>
          </cell>
          <cell r="E105" t="str">
            <v>0017</v>
          </cell>
        </row>
        <row r="106">
          <cell r="D106" t="str">
            <v>S2(PR12)575158</v>
          </cell>
          <cell r="E106" t="str">
            <v>0019</v>
          </cell>
        </row>
        <row r="107">
          <cell r="D107" t="str">
            <v>S5(PR15)67854803</v>
          </cell>
          <cell r="E107" t="str">
            <v>0001</v>
          </cell>
        </row>
        <row r="108">
          <cell r="D108" t="str">
            <v>S5(PR15)67958769</v>
          </cell>
          <cell r="E108" t="str">
            <v>0001</v>
          </cell>
        </row>
        <row r="109">
          <cell r="D109" t="str">
            <v>S2(PR12)67958769</v>
          </cell>
          <cell r="E109" t="str">
            <v>0002</v>
          </cell>
        </row>
        <row r="110">
          <cell r="D110" t="str">
            <v>S9(PR19)67293342</v>
          </cell>
          <cell r="E110" t="str">
            <v>0001</v>
          </cell>
        </row>
        <row r="111">
          <cell r="D111" t="str">
            <v>S9(PR19)67293341</v>
          </cell>
          <cell r="E111" t="str">
            <v>0001</v>
          </cell>
        </row>
        <row r="112">
          <cell r="D112" t="str">
            <v>S9(PR19)67293340</v>
          </cell>
          <cell r="E112" t="str">
            <v>0001</v>
          </cell>
        </row>
        <row r="113">
          <cell r="D113" t="str">
            <v>S9(PR19)67293293</v>
          </cell>
          <cell r="E113" t="str">
            <v>0001</v>
          </cell>
        </row>
        <row r="114">
          <cell r="D114" t="str">
            <v>S9(PR19)67293279</v>
          </cell>
          <cell r="E114" t="str">
            <v>0001</v>
          </cell>
        </row>
        <row r="115">
          <cell r="D115" t="str">
            <v>S8(PR18)67293279</v>
          </cell>
          <cell r="E115" t="str">
            <v>0002</v>
          </cell>
        </row>
        <row r="116">
          <cell r="D116" t="str">
            <v>S9(PR19)67293262</v>
          </cell>
          <cell r="E116" t="str">
            <v>0001</v>
          </cell>
        </row>
        <row r="117">
          <cell r="D117" t="str">
            <v>S8(PR18)67293258</v>
          </cell>
          <cell r="E117" t="str">
            <v>0002</v>
          </cell>
        </row>
        <row r="118">
          <cell r="D118" t="str">
            <v>S9(PR19)67293257</v>
          </cell>
          <cell r="E118" t="str">
            <v>0001</v>
          </cell>
        </row>
        <row r="119">
          <cell r="D119" t="str">
            <v>S8(PR18)67293257</v>
          </cell>
          <cell r="E119" t="str">
            <v>0002</v>
          </cell>
        </row>
        <row r="120">
          <cell r="D120" t="str">
            <v>S2(PR12)67293257</v>
          </cell>
          <cell r="E120" t="str">
            <v>0003</v>
          </cell>
        </row>
        <row r="121">
          <cell r="D121" t="str">
            <v>S9(PR19)67293256</v>
          </cell>
          <cell r="E121" t="str">
            <v>0001</v>
          </cell>
        </row>
        <row r="122">
          <cell r="D122" t="str">
            <v>S8(PR18)67293256</v>
          </cell>
          <cell r="E122" t="str">
            <v>0002</v>
          </cell>
        </row>
        <row r="123">
          <cell r="D123" t="str">
            <v>S2(PR12)67293256</v>
          </cell>
          <cell r="E123" t="str">
            <v>0003</v>
          </cell>
        </row>
        <row r="124">
          <cell r="D124" t="str">
            <v>S9(PR19)67307911</v>
          </cell>
          <cell r="E124" t="str">
            <v>0001</v>
          </cell>
        </row>
        <row r="125">
          <cell r="D125" t="str">
            <v>FR1(PR1)84156615</v>
          </cell>
          <cell r="E125" t="str">
            <v>1</v>
          </cell>
        </row>
        <row r="126">
          <cell r="D126" t="str">
            <v>FR2(PR2)84156615</v>
          </cell>
          <cell r="E126" t="str">
            <v>2</v>
          </cell>
        </row>
        <row r="127">
          <cell r="D127" t="str">
            <v>FR1(PR1)84156616</v>
          </cell>
          <cell r="E127" t="str">
            <v>1</v>
          </cell>
        </row>
        <row r="128">
          <cell r="D128" t="str">
            <v>FR2(PR2)84156616</v>
          </cell>
          <cell r="E128" t="str">
            <v>2</v>
          </cell>
        </row>
        <row r="129">
          <cell r="D129" t="str">
            <v>FR1(PR1)84156662</v>
          </cell>
          <cell r="E129" t="str">
            <v>1</v>
          </cell>
        </row>
        <row r="130">
          <cell r="D130" t="str">
            <v>FR1(PR1)84156661</v>
          </cell>
          <cell r="E130" t="str">
            <v>1</v>
          </cell>
        </row>
        <row r="131">
          <cell r="D131" t="str">
            <v>FR1(PR1)84156663</v>
          </cell>
          <cell r="E131" t="str">
            <v>1</v>
          </cell>
        </row>
        <row r="132">
          <cell r="D132" t="str">
            <v>FR2(PR2)84156617</v>
          </cell>
          <cell r="E132" t="str">
            <v>2</v>
          </cell>
        </row>
        <row r="133">
          <cell r="D133" t="str">
            <v>FR2(PR2)84156618</v>
          </cell>
          <cell r="E133" t="str">
            <v>1</v>
          </cell>
        </row>
        <row r="134">
          <cell r="D134" t="str">
            <v>FR2(PR2)84156603</v>
          </cell>
          <cell r="E134" t="str">
            <v>0001</v>
          </cell>
        </row>
        <row r="135">
          <cell r="D135" t="str">
            <v>FR2(PR2)84156604</v>
          </cell>
          <cell r="E135" t="str">
            <v>1</v>
          </cell>
        </row>
        <row r="136">
          <cell r="D136" t="str">
            <v>FR2(PR2)67501815</v>
          </cell>
          <cell r="E136" t="str">
            <v>0001</v>
          </cell>
        </row>
        <row r="137">
          <cell r="D137" t="str">
            <v>FR2(PR2)67501820</v>
          </cell>
          <cell r="E137" t="str">
            <v>0001</v>
          </cell>
        </row>
        <row r="138">
          <cell r="D138" t="str">
            <v>FR2(PR2)67501864</v>
          </cell>
          <cell r="E138" t="str">
            <v>0001</v>
          </cell>
        </row>
        <row r="139">
          <cell r="D139" t="str">
            <v>FR2(PR2)67477770</v>
          </cell>
          <cell r="E139" t="str">
            <v>0001</v>
          </cell>
        </row>
        <row r="140">
          <cell r="D140" t="str">
            <v>FR2(PR2)84156671</v>
          </cell>
          <cell r="E140" t="str">
            <v>0002</v>
          </cell>
        </row>
        <row r="141">
          <cell r="D141" t="str">
            <v>M3(PR7)67288085</v>
          </cell>
          <cell r="E141" t="str">
            <v>0001</v>
          </cell>
        </row>
        <row r="142">
          <cell r="D142" t="str">
            <v>M1(PR5)573848</v>
          </cell>
          <cell r="E142" t="str">
            <v>0001</v>
          </cell>
        </row>
        <row r="143">
          <cell r="D143" t="str">
            <v>M1(PR5)573833</v>
          </cell>
          <cell r="E143" t="str">
            <v>0001</v>
          </cell>
        </row>
        <row r="144">
          <cell r="D144" t="str">
            <v>M1(PR5)67288071</v>
          </cell>
          <cell r="E144" t="str">
            <v>0001</v>
          </cell>
        </row>
        <row r="145">
          <cell r="D145" t="str">
            <v>M1(PR5)67288071</v>
          </cell>
          <cell r="E145" t="str">
            <v>0002</v>
          </cell>
        </row>
        <row r="146">
          <cell r="D146" t="str">
            <v>M1(PR5)67288082</v>
          </cell>
          <cell r="E146" t="str">
            <v>0001</v>
          </cell>
        </row>
        <row r="147">
          <cell r="D147" t="str">
            <v>M1(PR5)67288026</v>
          </cell>
          <cell r="E147" t="str">
            <v>0001</v>
          </cell>
        </row>
        <row r="148">
          <cell r="D148" t="str">
            <v>M1(PR5)67288066</v>
          </cell>
          <cell r="E148" t="str">
            <v>0001</v>
          </cell>
        </row>
        <row r="149">
          <cell r="D149" t="str">
            <v>M1(PR5)67288066</v>
          </cell>
          <cell r="E149" t="str">
            <v>0002</v>
          </cell>
        </row>
        <row r="150">
          <cell r="D150" t="str">
            <v>FS1(PR8)573829</v>
          </cell>
          <cell r="E150" t="str">
            <v>0001</v>
          </cell>
        </row>
        <row r="151">
          <cell r="D151" t="str">
            <v>FS1(PR8)67397132</v>
          </cell>
          <cell r="E151" t="str">
            <v>0001</v>
          </cell>
        </row>
        <row r="152">
          <cell r="D152" t="str">
            <v>FS1(PR8)67574556</v>
          </cell>
          <cell r="E152" t="str">
            <v>0001</v>
          </cell>
        </row>
        <row r="153">
          <cell r="D153" t="str">
            <v>FS1(PR8)67366091</v>
          </cell>
          <cell r="E153" t="str">
            <v>0001</v>
          </cell>
        </row>
        <row r="154">
          <cell r="D154" t="str">
            <v>FS1(PR8)67366077</v>
          </cell>
          <cell r="E154" t="str">
            <v>0001</v>
          </cell>
        </row>
        <row r="155">
          <cell r="D155" t="str">
            <v>FS1(PR8)67366074</v>
          </cell>
          <cell r="E155" t="str">
            <v>0001</v>
          </cell>
        </row>
        <row r="156">
          <cell r="D156" t="str">
            <v>FS1(PR8)67366044</v>
          </cell>
          <cell r="E156" t="str">
            <v>0001</v>
          </cell>
        </row>
        <row r="157">
          <cell r="D157" t="str">
            <v>FS1(PR8)67317519</v>
          </cell>
          <cell r="E157" t="str">
            <v>0001</v>
          </cell>
        </row>
        <row r="158">
          <cell r="D158" t="str">
            <v>FS1(PR8)67317565</v>
          </cell>
          <cell r="E158" t="str">
            <v>0001</v>
          </cell>
        </row>
        <row r="159">
          <cell r="D159" t="str">
            <v>FS1(PR8)67317520</v>
          </cell>
          <cell r="E159" t="str">
            <v>0001</v>
          </cell>
        </row>
        <row r="160">
          <cell r="D160" t="str">
            <v>FS1(PR8)67317511</v>
          </cell>
          <cell r="E160" t="str">
            <v>0001</v>
          </cell>
        </row>
        <row r="161">
          <cell r="D161" t="str">
            <v>FS1(PR8)573838</v>
          </cell>
          <cell r="E161" t="str">
            <v>0002</v>
          </cell>
        </row>
        <row r="162">
          <cell r="D162" t="str">
            <v>FS1(PR8)573837</v>
          </cell>
          <cell r="E162" t="str">
            <v>0002</v>
          </cell>
        </row>
        <row r="163">
          <cell r="D163" t="str">
            <v>FS2(PR9)67270854</v>
          </cell>
          <cell r="E163" t="str">
            <v>0001</v>
          </cell>
        </row>
        <row r="164">
          <cell r="D164" t="str">
            <v>FS2(PR9)67270850</v>
          </cell>
          <cell r="E164" t="str">
            <v>0001</v>
          </cell>
        </row>
        <row r="165">
          <cell r="D165" t="str">
            <v>FS1(PR8)67270801</v>
          </cell>
          <cell r="E165" t="str">
            <v>0001</v>
          </cell>
        </row>
        <row r="166">
          <cell r="D166" t="str">
            <v>FS1(PR8)67270774</v>
          </cell>
          <cell r="E166" t="str">
            <v>0001</v>
          </cell>
        </row>
        <row r="167">
          <cell r="D167" t="str">
            <v>FS1(PR8)67270757</v>
          </cell>
          <cell r="E167" t="str">
            <v>0001</v>
          </cell>
        </row>
        <row r="168">
          <cell r="D168" t="str">
            <v>FS1(PR8)67270751</v>
          </cell>
          <cell r="E168" t="str">
            <v>0001</v>
          </cell>
        </row>
        <row r="169">
          <cell r="D169" t="str">
            <v>FS1(PR8)67270716</v>
          </cell>
          <cell r="E169" t="str">
            <v>0001</v>
          </cell>
        </row>
        <row r="170">
          <cell r="D170" t="str">
            <v>FS1(PR8)67268894</v>
          </cell>
          <cell r="E170" t="str">
            <v>0001</v>
          </cell>
        </row>
        <row r="171">
          <cell r="D171" t="str">
            <v>FS1(PR8)67268891</v>
          </cell>
          <cell r="E171" t="str">
            <v>0001</v>
          </cell>
        </row>
        <row r="172">
          <cell r="D172" t="str">
            <v>FS1(PR8)67267797</v>
          </cell>
          <cell r="E172" t="str">
            <v>0001</v>
          </cell>
        </row>
        <row r="173">
          <cell r="D173" t="str">
            <v>FS1(PR8)67267796</v>
          </cell>
          <cell r="E173" t="str">
            <v>0001</v>
          </cell>
        </row>
        <row r="174">
          <cell r="D174" t="str">
            <v>FS2(PR9)67549199</v>
          </cell>
          <cell r="E174" t="str">
            <v>0001</v>
          </cell>
        </row>
        <row r="175">
          <cell r="D175" t="str">
            <v>M2(PR6)67526924</v>
          </cell>
          <cell r="E175" t="str">
            <v>0001</v>
          </cell>
        </row>
        <row r="176">
          <cell r="D176" t="str">
            <v>M2(PR6)573849</v>
          </cell>
          <cell r="E176" t="str">
            <v>0002</v>
          </cell>
        </row>
        <row r="177">
          <cell r="D177" t="str">
            <v>M2(PR6)575150</v>
          </cell>
          <cell r="E177" t="str">
            <v>0001</v>
          </cell>
        </row>
        <row r="178">
          <cell r="D178" t="str">
            <v>M2(PR6)575150</v>
          </cell>
          <cell r="E178" t="str">
            <v>0002</v>
          </cell>
        </row>
        <row r="179">
          <cell r="D179" t="str">
            <v>KM(PR3)67528157</v>
          </cell>
          <cell r="E179" t="str">
            <v>0001</v>
          </cell>
        </row>
        <row r="180">
          <cell r="D180" t="str">
            <v>KM(PR3)67528162</v>
          </cell>
          <cell r="E180" t="str">
            <v>0001</v>
          </cell>
        </row>
        <row r="181">
          <cell r="D181" t="str">
            <v>HORIX(PR10)575159</v>
          </cell>
          <cell r="E181" t="str">
            <v>0001</v>
          </cell>
        </row>
        <row r="182">
          <cell r="D182" t="str">
            <v>HORIX(PR10)575160</v>
          </cell>
          <cell r="E182" t="str">
            <v>0001</v>
          </cell>
        </row>
        <row r="183">
          <cell r="D183"/>
          <cell r="E183" t="e">
            <v>#REF!</v>
          </cell>
        </row>
        <row r="184">
          <cell r="D184" t="str">
            <v>M2(PR6)84154934</v>
          </cell>
          <cell r="E184" t="str">
            <v>0001</v>
          </cell>
        </row>
        <row r="185">
          <cell r="D185" t="str">
            <v>M2(PR6)84154934</v>
          </cell>
          <cell r="E185" t="str">
            <v>0002</v>
          </cell>
        </row>
        <row r="186">
          <cell r="D186" t="str">
            <v>M3(PR7)67288073</v>
          </cell>
          <cell r="E186" t="str">
            <v>0001</v>
          </cell>
        </row>
        <row r="187">
          <cell r="D187" t="str">
            <v>M3(PR7)67288072</v>
          </cell>
          <cell r="E187" t="str">
            <v>0001</v>
          </cell>
        </row>
        <row r="188">
          <cell r="D188" t="str">
            <v>M3(PR7)67288072</v>
          </cell>
          <cell r="E188" t="str">
            <v>0002</v>
          </cell>
        </row>
        <row r="189">
          <cell r="D189" t="str">
            <v>M3(PR7)67288028</v>
          </cell>
          <cell r="E189" t="str">
            <v>0001</v>
          </cell>
        </row>
        <row r="190">
          <cell r="D190" t="str">
            <v>M3(PR7)67288087</v>
          </cell>
          <cell r="E190" t="str">
            <v>0001</v>
          </cell>
        </row>
        <row r="191">
          <cell r="D191" t="str">
            <v>M3(PR7)67288086</v>
          </cell>
          <cell r="E191" t="str">
            <v>0001</v>
          </cell>
        </row>
        <row r="192">
          <cell r="D192" t="str">
            <v>M3(PR7)67288074</v>
          </cell>
          <cell r="E192" t="str">
            <v>0001</v>
          </cell>
        </row>
        <row r="193">
          <cell r="D193" t="str">
            <v>M3(PR7)67288075</v>
          </cell>
          <cell r="E193" t="str">
            <v>0001</v>
          </cell>
        </row>
        <row r="194">
          <cell r="D194" t="str">
            <v>M3(PR7)67288075</v>
          </cell>
          <cell r="E194" t="str">
            <v>0002</v>
          </cell>
        </row>
        <row r="195">
          <cell r="D195" t="str">
            <v>M3(PR7)67288079</v>
          </cell>
          <cell r="E195" t="str">
            <v>0001</v>
          </cell>
        </row>
        <row r="196">
          <cell r="D196" t="str">
            <v>M3(PR7)67288065</v>
          </cell>
          <cell r="E196" t="str">
            <v>0001</v>
          </cell>
        </row>
        <row r="197">
          <cell r="D197" t="str">
            <v>M3(PR7)67288030</v>
          </cell>
          <cell r="E197" t="str">
            <v>0001</v>
          </cell>
        </row>
        <row r="198">
          <cell r="D198" t="str">
            <v>M3(PR7)84154933</v>
          </cell>
          <cell r="E198" t="str">
            <v>0003</v>
          </cell>
        </row>
        <row r="199">
          <cell r="D199" t="str">
            <v>M3(PR7)84154900</v>
          </cell>
          <cell r="E199" t="str">
            <v>0003</v>
          </cell>
        </row>
        <row r="200">
          <cell r="D200" t="str">
            <v>M3(PR7)84154899</v>
          </cell>
          <cell r="E200" t="str">
            <v>0003</v>
          </cell>
        </row>
        <row r="201">
          <cell r="D201" t="str">
            <v>M3(PR7)573836</v>
          </cell>
          <cell r="E201" t="str">
            <v>0003</v>
          </cell>
        </row>
        <row r="202">
          <cell r="D202" t="str">
            <v>M3(PR7)573828</v>
          </cell>
          <cell r="E202" t="str">
            <v>0003</v>
          </cell>
        </row>
        <row r="203">
          <cell r="D203" t="str">
            <v>M3(PR7)573832</v>
          </cell>
          <cell r="E203" t="str">
            <v>0003</v>
          </cell>
        </row>
        <row r="204">
          <cell r="D204" t="str">
            <v>M3(PR7)573835</v>
          </cell>
          <cell r="E204" t="str">
            <v>0003</v>
          </cell>
        </row>
        <row r="205">
          <cell r="D205" t="str">
            <v>M3(PR7)573834</v>
          </cell>
          <cell r="E205" t="str">
            <v>0003</v>
          </cell>
        </row>
        <row r="206">
          <cell r="D206" t="str">
            <v>M3(PR7)573843</v>
          </cell>
          <cell r="E206" t="str">
            <v>0003</v>
          </cell>
        </row>
        <row r="207">
          <cell r="D207" t="str">
            <v>M3(PR7)573844</v>
          </cell>
          <cell r="E207" t="str">
            <v>0003</v>
          </cell>
        </row>
        <row r="208">
          <cell r="D208" t="str">
            <v>M3(PR7)67202431</v>
          </cell>
          <cell r="E208" t="str">
            <v>0001</v>
          </cell>
        </row>
        <row r="209">
          <cell r="D209" t="str">
            <v>M3(PR7)67202426</v>
          </cell>
          <cell r="E209" t="str">
            <v>0001</v>
          </cell>
        </row>
        <row r="210">
          <cell r="D210" t="str">
            <v>FS2(PR9)67684674</v>
          </cell>
          <cell r="E210" t="str">
            <v>0001</v>
          </cell>
        </row>
        <row r="211">
          <cell r="D211" t="str">
            <v>M3(PR7)67288078</v>
          </cell>
          <cell r="E211" t="str">
            <v>0001</v>
          </cell>
        </row>
        <row r="212">
          <cell r="D212" t="str">
            <v>M1(PR5)67701394</v>
          </cell>
          <cell r="E212" t="str">
            <v>0001</v>
          </cell>
        </row>
        <row r="213">
          <cell r="D213" t="str">
            <v>FS1(PR8)67270795</v>
          </cell>
          <cell r="E213" t="str">
            <v>0001</v>
          </cell>
        </row>
        <row r="214">
          <cell r="D214" t="str">
            <v>FS2(PR9)67270897</v>
          </cell>
          <cell r="E214" t="str">
            <v>0001</v>
          </cell>
        </row>
        <row r="215">
          <cell r="D215" t="str">
            <v>M1(PR5)67958768</v>
          </cell>
          <cell r="E215" t="str">
            <v>0001</v>
          </cell>
        </row>
        <row r="216">
          <cell r="D216" t="str">
            <v>SO2(PR4)573831</v>
          </cell>
          <cell r="E216" t="str">
            <v>0001</v>
          </cell>
        </row>
        <row r="217">
          <cell r="D217" t="str">
            <v>SO2(PR4)573883</v>
          </cell>
          <cell r="E217" t="str">
            <v>0001</v>
          </cell>
        </row>
        <row r="218">
          <cell r="D218" t="str">
            <v>SO2(PR4)67574555</v>
          </cell>
          <cell r="E218" t="str">
            <v>0001</v>
          </cell>
        </row>
        <row r="219">
          <cell r="D219" t="str">
            <v>SO2(PR4)67524593</v>
          </cell>
          <cell r="E219" t="str">
            <v>0001</v>
          </cell>
        </row>
        <row r="220">
          <cell r="D220" t="str">
            <v>SO2(PR4)573827</v>
          </cell>
          <cell r="E220" t="str">
            <v>0001</v>
          </cell>
        </row>
        <row r="221">
          <cell r="D221" t="str">
            <v>SO2(PR4)573827</v>
          </cell>
          <cell r="E221" t="str">
            <v>0001</v>
          </cell>
        </row>
        <row r="222">
          <cell r="D222" t="str">
            <v>SO2(PR4)84151342</v>
          </cell>
          <cell r="E222" t="str">
            <v>0001</v>
          </cell>
        </row>
        <row r="223">
          <cell r="D223" t="str">
            <v>SO2(PR4)67673044</v>
          </cell>
          <cell r="E223" t="str">
            <v>0001</v>
          </cell>
        </row>
        <row r="224">
          <cell r="D224" t="str">
            <v>SO2(PR4)67673048</v>
          </cell>
          <cell r="E224" t="str">
            <v>0001</v>
          </cell>
        </row>
        <row r="225">
          <cell r="D225" t="str">
            <v>SO2(PR4)67524610</v>
          </cell>
          <cell r="E225" t="str">
            <v>0001</v>
          </cell>
        </row>
        <row r="226">
          <cell r="D226" t="str">
            <v>SO2(PR4)84151341</v>
          </cell>
          <cell r="E226" t="str">
            <v>0001</v>
          </cell>
        </row>
        <row r="227">
          <cell r="D227" t="str">
            <v>SO2(PR4)573845</v>
          </cell>
          <cell r="E227" t="str">
            <v>0001</v>
          </cell>
        </row>
        <row r="228">
          <cell r="D228" t="str">
            <v>SO2(PR4)573846</v>
          </cell>
          <cell r="E228" t="str">
            <v>0001</v>
          </cell>
        </row>
        <row r="229">
          <cell r="D229" t="str">
            <v>SO2(PR4)84154174</v>
          </cell>
          <cell r="E229" t="str">
            <v>0001</v>
          </cell>
        </row>
        <row r="230">
          <cell r="D230" t="str">
            <v>SO2(PR4)84154261</v>
          </cell>
          <cell r="E230" t="str">
            <v>0001</v>
          </cell>
        </row>
        <row r="231">
          <cell r="D231" t="str">
            <v>SO2(PR4)67262331</v>
          </cell>
          <cell r="E231" t="str">
            <v>0001</v>
          </cell>
        </row>
        <row r="232">
          <cell r="D232" t="str">
            <v>SO2(PR4)67262329</v>
          </cell>
          <cell r="E232" t="str">
            <v>0001</v>
          </cell>
        </row>
        <row r="233">
          <cell r="D233" t="str">
            <v>SO2(PR4)67516830</v>
          </cell>
          <cell r="E233" t="str">
            <v>0001</v>
          </cell>
        </row>
        <row r="234">
          <cell r="D234" t="str">
            <v>SO2(PR4)67516831</v>
          </cell>
          <cell r="E234" t="str">
            <v>0001</v>
          </cell>
        </row>
        <row r="235">
          <cell r="D235" t="str">
            <v>SO2(PR4)67516912</v>
          </cell>
          <cell r="E235" t="str">
            <v>0001</v>
          </cell>
        </row>
        <row r="236">
          <cell r="D236" t="str">
            <v>SO2(PR4)67516913</v>
          </cell>
          <cell r="E236" t="str">
            <v>0001</v>
          </cell>
        </row>
        <row r="237">
          <cell r="D237"/>
          <cell r="E237" t="e">
            <v>#REF!</v>
          </cell>
        </row>
        <row r="238">
          <cell r="D238"/>
          <cell r="E238" t="e">
            <v>#REF!</v>
          </cell>
        </row>
        <row r="239">
          <cell r="D239"/>
          <cell r="E239" t="e">
            <v>#REF!</v>
          </cell>
        </row>
        <row r="240">
          <cell r="D240"/>
          <cell r="E240" t="e">
            <v>#REF!</v>
          </cell>
        </row>
        <row r="241">
          <cell r="D241"/>
          <cell r="E241" t="e">
            <v>#REF!</v>
          </cell>
        </row>
        <row r="242">
          <cell r="D242"/>
          <cell r="E242" t="e">
            <v>#REF!</v>
          </cell>
        </row>
        <row r="243">
          <cell r="D243"/>
          <cell r="E243" t="e">
            <v>#REF!</v>
          </cell>
        </row>
        <row r="244">
          <cell r="D244"/>
          <cell r="E244" t="e">
            <v>#REF!</v>
          </cell>
        </row>
        <row r="245">
          <cell r="D245"/>
          <cell r="E245" t="e">
            <v>#REF!</v>
          </cell>
        </row>
        <row r="246">
          <cell r="D246"/>
          <cell r="E246" t="e">
            <v>#REF!</v>
          </cell>
        </row>
        <row r="247">
          <cell r="D247"/>
          <cell r="E247" t="e">
            <v>#REF!</v>
          </cell>
        </row>
        <row r="248">
          <cell r="D248"/>
          <cell r="E248" t="e">
            <v>#REF!</v>
          </cell>
        </row>
        <row r="249">
          <cell r="D249"/>
          <cell r="E249" t="e">
            <v>#REF!</v>
          </cell>
        </row>
        <row r="250">
          <cell r="D250"/>
          <cell r="E250" t="e">
            <v>#REF!</v>
          </cell>
        </row>
        <row r="251">
          <cell r="D251"/>
          <cell r="E251" t="e">
            <v>#REF!</v>
          </cell>
        </row>
        <row r="252">
          <cell r="D252"/>
          <cell r="E252" t="e">
            <v>#REF!</v>
          </cell>
        </row>
        <row r="253">
          <cell r="D253"/>
          <cell r="E253" t="e">
            <v>#REF!</v>
          </cell>
        </row>
        <row r="254">
          <cell r="D254"/>
          <cell r="E254" t="e">
            <v>#REF!</v>
          </cell>
        </row>
        <row r="255">
          <cell r="D255"/>
          <cell r="E255" t="e">
            <v>#REF!</v>
          </cell>
        </row>
        <row r="256">
          <cell r="D256"/>
          <cell r="E256" t="e">
            <v>#REF!</v>
          </cell>
        </row>
        <row r="257">
          <cell r="D257"/>
          <cell r="E257" t="e">
            <v>#REF!</v>
          </cell>
        </row>
        <row r="258">
          <cell r="D258"/>
          <cell r="E258" t="e">
            <v>#REF!</v>
          </cell>
        </row>
        <row r="259">
          <cell r="D259"/>
          <cell r="E259" t="e">
            <v>#REF!</v>
          </cell>
        </row>
        <row r="260">
          <cell r="D260" t="e">
            <v>#REF!</v>
          </cell>
          <cell r="E260" t="e">
            <v>#REF!</v>
          </cell>
        </row>
      </sheetData>
      <sheetData sheetId="4" refreshError="1">
        <row r="4">
          <cell r="A4">
            <v>84156615</v>
          </cell>
          <cell r="B4" t="str">
            <v>LIZANO FRIJOL NEGRO C/SALSA 24X227G</v>
          </cell>
          <cell r="C4" t="str">
            <v>FR1</v>
          </cell>
          <cell r="D4">
            <v>175</v>
          </cell>
        </row>
        <row r="5">
          <cell r="A5">
            <v>84156616</v>
          </cell>
          <cell r="B5" t="str">
            <v>LIZANO FRIJOL ROJO C/SALSA 24X227G</v>
          </cell>
          <cell r="C5" t="str">
            <v>FR1</v>
          </cell>
          <cell r="D5">
            <v>175</v>
          </cell>
        </row>
        <row r="6">
          <cell r="A6">
            <v>84156662</v>
          </cell>
          <cell r="B6" t="str">
            <v>NATURAS FRIJOL NEGRO VOLTEADO 24X227G</v>
          </cell>
          <cell r="C6" t="str">
            <v>FR1</v>
          </cell>
          <cell r="D6">
            <v>175</v>
          </cell>
        </row>
        <row r="7">
          <cell r="A7">
            <v>84156661</v>
          </cell>
          <cell r="B7" t="str">
            <v>NATURAS FRIJOL RANCHERO 24X227G</v>
          </cell>
          <cell r="C7" t="str">
            <v>FR1</v>
          </cell>
          <cell r="D7">
            <v>175</v>
          </cell>
        </row>
        <row r="8">
          <cell r="A8">
            <v>84156663</v>
          </cell>
          <cell r="B8" t="str">
            <v>NATURAS FRIJOL ROJO VOLTEADO 24X227G</v>
          </cell>
          <cell r="C8" t="str">
            <v>FR1</v>
          </cell>
          <cell r="D8">
            <v>175</v>
          </cell>
        </row>
        <row r="9">
          <cell r="A9">
            <v>84156617</v>
          </cell>
          <cell r="B9" t="str">
            <v>LIZANO FRIJOL NEGRO C/SALSA 24X400G</v>
          </cell>
          <cell r="C9" t="str">
            <v>FR2</v>
          </cell>
          <cell r="D9">
            <v>89</v>
          </cell>
        </row>
        <row r="10">
          <cell r="A10">
            <v>84156618</v>
          </cell>
          <cell r="B10" t="str">
            <v>LIZANO FRIJOL ROJO C/SALSA 24X400G</v>
          </cell>
          <cell r="C10" t="str">
            <v>FR2</v>
          </cell>
          <cell r="D10">
            <v>89</v>
          </cell>
        </row>
        <row r="11">
          <cell r="A11">
            <v>84156603</v>
          </cell>
          <cell r="B11" t="str">
            <v>NATURAS FRIJOL ROJO VOLT 24X400G</v>
          </cell>
          <cell r="C11" t="str">
            <v>FR2</v>
          </cell>
          <cell r="D11">
            <v>89</v>
          </cell>
        </row>
        <row r="12">
          <cell r="A12">
            <v>84156604</v>
          </cell>
          <cell r="B12" t="str">
            <v>NATURAS FRIJOL NEGR VOLT 24X400GR</v>
          </cell>
          <cell r="C12" t="str">
            <v>FR2</v>
          </cell>
          <cell r="D12">
            <v>89</v>
          </cell>
        </row>
        <row r="13">
          <cell r="A13">
            <v>67501815</v>
          </cell>
          <cell r="B13" t="str">
            <v>NATURAS FRIJOL ROJO VOLT 12X1KG</v>
          </cell>
          <cell r="C13" t="str">
            <v>FR2</v>
          </cell>
          <cell r="D13">
            <v>106</v>
          </cell>
        </row>
        <row r="14">
          <cell r="A14">
            <v>67501820</v>
          </cell>
          <cell r="B14" t="str">
            <v>NATURAS FRIJOL NEGRO VOLT 12X1KG</v>
          </cell>
          <cell r="C14" t="str">
            <v>FR2</v>
          </cell>
          <cell r="D14">
            <v>106</v>
          </cell>
        </row>
        <row r="15">
          <cell r="A15">
            <v>67501864</v>
          </cell>
          <cell r="B15" t="str">
            <v>LIZANO FRIJOL ROJO C/SALSA 12X1KG</v>
          </cell>
          <cell r="C15" t="str">
            <v>FR2</v>
          </cell>
          <cell r="D15">
            <v>106</v>
          </cell>
        </row>
        <row r="16">
          <cell r="A16">
            <v>67477770</v>
          </cell>
          <cell r="B16" t="str">
            <v>LIZANO FRIJOL ROJO CON SALSA 12X800GR</v>
          </cell>
          <cell r="C16" t="str">
            <v>FR2</v>
          </cell>
          <cell r="D16">
            <v>112</v>
          </cell>
        </row>
        <row r="17">
          <cell r="A17">
            <v>84156671</v>
          </cell>
          <cell r="B17" t="str">
            <v>NATURAS FRIJOL ROJO VOLT 12X800G</v>
          </cell>
          <cell r="C17" t="str">
            <v>FR2</v>
          </cell>
          <cell r="D17">
            <v>112</v>
          </cell>
        </row>
        <row r="18">
          <cell r="A18">
            <v>67288085</v>
          </cell>
          <cell r="B18" t="str">
            <v>HELLMANNS MOSTAZA DOY PACK 12/200 GR</v>
          </cell>
          <cell r="C18" t="str">
            <v>M3</v>
          </cell>
          <cell r="D18">
            <v>401</v>
          </cell>
        </row>
        <row r="19">
          <cell r="A19">
            <v>573848</v>
          </cell>
          <cell r="B19" t="str">
            <v>LIZANO MAYONESA LIMON D PACK 6/1000 G</v>
          </cell>
          <cell r="C19" t="str">
            <v>M1</v>
          </cell>
          <cell r="D19">
            <v>198</v>
          </cell>
        </row>
        <row r="20">
          <cell r="A20">
            <v>573833</v>
          </cell>
          <cell r="B20" t="str">
            <v>LIZANO MAYONESA LIMON D PACK 24/100 G</v>
          </cell>
          <cell r="C20" t="str">
            <v>M1</v>
          </cell>
          <cell r="D20">
            <v>205</v>
          </cell>
        </row>
        <row r="21">
          <cell r="A21">
            <v>67288071</v>
          </cell>
          <cell r="B21" t="str">
            <v>HELLMANNS MAY DOYP 12X100G</v>
          </cell>
          <cell r="C21" t="str">
            <v>M1</v>
          </cell>
          <cell r="D21">
            <v>401</v>
          </cell>
        </row>
        <row r="22">
          <cell r="A22">
            <v>67288082</v>
          </cell>
          <cell r="B22" t="str">
            <v>HELLMANNS MOST DOYP 12X100G</v>
          </cell>
          <cell r="C22" t="str">
            <v>M1</v>
          </cell>
          <cell r="D22">
            <v>401</v>
          </cell>
        </row>
        <row r="23">
          <cell r="A23">
            <v>67288026</v>
          </cell>
          <cell r="B23" t="str">
            <v>HELLMANNS MAY C/LIMON DOYP 12X100G</v>
          </cell>
          <cell r="C23" t="str">
            <v>M1</v>
          </cell>
          <cell r="D23">
            <v>401</v>
          </cell>
        </row>
        <row r="24">
          <cell r="A24">
            <v>67288066</v>
          </cell>
          <cell r="B24" t="str">
            <v>HELLMANNS MAYONESA DOY PACK 6/1000 GR</v>
          </cell>
          <cell r="C24" t="str">
            <v>M1</v>
          </cell>
          <cell r="D24">
            <v>198</v>
          </cell>
        </row>
        <row r="25">
          <cell r="A25">
            <v>573829</v>
          </cell>
          <cell r="B25" t="str">
            <v>LIZANO CHILE  24/155 GR</v>
          </cell>
          <cell r="C25" t="str">
            <v>FS1</v>
          </cell>
          <cell r="D25">
            <v>45</v>
          </cell>
        </row>
        <row r="26">
          <cell r="A26">
            <v>67397132</v>
          </cell>
          <cell r="B26" t="str">
            <v>LIZANO SALSA CHILERO 6X1.9KG</v>
          </cell>
          <cell r="C26" t="str">
            <v>FS1</v>
          </cell>
          <cell r="D26">
            <v>26</v>
          </cell>
        </row>
        <row r="27">
          <cell r="A27">
            <v>67574556</v>
          </cell>
          <cell r="B27" t="str">
            <v>Naturas CHILE  24/155 GR</v>
          </cell>
          <cell r="C27" t="str">
            <v>FS1</v>
          </cell>
          <cell r="D27">
            <v>45</v>
          </cell>
        </row>
        <row r="28">
          <cell r="A28">
            <v>67366091</v>
          </cell>
          <cell r="B28" t="str">
            <v>LIZANO SALSA REGULAR BDJ 6X1.88L</v>
          </cell>
          <cell r="C28" t="str">
            <v>FS1</v>
          </cell>
          <cell r="D28">
            <v>76</v>
          </cell>
        </row>
        <row r="29">
          <cell r="A29">
            <v>67366077</v>
          </cell>
          <cell r="B29" t="str">
            <v>LIZANO SALSA REGULAR BDJ 4X3.7L</v>
          </cell>
          <cell r="C29" t="str">
            <v>FS1</v>
          </cell>
          <cell r="D29">
            <v>60</v>
          </cell>
        </row>
        <row r="30">
          <cell r="A30">
            <v>67366074</v>
          </cell>
          <cell r="B30" t="str">
            <v>LIZANO SALSA REGULAR 6X1.88L</v>
          </cell>
          <cell r="C30" t="str">
            <v>FS1</v>
          </cell>
          <cell r="D30">
            <v>76</v>
          </cell>
        </row>
        <row r="31">
          <cell r="A31">
            <v>67366044</v>
          </cell>
          <cell r="B31" t="str">
            <v>LIZANO SALSA REGULAR 4X3.7L</v>
          </cell>
          <cell r="C31" t="str">
            <v>FS1</v>
          </cell>
          <cell r="D31">
            <v>60</v>
          </cell>
        </row>
        <row r="32">
          <cell r="A32">
            <v>67317519</v>
          </cell>
          <cell r="B32" t="str">
            <v>LIZANO SALSA REGULAR BDJ 6X1.88L</v>
          </cell>
          <cell r="C32" t="str">
            <v>FS1</v>
          </cell>
          <cell r="D32">
            <v>76</v>
          </cell>
        </row>
        <row r="33">
          <cell r="A33">
            <v>67317565</v>
          </cell>
          <cell r="B33" t="str">
            <v>LIZANO SALSA REGULAR BDJ 4X3.7L</v>
          </cell>
          <cell r="C33" t="str">
            <v>FS1</v>
          </cell>
          <cell r="D33">
            <v>60</v>
          </cell>
        </row>
        <row r="34">
          <cell r="A34">
            <v>67317520</v>
          </cell>
          <cell r="B34" t="str">
            <v>LIZANO SALSA REGULAR 6X1.88L</v>
          </cell>
          <cell r="C34" t="str">
            <v>FS1</v>
          </cell>
          <cell r="D34">
            <v>76</v>
          </cell>
        </row>
        <row r="35">
          <cell r="A35">
            <v>67317511</v>
          </cell>
          <cell r="B35" t="str">
            <v>LIZANO SALSA REGULAR 4X3.7L</v>
          </cell>
          <cell r="C35" t="str">
            <v>FS1</v>
          </cell>
          <cell r="D35">
            <v>60</v>
          </cell>
        </row>
        <row r="36">
          <cell r="A36">
            <v>573838</v>
          </cell>
          <cell r="B36" t="str">
            <v>LIZANO ADEREZO 4/3.55 kg</v>
          </cell>
          <cell r="C36" t="str">
            <v>FS1</v>
          </cell>
          <cell r="D36">
            <v>120</v>
          </cell>
        </row>
        <row r="37">
          <cell r="A37">
            <v>573837</v>
          </cell>
          <cell r="B37" t="str">
            <v>LIZANO MAYONESA C/LIMON 4/3.55KG</v>
          </cell>
          <cell r="C37" t="str">
            <v>FS1</v>
          </cell>
          <cell r="D37">
            <v>120</v>
          </cell>
        </row>
        <row r="38">
          <cell r="A38">
            <v>67528157</v>
          </cell>
          <cell r="B38" t="str">
            <v>NATURAS KETCHUP PET 12X400G</v>
          </cell>
          <cell r="C38" t="str">
            <v>KM</v>
          </cell>
          <cell r="D38">
            <v>86</v>
          </cell>
        </row>
        <row r="39">
          <cell r="A39">
            <v>67528162</v>
          </cell>
          <cell r="B39" t="str">
            <v>NATURAS KET PET 12X700G</v>
          </cell>
          <cell r="C39" t="str">
            <v>KM</v>
          </cell>
          <cell r="D39">
            <v>71</v>
          </cell>
        </row>
        <row r="40">
          <cell r="A40">
            <v>67270854</v>
          </cell>
          <cell r="B40" t="str">
            <v>HELLMANNS MAY DOYP 200X10G</v>
          </cell>
          <cell r="C40" t="str">
            <v>FS2</v>
          </cell>
          <cell r="D40">
            <v>75</v>
          </cell>
        </row>
        <row r="41">
          <cell r="A41">
            <v>67270850</v>
          </cell>
          <cell r="B41" t="str">
            <v>HELLMANNS ADEREZO PPK 200X10G</v>
          </cell>
          <cell r="C41" t="str">
            <v>FS2</v>
          </cell>
          <cell r="D41">
            <v>75</v>
          </cell>
        </row>
        <row r="42">
          <cell r="A42">
            <v>67270831</v>
          </cell>
          <cell r="B42" t="str">
            <v>HELLMANNS ADEREZO 4X3.55KG</v>
          </cell>
          <cell r="C42" t="str">
            <v>FS1</v>
          </cell>
          <cell r="D42">
            <v>120</v>
          </cell>
        </row>
        <row r="43">
          <cell r="A43">
            <v>67270801</v>
          </cell>
          <cell r="B43" t="str">
            <v>HELLMANNS MAY NAT BB 4X3.55L</v>
          </cell>
          <cell r="C43" t="str">
            <v>FS1</v>
          </cell>
          <cell r="D43">
            <v>120</v>
          </cell>
        </row>
        <row r="44">
          <cell r="A44">
            <v>67270774</v>
          </cell>
          <cell r="B44" t="str">
            <v>HELLMANNS MAY C/LIMON BID 4X3.55L</v>
          </cell>
          <cell r="C44" t="str">
            <v>FS1</v>
          </cell>
          <cell r="D44">
            <v>120</v>
          </cell>
        </row>
        <row r="45">
          <cell r="A45">
            <v>67270757</v>
          </cell>
          <cell r="B45" t="str">
            <v>HELLMANNS ADEREZO MAY MAGIC 4X3.55KG</v>
          </cell>
          <cell r="C45" t="str">
            <v>FS1</v>
          </cell>
          <cell r="D45">
            <v>120</v>
          </cell>
        </row>
        <row r="46">
          <cell r="A46">
            <v>67270751</v>
          </cell>
          <cell r="B46" t="str">
            <v>HELLMANNS ADEREZO MAY 4X3.55KG</v>
          </cell>
          <cell r="C46" t="str">
            <v>FS1</v>
          </cell>
          <cell r="D46">
            <v>120</v>
          </cell>
        </row>
        <row r="47">
          <cell r="A47">
            <v>67270716</v>
          </cell>
          <cell r="B47" t="str">
            <v>HELLMANNS SSA TOM TIPO KET BDJ 4X4.1KG</v>
          </cell>
          <cell r="C47" t="str">
            <v>FS1</v>
          </cell>
          <cell r="D47">
            <v>59</v>
          </cell>
        </row>
        <row r="48">
          <cell r="A48">
            <v>67268894</v>
          </cell>
          <cell r="B48" t="str">
            <v>HELLMANNS ADEREZO MAY BDJ 4X3.55KG</v>
          </cell>
          <cell r="C48" t="str">
            <v>FS1</v>
          </cell>
          <cell r="D48">
            <v>120</v>
          </cell>
        </row>
        <row r="49">
          <cell r="A49">
            <v>67268891</v>
          </cell>
          <cell r="B49" t="str">
            <v>HELLMANNS MAY C/LIMON BDJ 6X1.9L</v>
          </cell>
          <cell r="C49" t="str">
            <v>FS1</v>
          </cell>
          <cell r="D49">
            <v>100</v>
          </cell>
        </row>
        <row r="50">
          <cell r="A50">
            <v>67267797</v>
          </cell>
          <cell r="B50" t="str">
            <v>HELLMANNS ADEREZO MAY DRSNG BDJ 4X3.55KG</v>
          </cell>
          <cell r="C50" t="str">
            <v>FS1</v>
          </cell>
          <cell r="D50">
            <v>120</v>
          </cell>
        </row>
        <row r="51">
          <cell r="A51">
            <v>67267796</v>
          </cell>
          <cell r="B51" t="str">
            <v>HELLMANNS SALSA TOMATE TIPO KET 4X4.1KG</v>
          </cell>
          <cell r="C51" t="str">
            <v>FS1</v>
          </cell>
          <cell r="D51">
            <v>59</v>
          </cell>
        </row>
        <row r="52">
          <cell r="A52">
            <v>67549199</v>
          </cell>
          <cell r="B52" t="str">
            <v>LIZANO SALSA SACHET 200/8gr</v>
          </cell>
          <cell r="C52" t="str">
            <v>FS2</v>
          </cell>
          <cell r="D52">
            <v>60</v>
          </cell>
        </row>
        <row r="53">
          <cell r="A53">
            <v>573831</v>
          </cell>
          <cell r="B53" t="str">
            <v>LIZANO CHILE TABASCO 36/62 GR</v>
          </cell>
          <cell r="C53" t="str">
            <v>SO</v>
          </cell>
          <cell r="D53">
            <v>114</v>
          </cell>
        </row>
        <row r="54">
          <cell r="A54">
            <v>573883</v>
          </cell>
          <cell r="B54" t="str">
            <v>LIZANO CHILE  36/62 GR</v>
          </cell>
          <cell r="C54" t="str">
            <v>SO</v>
          </cell>
          <cell r="D54">
            <v>114</v>
          </cell>
        </row>
        <row r="55">
          <cell r="A55">
            <v>67574555</v>
          </cell>
          <cell r="B55" t="str">
            <v>NATURAS CHILE TABASCO 36/62 GR</v>
          </cell>
          <cell r="C55" t="str">
            <v>SO</v>
          </cell>
          <cell r="D55">
            <v>114</v>
          </cell>
        </row>
        <row r="56">
          <cell r="A56">
            <v>67524593</v>
          </cell>
          <cell r="B56" t="str">
            <v>LIZANO SALSA REGULAR PLASTICO 24/135 ML</v>
          </cell>
          <cell r="C56" t="str">
            <v>SO</v>
          </cell>
          <cell r="D56">
            <v>196</v>
          </cell>
        </row>
        <row r="57">
          <cell r="A57">
            <v>573827</v>
          </cell>
          <cell r="B57" t="str">
            <v>LIZANO SALSA REGULAR PLASTICO 12/700 ML Exportación</v>
          </cell>
          <cell r="C57" t="str">
            <v>SO</v>
          </cell>
          <cell r="D57">
            <v>250</v>
          </cell>
        </row>
        <row r="58">
          <cell r="A58">
            <v>84151342</v>
          </cell>
          <cell r="B58" t="str">
            <v>LIZANO SSA REG BOT 24X280ML FR USA</v>
          </cell>
          <cell r="C58" t="str">
            <v>SO</v>
          </cell>
          <cell r="D58">
            <v>169</v>
          </cell>
        </row>
        <row r="59">
          <cell r="A59">
            <v>67673044</v>
          </cell>
          <cell r="B59" t="str">
            <v>LIZANO SALSA REGULAR PLASTICO 12/700 ML FS USA</v>
          </cell>
          <cell r="C59" t="str">
            <v>SO</v>
          </cell>
          <cell r="D59">
            <v>250</v>
          </cell>
        </row>
        <row r="60">
          <cell r="A60">
            <v>67673048</v>
          </cell>
          <cell r="B60" t="str">
            <v>LIZANO SSA REG BOT 24X280ML FS USA</v>
          </cell>
          <cell r="C60" t="str">
            <v>SO</v>
          </cell>
          <cell r="D60">
            <v>169</v>
          </cell>
        </row>
        <row r="61">
          <cell r="A61">
            <v>67524610</v>
          </cell>
          <cell r="B61" t="str">
            <v>LIZANO SALSA REGULAR PLASTICO 24/280 ML</v>
          </cell>
          <cell r="C61" t="str">
            <v>SO</v>
          </cell>
          <cell r="D61">
            <v>169</v>
          </cell>
        </row>
        <row r="62">
          <cell r="A62">
            <v>84151341</v>
          </cell>
          <cell r="B62" t="str">
            <v>LIZANO SSA REG BOT 12X700ML FR USA</v>
          </cell>
          <cell r="C62" t="str">
            <v>SO</v>
          </cell>
          <cell r="D62">
            <v>250</v>
          </cell>
        </row>
        <row r="63">
          <cell r="A63">
            <v>573845</v>
          </cell>
          <cell r="B63" t="str">
            <v>LIZANO SALSA SUAVE 24X280ML</v>
          </cell>
          <cell r="C63" t="str">
            <v>SO</v>
          </cell>
          <cell r="D63">
            <v>169</v>
          </cell>
        </row>
        <row r="64">
          <cell r="A64">
            <v>573846</v>
          </cell>
          <cell r="B64" t="str">
            <v>LIZANO SALSA SUAVE 12X700ML</v>
          </cell>
          <cell r="C64" t="str">
            <v>SO</v>
          </cell>
          <cell r="D64">
            <v>250</v>
          </cell>
        </row>
        <row r="65">
          <cell r="A65">
            <v>84154174</v>
          </cell>
          <cell r="B65" t="str">
            <v>LIZANO SSA REG PLAST 12X1000 ML PRM</v>
          </cell>
          <cell r="C65" t="str">
            <v>SO</v>
          </cell>
          <cell r="D65">
            <v>188</v>
          </cell>
        </row>
        <row r="66">
          <cell r="A66">
            <v>84154261</v>
          </cell>
          <cell r="B66" t="str">
            <v>LIZANO SSA REG PLAST 12X1000ML</v>
          </cell>
          <cell r="C66" t="str">
            <v>SO</v>
          </cell>
          <cell r="D66">
            <v>188</v>
          </cell>
        </row>
        <row r="67">
          <cell r="A67">
            <v>67262331</v>
          </cell>
          <cell r="B67" t="str">
            <v>LIZANO SSA REG PLAST 12X700ML</v>
          </cell>
          <cell r="C67" t="str">
            <v>SO</v>
          </cell>
          <cell r="D67">
            <v>250</v>
          </cell>
        </row>
        <row r="68">
          <cell r="A68">
            <v>67262329</v>
          </cell>
          <cell r="B68" t="str">
            <v>LIZANO SSA REG PLAST 12X1000ML</v>
          </cell>
          <cell r="C68" t="str">
            <v>SO</v>
          </cell>
          <cell r="D68">
            <v>188</v>
          </cell>
        </row>
        <row r="69">
          <cell r="A69">
            <v>67526924</v>
          </cell>
          <cell r="B69" t="str">
            <v>LIZANO SALSA REGULAR DOY PACK 12/400 ML</v>
          </cell>
          <cell r="C69" t="str">
            <v>M2</v>
          </cell>
          <cell r="D69">
            <v>150</v>
          </cell>
        </row>
        <row r="70">
          <cell r="A70">
            <v>573849</v>
          </cell>
          <cell r="B70" t="str">
            <v>LIZANO KET 12X385GR</v>
          </cell>
          <cell r="C70" t="str">
            <v>M2</v>
          </cell>
          <cell r="D70">
            <v>150</v>
          </cell>
        </row>
        <row r="71">
          <cell r="A71">
            <v>575150</v>
          </cell>
          <cell r="B71" t="str">
            <v>NATURAS KETCHUP DOYP 24/400GR</v>
          </cell>
          <cell r="C71" t="str">
            <v>M2</v>
          </cell>
          <cell r="D71">
            <v>75</v>
          </cell>
        </row>
        <row r="72">
          <cell r="A72">
            <v>84154934</v>
          </cell>
          <cell r="B72" t="str">
            <v>NATURAS KET DOYP 12X440G PRM 10% GTS</v>
          </cell>
          <cell r="C72" t="str">
            <v>M2</v>
          </cell>
          <cell r="D72">
            <v>50</v>
          </cell>
        </row>
        <row r="73">
          <cell r="A73">
            <v>573850</v>
          </cell>
          <cell r="B73" t="str">
            <v>LIZANO KET 96X113GR</v>
          </cell>
          <cell r="C73" t="str">
            <v>S1-S8</v>
          </cell>
          <cell r="D73">
            <v>53</v>
          </cell>
        </row>
        <row r="74">
          <cell r="A74">
            <v>573851</v>
          </cell>
          <cell r="B74" t="str">
            <v>LIZANO KET 12X200GR</v>
          </cell>
          <cell r="C74" t="str">
            <v>S1-S8</v>
          </cell>
          <cell r="D74">
            <v>200</v>
          </cell>
        </row>
        <row r="75">
          <cell r="A75">
            <v>67307984</v>
          </cell>
          <cell r="B75" t="str">
            <v>FRUCO GUISO CASERO 15X106G</v>
          </cell>
          <cell r="C75" t="str">
            <v>S1-S8</v>
          </cell>
          <cell r="D75">
            <v>339</v>
          </cell>
        </row>
        <row r="76">
          <cell r="A76">
            <v>67307957</v>
          </cell>
          <cell r="B76" t="str">
            <v>FRUCO SALSA RANCHERA 15X106G</v>
          </cell>
          <cell r="C76" t="str">
            <v>S1-S8</v>
          </cell>
          <cell r="D76">
            <v>339</v>
          </cell>
        </row>
        <row r="77">
          <cell r="A77">
            <v>67318935</v>
          </cell>
          <cell r="B77" t="str">
            <v>FRUCO SSA LISTA TOMATE C/ CARNE 15X106G</v>
          </cell>
          <cell r="C77" t="str">
            <v>S1-S8</v>
          </cell>
          <cell r="D77">
            <v>339</v>
          </cell>
        </row>
        <row r="78">
          <cell r="A78">
            <v>67293334</v>
          </cell>
          <cell r="B78" t="str">
            <v>NATURAS PASTA TOM TRADICIONAL 96X106G</v>
          </cell>
          <cell r="C78" t="str">
            <v>S1-S8</v>
          </cell>
          <cell r="D78">
            <v>53</v>
          </cell>
        </row>
        <row r="79">
          <cell r="A79">
            <v>67298165</v>
          </cell>
          <cell r="B79" t="str">
            <v>NATURAS SALSA TOM AMERICANA 96X106G</v>
          </cell>
          <cell r="C79" t="str">
            <v>S1-S8</v>
          </cell>
          <cell r="D79">
            <v>53</v>
          </cell>
        </row>
        <row r="80">
          <cell r="A80">
            <v>67298167</v>
          </cell>
          <cell r="B80" t="str">
            <v>NATURAS SALSA TOM MEXICANA 96X106G</v>
          </cell>
          <cell r="C80" t="str">
            <v>S1-S8</v>
          </cell>
          <cell r="D80">
            <v>53</v>
          </cell>
        </row>
        <row r="81">
          <cell r="A81">
            <v>67293342</v>
          </cell>
          <cell r="B81" t="str">
            <v>NATURAS SALSA TOMATE C/QUESO 24X400G</v>
          </cell>
          <cell r="C81" t="str">
            <v>S9</v>
          </cell>
          <cell r="D81">
            <v>141</v>
          </cell>
        </row>
        <row r="82">
          <cell r="A82">
            <v>67293341</v>
          </cell>
          <cell r="B82" t="str">
            <v>NATURAS SALSA ITALIANA CLASICA 24X400G</v>
          </cell>
          <cell r="C82" t="str">
            <v>S9</v>
          </cell>
          <cell r="D82">
            <v>141</v>
          </cell>
        </row>
        <row r="83">
          <cell r="A83">
            <v>67293340</v>
          </cell>
          <cell r="B83" t="str">
            <v>NATURAS SALSA TOMATE RANCHERA 24X400G</v>
          </cell>
          <cell r="C83" t="str">
            <v>S9</v>
          </cell>
          <cell r="D83">
            <v>141</v>
          </cell>
        </row>
        <row r="84">
          <cell r="A84">
            <v>67293293</v>
          </cell>
          <cell r="B84" t="str">
            <v>NATURAS PASTA TOMATE TRADICIONAL 24X210G</v>
          </cell>
          <cell r="C84" t="str">
            <v>S9</v>
          </cell>
          <cell r="D84">
            <v>185</v>
          </cell>
        </row>
        <row r="85">
          <cell r="A85">
            <v>67293279</v>
          </cell>
          <cell r="B85" t="str">
            <v>NATURAS SALSA TOMATE C/HONGO 24X210G</v>
          </cell>
          <cell r="C85" t="str">
            <v>S9</v>
          </cell>
          <cell r="D85">
            <v>185</v>
          </cell>
        </row>
        <row r="86">
          <cell r="A86">
            <v>67293262</v>
          </cell>
          <cell r="B86" t="str">
            <v>NATURAS SALSA SOFRITO CRIOLLO 24X210G</v>
          </cell>
          <cell r="C86" t="str">
            <v>S9</v>
          </cell>
          <cell r="D86">
            <v>185</v>
          </cell>
        </row>
        <row r="87">
          <cell r="A87">
            <v>67293258</v>
          </cell>
          <cell r="B87" t="str">
            <v>NATURAS SALSA TOMATE C/QUESO 24X210G</v>
          </cell>
          <cell r="C87" t="str">
            <v>S9</v>
          </cell>
          <cell r="D87">
            <v>185</v>
          </cell>
        </row>
        <row r="88">
          <cell r="A88">
            <v>67293257</v>
          </cell>
          <cell r="B88" t="str">
            <v>NATURAS SALSA TOMATE CARNE 24X210G</v>
          </cell>
          <cell r="C88" t="str">
            <v>S9</v>
          </cell>
          <cell r="D88">
            <v>185</v>
          </cell>
        </row>
        <row r="89">
          <cell r="A89">
            <v>67293256</v>
          </cell>
          <cell r="B89" t="str">
            <v>NATURAS SALSA TOMATE RANCHERA 24X210G</v>
          </cell>
          <cell r="C89" t="str">
            <v>S9</v>
          </cell>
          <cell r="D89">
            <v>185</v>
          </cell>
        </row>
        <row r="90">
          <cell r="A90">
            <v>84168817</v>
          </cell>
          <cell r="B90" t="str">
            <v>NATURAS SSA TOMATE C/HONGOS 96X106GR</v>
          </cell>
          <cell r="C90" t="str">
            <v>S1-S8</v>
          </cell>
          <cell r="D90">
            <v>53</v>
          </cell>
        </row>
        <row r="91">
          <cell r="A91">
            <v>84168818</v>
          </cell>
          <cell r="B91" t="str">
            <v>NATURAS SALSA TOMATE C/CARNE 96X106GR</v>
          </cell>
          <cell r="C91" t="str">
            <v>S1-S8</v>
          </cell>
          <cell r="D91">
            <v>53</v>
          </cell>
        </row>
        <row r="92">
          <cell r="A92">
            <v>84169005</v>
          </cell>
          <cell r="B92" t="str">
            <v>NATURAS SSA TOMATE C/QUESO 96X106GR</v>
          </cell>
          <cell r="C92" t="str">
            <v>S1-S8</v>
          </cell>
          <cell r="D92">
            <v>53</v>
          </cell>
        </row>
        <row r="93">
          <cell r="A93">
            <v>84168935</v>
          </cell>
          <cell r="B93" t="str">
            <v>NATURAS SSA TOM QUESO 8X13X106G PRM13X12</v>
          </cell>
          <cell r="C93" t="str">
            <v>S1-S8</v>
          </cell>
          <cell r="D93">
            <v>48</v>
          </cell>
        </row>
        <row r="94">
          <cell r="A94">
            <v>84168908</v>
          </cell>
          <cell r="B94" t="str">
            <v>NATURAS SALSA TOMATE ITALIANA CLASICA 96X106GR</v>
          </cell>
          <cell r="C94" t="str">
            <v>S1-S8</v>
          </cell>
          <cell r="D94">
            <v>53</v>
          </cell>
        </row>
        <row r="95">
          <cell r="A95">
            <v>84168909</v>
          </cell>
          <cell r="B95" t="str">
            <v>NATURAS SALSA SOFRITO CRIOLLO 96X106GR</v>
          </cell>
          <cell r="C95" t="str">
            <v>S1-S8</v>
          </cell>
          <cell r="D95">
            <v>53</v>
          </cell>
        </row>
        <row r="96">
          <cell r="A96">
            <v>84168992</v>
          </cell>
          <cell r="B96" t="str">
            <v>NATURAS SALSA TOMATE RANCHERA 24X106GR</v>
          </cell>
          <cell r="C96" t="str">
            <v>S1-S8</v>
          </cell>
          <cell r="D96">
            <v>210</v>
          </cell>
        </row>
        <row r="97">
          <cell r="A97">
            <v>84169006</v>
          </cell>
          <cell r="B97" t="str">
            <v>NATURAS SALSA TOMATE RANCHERA 96X106GR</v>
          </cell>
          <cell r="C97" t="str">
            <v>S1-S8</v>
          </cell>
          <cell r="D97">
            <v>53</v>
          </cell>
        </row>
        <row r="98">
          <cell r="A98">
            <v>84169233</v>
          </cell>
          <cell r="B98" t="str">
            <v>NATURAS SSA TOM RANCH 8X13X106G PRM13X12</v>
          </cell>
          <cell r="C98" t="str">
            <v>S1-S8</v>
          </cell>
          <cell r="D98">
            <v>48</v>
          </cell>
        </row>
        <row r="99">
          <cell r="A99">
            <v>581489</v>
          </cell>
          <cell r="B99" t="str">
            <v>NATURAS PAS TOM TRAD 8X13X113G PRM 13X12</v>
          </cell>
          <cell r="C99" t="str">
            <v>S1-S8</v>
          </cell>
          <cell r="D99">
            <v>48</v>
          </cell>
        </row>
        <row r="100">
          <cell r="A100">
            <v>575158</v>
          </cell>
          <cell r="B100" t="str">
            <v>NATURAS SALSA TOMATE KET 96X113GR</v>
          </cell>
          <cell r="C100" t="str">
            <v>S1-S8</v>
          </cell>
          <cell r="D100">
            <v>53</v>
          </cell>
        </row>
        <row r="101">
          <cell r="A101">
            <v>67307911</v>
          </cell>
          <cell r="B101" t="str">
            <v>NATURAS KET DOYP 24X200G</v>
          </cell>
          <cell r="C101" t="str">
            <v>S9</v>
          </cell>
          <cell r="D101">
            <v>185</v>
          </cell>
        </row>
        <row r="102">
          <cell r="A102">
            <v>575159</v>
          </cell>
          <cell r="B102" t="str">
            <v>NATURAS KET 24X14OZ/397GR</v>
          </cell>
          <cell r="C102" t="str">
            <v>Horix</v>
          </cell>
          <cell r="D102">
            <v>37</v>
          </cell>
        </row>
        <row r="103">
          <cell r="A103">
            <v>575160</v>
          </cell>
          <cell r="B103" t="str">
            <v>NATURAS KET 12X28OZ/790GR</v>
          </cell>
          <cell r="C103" t="str">
            <v>Horix</v>
          </cell>
          <cell r="D103">
            <v>75</v>
          </cell>
        </row>
        <row r="104">
          <cell r="A104">
            <v>67288073</v>
          </cell>
          <cell r="B104" t="str">
            <v>HELLMANNS MAY DP 12X400G</v>
          </cell>
          <cell r="C104" t="str">
            <v>M3</v>
          </cell>
          <cell r="D104">
            <v>401</v>
          </cell>
        </row>
        <row r="105">
          <cell r="A105">
            <v>67288072</v>
          </cell>
          <cell r="B105" t="str">
            <v>HELLMANNS MAY DOYP 12X200G</v>
          </cell>
          <cell r="C105" t="str">
            <v>M3</v>
          </cell>
          <cell r="D105">
            <v>401</v>
          </cell>
        </row>
        <row r="106">
          <cell r="A106">
            <v>67288028</v>
          </cell>
          <cell r="B106" t="str">
            <v>HELLMANNS MAY C/LIMON DOYP 12X200G</v>
          </cell>
          <cell r="C106" t="str">
            <v>M3</v>
          </cell>
          <cell r="D106">
            <v>200</v>
          </cell>
        </row>
        <row r="107">
          <cell r="A107">
            <v>67288087</v>
          </cell>
          <cell r="B107" t="str">
            <v>HELLMANNS MAY C/LIMON DOYP 12X400G</v>
          </cell>
          <cell r="C107" t="str">
            <v>M3</v>
          </cell>
          <cell r="D107">
            <v>401</v>
          </cell>
        </row>
        <row r="108">
          <cell r="A108">
            <v>67288086</v>
          </cell>
          <cell r="B108" t="str">
            <v>HELLMANNS SANDWICH SPREAD DOYP 12X200G</v>
          </cell>
          <cell r="C108" t="str">
            <v>M3</v>
          </cell>
          <cell r="D108">
            <v>401</v>
          </cell>
        </row>
        <row r="109">
          <cell r="A109">
            <v>67288074</v>
          </cell>
          <cell r="B109" t="str">
            <v>HELLMANNS MAY LIGHT 12X200G</v>
          </cell>
          <cell r="C109" t="str">
            <v>M3</v>
          </cell>
          <cell r="D109">
            <v>401</v>
          </cell>
        </row>
        <row r="110">
          <cell r="A110">
            <v>67288075</v>
          </cell>
          <cell r="B110" t="str">
            <v>HELLMANNS MAY LIGHT 12X400G</v>
          </cell>
          <cell r="C110" t="str">
            <v>M3</v>
          </cell>
          <cell r="D110">
            <v>401</v>
          </cell>
        </row>
        <row r="111">
          <cell r="A111">
            <v>67288079</v>
          </cell>
          <cell r="B111" t="str">
            <v>HELLMANNS MAY S/COLEST BAJO SOD 12X400G</v>
          </cell>
          <cell r="C111" t="str">
            <v>M3</v>
          </cell>
          <cell r="D111">
            <v>401</v>
          </cell>
        </row>
        <row r="112">
          <cell r="A112">
            <v>67288065</v>
          </cell>
          <cell r="B112" t="str">
            <v>HELLMANNS MAY DELEITE 12X400G</v>
          </cell>
          <cell r="C112" t="str">
            <v>M3</v>
          </cell>
          <cell r="D112">
            <v>401</v>
          </cell>
        </row>
        <row r="113">
          <cell r="A113">
            <v>67288030</v>
          </cell>
          <cell r="B113" t="str">
            <v>HELLMANNS MAY DELEITE 12X200G</v>
          </cell>
          <cell r="C113" t="str">
            <v>M3</v>
          </cell>
          <cell r="D113">
            <v>401</v>
          </cell>
        </row>
        <row r="114">
          <cell r="A114">
            <v>84154933</v>
          </cell>
          <cell r="B114" t="str">
            <v>LIZANO MAY LIM DOYP 12X440G PRM10% GTS</v>
          </cell>
          <cell r="C114" t="str">
            <v>M3</v>
          </cell>
          <cell r="D114">
            <v>402</v>
          </cell>
        </row>
        <row r="115">
          <cell r="A115">
            <v>84154900</v>
          </cell>
          <cell r="B115" t="str">
            <v>HELLMANNS MAY REG DOYP 12X440G PRM10%GTS</v>
          </cell>
          <cell r="C115" t="str">
            <v>M3</v>
          </cell>
          <cell r="D115">
            <v>441</v>
          </cell>
        </row>
        <row r="116">
          <cell r="A116">
            <v>84154899</v>
          </cell>
          <cell r="B116" t="str">
            <v>HELLMANNS MAY LIM DOYP 12X440G PRM10%GTS</v>
          </cell>
          <cell r="C116" t="str">
            <v>M3</v>
          </cell>
          <cell r="D116">
            <v>551</v>
          </cell>
        </row>
        <row r="117">
          <cell r="A117">
            <v>573836</v>
          </cell>
          <cell r="B117" t="str">
            <v>LIZANO SALSA ROSADA 12/200 GR</v>
          </cell>
          <cell r="C117" t="str">
            <v>M3</v>
          </cell>
          <cell r="D117">
            <v>401</v>
          </cell>
        </row>
        <row r="118">
          <cell r="A118">
            <v>573828</v>
          </cell>
          <cell r="B118" t="str">
            <v>LIZANO MAYONESA LIMON D PACK 24/200 G</v>
          </cell>
          <cell r="C118" t="str">
            <v>M3</v>
          </cell>
          <cell r="D118">
            <v>200</v>
          </cell>
        </row>
        <row r="119">
          <cell r="A119">
            <v>573832</v>
          </cell>
          <cell r="B119" t="str">
            <v>LIZANO MAYONESA LIMON D PACK 12/400 G</v>
          </cell>
          <cell r="C119" t="str">
            <v>M3</v>
          </cell>
          <cell r="D119">
            <v>401</v>
          </cell>
        </row>
        <row r="120">
          <cell r="A120">
            <v>573835</v>
          </cell>
          <cell r="B120" t="str">
            <v>LIZANO MAYONESA NATURAL D PACK 24/200GR</v>
          </cell>
          <cell r="C120" t="str">
            <v>M3</v>
          </cell>
          <cell r="D120">
            <v>200</v>
          </cell>
        </row>
        <row r="121">
          <cell r="A121">
            <v>573834</v>
          </cell>
          <cell r="B121" t="str">
            <v>LIZANO MAYONESA NATURAL D PACK 12/400GR</v>
          </cell>
          <cell r="C121" t="str">
            <v>M3</v>
          </cell>
          <cell r="D121">
            <v>401</v>
          </cell>
        </row>
        <row r="122">
          <cell r="A122">
            <v>573843</v>
          </cell>
          <cell r="B122" t="str">
            <v>LIZANO MAY LIGHT LIMON 12X400GR</v>
          </cell>
          <cell r="C122" t="str">
            <v>M3</v>
          </cell>
          <cell r="D122">
            <v>401</v>
          </cell>
        </row>
        <row r="123">
          <cell r="A123">
            <v>573844</v>
          </cell>
          <cell r="B123" t="str">
            <v>LIZANO MAY LIGHT LIMON 24X200GR</v>
          </cell>
          <cell r="C123" t="str">
            <v>M3</v>
          </cell>
          <cell r="D123">
            <v>200</v>
          </cell>
        </row>
        <row r="124">
          <cell r="A124">
            <v>67202431</v>
          </cell>
          <cell r="B124" t="str">
            <v>HELLMANNS MAY OLIVA 12X200G</v>
          </cell>
          <cell r="C124" t="str">
            <v>M3</v>
          </cell>
          <cell r="D124">
            <v>401</v>
          </cell>
        </row>
        <row r="125">
          <cell r="A125">
            <v>67202426</v>
          </cell>
          <cell r="B125" t="str">
            <v>HELLMANNS MAY OLIVA 12X400G</v>
          </cell>
          <cell r="C125" t="str">
            <v>M3</v>
          </cell>
          <cell r="D125">
            <v>401</v>
          </cell>
        </row>
        <row r="126">
          <cell r="A126">
            <v>67684674</v>
          </cell>
          <cell r="B126" t="str">
            <v>NATURAS KET SACHET 500X8G</v>
          </cell>
          <cell r="C126" t="str">
            <v>FS2</v>
          </cell>
          <cell r="D126">
            <v>24</v>
          </cell>
        </row>
        <row r="127">
          <cell r="A127">
            <v>67288078</v>
          </cell>
          <cell r="B127" t="str">
            <v>HELLMANNS MAY S/COLEST BAJO SOD 12X200G</v>
          </cell>
          <cell r="C127" t="str">
            <v>M3</v>
          </cell>
          <cell r="D127">
            <v>401</v>
          </cell>
        </row>
        <row r="128">
          <cell r="A128">
            <v>574990</v>
          </cell>
          <cell r="B128" t="str">
            <v>HELLMANNS SSA TOMATE TIPO KET 500X8G</v>
          </cell>
          <cell r="C128" t="str">
            <v>FS2</v>
          </cell>
          <cell r="D128">
            <v>24</v>
          </cell>
        </row>
        <row r="129">
          <cell r="A129">
            <v>67516830</v>
          </cell>
          <cell r="B129" t="str">
            <v>LIZANO SSA REG PLAST TERM 12X1000ML</v>
          </cell>
          <cell r="C129" t="str">
            <v>SO</v>
          </cell>
          <cell r="D129">
            <v>188</v>
          </cell>
        </row>
        <row r="130">
          <cell r="A130">
            <v>67516831</v>
          </cell>
          <cell r="B130" t="str">
            <v>LIZANO SSA REG PLAST ET 12X1000ML</v>
          </cell>
          <cell r="C130" t="str">
            <v>SO</v>
          </cell>
          <cell r="D130">
            <v>188</v>
          </cell>
        </row>
        <row r="131">
          <cell r="A131">
            <v>67516912</v>
          </cell>
          <cell r="B131" t="str">
            <v>LIZANO SSA REG PLAST TERM 12X700ML</v>
          </cell>
          <cell r="C131" t="str">
            <v>SO</v>
          </cell>
          <cell r="D131">
            <v>250</v>
          </cell>
        </row>
        <row r="132">
          <cell r="A132">
            <v>67516913</v>
          </cell>
          <cell r="B132" t="str">
            <v>LIZANO SSA REG PLAST ET 12X700ML</v>
          </cell>
          <cell r="C132" t="str">
            <v>SO</v>
          </cell>
          <cell r="D132">
            <v>250</v>
          </cell>
        </row>
        <row r="133">
          <cell r="A133">
            <v>67701394</v>
          </cell>
          <cell r="B133" t="str">
            <v>HELLMANNS SSA MAY DOYP 6X880G</v>
          </cell>
          <cell r="C133" t="str">
            <v>M1</v>
          </cell>
          <cell r="D133">
            <v>198</v>
          </cell>
        </row>
        <row r="134">
          <cell r="A134">
            <v>67854803</v>
          </cell>
          <cell r="B134" t="str">
            <v>NATURAS SALSA TOMATE RANCHERA 36X69GR</v>
          </cell>
          <cell r="C134" t="str">
            <v>S1-S8</v>
          </cell>
          <cell r="D134">
            <v>147</v>
          </cell>
        </row>
        <row r="135">
          <cell r="A135">
            <v>67270795</v>
          </cell>
          <cell r="B135" t="str">
            <v>HELLMANNS MOSTAZA 4/4 KG</v>
          </cell>
          <cell r="C135" t="str">
            <v>FS1</v>
          </cell>
          <cell r="D135">
            <v>90</v>
          </cell>
        </row>
        <row r="136">
          <cell r="A136">
            <v>67270897</v>
          </cell>
          <cell r="B136" t="str">
            <v>HELLMANNS SSA TOMATE TIPO KET 500X8G</v>
          </cell>
          <cell r="C136" t="str">
            <v>FS2</v>
          </cell>
          <cell r="D136">
            <v>24</v>
          </cell>
        </row>
        <row r="137">
          <cell r="A137">
            <v>67850031</v>
          </cell>
          <cell r="B137" t="str">
            <v>DEL HUERTO SSA TOM RANCH 96X100GR</v>
          </cell>
          <cell r="C137" t="str">
            <v>S1-S8</v>
          </cell>
          <cell r="D137">
            <v>53</v>
          </cell>
        </row>
        <row r="138">
          <cell r="A138">
            <v>67850022</v>
          </cell>
          <cell r="B138" t="str">
            <v>DEL HUERTO SSA TOM C/QUESO 96X100GR</v>
          </cell>
          <cell r="C138" t="str">
            <v>S1-S8</v>
          </cell>
          <cell r="D138">
            <v>53</v>
          </cell>
        </row>
        <row r="139">
          <cell r="A139">
            <v>67850030</v>
          </cell>
          <cell r="B139" t="str">
            <v>DEL HUERTO SSA TOM C/CARNE 96X100GR</v>
          </cell>
          <cell r="C139" t="str">
            <v>S1-S8</v>
          </cell>
          <cell r="D139">
            <v>53</v>
          </cell>
        </row>
        <row r="140">
          <cell r="A140">
            <v>67849925</v>
          </cell>
          <cell r="B140" t="str">
            <v>DEL HUERTO PURE TOM TRAD 96X100GR</v>
          </cell>
          <cell r="C140" t="str">
            <v>S1-S8</v>
          </cell>
          <cell r="D140">
            <v>53</v>
          </cell>
        </row>
        <row r="141">
          <cell r="A141">
            <v>67958768</v>
          </cell>
          <cell r="B141" t="str">
            <v>HELLMANNS SSA MAYO REGULAR 24X70G</v>
          </cell>
          <cell r="C141" t="str">
            <v>M1</v>
          </cell>
          <cell r="D141">
            <v>205</v>
          </cell>
        </row>
        <row r="142">
          <cell r="A142">
            <v>67958769</v>
          </cell>
          <cell r="B142" t="str">
            <v>NATURAS SSA KETCHUP REG 36X70G</v>
          </cell>
          <cell r="C142" t="str">
            <v>S1-S8</v>
          </cell>
          <cell r="D142">
            <v>147</v>
          </cell>
        </row>
        <row r="143">
          <cell r="A143">
            <v>67958767</v>
          </cell>
          <cell r="B143" t="str">
            <v>LIZANO SSA MAYO LIMON 24X70G</v>
          </cell>
          <cell r="C143" t="str">
            <v>M1</v>
          </cell>
          <cell r="D143">
            <v>205</v>
          </cell>
        </row>
        <row r="144">
          <cell r="A144">
            <v>67961586</v>
          </cell>
          <cell r="B144" t="str">
            <v>HELLMANN'S REAL- JURASSIC PARK</v>
          </cell>
          <cell r="C144" t="str">
            <v>FS1</v>
          </cell>
          <cell r="D144">
            <v>120</v>
          </cell>
        </row>
        <row r="145">
          <cell r="A145">
            <v>67963158</v>
          </cell>
          <cell r="B145" t="str">
            <v>HELLMANN'S COCINEROS- JURASSIC PARK</v>
          </cell>
          <cell r="C145" t="str">
            <v>FS1</v>
          </cell>
          <cell r="D145">
            <v>120</v>
          </cell>
        </row>
        <row r="146">
          <cell r="A146">
            <v>574994</v>
          </cell>
          <cell r="B146" t="str">
            <v>HELLMANNS ADER PORTION PK 200X10GR</v>
          </cell>
          <cell r="C146" t="str">
            <v>FS2</v>
          </cell>
          <cell r="D146">
            <v>75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ANA #33 AÑO 2005"/>
      <sheetName val="BATCHES Y CONSUMO VERDURAS"/>
      <sheetName val="VERD. X PROD."/>
      <sheetName val="LISTA"/>
      <sheetName val="OBSERVACIONES"/>
      <sheetName val="Estandares de Programación"/>
      <sheetName val="Tabla Versiones SKU´s"/>
    </sheetNames>
    <sheetDataSet>
      <sheetData sheetId="0"/>
      <sheetData sheetId="1" refreshError="1"/>
      <sheetData sheetId="2">
        <row r="2">
          <cell r="A2" t="str">
            <v>40029-4</v>
          </cell>
        </row>
        <row r="3">
          <cell r="A3" t="str">
            <v>30949/0</v>
          </cell>
        </row>
        <row r="4">
          <cell r="A4" t="str">
            <v>34150-6</v>
          </cell>
        </row>
        <row r="5">
          <cell r="A5" t="str">
            <v>40027-0</v>
          </cell>
        </row>
        <row r="6">
          <cell r="A6" t="str">
            <v>40864-1</v>
          </cell>
        </row>
        <row r="7">
          <cell r="A7" t="str">
            <v>40002-7</v>
          </cell>
        </row>
        <row r="8">
          <cell r="A8" t="str">
            <v>40001-0</v>
          </cell>
        </row>
        <row r="9">
          <cell r="A9" t="str">
            <v>40029-4</v>
          </cell>
        </row>
        <row r="10">
          <cell r="A10" t="str">
            <v>40005-8</v>
          </cell>
        </row>
        <row r="11">
          <cell r="A11" t="str">
            <v>30883-7</v>
          </cell>
          <cell r="B11">
            <v>2</v>
          </cell>
        </row>
        <row r="12">
          <cell r="A12" t="str">
            <v>30904-9</v>
          </cell>
          <cell r="B12">
            <v>2</v>
          </cell>
        </row>
        <row r="13">
          <cell r="A13" t="str">
            <v>30989-6</v>
          </cell>
          <cell r="B13">
            <v>115</v>
          </cell>
          <cell r="C13">
            <v>72</v>
          </cell>
        </row>
        <row r="14">
          <cell r="A14" t="str">
            <v>40009-6</v>
          </cell>
          <cell r="B14">
            <v>40</v>
          </cell>
          <cell r="C14">
            <v>73</v>
          </cell>
          <cell r="D14">
            <v>12.5</v>
          </cell>
        </row>
        <row r="15">
          <cell r="A15" t="str">
            <v>40010-2</v>
          </cell>
          <cell r="B15">
            <v>40</v>
          </cell>
          <cell r="C15">
            <v>73</v>
          </cell>
          <cell r="D15">
            <v>12.5</v>
          </cell>
        </row>
        <row r="16">
          <cell r="A16" t="str">
            <v>40019-5</v>
          </cell>
          <cell r="B16">
            <v>52</v>
          </cell>
        </row>
        <row r="17">
          <cell r="A17" t="str">
            <v>40020-1</v>
          </cell>
          <cell r="B17">
            <v>52</v>
          </cell>
        </row>
        <row r="18">
          <cell r="A18" t="str">
            <v>40069-0</v>
          </cell>
          <cell r="B18">
            <v>50</v>
          </cell>
        </row>
        <row r="19">
          <cell r="A19" t="str">
            <v>40072-0</v>
          </cell>
          <cell r="B19">
            <v>45</v>
          </cell>
        </row>
        <row r="20">
          <cell r="A20" t="str">
            <v>40207-6</v>
          </cell>
          <cell r="B20">
            <v>50</v>
          </cell>
        </row>
        <row r="21">
          <cell r="A21" t="str">
            <v>40209-0</v>
          </cell>
          <cell r="B21">
            <v>45</v>
          </cell>
        </row>
        <row r="22">
          <cell r="A22" t="str">
            <v>40235-9</v>
          </cell>
          <cell r="B22">
            <v>95</v>
          </cell>
          <cell r="C22">
            <v>72</v>
          </cell>
        </row>
        <row r="23">
          <cell r="A23" t="str">
            <v>40280-9</v>
          </cell>
          <cell r="B23">
            <v>95</v>
          </cell>
          <cell r="C23">
            <v>72</v>
          </cell>
        </row>
      </sheetData>
      <sheetData sheetId="3">
        <row r="1">
          <cell r="A1" t="str">
            <v>30950/6</v>
          </cell>
          <cell r="B1" t="str">
            <v>HELLMANN´S KETCHUP 12X400G</v>
          </cell>
        </row>
        <row r="2">
          <cell r="A2" t="str">
            <v>40027-0</v>
          </cell>
          <cell r="B2" t="str">
            <v>NATURA´S KETCHUP 24X14OZ</v>
          </cell>
        </row>
        <row r="3">
          <cell r="A3" t="str">
            <v>40864-1</v>
          </cell>
          <cell r="B3" t="str">
            <v>NATURA´S KETCHUP 12X28OZ</v>
          </cell>
        </row>
        <row r="4">
          <cell r="A4" t="str">
            <v>30949/0</v>
          </cell>
          <cell r="B4" t="str">
            <v>HELLMANN´S KETCHUP 12X100G</v>
          </cell>
        </row>
        <row r="5">
          <cell r="A5" t="str">
            <v>40029-4</v>
          </cell>
          <cell r="B5" t="str">
            <v>NATURA´S KETCHUP 96X113G</v>
          </cell>
        </row>
        <row r="6">
          <cell r="A6" t="str">
            <v>30885-1</v>
          </cell>
          <cell r="B6" t="str">
            <v>NATURA´S PASTA CON HIERBAS 96X113G</v>
          </cell>
        </row>
        <row r="7">
          <cell r="A7" t="str">
            <v>30883-7</v>
          </cell>
          <cell r="B7" t="str">
            <v>NATURA´S PASTA D/ CONCENTRADO 96X113G</v>
          </cell>
        </row>
        <row r="8">
          <cell r="A8" t="str">
            <v>40001-0</v>
          </cell>
          <cell r="B8" t="str">
            <v>NATURA´S PASTA TRADICIONAL 96X113G</v>
          </cell>
        </row>
        <row r="9">
          <cell r="A9" t="str">
            <v>30989-6</v>
          </cell>
          <cell r="B9" t="str">
            <v>NATURA´S SALSA EXTRA CHUNKY 96X113G</v>
          </cell>
        </row>
        <row r="10">
          <cell r="A10" t="str">
            <v>30884-4</v>
          </cell>
          <cell r="B10" t="str">
            <v>NATURA´S SALSA LISTA AGRIDULCE 96X113G</v>
          </cell>
        </row>
        <row r="11">
          <cell r="A11" t="str">
            <v>40207-6</v>
          </cell>
          <cell r="B11" t="str">
            <v>NATURA´S SALSA LISTA CARNES 96X113G</v>
          </cell>
        </row>
        <row r="12">
          <cell r="A12" t="str">
            <v>40019-5</v>
          </cell>
          <cell r="B12" t="str">
            <v>NATURA´S SALSA LISTA CLASICA 96X113G</v>
          </cell>
        </row>
        <row r="13">
          <cell r="A13" t="str">
            <v>34150-6</v>
          </cell>
          <cell r="B13" t="str">
            <v>NATURA´S KETCHUP BARBACOA 96X113G</v>
          </cell>
        </row>
        <row r="14">
          <cell r="A14" t="str">
            <v>40209-0</v>
          </cell>
          <cell r="B14" t="str">
            <v>NATURA´S SALSA LISTA HONGOS 96X113G</v>
          </cell>
        </row>
        <row r="15">
          <cell r="A15" t="str">
            <v>40005-8</v>
          </cell>
          <cell r="B15" t="str">
            <v>NATURA´S SALSA LISTA QUESO 96X113G</v>
          </cell>
        </row>
        <row r="16">
          <cell r="A16" t="str">
            <v>40009-6</v>
          </cell>
          <cell r="B16" t="str">
            <v>NATURA´S SALSA LISTA RANCHERA 96X113G</v>
          </cell>
        </row>
        <row r="17">
          <cell r="A17" t="str">
            <v>40280-9</v>
          </cell>
          <cell r="B17" t="str">
            <v>NATURA´S SOFRITO CRIOLLO 96X113G</v>
          </cell>
        </row>
        <row r="18">
          <cell r="A18" t="str">
            <v>30907-0</v>
          </cell>
          <cell r="B18" t="str">
            <v>NATURA´S PASTA CON HIERBAS 48X227G</v>
          </cell>
        </row>
        <row r="19">
          <cell r="A19" t="str">
            <v>30904-9</v>
          </cell>
          <cell r="B19" t="str">
            <v>NATURA´S PASTA D/ CONCENTRADO 48X227G</v>
          </cell>
        </row>
        <row r="20">
          <cell r="A20" t="str">
            <v>40002-7</v>
          </cell>
          <cell r="B20" t="str">
            <v>NATURA´S PASTA TRADICIONAL 48X227G</v>
          </cell>
        </row>
        <row r="21">
          <cell r="A21" t="str">
            <v>30905-6</v>
          </cell>
          <cell r="B21" t="str">
            <v>NATURA´S SALSA LISTA AGRIDULCE 48X227G</v>
          </cell>
        </row>
        <row r="22">
          <cell r="A22" t="str">
            <v>40069-0</v>
          </cell>
          <cell r="B22" t="str">
            <v>NATURA´S SALSA LISTA CARNES 48X227G</v>
          </cell>
        </row>
        <row r="23">
          <cell r="A23" t="str">
            <v>40020-1</v>
          </cell>
          <cell r="B23" t="str">
            <v>NATURA´S SALSA LISTA CLASICA 48X227G</v>
          </cell>
        </row>
        <row r="24">
          <cell r="A24" t="str">
            <v>40072-0</v>
          </cell>
          <cell r="B24" t="str">
            <v>NATURA´S SALSA LISTA HONGOS 48X227G</v>
          </cell>
        </row>
        <row r="25">
          <cell r="A25" t="str">
            <v>40006-5</v>
          </cell>
          <cell r="B25" t="str">
            <v>NATURA´S SALSA LISTA QUESO 48X227G</v>
          </cell>
        </row>
        <row r="26">
          <cell r="A26" t="str">
            <v>40010-2</v>
          </cell>
          <cell r="B26" t="str">
            <v>NATURA´S SALSA LISTA RANCHERA 48X227G</v>
          </cell>
        </row>
        <row r="27">
          <cell r="A27" t="str">
            <v>40235-9</v>
          </cell>
          <cell r="B27" t="str">
            <v>NATURA´S SOFRITO CRIOLLO 48X227G</v>
          </cell>
        </row>
        <row r="28">
          <cell r="A28" t="str">
            <v>34184-1</v>
          </cell>
          <cell r="B28" t="str">
            <v>NATURA´S DELIGUISOS DE CARNE 48X150 G</v>
          </cell>
        </row>
        <row r="29">
          <cell r="A29" t="str">
            <v>34131-5</v>
          </cell>
          <cell r="B29" t="str">
            <v>NATURA´S DELIGUISOS DE POLLO 48X150 G</v>
          </cell>
        </row>
        <row r="30">
          <cell r="A30" t="str">
            <v>34203-9</v>
          </cell>
          <cell r="B30" t="str">
            <v>NATURA´S SALSA BARBACOA 96X113G</v>
          </cell>
        </row>
        <row r="31">
          <cell r="A31" t="str">
            <v>30950-6</v>
          </cell>
          <cell r="B31" t="str">
            <v>HELLMANN´S KETCHUP 12X400G</v>
          </cell>
        </row>
      </sheetData>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ana "/>
      <sheetName val="ORDENES PROD"/>
      <sheetName val="Nomenclatura Planes"/>
      <sheetName val="Versiones SKU"/>
    </sheetNames>
    <sheetDataSet>
      <sheetData sheetId="0" refreshError="1"/>
      <sheetData sheetId="1" refreshError="1"/>
      <sheetData sheetId="2" refreshError="1"/>
      <sheetData sheetId="3" refreshError="1">
        <row r="4">
          <cell r="C4" t="str">
            <v>FS2  (PR9)67756977</v>
          </cell>
          <cell r="D4" t="str">
            <v>VERS-01</v>
          </cell>
        </row>
        <row r="5">
          <cell r="C5" t="str">
            <v>S1  (PR11)84169006</v>
          </cell>
          <cell r="D5" t="str">
            <v>VERS-07</v>
          </cell>
        </row>
        <row r="6">
          <cell r="C6" t="str">
            <v>S2  (PR12)84169006</v>
          </cell>
          <cell r="D6" t="str">
            <v>VERS-01</v>
          </cell>
        </row>
        <row r="7">
          <cell r="C7" t="str">
            <v>S3  (PR13)84169006</v>
          </cell>
          <cell r="D7" t="str">
            <v>VERS-09</v>
          </cell>
        </row>
        <row r="8">
          <cell r="C8" t="str">
            <v>S4  (PR14)84169006</v>
          </cell>
          <cell r="D8" t="str">
            <v>VERS-02</v>
          </cell>
        </row>
        <row r="9">
          <cell r="C9" t="str">
            <v>S5  (PR15)84169006</v>
          </cell>
          <cell r="D9" t="str">
            <v>VERS-03</v>
          </cell>
        </row>
        <row r="10">
          <cell r="C10" t="str">
            <v>S6  (PR16)84169006</v>
          </cell>
          <cell r="D10" t="str">
            <v>VERS-04</v>
          </cell>
        </row>
        <row r="11">
          <cell r="C11" t="str">
            <v>S7  (PR17)84169006</v>
          </cell>
          <cell r="D11" t="str">
            <v>VERS-05</v>
          </cell>
        </row>
        <row r="12">
          <cell r="C12" t="str">
            <v>S8  (PR18)84169006</v>
          </cell>
          <cell r="D12" t="str">
            <v>VERS-06</v>
          </cell>
        </row>
        <row r="13">
          <cell r="C13" t="str">
            <v>S9  (PR19)84169006</v>
          </cell>
          <cell r="D13" t="str">
            <v>VERS-08</v>
          </cell>
        </row>
        <row r="14">
          <cell r="C14" t="str">
            <v>S2  (PR12)84169233</v>
          </cell>
          <cell r="D14" t="str">
            <v>VERS-01</v>
          </cell>
        </row>
        <row r="15">
          <cell r="C15" t="str">
            <v>S4  (PR14)84169233</v>
          </cell>
          <cell r="D15" t="str">
            <v>VERS-02</v>
          </cell>
        </row>
        <row r="16">
          <cell r="C16" t="str">
            <v>S5  (PR15)84169233</v>
          </cell>
          <cell r="D16" t="str">
            <v>VERS-03</v>
          </cell>
        </row>
        <row r="17">
          <cell r="C17" t="str">
            <v>S6  (PR16)84169233</v>
          </cell>
          <cell r="D17" t="str">
            <v>VERS-04</v>
          </cell>
        </row>
        <row r="18">
          <cell r="C18" t="str">
            <v>S7  (PR17)84169233</v>
          </cell>
          <cell r="D18" t="str">
            <v>VERS-05</v>
          </cell>
        </row>
        <row r="19">
          <cell r="C19" t="str">
            <v>S8  (PR18)84169233</v>
          </cell>
          <cell r="D19" t="str">
            <v>VERS-06</v>
          </cell>
        </row>
        <row r="20">
          <cell r="C20" t="str">
            <v>S9  (PR19)67293340</v>
          </cell>
          <cell r="D20" t="str">
            <v>VERS-01</v>
          </cell>
        </row>
        <row r="21">
          <cell r="C21" t="str">
            <v>S2  (PR12)67293256</v>
          </cell>
          <cell r="D21" t="str">
            <v>VERS-03</v>
          </cell>
        </row>
        <row r="22">
          <cell r="C22" t="str">
            <v>S8  (PR18)67293256</v>
          </cell>
          <cell r="D22" t="str">
            <v>VERS-02</v>
          </cell>
        </row>
        <row r="23">
          <cell r="C23" t="str">
            <v>S9  (PR19)67293256</v>
          </cell>
          <cell r="D23" t="str">
            <v>VERS-01</v>
          </cell>
        </row>
        <row r="24">
          <cell r="C24" t="str">
            <v>S2  (PR12)84168992</v>
          </cell>
          <cell r="D24" t="str">
            <v>VERS-01</v>
          </cell>
        </row>
        <row r="25">
          <cell r="C25" t="str">
            <v>S2  (PR12)84168992</v>
          </cell>
          <cell r="D25" t="str">
            <v>VERS-07</v>
          </cell>
        </row>
        <row r="26">
          <cell r="C26" t="str">
            <v>S7  (PR17)575158</v>
          </cell>
          <cell r="D26" t="str">
            <v>VERS-13</v>
          </cell>
        </row>
        <row r="27">
          <cell r="C27" t="str">
            <v>S1  (PR11)575158</v>
          </cell>
          <cell r="D27" t="str">
            <v>VERS-01</v>
          </cell>
        </row>
        <row r="28">
          <cell r="C28" t="str">
            <v>S2  (PR12)575158</v>
          </cell>
          <cell r="D28" t="str">
            <v>VERS-19</v>
          </cell>
        </row>
        <row r="29">
          <cell r="C29" t="str">
            <v>S3  (PR13)575158</v>
          </cell>
          <cell r="D29" t="str">
            <v>VERS-09</v>
          </cell>
        </row>
        <row r="30">
          <cell r="C30" t="str">
            <v>S4  (PR14)575158</v>
          </cell>
          <cell r="D30" t="str">
            <v>VERS-10</v>
          </cell>
        </row>
        <row r="31">
          <cell r="C31" t="str">
            <v>S5  (PR15)575158</v>
          </cell>
          <cell r="D31" t="str">
            <v>VERS-11</v>
          </cell>
        </row>
        <row r="32">
          <cell r="C32" t="str">
            <v>S6  (PR16)575158</v>
          </cell>
          <cell r="D32" t="str">
            <v>VERS-12</v>
          </cell>
        </row>
        <row r="33">
          <cell r="C33" t="str">
            <v>S8  (PR18)575158</v>
          </cell>
          <cell r="D33" t="str">
            <v>VERS-14</v>
          </cell>
        </row>
        <row r="34">
          <cell r="C34" t="str">
            <v>S1  (PR11)575158</v>
          </cell>
          <cell r="D34" t="str">
            <v>VERS-08</v>
          </cell>
        </row>
        <row r="35">
          <cell r="C35" t="str">
            <v>S9  (PR19)67293257</v>
          </cell>
          <cell r="D35" t="str">
            <v>VERS-01</v>
          </cell>
        </row>
        <row r="36">
          <cell r="C36" t="str">
            <v>S2  (PR12)84169005</v>
          </cell>
          <cell r="D36" t="str">
            <v>VERS-01</v>
          </cell>
        </row>
        <row r="37">
          <cell r="C37" t="str">
            <v>S6  (PR16)84169005</v>
          </cell>
          <cell r="D37" t="str">
            <v>VERS-02</v>
          </cell>
        </row>
        <row r="38">
          <cell r="C38" t="str">
            <v>S7  (PR17)84169005</v>
          </cell>
          <cell r="D38" t="str">
            <v>VERS-04</v>
          </cell>
        </row>
        <row r="39">
          <cell r="C39" t="str">
            <v>S8  (PR18)84169005</v>
          </cell>
          <cell r="D39" t="str">
            <v>VERS-03</v>
          </cell>
        </row>
        <row r="40">
          <cell r="C40" t="str">
            <v>S2  (PR12)84168935</v>
          </cell>
          <cell r="D40" t="str">
            <v>VERS-01</v>
          </cell>
        </row>
        <row r="41">
          <cell r="C41" t="str">
            <v>S6  (PR16)84168935</v>
          </cell>
          <cell r="D41" t="str">
            <v>VERS-02</v>
          </cell>
        </row>
        <row r="42">
          <cell r="C42" t="str">
            <v>S8  (PR18)84168935</v>
          </cell>
          <cell r="D42" t="str">
            <v>VERS-03</v>
          </cell>
        </row>
        <row r="43">
          <cell r="C43" t="str">
            <v>S9  (PR19)67293342</v>
          </cell>
          <cell r="D43" t="str">
            <v>VERS-01</v>
          </cell>
        </row>
        <row r="44">
          <cell r="C44" t="str">
            <v>S9  (PR19)84168886</v>
          </cell>
          <cell r="D44" t="str">
            <v>VERS-01</v>
          </cell>
        </row>
        <row r="45">
          <cell r="C45" t="str">
            <v>S9  (PR19)67293258</v>
          </cell>
          <cell r="D45" t="str">
            <v>VERS-01</v>
          </cell>
        </row>
        <row r="46">
          <cell r="C46" t="str">
            <v>S2  (PR12)84168817</v>
          </cell>
          <cell r="D46" t="str">
            <v>VERS-02</v>
          </cell>
        </row>
        <row r="47">
          <cell r="C47" t="str">
            <v>S4  (PR14)84168817</v>
          </cell>
          <cell r="D47" t="str">
            <v>VERS-03</v>
          </cell>
        </row>
        <row r="48">
          <cell r="C48" t="str">
            <v>S5  (PR15)84168817</v>
          </cell>
          <cell r="D48" t="str">
            <v>VERS-04</v>
          </cell>
        </row>
        <row r="49">
          <cell r="C49" t="str">
            <v>S6  (PR16)84168817</v>
          </cell>
          <cell r="D49" t="str">
            <v>VERS-05</v>
          </cell>
        </row>
        <row r="50">
          <cell r="C50" t="str">
            <v>S7  (PR17)84168817</v>
          </cell>
          <cell r="D50" t="str">
            <v>VERS-06</v>
          </cell>
        </row>
        <row r="51">
          <cell r="C51" t="str">
            <v>S8  (PR18)84168817</v>
          </cell>
          <cell r="D51" t="str">
            <v>VERS-07</v>
          </cell>
        </row>
        <row r="52">
          <cell r="C52" t="str">
            <v>S9  (PR19)84168938</v>
          </cell>
          <cell r="D52" t="str">
            <v>VERS-01</v>
          </cell>
        </row>
        <row r="53">
          <cell r="C53" t="str">
            <v>S8  (PR18)67293279</v>
          </cell>
          <cell r="D53" t="str">
            <v>VERS-02</v>
          </cell>
        </row>
        <row r="54">
          <cell r="C54" t="str">
            <v>S9  (PR19)67293279</v>
          </cell>
          <cell r="D54" t="str">
            <v>VERS-01</v>
          </cell>
        </row>
        <row r="55">
          <cell r="C55" t="str">
            <v>S9  (PR19)67293279</v>
          </cell>
          <cell r="D55" t="str">
            <v>VERS-01</v>
          </cell>
        </row>
        <row r="56">
          <cell r="C56" t="str">
            <v>S2  (PR12)84168818</v>
          </cell>
          <cell r="D56" t="str">
            <v>VERS-01</v>
          </cell>
        </row>
        <row r="57">
          <cell r="C57" t="str">
            <v>S7  (PR17)84168818</v>
          </cell>
          <cell r="D57" t="str">
            <v>VERS-02</v>
          </cell>
        </row>
        <row r="58">
          <cell r="C58" t="str">
            <v>S8  (PR18)84168818</v>
          </cell>
          <cell r="D58" t="str">
            <v>VERS-03</v>
          </cell>
        </row>
        <row r="59">
          <cell r="C59" t="str">
            <v>S9  (PR19)84168936</v>
          </cell>
          <cell r="D59" t="str">
            <v>VERS-01</v>
          </cell>
        </row>
        <row r="60">
          <cell r="C60" t="str">
            <v>S2  (PR12)67298167</v>
          </cell>
          <cell r="D60" t="str">
            <v>VERS-01</v>
          </cell>
        </row>
        <row r="61">
          <cell r="C61" t="str">
            <v>S4  (PR14)67298167</v>
          </cell>
          <cell r="D61" t="str">
            <v>VERS-02</v>
          </cell>
        </row>
        <row r="62">
          <cell r="C62" t="str">
            <v>S5  (PR15)67298167</v>
          </cell>
          <cell r="D62" t="str">
            <v>VERS-03</v>
          </cell>
        </row>
        <row r="63">
          <cell r="C63" t="str">
            <v>S6  (PR16)67298167</v>
          </cell>
          <cell r="D63" t="str">
            <v>VERS-04</v>
          </cell>
        </row>
        <row r="64">
          <cell r="C64" t="str">
            <v>S2  (PR12)586321</v>
          </cell>
          <cell r="D64" t="str">
            <v>VERS-02</v>
          </cell>
        </row>
        <row r="65">
          <cell r="C65" t="str">
            <v>S2  (PR12)586321</v>
          </cell>
          <cell r="D65" t="str">
            <v>VERS-04</v>
          </cell>
        </row>
        <row r="66">
          <cell r="C66" t="str">
            <v>S6  (PR16)586321</v>
          </cell>
          <cell r="D66" t="str">
            <v>VERS-06</v>
          </cell>
        </row>
        <row r="67">
          <cell r="C67" t="str">
            <v>S4  (PR14)67298165</v>
          </cell>
          <cell r="D67" t="str">
            <v>VERS-01</v>
          </cell>
        </row>
        <row r="68">
          <cell r="C68" t="str">
            <v>S2  (PR12)586319</v>
          </cell>
          <cell r="D68" t="str">
            <v>VERS-02</v>
          </cell>
        </row>
        <row r="69">
          <cell r="C69" t="str">
            <v>S4  (PR14)586319</v>
          </cell>
          <cell r="D69" t="str">
            <v>VERS-04</v>
          </cell>
        </row>
        <row r="70">
          <cell r="C70" t="str">
            <v>S8  (PR18)586319</v>
          </cell>
          <cell r="D70" t="str">
            <v>VERS-08</v>
          </cell>
        </row>
        <row r="71">
          <cell r="C71" t="str">
            <v>S7  (PR17)84168909</v>
          </cell>
          <cell r="D71" t="str">
            <v>VERS-05</v>
          </cell>
        </row>
        <row r="72">
          <cell r="C72" t="str">
            <v>S8  (PR18)84168909</v>
          </cell>
          <cell r="D72" t="str">
            <v>VERS-06</v>
          </cell>
        </row>
        <row r="73">
          <cell r="C73" t="str">
            <v>S5  (PR15)84168909</v>
          </cell>
          <cell r="D73" t="str">
            <v>VERS-03</v>
          </cell>
        </row>
        <row r="74">
          <cell r="C74" t="str">
            <v>S6  (PR16)84168909</v>
          </cell>
          <cell r="D74" t="str">
            <v>VERS-04</v>
          </cell>
        </row>
        <row r="75">
          <cell r="C75" t="str">
            <v>S9  (PR19)84169002</v>
          </cell>
          <cell r="D75" t="str">
            <v>VERS-01</v>
          </cell>
        </row>
        <row r="76">
          <cell r="C76" t="str">
            <v>S8  (PR18)67293262</v>
          </cell>
          <cell r="D76" t="str">
            <v>VERS-02</v>
          </cell>
        </row>
        <row r="77">
          <cell r="C77" t="str">
            <v>S9  (PR19)67293262</v>
          </cell>
          <cell r="D77" t="str">
            <v>VERS-01</v>
          </cell>
        </row>
        <row r="78">
          <cell r="C78" t="str">
            <v>S2  (PR12)84168909</v>
          </cell>
          <cell r="D78" t="str">
            <v>VERS-01</v>
          </cell>
        </row>
        <row r="79">
          <cell r="C79" t="str">
            <v>S4  (PR14)84168909</v>
          </cell>
          <cell r="D79" t="str">
            <v>VERS-02</v>
          </cell>
        </row>
        <row r="80">
          <cell r="C80" t="str">
            <v>S2  (PR12)84168908</v>
          </cell>
          <cell r="D80" t="str">
            <v>VERS-01</v>
          </cell>
        </row>
        <row r="81">
          <cell r="C81" t="str">
            <v>S4  (PR14)84168908</v>
          </cell>
          <cell r="D81" t="str">
            <v>VERS-02</v>
          </cell>
        </row>
        <row r="82">
          <cell r="C82" t="str">
            <v>S5  (PR15)84168908</v>
          </cell>
          <cell r="D82" t="str">
            <v>VERS-03</v>
          </cell>
        </row>
        <row r="83">
          <cell r="C83" t="str">
            <v>S6  (PR16)84168908</v>
          </cell>
          <cell r="D83" t="str">
            <v>VERS-04</v>
          </cell>
        </row>
        <row r="84">
          <cell r="C84" t="str">
            <v>S7  (PR17)84168908</v>
          </cell>
          <cell r="D84" t="str">
            <v>VERS-05</v>
          </cell>
        </row>
        <row r="85">
          <cell r="C85" t="str">
            <v>S8  (PR18)84168908</v>
          </cell>
          <cell r="D85" t="str">
            <v>VERS-06</v>
          </cell>
        </row>
        <row r="86">
          <cell r="C86" t="str">
            <v>S9  (PR19)67293341</v>
          </cell>
          <cell r="D86" t="str">
            <v>VERS-01</v>
          </cell>
        </row>
        <row r="87">
          <cell r="C87" t="str">
            <v>S2  (PR12)67293334</v>
          </cell>
          <cell r="D87" t="str">
            <v>VERS-01</v>
          </cell>
        </row>
        <row r="88">
          <cell r="C88" t="str">
            <v>S3  (PR13)67293334</v>
          </cell>
          <cell r="D88" t="str">
            <v>VERS-02</v>
          </cell>
        </row>
        <row r="89">
          <cell r="C89" t="str">
            <v>S4  (PR14)67293334</v>
          </cell>
          <cell r="D89" t="str">
            <v>VERS-03</v>
          </cell>
        </row>
        <row r="90">
          <cell r="C90" t="str">
            <v>S9  (PR19)67293293</v>
          </cell>
          <cell r="D90" t="str">
            <v>VERS-01</v>
          </cell>
        </row>
        <row r="91">
          <cell r="C91" t="str">
            <v>S1  (PR11)575154</v>
          </cell>
          <cell r="D91" t="str">
            <v>VERS-01</v>
          </cell>
        </row>
        <row r="92">
          <cell r="C92" t="str">
            <v>S2  (PR12)575154</v>
          </cell>
          <cell r="D92" t="str">
            <v>VERS-17</v>
          </cell>
        </row>
        <row r="93">
          <cell r="C93" t="str">
            <v>S3  (PR13)575154</v>
          </cell>
          <cell r="D93" t="str">
            <v>VERS-02</v>
          </cell>
        </row>
        <row r="94">
          <cell r="C94" t="str">
            <v>S4  (PR14)575154</v>
          </cell>
          <cell r="D94" t="str">
            <v>VERS-03</v>
          </cell>
        </row>
        <row r="95">
          <cell r="C95" t="str">
            <v>S5  (PR15)575154</v>
          </cell>
          <cell r="D95" t="str">
            <v>VERS-04</v>
          </cell>
        </row>
        <row r="96">
          <cell r="C96" t="str">
            <v>S6  (PR16)575154</v>
          </cell>
          <cell r="D96" t="str">
            <v>VERS-05</v>
          </cell>
        </row>
        <row r="97">
          <cell r="C97" t="str">
            <v>S7  (PR17)575154</v>
          </cell>
          <cell r="D97" t="str">
            <v>VERS-06</v>
          </cell>
        </row>
        <row r="98">
          <cell r="C98" t="str">
            <v>S8  (PR18)575154</v>
          </cell>
          <cell r="D98" t="str">
            <v>VERS-07</v>
          </cell>
        </row>
        <row r="99">
          <cell r="C99" t="str">
            <v>S9  (PR19)84156712</v>
          </cell>
          <cell r="D99" t="str">
            <v>VERS-01</v>
          </cell>
        </row>
        <row r="100">
          <cell r="C100" t="str">
            <v>KM  (PR3)67528157</v>
          </cell>
          <cell r="D100" t="str">
            <v>VERS-01</v>
          </cell>
        </row>
        <row r="101">
          <cell r="C101" t="str">
            <v>M2  (PR6)575150</v>
          </cell>
          <cell r="D101" t="str">
            <v>VERS-02</v>
          </cell>
        </row>
        <row r="102">
          <cell r="C102" t="str">
            <v>M2  (PR6)575150</v>
          </cell>
          <cell r="D102" t="str">
            <v>VERS-01</v>
          </cell>
        </row>
        <row r="103">
          <cell r="C103" t="str">
            <v>HORIX  (PR10)575159</v>
          </cell>
          <cell r="D103" t="str">
            <v>VERS-01</v>
          </cell>
        </row>
        <row r="104">
          <cell r="C104" t="str">
            <v>HORIX  (PR10)575160</v>
          </cell>
          <cell r="D104" t="str">
            <v>VERS-01</v>
          </cell>
        </row>
        <row r="105">
          <cell r="C105" t="str">
            <v>FS2  (PR9)67684674</v>
          </cell>
          <cell r="D105" t="str">
            <v>VERS-01</v>
          </cell>
        </row>
        <row r="106">
          <cell r="C106" t="str">
            <v>KM  (PR3)67528162</v>
          </cell>
          <cell r="D106" t="str">
            <v>VERS-01</v>
          </cell>
        </row>
        <row r="107">
          <cell r="C107" t="str">
            <v>S9  (PR19)67307911</v>
          </cell>
          <cell r="D107" t="str">
            <v>VERS-01</v>
          </cell>
        </row>
        <row r="108">
          <cell r="C108" t="str">
            <v>FR-1  (PR1)84156663</v>
          </cell>
          <cell r="D108" t="str">
            <v>VERS-01</v>
          </cell>
        </row>
        <row r="109">
          <cell r="C109" t="str">
            <v>FR-1  (PR1)84156663</v>
          </cell>
          <cell r="D109" t="str">
            <v>VERS-01</v>
          </cell>
        </row>
        <row r="110">
          <cell r="C110" t="str">
            <v>FR2  (PR2)84156603</v>
          </cell>
          <cell r="D110" t="str">
            <v>VERS-01</v>
          </cell>
        </row>
        <row r="111">
          <cell r="C111" t="str">
            <v>FR2  (PR2)84156671</v>
          </cell>
          <cell r="D111" t="str">
            <v>VERS-02</v>
          </cell>
        </row>
        <row r="112">
          <cell r="C112" t="str">
            <v>FR2  (PR2)67501815</v>
          </cell>
          <cell r="D112" t="str">
            <v>VERS-01</v>
          </cell>
        </row>
        <row r="113">
          <cell r="C113" t="str">
            <v>FR-1  (PR1)84156661</v>
          </cell>
          <cell r="D113" t="str">
            <v>VERS-01</v>
          </cell>
        </row>
        <row r="114">
          <cell r="C114" t="str">
            <v>FR-1  (PR1)84156662</v>
          </cell>
          <cell r="D114" t="str">
            <v>VERS-01</v>
          </cell>
        </row>
        <row r="115">
          <cell r="C115" t="str">
            <v>FR2  (PR2)84156604</v>
          </cell>
          <cell r="D115" t="str">
            <v>VERS-01</v>
          </cell>
        </row>
        <row r="116">
          <cell r="C116" t="str">
            <v>FS1  (PR8)67574556</v>
          </cell>
          <cell r="D116" t="str">
            <v>VERS-01</v>
          </cell>
        </row>
        <row r="117">
          <cell r="C117" t="str">
            <v>SO2  (PR4)67574555</v>
          </cell>
          <cell r="D117" t="str">
            <v>VERS-01</v>
          </cell>
        </row>
        <row r="118">
          <cell r="C118" t="str">
            <v>SO2  (PR4)67262331</v>
          </cell>
          <cell r="D118" t="str">
            <v>VERS-01</v>
          </cell>
        </row>
        <row r="119">
          <cell r="C119" t="str">
            <v>SO2  (PR4)67262329</v>
          </cell>
          <cell r="D119" t="str">
            <v>VERS-01</v>
          </cell>
        </row>
        <row r="120">
          <cell r="C120" t="str">
            <v>SO2  (PR4)84154261</v>
          </cell>
          <cell r="D120" t="str">
            <v>VERS-01</v>
          </cell>
        </row>
        <row r="121">
          <cell r="C121" t="str">
            <v>SO2  (PR4)67673048</v>
          </cell>
          <cell r="D121" t="str">
            <v>VERS-01</v>
          </cell>
        </row>
        <row r="122">
          <cell r="C122" t="str">
            <v>SO2  (PR4)573845</v>
          </cell>
          <cell r="D122" t="str">
            <v>VERS-01</v>
          </cell>
        </row>
        <row r="123">
          <cell r="C123" t="str">
            <v>SO2  (PR4)573846</v>
          </cell>
          <cell r="D123" t="str">
            <v>VERS-01</v>
          </cell>
        </row>
        <row r="124">
          <cell r="C124" t="str">
            <v xml:space="preserve">M3  (PR7) </v>
          </cell>
          <cell r="D124" t="str">
            <v>VERS-03</v>
          </cell>
        </row>
        <row r="125">
          <cell r="C125" t="str">
            <v>SO2  (PR4)67524610</v>
          </cell>
          <cell r="D125" t="str">
            <v>VERS-01</v>
          </cell>
        </row>
        <row r="126">
          <cell r="C126" t="str">
            <v>SO2  (PR4)67524593</v>
          </cell>
          <cell r="D126" t="str">
            <v>VERS-01</v>
          </cell>
        </row>
        <row r="127">
          <cell r="C127" t="str">
            <v>SO2  (PR4)84151342</v>
          </cell>
          <cell r="D127" t="str">
            <v>VERS-01</v>
          </cell>
        </row>
        <row r="128">
          <cell r="C128" t="str">
            <v>SO2  (PR4)573826</v>
          </cell>
          <cell r="D128" t="str">
            <v>VERS-01</v>
          </cell>
        </row>
        <row r="129">
          <cell r="C129" t="str">
            <v>SO2  (PR4)573825</v>
          </cell>
          <cell r="D129" t="str">
            <v>VERS-01</v>
          </cell>
        </row>
        <row r="130">
          <cell r="C130" t="str">
            <v>SO2  (PR4)84151341</v>
          </cell>
          <cell r="D130" t="str">
            <v>VERS-01</v>
          </cell>
        </row>
        <row r="131">
          <cell r="C131" t="str">
            <v>SO2  (PR4)573827</v>
          </cell>
          <cell r="D131" t="str">
            <v>VERS-01</v>
          </cell>
        </row>
        <row r="132">
          <cell r="C132" t="str">
            <v>M2  (PR6)573847</v>
          </cell>
          <cell r="D132" t="str">
            <v>VERS-01</v>
          </cell>
        </row>
        <row r="133">
          <cell r="C133" t="str">
            <v>M2  (PR6)67526924</v>
          </cell>
          <cell r="D133" t="str">
            <v>VERS-01</v>
          </cell>
        </row>
        <row r="134">
          <cell r="C134" t="str">
            <v>FS1  (PR8)67317519</v>
          </cell>
          <cell r="D134" t="str">
            <v>VERS-01</v>
          </cell>
        </row>
        <row r="135">
          <cell r="C135" t="str">
            <v>FS1  (PR8)67317519</v>
          </cell>
          <cell r="D135" t="str">
            <v>VERS-01</v>
          </cell>
        </row>
        <row r="136">
          <cell r="C136" t="str">
            <v>FS1  (PR8)67366091</v>
          </cell>
          <cell r="D136" t="str">
            <v>VERS-01</v>
          </cell>
        </row>
        <row r="137">
          <cell r="C137" t="str">
            <v>FS1  (PR8)67317565</v>
          </cell>
          <cell r="D137" t="str">
            <v>VERS-01</v>
          </cell>
        </row>
        <row r="138">
          <cell r="C138" t="str">
            <v>FS1  (PR8)67366077</v>
          </cell>
          <cell r="D138" t="str">
            <v>VERS-01</v>
          </cell>
        </row>
        <row r="139">
          <cell r="C139" t="str">
            <v>FS1  (PR8)67317520</v>
          </cell>
          <cell r="D139" t="str">
            <v>VERS-01</v>
          </cell>
        </row>
        <row r="140">
          <cell r="C140" t="str">
            <v>FS1  (PR8)67366074</v>
          </cell>
          <cell r="D140" t="str">
            <v>VERS-01</v>
          </cell>
        </row>
        <row r="141">
          <cell r="C141" t="str">
            <v>FS1  (PR8)67317511</v>
          </cell>
          <cell r="D141" t="str">
            <v>VERS-01</v>
          </cell>
        </row>
        <row r="142">
          <cell r="C142" t="str">
            <v>FS1  (PR8)67366044</v>
          </cell>
          <cell r="D142" t="str">
            <v>VERS-01</v>
          </cell>
        </row>
        <row r="143">
          <cell r="C143" t="str">
            <v>M3  (PR7)573835</v>
          </cell>
          <cell r="D143" t="str">
            <v>VERS-03</v>
          </cell>
        </row>
        <row r="144">
          <cell r="C144" t="str">
            <v>M3  (PR7)573834</v>
          </cell>
          <cell r="D144" t="str">
            <v>VERS-03</v>
          </cell>
        </row>
        <row r="145">
          <cell r="C145" t="str">
            <v>M3  (PR7)573828</v>
          </cell>
          <cell r="D145" t="str">
            <v>VERS-03</v>
          </cell>
        </row>
        <row r="146">
          <cell r="C146" t="str">
            <v>M3  (PR7)573844</v>
          </cell>
          <cell r="D146" t="str">
            <v>VERS-03</v>
          </cell>
        </row>
        <row r="147">
          <cell r="C147" t="str">
            <v>M3  (PR7)573843</v>
          </cell>
          <cell r="D147" t="str">
            <v>VERS-03</v>
          </cell>
        </row>
        <row r="148">
          <cell r="C148" t="str">
            <v>M1  (PR5)573848</v>
          </cell>
          <cell r="D148" t="str">
            <v>VERS-01</v>
          </cell>
        </row>
        <row r="149">
          <cell r="C149" t="str">
            <v>FS1  (PR8)573837</v>
          </cell>
          <cell r="D149" t="str">
            <v>VERS-02</v>
          </cell>
        </row>
        <row r="150">
          <cell r="C150" t="str">
            <v>M1  (PR5)573833</v>
          </cell>
          <cell r="D150" t="str">
            <v>VERS-01</v>
          </cell>
        </row>
        <row r="151">
          <cell r="C151" t="str">
            <v>M3  (PR7)573832</v>
          </cell>
          <cell r="D151" t="str">
            <v>VERS-03</v>
          </cell>
        </row>
        <row r="152">
          <cell r="C152" t="str">
            <v>S1  (PR11)573850</v>
          </cell>
          <cell r="D152" t="str">
            <v>VERS-01</v>
          </cell>
        </row>
        <row r="153">
          <cell r="C153" t="str">
            <v>S3  (PR13)573850</v>
          </cell>
          <cell r="D153" t="str">
            <v>VERS-02</v>
          </cell>
        </row>
        <row r="154">
          <cell r="C154" t="str">
            <v>S4  (PR14)573850</v>
          </cell>
          <cell r="D154" t="str">
            <v>VERS-03</v>
          </cell>
        </row>
        <row r="155">
          <cell r="C155" t="str">
            <v>S5  (PR15)573850</v>
          </cell>
          <cell r="D155" t="str">
            <v>VERS-04</v>
          </cell>
        </row>
        <row r="156">
          <cell r="C156" t="str">
            <v>S6  (PR16)573850</v>
          </cell>
          <cell r="D156" t="str">
            <v>VERS-05</v>
          </cell>
        </row>
        <row r="157">
          <cell r="C157" t="str">
            <v>S7  (PR17)573850</v>
          </cell>
          <cell r="D157" t="str">
            <v>VERS-06</v>
          </cell>
        </row>
        <row r="158">
          <cell r="C158" t="str">
            <v>M2  (PR6)573849</v>
          </cell>
          <cell r="D158" t="str">
            <v>VERS-02</v>
          </cell>
        </row>
        <row r="159">
          <cell r="C159" t="str">
            <v>S2  (PR12)573851</v>
          </cell>
          <cell r="D159" t="str">
            <v>VERS-01</v>
          </cell>
        </row>
        <row r="160">
          <cell r="C160" t="str">
            <v>FR2  (PR2)84156618</v>
          </cell>
          <cell r="D160" t="str">
            <v>VERS-01</v>
          </cell>
        </row>
        <row r="161">
          <cell r="C161" t="str">
            <v>FR-1  (PR1)84156616</v>
          </cell>
          <cell r="D161" t="str">
            <v>VERS-01</v>
          </cell>
        </row>
        <row r="162">
          <cell r="C162" t="str">
            <v>FR2  (PR2)84156617</v>
          </cell>
          <cell r="D162" t="str">
            <v>VERS-02</v>
          </cell>
        </row>
        <row r="163">
          <cell r="C163" t="str">
            <v>FR-1  (PR1)84156615</v>
          </cell>
          <cell r="D163" t="str">
            <v>VERS-01</v>
          </cell>
        </row>
        <row r="164">
          <cell r="C164" t="str">
            <v>FS1  (PR8)573829</v>
          </cell>
          <cell r="D164" t="str">
            <v>VERS-01</v>
          </cell>
        </row>
        <row r="165">
          <cell r="C165" t="str">
            <v>SO2  (PR4)573831</v>
          </cell>
          <cell r="D165" t="str">
            <v>VERS-01</v>
          </cell>
        </row>
        <row r="166">
          <cell r="C166" t="str">
            <v>SO2  (PR4)573883</v>
          </cell>
          <cell r="D166" t="str">
            <v>VERS-01</v>
          </cell>
        </row>
        <row r="167">
          <cell r="C167" t="str">
            <v>FS1  (PR8)573838</v>
          </cell>
          <cell r="D167" t="str">
            <v>VERS-02</v>
          </cell>
        </row>
        <row r="168">
          <cell r="C168" t="str">
            <v>FS2  (PR9)67270897</v>
          </cell>
          <cell r="D168" t="str">
            <v>VERS-01</v>
          </cell>
        </row>
        <row r="169">
          <cell r="C169" t="str">
            <v>FS1  (PR8)67270716</v>
          </cell>
          <cell r="D169" t="str">
            <v>VERS-01</v>
          </cell>
        </row>
        <row r="170">
          <cell r="C170" t="str">
            <v>M1  (PR5)67701394</v>
          </cell>
          <cell r="D170" t="str">
            <v>VERS-01</v>
          </cell>
        </row>
        <row r="171">
          <cell r="C171" t="str">
            <v>M3  (PR7)67288086</v>
          </cell>
          <cell r="D171" t="str">
            <v>VERS-01</v>
          </cell>
        </row>
        <row r="172">
          <cell r="C172" t="str">
            <v>FS1  (PR8)67267796</v>
          </cell>
          <cell r="D172" t="str">
            <v>VERS-01</v>
          </cell>
        </row>
        <row r="173">
          <cell r="C173" t="str">
            <v>M3  (PR7)67288085</v>
          </cell>
          <cell r="D173" t="str">
            <v>VERS-01</v>
          </cell>
        </row>
        <row r="174">
          <cell r="C174" t="str">
            <v>M1  (PR5)67288082</v>
          </cell>
          <cell r="D174" t="str">
            <v>VERS-01</v>
          </cell>
        </row>
        <row r="175">
          <cell r="C175" t="str">
            <v>FS1  (PR8)67270795</v>
          </cell>
          <cell r="D175" t="str">
            <v>VERS-01</v>
          </cell>
        </row>
        <row r="176">
          <cell r="C176" t="str">
            <v>M3  (PR7)67288079</v>
          </cell>
          <cell r="D176" t="str">
            <v>VERS-01</v>
          </cell>
        </row>
        <row r="177">
          <cell r="C177" t="str">
            <v>M3  (PR7)67288078</v>
          </cell>
          <cell r="D177" t="str">
            <v>VERS-01</v>
          </cell>
        </row>
        <row r="178">
          <cell r="C178" t="str">
            <v>M3  (PR7)67202426</v>
          </cell>
          <cell r="D178" t="str">
            <v>VERS-01</v>
          </cell>
        </row>
        <row r="179">
          <cell r="C179" t="str">
            <v>M3  (PR7)67202431</v>
          </cell>
          <cell r="D179" t="str">
            <v>VERS-01</v>
          </cell>
        </row>
        <row r="180">
          <cell r="C180" t="str">
            <v>FS1  (PR8)67270801</v>
          </cell>
          <cell r="D180" t="str">
            <v>VERS-01</v>
          </cell>
        </row>
        <row r="181">
          <cell r="C181" t="str">
            <v>M3  (PR7)67288075</v>
          </cell>
          <cell r="D181" t="str">
            <v>VERS-01</v>
          </cell>
        </row>
        <row r="182">
          <cell r="C182" t="str">
            <v>M3  (PR7)67288074</v>
          </cell>
          <cell r="D182" t="str">
            <v>VERS-01</v>
          </cell>
        </row>
        <row r="183">
          <cell r="C183" t="str">
            <v>M3  (PR7)67288073</v>
          </cell>
          <cell r="D183" t="str">
            <v>VERS-01</v>
          </cell>
        </row>
        <row r="184">
          <cell r="C184" t="str">
            <v>M1  (PR5)67288066</v>
          </cell>
          <cell r="D184" t="str">
            <v>VERS-01</v>
          </cell>
        </row>
        <row r="185">
          <cell r="C185" t="str">
            <v>FS2  (PR9)67270854</v>
          </cell>
          <cell r="D185" t="str">
            <v>VERS-01</v>
          </cell>
        </row>
        <row r="186">
          <cell r="C186" t="str">
            <v>M3  (PR7)67288072</v>
          </cell>
          <cell r="D186" t="str">
            <v>VERS-01</v>
          </cell>
        </row>
        <row r="187">
          <cell r="C187" t="str">
            <v>M1  (PR5)67288071</v>
          </cell>
          <cell r="D187" t="str">
            <v>VERS-01</v>
          </cell>
        </row>
        <row r="188">
          <cell r="C188" t="str">
            <v>M3  (PR7)67288065</v>
          </cell>
          <cell r="D188" t="str">
            <v>VERS-01</v>
          </cell>
        </row>
        <row r="189">
          <cell r="C189" t="str">
            <v>M3  (PR7)67288030</v>
          </cell>
          <cell r="D189" t="str">
            <v>VERS-01</v>
          </cell>
        </row>
        <row r="190">
          <cell r="C190" t="str">
            <v>M3  (PR7)67288087</v>
          </cell>
          <cell r="D190" t="str">
            <v>VERS-01</v>
          </cell>
        </row>
        <row r="191">
          <cell r="C191" t="str">
            <v>M3  (PR7)67288028</v>
          </cell>
          <cell r="D191" t="str">
            <v>VERS-01</v>
          </cell>
        </row>
        <row r="192">
          <cell r="C192" t="str">
            <v>M1  (PR5)67288026</v>
          </cell>
          <cell r="D192" t="str">
            <v>VERS-01</v>
          </cell>
        </row>
        <row r="193">
          <cell r="C193" t="str">
            <v>FS1  (PR8)67270774</v>
          </cell>
          <cell r="D193" t="str">
            <v>VERS-01</v>
          </cell>
        </row>
        <row r="194">
          <cell r="C194" t="str">
            <v>FS1  (PR8)67268891</v>
          </cell>
          <cell r="D194" t="str">
            <v>VERS-01</v>
          </cell>
        </row>
        <row r="195">
          <cell r="C195" t="str">
            <v>FS2  (PR9)67270850</v>
          </cell>
          <cell r="D195" t="str">
            <v>VERS-01</v>
          </cell>
        </row>
        <row r="196">
          <cell r="C196" t="str">
            <v>FS1  (PR8)67270757</v>
          </cell>
          <cell r="D196" t="str">
            <v>VERS-01</v>
          </cell>
        </row>
        <row r="197">
          <cell r="C197" t="str">
            <v>FS1  (PR8)67267797</v>
          </cell>
          <cell r="D197" t="str">
            <v>VERS-01</v>
          </cell>
        </row>
        <row r="198">
          <cell r="C198" t="str">
            <v>FS1  (PR8)67268894</v>
          </cell>
          <cell r="D198" t="str">
            <v>VERS-01</v>
          </cell>
        </row>
        <row r="199">
          <cell r="C199" t="str">
            <v>FS1  (PR8)67270751</v>
          </cell>
          <cell r="D199" t="str">
            <v>VERS-01</v>
          </cell>
        </row>
        <row r="200">
          <cell r="C200" t="str">
            <v>FS2  (PR9)574994</v>
          </cell>
          <cell r="D200" t="str">
            <v>VERS-01</v>
          </cell>
        </row>
        <row r="201">
          <cell r="C201" t="str">
            <v>S9  (PR19)67232238</v>
          </cell>
          <cell r="D201" t="str">
            <v>VERS-01</v>
          </cell>
        </row>
        <row r="202">
          <cell r="C202" t="str">
            <v>S9  (PR19)67235795</v>
          </cell>
          <cell r="D202" t="str">
            <v>VERS-01</v>
          </cell>
        </row>
        <row r="203">
          <cell r="C203" t="str">
            <v>S8  (PR18)67307957</v>
          </cell>
          <cell r="D203" t="str">
            <v>VERS-02</v>
          </cell>
        </row>
        <row r="204">
          <cell r="C204" t="str">
            <v>S9  (PR19)67232237</v>
          </cell>
          <cell r="D204" t="str">
            <v>VERS-01</v>
          </cell>
        </row>
        <row r="205">
          <cell r="C205" t="str">
            <v>S8  (PR18)67318935</v>
          </cell>
          <cell r="D205" t="str">
            <v>VERS-02</v>
          </cell>
        </row>
        <row r="206">
          <cell r="C206" t="str">
            <v>S9  (PR19)67232236</v>
          </cell>
          <cell r="D206" t="str">
            <v>VERS-01</v>
          </cell>
        </row>
        <row r="207">
          <cell r="C207" t="str">
            <v>S8  (PR18)67307984</v>
          </cell>
          <cell r="D207" t="str">
            <v>VERS-02</v>
          </cell>
        </row>
        <row r="208">
          <cell r="C208" t="str">
            <v>S9  (PR19)84168937</v>
          </cell>
          <cell r="D208" t="str">
            <v>VERS-01</v>
          </cell>
        </row>
        <row r="209">
          <cell r="C209" t="str">
            <v>S5  (PR15)67854803</v>
          </cell>
          <cell r="D209" t="str">
            <v>VERS-01</v>
          </cell>
        </row>
        <row r="210">
          <cell r="C210" t="str">
            <v>S6  (PR16)67850031</v>
          </cell>
          <cell r="D210" t="str">
            <v>VERS-02</v>
          </cell>
        </row>
        <row r="211">
          <cell r="C211" t="str">
            <v>S6  (PR16)67850030</v>
          </cell>
          <cell r="D211" t="str">
            <v>VERS-02</v>
          </cell>
        </row>
        <row r="212">
          <cell r="C212" t="str">
            <v>S6  (PR16)67850022</v>
          </cell>
          <cell r="D212" t="str">
            <v>VERS-02</v>
          </cell>
        </row>
        <row r="213">
          <cell r="C213" t="str">
            <v>S7  (PR17)67850031</v>
          </cell>
          <cell r="D213" t="str">
            <v>VERS-03</v>
          </cell>
        </row>
        <row r="214">
          <cell r="C214" t="str">
            <v>S7  (PR17)67850030</v>
          </cell>
          <cell r="D214" t="str">
            <v>VERS-03</v>
          </cell>
        </row>
        <row r="215">
          <cell r="C215" t="str">
            <v>S7  (PR17)67850022</v>
          </cell>
          <cell r="D215" t="str">
            <v>VERS-03</v>
          </cell>
        </row>
        <row r="216">
          <cell r="C216" t="str">
            <v>S8  (PR18)67850031</v>
          </cell>
          <cell r="D216" t="str">
            <v>VERS-04</v>
          </cell>
        </row>
        <row r="217">
          <cell r="C217" t="str">
            <v>S8  (PR18)67850030</v>
          </cell>
          <cell r="D217" t="str">
            <v>VERS-04</v>
          </cell>
        </row>
        <row r="218">
          <cell r="C218" t="str">
            <v>S8  (PR18)67850022</v>
          </cell>
          <cell r="D218" t="str">
            <v>VERS-04</v>
          </cell>
        </row>
        <row r="219">
          <cell r="C219" t="str">
            <v>FR2  (PR2)67501820</v>
          </cell>
          <cell r="D219" t="str">
            <v>VERS-01</v>
          </cell>
        </row>
        <row r="220">
          <cell r="C220" t="str">
            <v>FS2  (PR9)67549199</v>
          </cell>
          <cell r="D220" t="str">
            <v>VERS-01</v>
          </cell>
        </row>
        <row r="221">
          <cell r="C221" t="str">
            <v>FR2  (PR2)67501864</v>
          </cell>
          <cell r="D221" t="str">
            <v>VERS-01</v>
          </cell>
        </row>
        <row r="222">
          <cell r="C222" t="str">
            <v>FR2  (PR2)67477770</v>
          </cell>
          <cell r="D222" t="str">
            <v>VERS-01</v>
          </cell>
        </row>
        <row r="223">
          <cell r="C223" t="str">
            <v>S8  (PR18)67298167</v>
          </cell>
          <cell r="D223" t="str">
            <v>VERS-05</v>
          </cell>
        </row>
        <row r="224">
          <cell r="C224" t="str">
            <v>M3  (PR7)573836</v>
          </cell>
          <cell r="D224" t="str">
            <v>VERS-03</v>
          </cell>
        </row>
        <row r="225">
          <cell r="C225" t="str">
            <v>S5  (PR15)84168992</v>
          </cell>
          <cell r="D225" t="str">
            <v>VERS-03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Actual"/>
      <sheetName val="Plan en Tonelaje"/>
      <sheetName val="CUMPLIMIENTO DE CAJAS"/>
      <sheetName val="TONELAJE"/>
      <sheetName val="OR Inputs"/>
      <sheetName val="OR Diario"/>
      <sheetName val="Clasifiación de cajas perdidas"/>
      <sheetName val="Base de Datos CSL"/>
      <sheetName val="EOQ´s"/>
      <sheetName val="Hoja2"/>
      <sheetName val="Hoja1"/>
    </sheetNames>
    <sheetDataSet>
      <sheetData sheetId="0"/>
      <sheetData sheetId="1"/>
      <sheetData sheetId="2"/>
      <sheetData sheetId="3"/>
      <sheetData sheetId="4"/>
      <sheetData sheetId="5"/>
      <sheetData sheetId="6"/>
      <sheetData sheetId="7">
        <row r="8">
          <cell r="B8">
            <v>84156615</v>
          </cell>
          <cell r="C8" t="str">
            <v>LIZANO FRIJOL NEGRO C/SALSA 24X227G</v>
          </cell>
          <cell r="D8" t="str">
            <v>FR1</v>
          </cell>
          <cell r="E8">
            <v>24</v>
          </cell>
          <cell r="F8">
            <v>45</v>
          </cell>
          <cell r="G8">
            <v>2</v>
          </cell>
          <cell r="H8">
            <v>90</v>
          </cell>
          <cell r="I8">
            <v>5400</v>
          </cell>
          <cell r="J8">
            <v>225</v>
          </cell>
        </row>
        <row r="9">
          <cell r="B9">
            <v>84156616</v>
          </cell>
          <cell r="C9" t="str">
            <v>LIZANO FRIJOL ROJO C/SALSA 24X227G</v>
          </cell>
          <cell r="D9" t="str">
            <v>FR1</v>
          </cell>
          <cell r="E9">
            <v>24</v>
          </cell>
          <cell r="F9">
            <v>45</v>
          </cell>
          <cell r="G9">
            <v>2</v>
          </cell>
          <cell r="H9">
            <v>90</v>
          </cell>
          <cell r="I9">
            <v>5400</v>
          </cell>
          <cell r="J9">
            <v>225</v>
          </cell>
        </row>
        <row r="10">
          <cell r="B10">
            <v>84156662</v>
          </cell>
          <cell r="C10" t="str">
            <v>NATURAS FRIJOL NEGRO VOLTEADO 24X227G</v>
          </cell>
          <cell r="D10" t="str">
            <v>FR1</v>
          </cell>
          <cell r="E10">
            <v>24</v>
          </cell>
          <cell r="F10">
            <v>45</v>
          </cell>
          <cell r="G10">
            <v>2</v>
          </cell>
          <cell r="H10">
            <v>90</v>
          </cell>
          <cell r="I10">
            <v>5400</v>
          </cell>
          <cell r="J10">
            <v>225</v>
          </cell>
        </row>
        <row r="11">
          <cell r="B11">
            <v>84156661</v>
          </cell>
          <cell r="C11" t="str">
            <v>NATURAS FRIJOL RANCHERO 24X227G</v>
          </cell>
          <cell r="D11" t="str">
            <v>FR1</v>
          </cell>
          <cell r="E11">
            <v>24</v>
          </cell>
          <cell r="F11">
            <v>45</v>
          </cell>
          <cell r="G11">
            <v>2</v>
          </cell>
          <cell r="H11">
            <v>90</v>
          </cell>
          <cell r="I11">
            <v>5400</v>
          </cell>
          <cell r="J11">
            <v>225</v>
          </cell>
        </row>
        <row r="12">
          <cell r="B12">
            <v>84156663</v>
          </cell>
          <cell r="C12" t="str">
            <v>NATURAS FRIJOL ROJO VOLTEADO 24X227G</v>
          </cell>
          <cell r="D12" t="str">
            <v>FR1</v>
          </cell>
          <cell r="E12">
            <v>24</v>
          </cell>
          <cell r="F12">
            <v>45</v>
          </cell>
          <cell r="G12">
            <v>2</v>
          </cell>
          <cell r="H12">
            <v>90</v>
          </cell>
          <cell r="I12">
            <v>5400</v>
          </cell>
          <cell r="J12">
            <v>225</v>
          </cell>
        </row>
        <row r="13">
          <cell r="B13">
            <v>84156617</v>
          </cell>
          <cell r="C13" t="str">
            <v>LIZANO FRIJOL NEGRO C/SALSA 24X400G</v>
          </cell>
          <cell r="D13" t="str">
            <v>FR2</v>
          </cell>
          <cell r="E13">
            <v>24</v>
          </cell>
          <cell r="F13">
            <v>42</v>
          </cell>
          <cell r="G13">
            <v>1</v>
          </cell>
          <cell r="H13">
            <v>42</v>
          </cell>
          <cell r="I13">
            <v>2520</v>
          </cell>
          <cell r="J13">
            <v>105</v>
          </cell>
        </row>
        <row r="14">
          <cell r="B14">
            <v>84156618</v>
          </cell>
          <cell r="C14" t="str">
            <v>LIZANO FRIJOL ROJO C/SALSA 24X400G</v>
          </cell>
          <cell r="D14" t="str">
            <v>FR2</v>
          </cell>
          <cell r="E14">
            <v>24</v>
          </cell>
          <cell r="F14">
            <v>42</v>
          </cell>
          <cell r="G14">
            <v>1</v>
          </cell>
          <cell r="H14">
            <v>42</v>
          </cell>
          <cell r="I14">
            <v>2520</v>
          </cell>
          <cell r="J14">
            <v>105</v>
          </cell>
        </row>
        <row r="15">
          <cell r="B15">
            <v>84156603</v>
          </cell>
          <cell r="C15" t="str">
            <v>NATURAS FRIJOL ROJO VOLT 24X400G</v>
          </cell>
          <cell r="D15" t="str">
            <v>FR2</v>
          </cell>
          <cell r="E15">
            <v>24</v>
          </cell>
          <cell r="F15">
            <v>42</v>
          </cell>
          <cell r="G15">
            <v>1</v>
          </cell>
          <cell r="H15">
            <v>42</v>
          </cell>
          <cell r="I15">
            <v>2520</v>
          </cell>
          <cell r="J15">
            <v>105</v>
          </cell>
        </row>
        <row r="16">
          <cell r="B16">
            <v>84156604</v>
          </cell>
          <cell r="C16" t="str">
            <v>NATURAS FRIJOL NEGR VOLT 24X400GR</v>
          </cell>
          <cell r="D16" t="str">
            <v>FR2</v>
          </cell>
          <cell r="E16">
            <v>24</v>
          </cell>
          <cell r="F16">
            <v>42</v>
          </cell>
          <cell r="G16">
            <v>1</v>
          </cell>
          <cell r="H16">
            <v>42</v>
          </cell>
          <cell r="I16">
            <v>2520</v>
          </cell>
          <cell r="J16">
            <v>105</v>
          </cell>
        </row>
        <row r="17">
          <cell r="B17">
            <v>67501815</v>
          </cell>
          <cell r="C17" t="str">
            <v>NATURAS FRIJOL ROJO VOLT 12X1KG</v>
          </cell>
          <cell r="D17" t="str">
            <v>FR2</v>
          </cell>
          <cell r="E17">
            <v>12</v>
          </cell>
          <cell r="F17">
            <v>30</v>
          </cell>
          <cell r="G17">
            <v>1</v>
          </cell>
          <cell r="H17">
            <v>30</v>
          </cell>
          <cell r="I17">
            <v>1800</v>
          </cell>
          <cell r="J17">
            <v>150</v>
          </cell>
        </row>
        <row r="18">
          <cell r="B18">
            <v>67501820</v>
          </cell>
          <cell r="C18" t="str">
            <v>NATURAS FRIJOL NEGRO VOLT 12X1KG</v>
          </cell>
          <cell r="D18" t="str">
            <v>FR2</v>
          </cell>
          <cell r="E18">
            <v>12</v>
          </cell>
          <cell r="F18">
            <v>30</v>
          </cell>
          <cell r="G18">
            <v>1</v>
          </cell>
          <cell r="H18">
            <v>30</v>
          </cell>
          <cell r="I18">
            <v>1800</v>
          </cell>
          <cell r="J18">
            <v>150</v>
          </cell>
        </row>
        <row r="19">
          <cell r="B19">
            <v>67501864</v>
          </cell>
          <cell r="C19" t="str">
            <v>LIZANO FRIJOL ROJO C/SALSA 12X1KG</v>
          </cell>
          <cell r="D19" t="str">
            <v>FR2</v>
          </cell>
          <cell r="E19">
            <v>12</v>
          </cell>
          <cell r="F19">
            <v>30</v>
          </cell>
          <cell r="G19">
            <v>1</v>
          </cell>
          <cell r="H19">
            <v>30</v>
          </cell>
          <cell r="I19">
            <v>1800</v>
          </cell>
          <cell r="J19">
            <v>150</v>
          </cell>
        </row>
        <row r="20">
          <cell r="B20">
            <v>67477770</v>
          </cell>
          <cell r="C20" t="str">
            <v>LIZANO FRIJOL ROJO CON SALSA 12X800GR</v>
          </cell>
          <cell r="D20" t="str">
            <v>FR2</v>
          </cell>
          <cell r="E20">
            <v>12</v>
          </cell>
          <cell r="F20">
            <v>30</v>
          </cell>
          <cell r="G20">
            <v>1</v>
          </cell>
          <cell r="H20">
            <v>30</v>
          </cell>
          <cell r="I20">
            <v>1800</v>
          </cell>
          <cell r="J20">
            <v>150</v>
          </cell>
        </row>
        <row r="21">
          <cell r="B21">
            <v>84156671</v>
          </cell>
          <cell r="C21" t="str">
            <v>NATURAS FRIJOL ROJO VOLT 12X800G</v>
          </cell>
          <cell r="D21" t="str">
            <v>FR2</v>
          </cell>
          <cell r="E21">
            <v>12</v>
          </cell>
          <cell r="F21">
            <v>30</v>
          </cell>
          <cell r="G21">
            <v>1</v>
          </cell>
          <cell r="H21">
            <v>30</v>
          </cell>
          <cell r="I21">
            <v>1800</v>
          </cell>
          <cell r="J21">
            <v>150</v>
          </cell>
        </row>
        <row r="22">
          <cell r="B22">
            <v>68524896</v>
          </cell>
          <cell r="C22" t="str">
            <v>HELLMANNS MOSTAZA DOY PACK 12/200 GR</v>
          </cell>
          <cell r="D22" t="str">
            <v>M3</v>
          </cell>
          <cell r="E22">
            <v>12</v>
          </cell>
          <cell r="F22">
            <v>45</v>
          </cell>
          <cell r="G22">
            <v>2</v>
          </cell>
          <cell r="H22">
            <v>90</v>
          </cell>
          <cell r="I22">
            <v>5400</v>
          </cell>
          <cell r="J22">
            <v>450</v>
          </cell>
        </row>
        <row r="23">
          <cell r="B23">
            <v>573848</v>
          </cell>
          <cell r="C23" t="str">
            <v>LIZANO MAYONESA LIMON D PACK 6/1000 G</v>
          </cell>
          <cell r="D23" t="str">
            <v>M1</v>
          </cell>
          <cell r="E23">
            <v>6</v>
          </cell>
          <cell r="F23">
            <v>22</v>
          </cell>
          <cell r="G23">
            <v>1</v>
          </cell>
          <cell r="H23">
            <v>22</v>
          </cell>
          <cell r="I23">
            <v>1320</v>
          </cell>
          <cell r="J23">
            <v>220</v>
          </cell>
        </row>
        <row r="24">
          <cell r="B24">
            <v>573833</v>
          </cell>
          <cell r="C24" t="str">
            <v>LIZANO MAYONESA LIMON D PACK 24/100 G</v>
          </cell>
          <cell r="D24" t="str">
            <v>M1</v>
          </cell>
          <cell r="E24">
            <v>24</v>
          </cell>
          <cell r="F24">
            <v>48</v>
          </cell>
          <cell r="G24">
            <v>2</v>
          </cell>
          <cell r="H24">
            <v>96</v>
          </cell>
          <cell r="I24">
            <v>5760</v>
          </cell>
          <cell r="J24">
            <v>240</v>
          </cell>
        </row>
        <row r="25">
          <cell r="B25">
            <v>67288071</v>
          </cell>
          <cell r="C25" t="str">
            <v>HELLMANNS MAY DOYP 12X100G</v>
          </cell>
          <cell r="D25" t="str">
            <v>M1</v>
          </cell>
          <cell r="E25">
            <v>12</v>
          </cell>
          <cell r="F25">
            <v>48</v>
          </cell>
          <cell r="G25">
            <v>2</v>
          </cell>
          <cell r="H25">
            <v>96</v>
          </cell>
          <cell r="I25">
            <v>5760</v>
          </cell>
          <cell r="J25">
            <v>480</v>
          </cell>
        </row>
        <row r="26">
          <cell r="B26">
            <v>67288082</v>
          </cell>
          <cell r="C26" t="str">
            <v>HELLMANNS MOST DOYP 12X100G</v>
          </cell>
          <cell r="D26" t="str">
            <v>M1</v>
          </cell>
          <cell r="E26">
            <v>12</v>
          </cell>
          <cell r="F26">
            <v>48</v>
          </cell>
          <cell r="G26">
            <v>2</v>
          </cell>
          <cell r="H26">
            <v>96</v>
          </cell>
          <cell r="I26">
            <v>5760</v>
          </cell>
          <cell r="J26">
            <v>480</v>
          </cell>
        </row>
        <row r="27">
          <cell r="B27">
            <v>67288026</v>
          </cell>
          <cell r="C27" t="str">
            <v>HELLMANNS MAY C/LIMON DOYP 12X100G</v>
          </cell>
          <cell r="D27" t="str">
            <v>M1</v>
          </cell>
          <cell r="E27">
            <v>12</v>
          </cell>
          <cell r="F27">
            <v>48</v>
          </cell>
          <cell r="G27">
            <v>2</v>
          </cell>
          <cell r="H27">
            <v>96</v>
          </cell>
          <cell r="I27">
            <v>5760</v>
          </cell>
          <cell r="J27">
            <v>480</v>
          </cell>
        </row>
        <row r="28">
          <cell r="B28">
            <v>67288066</v>
          </cell>
          <cell r="C28" t="str">
            <v>HELLMANNS MAYONESA DOY PACK 6/1000 GR</v>
          </cell>
          <cell r="D28" t="str">
            <v>M1</v>
          </cell>
          <cell r="E28">
            <v>6</v>
          </cell>
          <cell r="F28">
            <v>22</v>
          </cell>
          <cell r="G28">
            <v>1</v>
          </cell>
          <cell r="H28">
            <v>22</v>
          </cell>
          <cell r="I28">
            <v>1320</v>
          </cell>
          <cell r="J28">
            <v>220</v>
          </cell>
        </row>
        <row r="29">
          <cell r="B29">
            <v>573829</v>
          </cell>
          <cell r="C29" t="str">
            <v>LIZANO CHILE  24/155 GR</v>
          </cell>
          <cell r="D29" t="str">
            <v>FS1</v>
          </cell>
          <cell r="E29">
            <v>24</v>
          </cell>
          <cell r="F29">
            <v>18</v>
          </cell>
          <cell r="G29">
            <v>1</v>
          </cell>
          <cell r="H29">
            <v>18</v>
          </cell>
          <cell r="I29">
            <v>1080</v>
          </cell>
          <cell r="J29">
            <v>45</v>
          </cell>
        </row>
        <row r="30">
          <cell r="B30">
            <v>67397132</v>
          </cell>
          <cell r="C30" t="str">
            <v>LIZANO SALSA CHILERO 6X1.9KG</v>
          </cell>
          <cell r="D30" t="str">
            <v>FS1</v>
          </cell>
          <cell r="E30">
            <v>6</v>
          </cell>
          <cell r="F30">
            <v>3</v>
          </cell>
          <cell r="G30">
            <v>1</v>
          </cell>
          <cell r="H30">
            <v>3</v>
          </cell>
          <cell r="I30">
            <v>180</v>
          </cell>
          <cell r="J30">
            <v>30</v>
          </cell>
        </row>
        <row r="31">
          <cell r="B31">
            <v>67574556</v>
          </cell>
          <cell r="C31" t="str">
            <v>Naturas CHILE  24/155 GR</v>
          </cell>
          <cell r="D31" t="str">
            <v>FS1</v>
          </cell>
          <cell r="E31">
            <v>24</v>
          </cell>
          <cell r="F31">
            <v>18</v>
          </cell>
          <cell r="G31">
            <v>1</v>
          </cell>
          <cell r="H31">
            <v>18</v>
          </cell>
          <cell r="I31">
            <v>1080</v>
          </cell>
          <cell r="J31">
            <v>45</v>
          </cell>
        </row>
        <row r="32">
          <cell r="B32">
            <v>67366091</v>
          </cell>
          <cell r="C32" t="str">
            <v>LIZANO SALSA REGULAR BDJ 6X1.88L</v>
          </cell>
          <cell r="D32" t="str">
            <v>FS1</v>
          </cell>
          <cell r="E32">
            <v>6</v>
          </cell>
          <cell r="F32">
            <v>1.85</v>
          </cell>
          <cell r="G32">
            <v>4</v>
          </cell>
          <cell r="H32">
            <v>7.4</v>
          </cell>
          <cell r="I32">
            <v>444</v>
          </cell>
          <cell r="J32">
            <v>74</v>
          </cell>
        </row>
        <row r="33">
          <cell r="B33">
            <v>67366077</v>
          </cell>
          <cell r="C33" t="str">
            <v>LIZANO SALSA REGULAR BDJ 4X3.7L</v>
          </cell>
          <cell r="D33" t="str">
            <v>FS1</v>
          </cell>
          <cell r="E33">
            <v>4</v>
          </cell>
          <cell r="F33">
            <v>1.25</v>
          </cell>
          <cell r="G33">
            <v>4</v>
          </cell>
          <cell r="H33">
            <v>5</v>
          </cell>
          <cell r="I33">
            <v>300</v>
          </cell>
          <cell r="J33">
            <v>75</v>
          </cell>
        </row>
        <row r="34">
          <cell r="B34">
            <v>67366074</v>
          </cell>
          <cell r="C34" t="str">
            <v>LIZANO SALSA REGULAR 6X1.88L</v>
          </cell>
          <cell r="D34" t="str">
            <v>FS1</v>
          </cell>
          <cell r="E34">
            <v>6</v>
          </cell>
          <cell r="F34">
            <v>1.85</v>
          </cell>
          <cell r="G34">
            <v>4</v>
          </cell>
          <cell r="H34">
            <v>7.4</v>
          </cell>
          <cell r="I34">
            <v>444</v>
          </cell>
          <cell r="J34">
            <v>74</v>
          </cell>
        </row>
        <row r="35">
          <cell r="B35">
            <v>67366044</v>
          </cell>
          <cell r="C35" t="str">
            <v>LIZANO SALSA REGULAR 4X3.7L</v>
          </cell>
          <cell r="D35" t="str">
            <v>FS1</v>
          </cell>
          <cell r="E35">
            <v>4</v>
          </cell>
          <cell r="F35">
            <v>1.25</v>
          </cell>
          <cell r="G35">
            <v>4</v>
          </cell>
          <cell r="H35">
            <v>5</v>
          </cell>
          <cell r="I35">
            <v>300</v>
          </cell>
          <cell r="J35">
            <v>75</v>
          </cell>
        </row>
        <row r="36">
          <cell r="B36">
            <v>67317519</v>
          </cell>
          <cell r="C36" t="str">
            <v>LIZANO SALSA REGULAR BDJ 6X1.88L</v>
          </cell>
          <cell r="D36" t="str">
            <v>FS1</v>
          </cell>
          <cell r="E36">
            <v>6</v>
          </cell>
          <cell r="F36">
            <v>1.85</v>
          </cell>
          <cell r="G36">
            <v>4</v>
          </cell>
          <cell r="H36">
            <v>7.4</v>
          </cell>
          <cell r="I36">
            <v>444</v>
          </cell>
          <cell r="J36">
            <v>74</v>
          </cell>
        </row>
        <row r="37">
          <cell r="B37">
            <v>67317565</v>
          </cell>
          <cell r="C37" t="str">
            <v>LIZANO SALSA REGULAR BDJ 4X3.7L</v>
          </cell>
          <cell r="D37" t="str">
            <v>FS1</v>
          </cell>
          <cell r="E37">
            <v>4</v>
          </cell>
          <cell r="F37">
            <v>1.25</v>
          </cell>
          <cell r="G37">
            <v>4</v>
          </cell>
          <cell r="H37">
            <v>5</v>
          </cell>
          <cell r="I37">
            <v>300</v>
          </cell>
          <cell r="J37">
            <v>75</v>
          </cell>
        </row>
        <row r="38">
          <cell r="B38">
            <v>67317520</v>
          </cell>
          <cell r="C38" t="str">
            <v>LIZANO SALSA REGULAR 6X1.88L</v>
          </cell>
          <cell r="D38" t="str">
            <v>FS1</v>
          </cell>
          <cell r="E38">
            <v>6</v>
          </cell>
          <cell r="F38">
            <v>1.85</v>
          </cell>
          <cell r="G38">
            <v>4</v>
          </cell>
          <cell r="H38">
            <v>7.4</v>
          </cell>
          <cell r="I38">
            <v>444</v>
          </cell>
          <cell r="J38">
            <v>74</v>
          </cell>
        </row>
        <row r="39">
          <cell r="B39">
            <v>67317511</v>
          </cell>
          <cell r="C39" t="str">
            <v>LIZANO SALSA REGULAR 4X3.7L</v>
          </cell>
          <cell r="D39" t="str">
            <v>FS1</v>
          </cell>
          <cell r="E39">
            <v>4</v>
          </cell>
          <cell r="F39">
            <v>1.25</v>
          </cell>
          <cell r="G39">
            <v>4</v>
          </cell>
          <cell r="H39">
            <v>5</v>
          </cell>
          <cell r="I39">
            <v>300</v>
          </cell>
          <cell r="J39">
            <v>75</v>
          </cell>
        </row>
        <row r="40">
          <cell r="B40">
            <v>573838</v>
          </cell>
          <cell r="C40" t="str">
            <v>LIZANO ADEREZO 4/3.55 kg</v>
          </cell>
          <cell r="D40" t="str">
            <v>FS1</v>
          </cell>
          <cell r="E40">
            <v>4</v>
          </cell>
          <cell r="F40">
            <v>1.25</v>
          </cell>
          <cell r="G40">
            <v>4</v>
          </cell>
          <cell r="H40">
            <v>5</v>
          </cell>
          <cell r="I40">
            <v>300</v>
          </cell>
          <cell r="J40">
            <v>75</v>
          </cell>
        </row>
        <row r="41">
          <cell r="B41">
            <v>573837</v>
          </cell>
          <cell r="C41" t="str">
            <v>LIZANO MAYONESA C/LIMON 4/3.55KG</v>
          </cell>
          <cell r="D41" t="str">
            <v>FS1</v>
          </cell>
          <cell r="E41">
            <v>4</v>
          </cell>
          <cell r="F41">
            <v>1.25</v>
          </cell>
          <cell r="G41">
            <v>4</v>
          </cell>
          <cell r="H41">
            <v>5</v>
          </cell>
          <cell r="I41">
            <v>300</v>
          </cell>
          <cell r="J41">
            <v>75</v>
          </cell>
        </row>
        <row r="42">
          <cell r="B42">
            <v>67528157</v>
          </cell>
          <cell r="C42" t="str">
            <v>NATURAS KETCHUP PET 12X400G</v>
          </cell>
          <cell r="D42" t="str">
            <v>KM</v>
          </cell>
          <cell r="E42">
            <v>12</v>
          </cell>
          <cell r="F42">
            <v>4</v>
          </cell>
          <cell r="G42">
            <v>8</v>
          </cell>
          <cell r="H42">
            <v>32</v>
          </cell>
          <cell r="I42">
            <v>1920</v>
          </cell>
          <cell r="J42">
            <v>160</v>
          </cell>
        </row>
        <row r="43">
          <cell r="B43">
            <v>67528162</v>
          </cell>
          <cell r="C43" t="str">
            <v>NATURAS KET PET 12X700G</v>
          </cell>
          <cell r="D43" t="str">
            <v>KM</v>
          </cell>
          <cell r="E43">
            <v>12</v>
          </cell>
          <cell r="F43">
            <v>3.5</v>
          </cell>
          <cell r="G43">
            <v>8</v>
          </cell>
          <cell r="H43">
            <v>28</v>
          </cell>
          <cell r="I43">
            <v>1680</v>
          </cell>
          <cell r="J43">
            <v>140</v>
          </cell>
        </row>
        <row r="44">
          <cell r="B44">
            <v>67270854</v>
          </cell>
          <cell r="C44" t="str">
            <v>HELLMANNS MAY DOYP 200X10G</v>
          </cell>
          <cell r="D44" t="str">
            <v>FS2</v>
          </cell>
          <cell r="E44">
            <v>200</v>
          </cell>
          <cell r="F44">
            <v>46</v>
          </cell>
          <cell r="G44">
            <v>6</v>
          </cell>
          <cell r="H44">
            <v>276</v>
          </cell>
          <cell r="I44">
            <v>16560</v>
          </cell>
          <cell r="J44">
            <v>82.8</v>
          </cell>
        </row>
        <row r="45">
          <cell r="B45">
            <v>67270850</v>
          </cell>
          <cell r="C45" t="str">
            <v>HELLMANNS ADEREZO PPK 200X10G</v>
          </cell>
          <cell r="D45" t="str">
            <v>FS2</v>
          </cell>
          <cell r="E45">
            <v>200</v>
          </cell>
          <cell r="F45">
            <v>46</v>
          </cell>
          <cell r="G45">
            <v>6</v>
          </cell>
          <cell r="H45">
            <v>276</v>
          </cell>
          <cell r="I45">
            <v>16560</v>
          </cell>
          <cell r="J45">
            <v>82.8</v>
          </cell>
        </row>
        <row r="46">
          <cell r="B46">
            <v>67270831</v>
          </cell>
          <cell r="C46" t="str">
            <v>HELLMANNS ADEREZO 4X3.55KG</v>
          </cell>
          <cell r="D46" t="str">
            <v>FS1</v>
          </cell>
          <cell r="E46">
            <v>4</v>
          </cell>
          <cell r="F46">
            <v>1.25</v>
          </cell>
          <cell r="G46">
            <v>4</v>
          </cell>
          <cell r="H46">
            <v>5</v>
          </cell>
          <cell r="I46">
            <v>300</v>
          </cell>
          <cell r="J46">
            <v>75</v>
          </cell>
        </row>
        <row r="47">
          <cell r="B47">
            <v>67270801</v>
          </cell>
          <cell r="C47" t="str">
            <v>HELLMANNS MAY NAT BB 4X3.55L</v>
          </cell>
          <cell r="D47" t="str">
            <v>FS1</v>
          </cell>
          <cell r="E47">
            <v>4</v>
          </cell>
          <cell r="F47">
            <v>1.25</v>
          </cell>
          <cell r="G47">
            <v>4</v>
          </cell>
          <cell r="H47">
            <v>5</v>
          </cell>
          <cell r="I47">
            <v>300</v>
          </cell>
          <cell r="J47">
            <v>75</v>
          </cell>
        </row>
        <row r="48">
          <cell r="B48">
            <v>67270774</v>
          </cell>
          <cell r="C48" t="str">
            <v>HELLMANNS MAY C/LIMON BID 4X3.55L</v>
          </cell>
          <cell r="D48" t="str">
            <v>FS1</v>
          </cell>
          <cell r="E48">
            <v>4</v>
          </cell>
          <cell r="F48">
            <v>1.25</v>
          </cell>
          <cell r="G48">
            <v>4</v>
          </cell>
          <cell r="H48">
            <v>5</v>
          </cell>
          <cell r="I48">
            <v>300</v>
          </cell>
          <cell r="J48">
            <v>75</v>
          </cell>
        </row>
        <row r="49">
          <cell r="B49">
            <v>67270757</v>
          </cell>
          <cell r="C49" t="str">
            <v>HELLMANNS ADEREZO MAY MAGIC 4X3.55KG</v>
          </cell>
          <cell r="D49" t="str">
            <v>FS1</v>
          </cell>
          <cell r="E49">
            <v>4</v>
          </cell>
          <cell r="F49">
            <v>1.25</v>
          </cell>
          <cell r="G49">
            <v>4</v>
          </cell>
          <cell r="H49">
            <v>5</v>
          </cell>
          <cell r="I49">
            <v>300</v>
          </cell>
          <cell r="J49">
            <v>75</v>
          </cell>
        </row>
        <row r="50">
          <cell r="B50">
            <v>67270751</v>
          </cell>
          <cell r="C50" t="str">
            <v>HELLMANNS ADEREZO MAY 4X3.55KG</v>
          </cell>
          <cell r="D50" t="str">
            <v>FS1</v>
          </cell>
          <cell r="E50">
            <v>4</v>
          </cell>
          <cell r="F50">
            <v>1.25</v>
          </cell>
          <cell r="G50">
            <v>4</v>
          </cell>
          <cell r="H50">
            <v>5</v>
          </cell>
          <cell r="I50">
            <v>300</v>
          </cell>
          <cell r="J50">
            <v>75</v>
          </cell>
        </row>
        <row r="51">
          <cell r="B51">
            <v>67270716</v>
          </cell>
          <cell r="C51" t="str">
            <v>HELLMANNS SSA TOM TIPO KET BDJ 4X4.1KG</v>
          </cell>
          <cell r="D51" t="str">
            <v>FS1</v>
          </cell>
          <cell r="E51">
            <v>4</v>
          </cell>
          <cell r="F51">
            <v>1</v>
          </cell>
          <cell r="G51">
            <v>4</v>
          </cell>
          <cell r="H51">
            <v>4</v>
          </cell>
          <cell r="I51">
            <v>240</v>
          </cell>
          <cell r="J51">
            <v>60</v>
          </cell>
        </row>
        <row r="52">
          <cell r="B52">
            <v>67268894</v>
          </cell>
          <cell r="C52" t="str">
            <v>HELLMANNS ADEREZO MAY BDJ 4X3.55KG</v>
          </cell>
          <cell r="D52" t="str">
            <v>FS1</v>
          </cell>
          <cell r="E52">
            <v>4</v>
          </cell>
          <cell r="F52">
            <v>1.25</v>
          </cell>
          <cell r="G52">
            <v>4</v>
          </cell>
          <cell r="H52">
            <v>5</v>
          </cell>
          <cell r="I52">
            <v>300</v>
          </cell>
          <cell r="J52">
            <v>75</v>
          </cell>
        </row>
        <row r="53">
          <cell r="B53">
            <v>67268891</v>
          </cell>
          <cell r="C53" t="str">
            <v>HELLMANNS MAY C/LIMON BDJ 6X1.9L</v>
          </cell>
          <cell r="D53" t="str">
            <v>FS1</v>
          </cell>
          <cell r="E53">
            <v>6</v>
          </cell>
          <cell r="F53">
            <v>1.25</v>
          </cell>
          <cell r="G53">
            <v>4</v>
          </cell>
          <cell r="H53">
            <v>5</v>
          </cell>
          <cell r="I53">
            <v>300</v>
          </cell>
          <cell r="J53">
            <v>50</v>
          </cell>
        </row>
        <row r="54">
          <cell r="B54">
            <v>67267797</v>
          </cell>
          <cell r="C54" t="str">
            <v>HELLMANNS ADEREZO MAY DRSNG BDJ 4X3.55KG</v>
          </cell>
          <cell r="D54" t="str">
            <v>FS1</v>
          </cell>
          <cell r="E54">
            <v>4</v>
          </cell>
          <cell r="F54">
            <v>1.25</v>
          </cell>
          <cell r="G54">
            <v>4</v>
          </cell>
          <cell r="H54">
            <v>5</v>
          </cell>
          <cell r="I54">
            <v>300</v>
          </cell>
          <cell r="J54">
            <v>75</v>
          </cell>
        </row>
        <row r="55">
          <cell r="B55">
            <v>67267796</v>
          </cell>
          <cell r="C55" t="str">
            <v>HELLMANNS SALSA TOMATE TIPO KET 4X4.1KG</v>
          </cell>
          <cell r="D55" t="str">
            <v>FS1</v>
          </cell>
          <cell r="E55">
            <v>4</v>
          </cell>
          <cell r="F55">
            <v>1</v>
          </cell>
          <cell r="G55">
            <v>4</v>
          </cell>
          <cell r="H55">
            <v>4</v>
          </cell>
          <cell r="I55">
            <v>240</v>
          </cell>
          <cell r="J55">
            <v>60</v>
          </cell>
        </row>
        <row r="56">
          <cell r="B56">
            <v>67549199</v>
          </cell>
          <cell r="C56" t="str">
            <v>LIZANO SALSA SACHET 200/8gr</v>
          </cell>
          <cell r="D56" t="str">
            <v>FS2</v>
          </cell>
          <cell r="E56">
            <v>200</v>
          </cell>
          <cell r="F56">
            <v>46</v>
          </cell>
          <cell r="G56">
            <v>6</v>
          </cell>
          <cell r="H56">
            <v>276</v>
          </cell>
          <cell r="I56">
            <v>16560</v>
          </cell>
          <cell r="J56">
            <v>82.8</v>
          </cell>
        </row>
        <row r="57">
          <cell r="B57">
            <v>573831</v>
          </cell>
          <cell r="C57" t="str">
            <v>LIZANO CHILE TABASCO 36/62 GR</v>
          </cell>
          <cell r="D57" t="str">
            <v>SO</v>
          </cell>
          <cell r="E57">
            <v>36</v>
          </cell>
          <cell r="F57">
            <v>90</v>
          </cell>
          <cell r="G57">
            <v>1</v>
          </cell>
          <cell r="H57">
            <v>90</v>
          </cell>
          <cell r="I57">
            <v>5400</v>
          </cell>
          <cell r="J57">
            <v>150</v>
          </cell>
        </row>
        <row r="58">
          <cell r="B58">
            <v>573883</v>
          </cell>
          <cell r="C58" t="str">
            <v>LIZANO CHILE  36/62 GR</v>
          </cell>
          <cell r="D58" t="str">
            <v>SO</v>
          </cell>
          <cell r="E58">
            <v>36</v>
          </cell>
          <cell r="F58">
            <v>90</v>
          </cell>
          <cell r="G58">
            <v>1</v>
          </cell>
          <cell r="H58">
            <v>90</v>
          </cell>
          <cell r="I58">
            <v>5400</v>
          </cell>
          <cell r="J58">
            <v>150</v>
          </cell>
        </row>
        <row r="59">
          <cell r="B59">
            <v>67574555</v>
          </cell>
          <cell r="C59" t="str">
            <v>NATURAS CHILE TABASCO 36/62 GR</v>
          </cell>
          <cell r="D59" t="str">
            <v>SO</v>
          </cell>
          <cell r="E59">
            <v>36</v>
          </cell>
          <cell r="F59">
            <v>90</v>
          </cell>
          <cell r="G59">
            <v>1</v>
          </cell>
          <cell r="H59">
            <v>90</v>
          </cell>
          <cell r="I59">
            <v>5400</v>
          </cell>
          <cell r="J59">
            <v>150</v>
          </cell>
        </row>
        <row r="60">
          <cell r="B60">
            <v>67524593</v>
          </cell>
          <cell r="C60" t="str">
            <v>LIZANO SALSA REGULAR PLASTICO 24/135 ML</v>
          </cell>
          <cell r="D60" t="str">
            <v>SO</v>
          </cell>
          <cell r="E60">
            <v>24</v>
          </cell>
          <cell r="F60">
            <v>105</v>
          </cell>
          <cell r="G60">
            <v>1</v>
          </cell>
          <cell r="H60">
            <v>105</v>
          </cell>
          <cell r="I60">
            <v>6300</v>
          </cell>
          <cell r="J60">
            <v>262.5</v>
          </cell>
        </row>
        <row r="61">
          <cell r="B61">
            <v>573827</v>
          </cell>
          <cell r="C61" t="str">
            <v>LIZANO SALSA REGULAR PLASTICO 12/700 ML Exportación</v>
          </cell>
          <cell r="D61" t="str">
            <v>SO</v>
          </cell>
          <cell r="E61">
            <v>12</v>
          </cell>
          <cell r="F61">
            <v>47</v>
          </cell>
          <cell r="G61">
            <v>1</v>
          </cell>
          <cell r="H61">
            <v>47</v>
          </cell>
          <cell r="I61">
            <v>2820</v>
          </cell>
          <cell r="J61">
            <v>235</v>
          </cell>
        </row>
        <row r="62">
          <cell r="B62">
            <v>84151342</v>
          </cell>
          <cell r="C62" t="str">
            <v>LIZANO SSA REG BOT 24X280ML FR USA</v>
          </cell>
          <cell r="D62" t="str">
            <v>SO</v>
          </cell>
          <cell r="E62">
            <v>24</v>
          </cell>
          <cell r="F62">
            <v>100</v>
          </cell>
          <cell r="G62">
            <v>1</v>
          </cell>
          <cell r="H62">
            <v>100</v>
          </cell>
          <cell r="I62">
            <v>6000</v>
          </cell>
          <cell r="J62">
            <v>250</v>
          </cell>
        </row>
        <row r="63">
          <cell r="B63">
            <v>67673044</v>
          </cell>
          <cell r="C63" t="str">
            <v>LIZANO SALSA REGULAR PLASTICO 12/700 ML FS USA</v>
          </cell>
          <cell r="D63" t="str">
            <v>SO</v>
          </cell>
          <cell r="E63">
            <v>12</v>
          </cell>
          <cell r="F63">
            <v>47</v>
          </cell>
          <cell r="G63">
            <v>1</v>
          </cell>
          <cell r="H63">
            <v>47</v>
          </cell>
          <cell r="I63">
            <v>2820</v>
          </cell>
          <cell r="J63">
            <v>235</v>
          </cell>
        </row>
        <row r="64">
          <cell r="B64">
            <v>67673048</v>
          </cell>
          <cell r="C64" t="str">
            <v>LIZANO SSA REG BOT 24X280ML FS USA</v>
          </cell>
          <cell r="D64" t="str">
            <v>SO</v>
          </cell>
          <cell r="E64">
            <v>24</v>
          </cell>
          <cell r="F64">
            <v>100</v>
          </cell>
          <cell r="G64">
            <v>1</v>
          </cell>
          <cell r="H64">
            <v>100</v>
          </cell>
          <cell r="I64">
            <v>6000</v>
          </cell>
          <cell r="J64">
            <v>250</v>
          </cell>
        </row>
        <row r="65">
          <cell r="B65">
            <v>67524610</v>
          </cell>
          <cell r="C65" t="str">
            <v>LIZANO SALSA REGULAR PLASTICO 24/280 ML</v>
          </cell>
          <cell r="D65" t="str">
            <v>SO</v>
          </cell>
          <cell r="E65">
            <v>24</v>
          </cell>
          <cell r="F65">
            <v>100</v>
          </cell>
          <cell r="G65">
            <v>1</v>
          </cell>
          <cell r="H65">
            <v>100</v>
          </cell>
          <cell r="I65">
            <v>6000</v>
          </cell>
          <cell r="J65">
            <v>250</v>
          </cell>
        </row>
        <row r="66">
          <cell r="B66">
            <v>84151341</v>
          </cell>
          <cell r="C66" t="str">
            <v>LIZANO SSA REG BOT 12X700ML FR USA</v>
          </cell>
          <cell r="D66" t="str">
            <v>SO</v>
          </cell>
          <cell r="E66">
            <v>12</v>
          </cell>
          <cell r="F66">
            <v>47</v>
          </cell>
          <cell r="G66">
            <v>1</v>
          </cell>
          <cell r="H66">
            <v>47</v>
          </cell>
          <cell r="I66">
            <v>2820</v>
          </cell>
          <cell r="J66">
            <v>235</v>
          </cell>
        </row>
        <row r="67">
          <cell r="B67">
            <v>573845</v>
          </cell>
          <cell r="C67" t="str">
            <v>LIZANO SALSA SUAVE 24X280ML</v>
          </cell>
          <cell r="D67" t="str">
            <v>SO</v>
          </cell>
          <cell r="E67">
            <v>24</v>
          </cell>
          <cell r="F67">
            <v>100</v>
          </cell>
          <cell r="G67">
            <v>1</v>
          </cell>
          <cell r="H67">
            <v>100</v>
          </cell>
          <cell r="I67">
            <v>6000</v>
          </cell>
          <cell r="J67">
            <v>250</v>
          </cell>
        </row>
        <row r="68">
          <cell r="B68">
            <v>573846</v>
          </cell>
          <cell r="C68" t="str">
            <v>LIZANO SALSA SUAVE 12X700ML</v>
          </cell>
          <cell r="D68" t="str">
            <v>SO</v>
          </cell>
          <cell r="E68">
            <v>12</v>
          </cell>
          <cell r="F68">
            <v>47</v>
          </cell>
          <cell r="G68">
            <v>1</v>
          </cell>
          <cell r="H68">
            <v>47</v>
          </cell>
          <cell r="I68">
            <v>2820</v>
          </cell>
          <cell r="J68">
            <v>235</v>
          </cell>
        </row>
        <row r="69">
          <cell r="B69">
            <v>84154174</v>
          </cell>
          <cell r="C69" t="str">
            <v>LIZANO SSA REG PLAST 12X1000 ML PRM</v>
          </cell>
          <cell r="D69" t="str">
            <v>SO</v>
          </cell>
          <cell r="E69">
            <v>12</v>
          </cell>
          <cell r="F69">
            <v>43</v>
          </cell>
          <cell r="G69">
            <v>1</v>
          </cell>
          <cell r="H69">
            <v>43</v>
          </cell>
          <cell r="I69">
            <v>2580</v>
          </cell>
          <cell r="J69">
            <v>215</v>
          </cell>
        </row>
        <row r="70">
          <cell r="B70">
            <v>84154261</v>
          </cell>
          <cell r="C70" t="str">
            <v>LIZANO SSA REG PLAST 12X1000ML</v>
          </cell>
          <cell r="D70" t="str">
            <v>SO</v>
          </cell>
          <cell r="E70">
            <v>12</v>
          </cell>
          <cell r="F70">
            <v>43</v>
          </cell>
          <cell r="G70">
            <v>1</v>
          </cell>
          <cell r="H70">
            <v>43</v>
          </cell>
          <cell r="I70">
            <v>2580</v>
          </cell>
          <cell r="J70">
            <v>215</v>
          </cell>
        </row>
        <row r="71">
          <cell r="B71">
            <v>67262331</v>
          </cell>
          <cell r="C71" t="str">
            <v>LIZANO SSA REG PLAST 12X700ML</v>
          </cell>
          <cell r="D71" t="str">
            <v>SO</v>
          </cell>
          <cell r="E71">
            <v>12</v>
          </cell>
          <cell r="F71">
            <v>47</v>
          </cell>
          <cell r="G71">
            <v>1</v>
          </cell>
          <cell r="H71">
            <v>47</v>
          </cell>
          <cell r="I71">
            <v>2820</v>
          </cell>
          <cell r="J71">
            <v>235</v>
          </cell>
        </row>
        <row r="72">
          <cell r="B72">
            <v>67262329</v>
          </cell>
          <cell r="C72" t="str">
            <v>LIZANO SSA REG PLAST 12X1000ML</v>
          </cell>
          <cell r="D72" t="str">
            <v>SO</v>
          </cell>
          <cell r="E72">
            <v>12</v>
          </cell>
          <cell r="F72">
            <v>43</v>
          </cell>
          <cell r="G72">
            <v>1</v>
          </cell>
          <cell r="H72">
            <v>43</v>
          </cell>
          <cell r="I72">
            <v>2580</v>
          </cell>
          <cell r="J72">
            <v>215</v>
          </cell>
        </row>
        <row r="73">
          <cell r="B73">
            <v>67526924</v>
          </cell>
          <cell r="C73" t="str">
            <v>LIZANO SALSA REGULAR DOY PACK 12/400 ML</v>
          </cell>
          <cell r="D73" t="str">
            <v>M2</v>
          </cell>
          <cell r="E73">
            <v>12</v>
          </cell>
          <cell r="F73">
            <v>36</v>
          </cell>
          <cell r="G73">
            <v>1</v>
          </cell>
          <cell r="H73">
            <v>36</v>
          </cell>
          <cell r="I73">
            <v>2160</v>
          </cell>
          <cell r="J73">
            <v>180</v>
          </cell>
        </row>
        <row r="74">
          <cell r="B74">
            <v>573849</v>
          </cell>
          <cell r="C74" t="str">
            <v>LIZANO KET 12X385GR</v>
          </cell>
          <cell r="D74" t="str">
            <v>M2</v>
          </cell>
          <cell r="E74">
            <v>12</v>
          </cell>
          <cell r="F74">
            <v>36</v>
          </cell>
          <cell r="G74">
            <v>1</v>
          </cell>
          <cell r="H74">
            <v>36</v>
          </cell>
          <cell r="I74">
            <v>2160</v>
          </cell>
          <cell r="J74">
            <v>180</v>
          </cell>
        </row>
        <row r="75">
          <cell r="B75">
            <v>575150</v>
          </cell>
          <cell r="C75" t="str">
            <v>NATURAS KETCHUP DOYP 24/400GR</v>
          </cell>
          <cell r="D75" t="str">
            <v>M2</v>
          </cell>
          <cell r="E75">
            <v>24</v>
          </cell>
          <cell r="F75">
            <v>36</v>
          </cell>
          <cell r="G75">
            <v>1</v>
          </cell>
          <cell r="H75">
            <v>36</v>
          </cell>
          <cell r="I75">
            <v>2160</v>
          </cell>
          <cell r="J75">
            <v>90</v>
          </cell>
        </row>
        <row r="76">
          <cell r="B76">
            <v>84154934</v>
          </cell>
          <cell r="C76" t="str">
            <v>NATURAS KET DOYP 12X440G PRM 10% GTS</v>
          </cell>
          <cell r="D76" t="str">
            <v>M2</v>
          </cell>
          <cell r="E76">
            <v>12</v>
          </cell>
          <cell r="F76">
            <v>36</v>
          </cell>
          <cell r="G76">
            <v>1</v>
          </cell>
          <cell r="H76">
            <v>36</v>
          </cell>
          <cell r="I76">
            <v>2160</v>
          </cell>
          <cell r="J76">
            <v>180</v>
          </cell>
        </row>
        <row r="77">
          <cell r="B77">
            <v>573850</v>
          </cell>
          <cell r="C77" t="str">
            <v>LIZANO KET 96X113GR</v>
          </cell>
          <cell r="D77" t="str">
            <v>S1-S8</v>
          </cell>
          <cell r="E77">
            <v>96</v>
          </cell>
          <cell r="F77">
            <v>50</v>
          </cell>
          <cell r="G77">
            <v>2</v>
          </cell>
          <cell r="H77">
            <v>100</v>
          </cell>
          <cell r="I77">
            <v>6000</v>
          </cell>
          <cell r="J77">
            <v>62.5</v>
          </cell>
        </row>
        <row r="78">
          <cell r="B78">
            <v>573851</v>
          </cell>
          <cell r="C78" t="str">
            <v>LIZANO KET 12X200GR</v>
          </cell>
          <cell r="D78" t="str">
            <v>S1-S8</v>
          </cell>
          <cell r="E78">
            <v>12</v>
          </cell>
          <cell r="F78">
            <v>30</v>
          </cell>
          <cell r="G78">
            <v>2</v>
          </cell>
          <cell r="H78">
            <v>60</v>
          </cell>
          <cell r="I78">
            <v>3600</v>
          </cell>
          <cell r="J78">
            <v>300</v>
          </cell>
        </row>
        <row r="79">
          <cell r="B79">
            <v>67307984</v>
          </cell>
          <cell r="C79" t="str">
            <v>FRUCO GUISO CASERO 15X106G</v>
          </cell>
          <cell r="D79" t="str">
            <v>S1-S8</v>
          </cell>
          <cell r="E79">
            <v>15</v>
          </cell>
          <cell r="F79">
            <v>50</v>
          </cell>
          <cell r="G79">
            <v>2</v>
          </cell>
          <cell r="H79">
            <v>100</v>
          </cell>
          <cell r="I79">
            <v>6000</v>
          </cell>
          <cell r="J79">
            <v>400</v>
          </cell>
        </row>
        <row r="80">
          <cell r="B80">
            <v>67307957</v>
          </cell>
          <cell r="C80" t="str">
            <v>FRUCO SALSA RANCHERA 15X106G</v>
          </cell>
          <cell r="D80" t="str">
            <v>S1-S8</v>
          </cell>
          <cell r="E80">
            <v>15</v>
          </cell>
          <cell r="F80">
            <v>50</v>
          </cell>
          <cell r="G80">
            <v>2</v>
          </cell>
          <cell r="H80">
            <v>100</v>
          </cell>
          <cell r="I80">
            <v>6000</v>
          </cell>
          <cell r="J80">
            <v>400</v>
          </cell>
        </row>
        <row r="81">
          <cell r="B81">
            <v>67318935</v>
          </cell>
          <cell r="C81" t="str">
            <v>FRUCO SSA LISTA TOMATE C/ CARNE 15X106G</v>
          </cell>
          <cell r="D81" t="str">
            <v>S1-S8</v>
          </cell>
          <cell r="E81">
            <v>15</v>
          </cell>
          <cell r="F81">
            <v>50</v>
          </cell>
          <cell r="G81">
            <v>2</v>
          </cell>
          <cell r="H81">
            <v>100</v>
          </cell>
          <cell r="I81">
            <v>6000</v>
          </cell>
          <cell r="J81">
            <v>400</v>
          </cell>
        </row>
        <row r="82">
          <cell r="B82">
            <v>67293334</v>
          </cell>
          <cell r="C82" t="str">
            <v>NATURAS PASTA TOM TRADICIONAL 96X106G</v>
          </cell>
          <cell r="D82" t="str">
            <v>S1-S8</v>
          </cell>
          <cell r="E82">
            <v>96</v>
          </cell>
          <cell r="F82">
            <v>50</v>
          </cell>
          <cell r="G82">
            <v>2</v>
          </cell>
          <cell r="H82">
            <v>100</v>
          </cell>
          <cell r="I82">
            <v>6000</v>
          </cell>
          <cell r="J82">
            <v>62.5</v>
          </cell>
        </row>
        <row r="83">
          <cell r="B83">
            <v>67298165</v>
          </cell>
          <cell r="C83" t="str">
            <v>NATURAS SALSA TOM AMERICANA 96X106G</v>
          </cell>
          <cell r="D83" t="str">
            <v>S1-S8</v>
          </cell>
          <cell r="E83">
            <v>96</v>
          </cell>
          <cell r="F83">
            <v>50</v>
          </cell>
          <cell r="G83">
            <v>2</v>
          </cell>
          <cell r="H83">
            <v>100</v>
          </cell>
          <cell r="I83">
            <v>6000</v>
          </cell>
          <cell r="J83">
            <v>62.5</v>
          </cell>
        </row>
        <row r="84">
          <cell r="B84">
            <v>67298167</v>
          </cell>
          <cell r="C84" t="str">
            <v>NATURAS SALSA TOM MEXICANA 96X106G</v>
          </cell>
          <cell r="D84" t="str">
            <v>S1-S8</v>
          </cell>
          <cell r="E84">
            <v>96</v>
          </cell>
          <cell r="F84">
            <v>50</v>
          </cell>
          <cell r="G84">
            <v>2</v>
          </cell>
          <cell r="H84">
            <v>100</v>
          </cell>
          <cell r="I84">
            <v>6000</v>
          </cell>
          <cell r="J84">
            <v>62.5</v>
          </cell>
        </row>
        <row r="85">
          <cell r="B85">
            <v>67293342</v>
          </cell>
          <cell r="C85" t="str">
            <v>NATURAS SALSA TOMATE C/QUESO 24X400G</v>
          </cell>
          <cell r="D85" t="str">
            <v>S9</v>
          </cell>
          <cell r="E85">
            <v>24</v>
          </cell>
          <cell r="F85">
            <v>30</v>
          </cell>
          <cell r="G85">
            <v>2</v>
          </cell>
          <cell r="H85">
            <v>60</v>
          </cell>
          <cell r="I85">
            <v>3600</v>
          </cell>
          <cell r="J85">
            <v>150</v>
          </cell>
        </row>
        <row r="86">
          <cell r="B86">
            <v>67293341</v>
          </cell>
          <cell r="C86" t="str">
            <v>NATURAS SALSA ITALIANA CLASICA 24X400G</v>
          </cell>
          <cell r="D86" t="str">
            <v>S9</v>
          </cell>
          <cell r="E86">
            <v>24</v>
          </cell>
          <cell r="F86">
            <v>30</v>
          </cell>
          <cell r="G86">
            <v>2</v>
          </cell>
          <cell r="H86">
            <v>60</v>
          </cell>
          <cell r="I86">
            <v>3600</v>
          </cell>
          <cell r="J86">
            <v>150</v>
          </cell>
        </row>
        <row r="87">
          <cell r="B87">
            <v>68523713</v>
          </cell>
          <cell r="C87" t="str">
            <v>NATURAS SALSA TOMATE RANCHERA 24X400G</v>
          </cell>
          <cell r="D87" t="str">
            <v>S9</v>
          </cell>
          <cell r="E87">
            <v>24</v>
          </cell>
          <cell r="F87">
            <v>30</v>
          </cell>
          <cell r="G87">
            <v>2</v>
          </cell>
          <cell r="H87">
            <v>60</v>
          </cell>
          <cell r="I87">
            <v>3600</v>
          </cell>
          <cell r="J87">
            <v>150</v>
          </cell>
        </row>
        <row r="88">
          <cell r="B88">
            <v>67293293</v>
          </cell>
          <cell r="C88" t="str">
            <v>NATURAS PASTA TOMATE TRADICIONAL 24X210G</v>
          </cell>
          <cell r="D88" t="str">
            <v>S9</v>
          </cell>
          <cell r="E88">
            <v>24</v>
          </cell>
          <cell r="F88">
            <v>45</v>
          </cell>
          <cell r="G88">
            <v>2</v>
          </cell>
          <cell r="H88">
            <v>90</v>
          </cell>
          <cell r="I88">
            <v>5400</v>
          </cell>
          <cell r="J88">
            <v>225</v>
          </cell>
        </row>
        <row r="89">
          <cell r="B89">
            <v>68523719</v>
          </cell>
          <cell r="C89" t="str">
            <v>NATURAS SALSA TOMATE C/HONGO 24X210G</v>
          </cell>
          <cell r="D89" t="str">
            <v>S9</v>
          </cell>
          <cell r="E89">
            <v>24</v>
          </cell>
          <cell r="F89">
            <v>45</v>
          </cell>
          <cell r="G89">
            <v>2</v>
          </cell>
          <cell r="H89">
            <v>90</v>
          </cell>
          <cell r="I89">
            <v>5400</v>
          </cell>
          <cell r="J89">
            <v>225</v>
          </cell>
        </row>
        <row r="90">
          <cell r="B90">
            <v>68523708</v>
          </cell>
          <cell r="C90" t="str">
            <v>NATURAS SALSA SOFRITO CRIOLLO 24X210G</v>
          </cell>
          <cell r="D90" t="str">
            <v>S9</v>
          </cell>
          <cell r="E90">
            <v>24</v>
          </cell>
          <cell r="F90">
            <v>45</v>
          </cell>
          <cell r="G90">
            <v>2</v>
          </cell>
          <cell r="H90">
            <v>90</v>
          </cell>
          <cell r="I90">
            <v>5400</v>
          </cell>
          <cell r="J90">
            <v>225</v>
          </cell>
        </row>
        <row r="91">
          <cell r="B91">
            <v>68523711</v>
          </cell>
          <cell r="C91" t="str">
            <v>NATURAS SALSA TOMATE C/QUESO 24X210G</v>
          </cell>
          <cell r="D91" t="str">
            <v>S9</v>
          </cell>
          <cell r="E91">
            <v>24</v>
          </cell>
          <cell r="F91">
            <v>45</v>
          </cell>
          <cell r="G91">
            <v>2</v>
          </cell>
          <cell r="H91">
            <v>90</v>
          </cell>
          <cell r="I91">
            <v>5400</v>
          </cell>
          <cell r="J91">
            <v>225</v>
          </cell>
        </row>
        <row r="92">
          <cell r="B92">
            <v>68523716</v>
          </cell>
          <cell r="C92" t="str">
            <v>NATURAS SALSA TOMATE CARNE 24X210G</v>
          </cell>
          <cell r="D92" t="str">
            <v>S9</v>
          </cell>
          <cell r="E92">
            <v>24</v>
          </cell>
          <cell r="F92">
            <v>45</v>
          </cell>
          <cell r="G92">
            <v>2</v>
          </cell>
          <cell r="H92">
            <v>90</v>
          </cell>
          <cell r="I92">
            <v>5400</v>
          </cell>
          <cell r="J92">
            <v>225</v>
          </cell>
        </row>
        <row r="93">
          <cell r="B93">
            <v>68523752</v>
          </cell>
          <cell r="C93" t="str">
            <v>NATURAS SALSA TOMATE RANCHERA 24X210G</v>
          </cell>
          <cell r="D93" t="str">
            <v>S9</v>
          </cell>
          <cell r="E93">
            <v>24</v>
          </cell>
          <cell r="F93">
            <v>45</v>
          </cell>
          <cell r="G93">
            <v>2</v>
          </cell>
          <cell r="H93">
            <v>90</v>
          </cell>
          <cell r="I93">
            <v>5400</v>
          </cell>
          <cell r="J93">
            <v>225</v>
          </cell>
        </row>
        <row r="94">
          <cell r="B94">
            <v>84168817</v>
          </cell>
          <cell r="C94" t="str">
            <v>NATURAS SSA TOMATE C/HONGOS 96X106GR</v>
          </cell>
          <cell r="D94" t="str">
            <v>S1-S8</v>
          </cell>
          <cell r="E94">
            <v>96</v>
          </cell>
          <cell r="F94">
            <v>50</v>
          </cell>
          <cell r="G94">
            <v>2</v>
          </cell>
          <cell r="H94">
            <v>100</v>
          </cell>
          <cell r="I94">
            <v>6000</v>
          </cell>
          <cell r="J94">
            <v>62.5</v>
          </cell>
        </row>
        <row r="95">
          <cell r="B95">
            <v>84168818</v>
          </cell>
          <cell r="C95" t="str">
            <v>NATURAS SALSA TOMATE C/CARNE 96X106GR</v>
          </cell>
          <cell r="D95" t="str">
            <v>S1-S8</v>
          </cell>
          <cell r="E95">
            <v>96</v>
          </cell>
          <cell r="F95">
            <v>50</v>
          </cell>
          <cell r="G95">
            <v>2</v>
          </cell>
          <cell r="H95">
            <v>100</v>
          </cell>
          <cell r="I95">
            <v>6000</v>
          </cell>
          <cell r="J95">
            <v>62.5</v>
          </cell>
        </row>
        <row r="96">
          <cell r="B96">
            <v>84169005</v>
          </cell>
          <cell r="C96" t="str">
            <v>NATURAS SSA TOMATE C/QUESO 96X106GR</v>
          </cell>
          <cell r="D96" t="str">
            <v>S1-S8</v>
          </cell>
          <cell r="E96">
            <v>96</v>
          </cell>
          <cell r="F96">
            <v>50</v>
          </cell>
          <cell r="G96">
            <v>2</v>
          </cell>
          <cell r="H96">
            <v>100</v>
          </cell>
          <cell r="I96">
            <v>6000</v>
          </cell>
          <cell r="J96">
            <v>62.5</v>
          </cell>
        </row>
        <row r="97">
          <cell r="B97">
            <v>84168935</v>
          </cell>
          <cell r="C97" t="str">
            <v>NATURAS SSA TOM QUESO 8X13X106G PRM13X12</v>
          </cell>
          <cell r="D97" t="str">
            <v>S1-S8</v>
          </cell>
          <cell r="E97">
            <v>104</v>
          </cell>
          <cell r="F97">
            <v>50</v>
          </cell>
          <cell r="G97">
            <v>2</v>
          </cell>
          <cell r="H97">
            <v>100</v>
          </cell>
          <cell r="I97">
            <v>6000</v>
          </cell>
          <cell r="J97">
            <v>57.692307692307693</v>
          </cell>
        </row>
        <row r="98">
          <cell r="B98">
            <v>84168908</v>
          </cell>
          <cell r="C98" t="str">
            <v>NATURAS SALSA TOMATE ITALIANA CLASICA 96X106GR</v>
          </cell>
          <cell r="D98" t="str">
            <v>S1-S8</v>
          </cell>
          <cell r="E98">
            <v>96</v>
          </cell>
          <cell r="F98">
            <v>50</v>
          </cell>
          <cell r="G98">
            <v>2</v>
          </cell>
          <cell r="H98">
            <v>100</v>
          </cell>
          <cell r="I98">
            <v>6000</v>
          </cell>
          <cell r="J98">
            <v>62.5</v>
          </cell>
        </row>
        <row r="99">
          <cell r="B99">
            <v>84168909</v>
          </cell>
          <cell r="C99" t="str">
            <v>NATURAS SALSA SOFRITO CRIOLLO 96X106GR</v>
          </cell>
          <cell r="D99" t="str">
            <v>S1-S8</v>
          </cell>
          <cell r="E99">
            <v>96</v>
          </cell>
          <cell r="F99">
            <v>50</v>
          </cell>
          <cell r="G99">
            <v>2</v>
          </cell>
          <cell r="H99">
            <v>100</v>
          </cell>
          <cell r="I99">
            <v>6000</v>
          </cell>
          <cell r="J99">
            <v>62.5</v>
          </cell>
        </row>
        <row r="100">
          <cell r="B100">
            <v>84168992</v>
          </cell>
          <cell r="C100" t="str">
            <v>NATURAS SALSA TOMATE RANCHERA 24X106GR</v>
          </cell>
          <cell r="D100" t="str">
            <v>S1-S8</v>
          </cell>
          <cell r="E100">
            <v>24</v>
          </cell>
          <cell r="F100">
            <v>50</v>
          </cell>
          <cell r="G100">
            <v>2</v>
          </cell>
          <cell r="H100">
            <v>100</v>
          </cell>
          <cell r="I100">
            <v>6000</v>
          </cell>
          <cell r="J100">
            <v>250</v>
          </cell>
        </row>
        <row r="101">
          <cell r="B101">
            <v>84169006</v>
          </cell>
          <cell r="C101" t="str">
            <v>NATURAS SALSA TOMATE RANCHERA 96X106GR</v>
          </cell>
          <cell r="D101" t="str">
            <v>S1-S8</v>
          </cell>
          <cell r="E101">
            <v>96</v>
          </cell>
          <cell r="F101">
            <v>50</v>
          </cell>
          <cell r="G101">
            <v>2</v>
          </cell>
          <cell r="H101">
            <v>100</v>
          </cell>
          <cell r="I101">
            <v>6000</v>
          </cell>
          <cell r="J101">
            <v>62.5</v>
          </cell>
        </row>
        <row r="102">
          <cell r="B102">
            <v>84169233</v>
          </cell>
          <cell r="C102" t="str">
            <v>NATURAS SSA TOM RANCH 8X13X106G PRM13X12</v>
          </cell>
          <cell r="D102" t="str">
            <v>S1-S8</v>
          </cell>
          <cell r="E102">
            <v>104</v>
          </cell>
          <cell r="F102">
            <v>50</v>
          </cell>
          <cell r="G102">
            <v>2</v>
          </cell>
          <cell r="H102">
            <v>100</v>
          </cell>
          <cell r="I102">
            <v>6000</v>
          </cell>
          <cell r="J102">
            <v>57.692307692307693</v>
          </cell>
        </row>
        <row r="103">
          <cell r="B103">
            <v>581489</v>
          </cell>
          <cell r="C103" t="str">
            <v>NATURAS PAS TOM TRAD 8X13X113G PRM 13X12</v>
          </cell>
          <cell r="D103" t="str">
            <v>S1-S8</v>
          </cell>
          <cell r="E103">
            <v>104</v>
          </cell>
          <cell r="F103">
            <v>50</v>
          </cell>
          <cell r="G103">
            <v>2</v>
          </cell>
          <cell r="H103">
            <v>100</v>
          </cell>
          <cell r="I103">
            <v>6000</v>
          </cell>
          <cell r="J103">
            <v>57.692307692307693</v>
          </cell>
        </row>
        <row r="104">
          <cell r="B104">
            <v>68428252</v>
          </cell>
          <cell r="C104" t="str">
            <v>NATURAS SALSA TOMATE KET 96X106GR</v>
          </cell>
          <cell r="D104" t="str">
            <v>S1-S8</v>
          </cell>
          <cell r="E104">
            <v>96</v>
          </cell>
          <cell r="F104">
            <v>50</v>
          </cell>
          <cell r="G104">
            <v>2</v>
          </cell>
          <cell r="H104">
            <v>100</v>
          </cell>
          <cell r="I104">
            <v>6000</v>
          </cell>
          <cell r="J104">
            <v>62.5</v>
          </cell>
        </row>
        <row r="105">
          <cell r="B105">
            <v>67307911</v>
          </cell>
          <cell r="C105" t="str">
            <v>NATURAS KET DOYP 24X200G</v>
          </cell>
          <cell r="D105" t="str">
            <v>S9</v>
          </cell>
          <cell r="E105">
            <v>24</v>
          </cell>
          <cell r="F105">
            <v>45</v>
          </cell>
          <cell r="G105">
            <v>2</v>
          </cell>
          <cell r="H105">
            <v>90</v>
          </cell>
          <cell r="I105">
            <v>5400</v>
          </cell>
          <cell r="J105">
            <v>225</v>
          </cell>
        </row>
        <row r="106">
          <cell r="B106">
            <v>575159</v>
          </cell>
          <cell r="C106" t="str">
            <v>NATURAS KET 24X14OZ/397GR</v>
          </cell>
          <cell r="D106" t="str">
            <v>Horix</v>
          </cell>
          <cell r="E106">
            <v>24</v>
          </cell>
          <cell r="F106">
            <v>38</v>
          </cell>
          <cell r="G106">
            <v>1</v>
          </cell>
          <cell r="H106">
            <v>38</v>
          </cell>
          <cell r="I106">
            <v>2280</v>
          </cell>
          <cell r="J106">
            <v>95</v>
          </cell>
        </row>
        <row r="107">
          <cell r="B107">
            <v>575160</v>
          </cell>
          <cell r="C107" t="str">
            <v>NATURAS KET 12X28OZ/790GR</v>
          </cell>
          <cell r="D107" t="str">
            <v>Horix</v>
          </cell>
          <cell r="E107">
            <v>12</v>
          </cell>
          <cell r="F107">
            <v>25</v>
          </cell>
          <cell r="G107">
            <v>1</v>
          </cell>
          <cell r="H107">
            <v>25</v>
          </cell>
          <cell r="I107">
            <v>1500</v>
          </cell>
          <cell r="J107">
            <v>125</v>
          </cell>
        </row>
        <row r="108">
          <cell r="B108">
            <v>68524899</v>
          </cell>
          <cell r="C108" t="str">
            <v>HELLMANNS MAY DP 12X400G</v>
          </cell>
          <cell r="D108" t="str">
            <v>M3</v>
          </cell>
          <cell r="E108">
            <v>12</v>
          </cell>
          <cell r="F108">
            <v>45</v>
          </cell>
          <cell r="G108">
            <v>2</v>
          </cell>
          <cell r="H108">
            <v>90</v>
          </cell>
          <cell r="I108">
            <v>5400</v>
          </cell>
          <cell r="J108">
            <v>450</v>
          </cell>
        </row>
        <row r="109">
          <cell r="B109">
            <v>68524895</v>
          </cell>
          <cell r="C109" t="str">
            <v>HELLMANNS MAY DOYP 12X200G</v>
          </cell>
          <cell r="D109" t="str">
            <v>M3</v>
          </cell>
          <cell r="E109">
            <v>12</v>
          </cell>
          <cell r="F109">
            <v>45</v>
          </cell>
          <cell r="G109">
            <v>2</v>
          </cell>
          <cell r="H109">
            <v>90</v>
          </cell>
          <cell r="I109">
            <v>5400</v>
          </cell>
          <cell r="J109">
            <v>450</v>
          </cell>
        </row>
        <row r="110">
          <cell r="B110">
            <v>67288028</v>
          </cell>
          <cell r="C110" t="str">
            <v>HELLMANNS MAY C/LIMON DOYP 12X200G</v>
          </cell>
          <cell r="D110" t="str">
            <v>M3</v>
          </cell>
          <cell r="E110">
            <v>12</v>
          </cell>
          <cell r="F110">
            <v>45</v>
          </cell>
          <cell r="G110">
            <v>2</v>
          </cell>
          <cell r="H110">
            <v>90</v>
          </cell>
          <cell r="I110">
            <v>5400</v>
          </cell>
          <cell r="J110">
            <v>450</v>
          </cell>
        </row>
        <row r="111">
          <cell r="B111">
            <v>67288087</v>
          </cell>
          <cell r="C111" t="str">
            <v>HELLMANNS MAY C/LIMON DOYP 12X400G</v>
          </cell>
          <cell r="D111" t="str">
            <v>M3</v>
          </cell>
          <cell r="E111">
            <v>12</v>
          </cell>
          <cell r="F111">
            <v>45</v>
          </cell>
          <cell r="G111">
            <v>2</v>
          </cell>
          <cell r="H111">
            <v>90</v>
          </cell>
          <cell r="I111">
            <v>5400</v>
          </cell>
          <cell r="J111">
            <v>450</v>
          </cell>
        </row>
        <row r="112">
          <cell r="B112">
            <v>67288086</v>
          </cell>
          <cell r="C112" t="str">
            <v>HELLMANNS SANDWICH SPREAD DOYP 12X200G</v>
          </cell>
          <cell r="D112" t="str">
            <v>M3</v>
          </cell>
          <cell r="E112">
            <v>12</v>
          </cell>
          <cell r="F112">
            <v>45</v>
          </cell>
          <cell r="G112">
            <v>2</v>
          </cell>
          <cell r="H112">
            <v>90</v>
          </cell>
          <cell r="I112">
            <v>5400</v>
          </cell>
          <cell r="J112">
            <v>450</v>
          </cell>
        </row>
        <row r="113">
          <cell r="B113">
            <v>67288074</v>
          </cell>
          <cell r="C113" t="str">
            <v>HELLMANNS MAY LIGHT 12X200G</v>
          </cell>
          <cell r="D113" t="str">
            <v>M3</v>
          </cell>
          <cell r="E113">
            <v>12</v>
          </cell>
          <cell r="F113">
            <v>45</v>
          </cell>
          <cell r="G113">
            <v>2</v>
          </cell>
          <cell r="H113">
            <v>90</v>
          </cell>
          <cell r="I113">
            <v>5400</v>
          </cell>
          <cell r="J113">
            <v>450</v>
          </cell>
        </row>
        <row r="114">
          <cell r="B114">
            <v>67288075</v>
          </cell>
          <cell r="C114" t="str">
            <v>HELLMANNS MAY LIGHT 12X400G</v>
          </cell>
          <cell r="D114" t="str">
            <v>M3</v>
          </cell>
          <cell r="E114">
            <v>12</v>
          </cell>
          <cell r="F114">
            <v>45</v>
          </cell>
          <cell r="G114">
            <v>2</v>
          </cell>
          <cell r="H114">
            <v>90</v>
          </cell>
          <cell r="I114">
            <v>5400</v>
          </cell>
          <cell r="J114">
            <v>450</v>
          </cell>
        </row>
        <row r="115">
          <cell r="B115">
            <v>67288079</v>
          </cell>
          <cell r="C115" t="str">
            <v>HELLMANNS MAY S/COLEST BAJO SOD 12X400G</v>
          </cell>
          <cell r="D115" t="str">
            <v>M3</v>
          </cell>
          <cell r="E115">
            <v>12</v>
          </cell>
          <cell r="F115">
            <v>45</v>
          </cell>
          <cell r="G115">
            <v>2</v>
          </cell>
          <cell r="H115">
            <v>90</v>
          </cell>
          <cell r="I115">
            <v>5400</v>
          </cell>
          <cell r="J115">
            <v>450</v>
          </cell>
        </row>
        <row r="116">
          <cell r="B116">
            <v>67288065</v>
          </cell>
          <cell r="C116" t="str">
            <v>HELLMANNS MAY DELEITE 12X400G</v>
          </cell>
          <cell r="D116" t="str">
            <v>M3</v>
          </cell>
          <cell r="E116">
            <v>12</v>
          </cell>
          <cell r="F116">
            <v>45</v>
          </cell>
          <cell r="G116">
            <v>2</v>
          </cell>
          <cell r="H116">
            <v>90</v>
          </cell>
          <cell r="I116">
            <v>5400</v>
          </cell>
          <cell r="J116">
            <v>450</v>
          </cell>
        </row>
        <row r="117">
          <cell r="B117">
            <v>67288030</v>
          </cell>
          <cell r="C117" t="str">
            <v>HELLMANNS MAY DELEITE 12X200G</v>
          </cell>
          <cell r="D117" t="str">
            <v>M3</v>
          </cell>
          <cell r="E117">
            <v>12</v>
          </cell>
          <cell r="F117">
            <v>45</v>
          </cell>
          <cell r="G117">
            <v>2</v>
          </cell>
          <cell r="H117">
            <v>90</v>
          </cell>
          <cell r="I117">
            <v>5400</v>
          </cell>
          <cell r="J117">
            <v>450</v>
          </cell>
        </row>
        <row r="118">
          <cell r="B118">
            <v>84154933</v>
          </cell>
          <cell r="C118" t="str">
            <v>LIZANO MAY LIM DOYP 12X440G PRM10% GTS</v>
          </cell>
          <cell r="D118" t="str">
            <v>M3</v>
          </cell>
          <cell r="E118">
            <v>12</v>
          </cell>
          <cell r="F118">
            <v>45</v>
          </cell>
          <cell r="G118">
            <v>2</v>
          </cell>
          <cell r="H118">
            <v>90</v>
          </cell>
          <cell r="I118">
            <v>5400</v>
          </cell>
          <cell r="J118">
            <v>450</v>
          </cell>
        </row>
        <row r="119">
          <cell r="B119">
            <v>84154900</v>
          </cell>
          <cell r="C119" t="str">
            <v>HELLMANNS MAY REG DOYP 12X440G PRM10%GTS</v>
          </cell>
          <cell r="D119" t="str">
            <v>M3</v>
          </cell>
          <cell r="E119">
            <v>12</v>
          </cell>
          <cell r="F119">
            <v>45</v>
          </cell>
          <cell r="G119">
            <v>2</v>
          </cell>
          <cell r="H119">
            <v>90</v>
          </cell>
          <cell r="I119">
            <v>5400</v>
          </cell>
          <cell r="J119">
            <v>450</v>
          </cell>
        </row>
        <row r="120">
          <cell r="B120">
            <v>84154899</v>
          </cell>
          <cell r="C120" t="str">
            <v>HELLMANNS MAY LIM DOYP 12X440G PRM10%GTS</v>
          </cell>
          <cell r="D120" t="str">
            <v>M3</v>
          </cell>
          <cell r="E120">
            <v>12</v>
          </cell>
          <cell r="F120">
            <v>45</v>
          </cell>
          <cell r="G120">
            <v>2</v>
          </cell>
          <cell r="H120">
            <v>90</v>
          </cell>
          <cell r="I120">
            <v>5400</v>
          </cell>
          <cell r="J120">
            <v>450</v>
          </cell>
        </row>
        <row r="121">
          <cell r="B121">
            <v>573836</v>
          </cell>
          <cell r="C121" t="str">
            <v>LIZANO SALSA ROSADA 12/200 GR</v>
          </cell>
          <cell r="D121" t="str">
            <v>M3</v>
          </cell>
          <cell r="E121">
            <v>12</v>
          </cell>
          <cell r="F121">
            <v>45</v>
          </cell>
          <cell r="G121">
            <v>2</v>
          </cell>
          <cell r="H121">
            <v>90</v>
          </cell>
          <cell r="I121">
            <v>5400</v>
          </cell>
          <cell r="J121">
            <v>450</v>
          </cell>
        </row>
        <row r="122">
          <cell r="B122">
            <v>573828</v>
          </cell>
          <cell r="C122" t="str">
            <v>LIZANO MAYONESA LIMON D PACK 24/200 G</v>
          </cell>
          <cell r="D122" t="str">
            <v>M3</v>
          </cell>
          <cell r="E122">
            <v>24</v>
          </cell>
          <cell r="F122">
            <v>45</v>
          </cell>
          <cell r="G122">
            <v>2</v>
          </cell>
          <cell r="H122">
            <v>90</v>
          </cell>
          <cell r="I122">
            <v>5400</v>
          </cell>
          <cell r="J122">
            <v>225</v>
          </cell>
        </row>
        <row r="123">
          <cell r="B123">
            <v>573832</v>
          </cell>
          <cell r="C123" t="str">
            <v>LIZANO MAYONESA LIMON D PACK 12/400 G</v>
          </cell>
          <cell r="D123" t="str">
            <v>M3</v>
          </cell>
          <cell r="E123">
            <v>12</v>
          </cell>
          <cell r="F123">
            <v>45</v>
          </cell>
          <cell r="G123">
            <v>2</v>
          </cell>
          <cell r="H123">
            <v>90</v>
          </cell>
          <cell r="I123">
            <v>5400</v>
          </cell>
          <cell r="J123">
            <v>450</v>
          </cell>
        </row>
        <row r="124">
          <cell r="B124">
            <v>573835</v>
          </cell>
          <cell r="C124" t="str">
            <v>LIZANO MAYONESA NATURAL D PACK 24/200GR</v>
          </cell>
          <cell r="D124" t="str">
            <v>M3</v>
          </cell>
          <cell r="E124">
            <v>24</v>
          </cell>
          <cell r="F124">
            <v>45</v>
          </cell>
          <cell r="G124">
            <v>2</v>
          </cell>
          <cell r="H124">
            <v>90</v>
          </cell>
          <cell r="I124">
            <v>5400</v>
          </cell>
          <cell r="J124">
            <v>225</v>
          </cell>
        </row>
        <row r="125">
          <cell r="B125">
            <v>573834</v>
          </cell>
          <cell r="C125" t="str">
            <v>LIZANO MAYONESA NATURAL D PACK 12/400GR</v>
          </cell>
          <cell r="D125" t="str">
            <v>M3</v>
          </cell>
          <cell r="E125">
            <v>12</v>
          </cell>
          <cell r="F125">
            <v>45</v>
          </cell>
          <cell r="G125">
            <v>2</v>
          </cell>
          <cell r="H125">
            <v>90</v>
          </cell>
          <cell r="I125">
            <v>5400</v>
          </cell>
          <cell r="J125">
            <v>450</v>
          </cell>
        </row>
        <row r="126">
          <cell r="B126">
            <v>573843</v>
          </cell>
          <cell r="C126" t="str">
            <v>LIZANO MAY LIGHT LIMON 12X400GR</v>
          </cell>
          <cell r="D126" t="str">
            <v>M3</v>
          </cell>
          <cell r="E126">
            <v>12</v>
          </cell>
          <cell r="F126">
            <v>45</v>
          </cell>
          <cell r="G126">
            <v>2</v>
          </cell>
          <cell r="H126">
            <v>90</v>
          </cell>
          <cell r="I126">
            <v>5400</v>
          </cell>
          <cell r="J126">
            <v>450</v>
          </cell>
        </row>
        <row r="127">
          <cell r="B127">
            <v>573844</v>
          </cell>
          <cell r="C127" t="str">
            <v>LIZANO MAY LIGHT LIMON 24X200GR</v>
          </cell>
          <cell r="D127" t="str">
            <v>M3</v>
          </cell>
          <cell r="E127">
            <v>24</v>
          </cell>
          <cell r="F127">
            <v>45</v>
          </cell>
          <cell r="G127">
            <v>2</v>
          </cell>
          <cell r="H127">
            <v>90</v>
          </cell>
          <cell r="I127">
            <v>5400</v>
          </cell>
          <cell r="J127">
            <v>225</v>
          </cell>
        </row>
        <row r="128">
          <cell r="B128">
            <v>67202431</v>
          </cell>
          <cell r="C128" t="str">
            <v>HELLMANNS MAY OLIVA 12X200G</v>
          </cell>
          <cell r="D128" t="str">
            <v>M3</v>
          </cell>
          <cell r="E128">
            <v>12</v>
          </cell>
          <cell r="F128">
            <v>45</v>
          </cell>
          <cell r="G128">
            <v>2</v>
          </cell>
          <cell r="H128">
            <v>90</v>
          </cell>
          <cell r="I128">
            <v>5400</v>
          </cell>
          <cell r="J128">
            <v>450</v>
          </cell>
        </row>
        <row r="129">
          <cell r="B129">
            <v>67202426</v>
          </cell>
          <cell r="C129" t="str">
            <v>HELLMANNS MAY OLIVA 12X400G</v>
          </cell>
          <cell r="D129" t="str">
            <v>M3</v>
          </cell>
          <cell r="E129">
            <v>12</v>
          </cell>
          <cell r="F129">
            <v>45</v>
          </cell>
          <cell r="G129">
            <v>2</v>
          </cell>
          <cell r="H129">
            <v>90</v>
          </cell>
          <cell r="I129">
            <v>5400</v>
          </cell>
          <cell r="J129">
            <v>450</v>
          </cell>
        </row>
        <row r="130">
          <cell r="B130">
            <v>67684674</v>
          </cell>
          <cell r="C130" t="str">
            <v>NATURAS KET SACHET 500X8G</v>
          </cell>
          <cell r="D130" t="str">
            <v>FS2</v>
          </cell>
          <cell r="E130">
            <v>500</v>
          </cell>
          <cell r="F130">
            <v>46</v>
          </cell>
          <cell r="G130">
            <v>6</v>
          </cell>
          <cell r="H130">
            <v>276</v>
          </cell>
          <cell r="I130">
            <v>16560</v>
          </cell>
          <cell r="J130">
            <v>33.119999999999997</v>
          </cell>
        </row>
        <row r="131">
          <cell r="B131">
            <v>67288078</v>
          </cell>
          <cell r="C131" t="str">
            <v>HELLMANNS MAY S/COLEST BAJO SOD 12X200G</v>
          </cell>
          <cell r="D131" t="str">
            <v>M3</v>
          </cell>
          <cell r="E131">
            <v>12</v>
          </cell>
          <cell r="F131">
            <v>45</v>
          </cell>
          <cell r="G131">
            <v>2</v>
          </cell>
          <cell r="H131">
            <v>90</v>
          </cell>
          <cell r="I131">
            <v>5400</v>
          </cell>
          <cell r="J131">
            <v>450</v>
          </cell>
        </row>
        <row r="132">
          <cell r="B132">
            <v>574990</v>
          </cell>
          <cell r="C132" t="str">
            <v>HELLMANNS SSA TOMATE TIPO KET 500X8G</v>
          </cell>
          <cell r="D132" t="str">
            <v>FS2</v>
          </cell>
          <cell r="E132">
            <v>500</v>
          </cell>
          <cell r="F132">
            <v>46</v>
          </cell>
          <cell r="G132">
            <v>6</v>
          </cell>
          <cell r="H132">
            <v>276</v>
          </cell>
          <cell r="I132">
            <v>16560</v>
          </cell>
          <cell r="J132">
            <v>33.119999999999997</v>
          </cell>
        </row>
        <row r="133">
          <cell r="B133">
            <v>67516830</v>
          </cell>
          <cell r="C133" t="str">
            <v>LIZANO SSA REG PLAST TERM 12X1000ML</v>
          </cell>
          <cell r="D133" t="str">
            <v>SO</v>
          </cell>
          <cell r="E133">
            <v>12</v>
          </cell>
          <cell r="F133">
            <v>43</v>
          </cell>
          <cell r="G133">
            <v>1</v>
          </cell>
          <cell r="H133">
            <v>43</v>
          </cell>
          <cell r="I133">
            <v>2580</v>
          </cell>
          <cell r="J133">
            <v>215</v>
          </cell>
        </row>
        <row r="134">
          <cell r="B134">
            <v>67516831</v>
          </cell>
          <cell r="C134" t="str">
            <v>LIZANO SSA REG PLAST ET 12X1000ML</v>
          </cell>
          <cell r="D134" t="str">
            <v>SO</v>
          </cell>
          <cell r="E134">
            <v>12</v>
          </cell>
          <cell r="F134">
            <v>43</v>
          </cell>
          <cell r="G134">
            <v>1</v>
          </cell>
          <cell r="H134">
            <v>43</v>
          </cell>
          <cell r="I134">
            <v>2580</v>
          </cell>
          <cell r="J134">
            <v>215</v>
          </cell>
        </row>
        <row r="135">
          <cell r="B135">
            <v>67516912</v>
          </cell>
          <cell r="C135" t="str">
            <v>LIZANO SSA REG PLAST TERM 12X700ML</v>
          </cell>
          <cell r="D135" t="str">
            <v>SO</v>
          </cell>
          <cell r="E135">
            <v>12</v>
          </cell>
          <cell r="F135">
            <v>47</v>
          </cell>
          <cell r="G135">
            <v>1</v>
          </cell>
          <cell r="H135">
            <v>47</v>
          </cell>
          <cell r="I135">
            <v>2820</v>
          </cell>
          <cell r="J135">
            <v>235</v>
          </cell>
        </row>
        <row r="136">
          <cell r="B136">
            <v>67516913</v>
          </cell>
          <cell r="C136" t="str">
            <v>LIZANO SSA REG PLAST ET 12X700ML</v>
          </cell>
          <cell r="D136" t="str">
            <v>SO</v>
          </cell>
          <cell r="E136">
            <v>12</v>
          </cell>
          <cell r="F136">
            <v>47</v>
          </cell>
          <cell r="G136">
            <v>1</v>
          </cell>
          <cell r="H136">
            <v>47</v>
          </cell>
          <cell r="I136">
            <v>2820</v>
          </cell>
          <cell r="J136">
            <v>235</v>
          </cell>
        </row>
        <row r="137">
          <cell r="B137">
            <v>67701394</v>
          </cell>
          <cell r="C137" t="str">
            <v>HELLMANNS SSA MAY DOYP 6X880G</v>
          </cell>
          <cell r="D137" t="str">
            <v>M1</v>
          </cell>
          <cell r="E137">
            <v>6</v>
          </cell>
          <cell r="F137">
            <v>22</v>
          </cell>
          <cell r="G137">
            <v>1</v>
          </cell>
          <cell r="H137">
            <v>22</v>
          </cell>
          <cell r="I137">
            <v>1320</v>
          </cell>
          <cell r="J137">
            <v>220</v>
          </cell>
        </row>
        <row r="138">
          <cell r="B138">
            <v>67854803</v>
          </cell>
          <cell r="C138" t="str">
            <v>NATURAS SALSA TOMATE RANCHERA 36X69GR</v>
          </cell>
          <cell r="D138" t="str">
            <v>S1-S8</v>
          </cell>
          <cell r="E138">
            <v>36</v>
          </cell>
          <cell r="F138">
            <v>60</v>
          </cell>
          <cell r="G138">
            <v>2</v>
          </cell>
          <cell r="H138">
            <v>120</v>
          </cell>
          <cell r="I138">
            <v>7200</v>
          </cell>
          <cell r="J138">
            <v>200</v>
          </cell>
        </row>
        <row r="139">
          <cell r="B139">
            <v>67270795</v>
          </cell>
          <cell r="C139" t="str">
            <v>HELLMANNS MOSTAZA 4/4 KG</v>
          </cell>
          <cell r="D139" t="str">
            <v>FS1</v>
          </cell>
          <cell r="E139">
            <v>4</v>
          </cell>
          <cell r="F139">
            <v>1</v>
          </cell>
          <cell r="G139">
            <v>4</v>
          </cell>
          <cell r="H139">
            <v>4</v>
          </cell>
          <cell r="I139">
            <v>240</v>
          </cell>
          <cell r="J139">
            <v>60</v>
          </cell>
        </row>
        <row r="140">
          <cell r="B140">
            <v>67270897</v>
          </cell>
          <cell r="C140" t="str">
            <v>HELLMANNS SSA TOMATE TIPO KET 500X8G</v>
          </cell>
          <cell r="D140" t="str">
            <v>FS2</v>
          </cell>
          <cell r="E140">
            <v>500</v>
          </cell>
          <cell r="F140">
            <v>46</v>
          </cell>
          <cell r="G140">
            <v>6</v>
          </cell>
          <cell r="H140">
            <v>276</v>
          </cell>
          <cell r="I140">
            <v>16560</v>
          </cell>
          <cell r="J140">
            <v>33.119999999999997</v>
          </cell>
        </row>
        <row r="141">
          <cell r="B141">
            <v>67850031</v>
          </cell>
          <cell r="C141" t="str">
            <v>DEL HUERTO SSA TOM RANCH 96X100GR</v>
          </cell>
          <cell r="D141" t="str">
            <v>S1-S8</v>
          </cell>
          <cell r="E141">
            <v>96</v>
          </cell>
          <cell r="F141">
            <v>50</v>
          </cell>
          <cell r="G141">
            <v>2</v>
          </cell>
          <cell r="H141">
            <v>100</v>
          </cell>
          <cell r="I141">
            <v>6000</v>
          </cell>
          <cell r="J141">
            <v>62.5</v>
          </cell>
        </row>
        <row r="142">
          <cell r="B142">
            <v>67850022</v>
          </cell>
          <cell r="C142" t="str">
            <v>DEL HUERTO SSA TOM C/QUESO 96X100GR</v>
          </cell>
          <cell r="D142" t="str">
            <v>S1-S8</v>
          </cell>
          <cell r="E142">
            <v>96</v>
          </cell>
          <cell r="F142">
            <v>50</v>
          </cell>
          <cell r="G142">
            <v>2</v>
          </cell>
          <cell r="H142">
            <v>100</v>
          </cell>
          <cell r="I142">
            <v>6000</v>
          </cell>
          <cell r="J142">
            <v>62.5</v>
          </cell>
        </row>
        <row r="143">
          <cell r="B143">
            <v>67850030</v>
          </cell>
          <cell r="C143" t="str">
            <v>DEL HUERTO SSA TOM C/CARNE 96X100GR</v>
          </cell>
          <cell r="D143" t="str">
            <v>S1-S8</v>
          </cell>
          <cell r="E143">
            <v>96</v>
          </cell>
          <cell r="F143">
            <v>50</v>
          </cell>
          <cell r="G143">
            <v>2</v>
          </cell>
          <cell r="H143">
            <v>100</v>
          </cell>
          <cell r="I143">
            <v>6000</v>
          </cell>
          <cell r="J143">
            <v>62.5</v>
          </cell>
        </row>
        <row r="144">
          <cell r="B144">
            <v>67849925</v>
          </cell>
          <cell r="C144" t="str">
            <v>DEL HUERTO PURE TOM TRAD 96X100GR</v>
          </cell>
          <cell r="D144" t="str">
            <v>S1-S8</v>
          </cell>
          <cell r="E144">
            <v>96</v>
          </cell>
          <cell r="F144">
            <v>50</v>
          </cell>
          <cell r="G144">
            <v>2</v>
          </cell>
          <cell r="H144">
            <v>100</v>
          </cell>
          <cell r="I144">
            <v>6000</v>
          </cell>
          <cell r="J144">
            <v>62.5</v>
          </cell>
        </row>
        <row r="145">
          <cell r="B145">
            <v>67958768</v>
          </cell>
          <cell r="C145" t="str">
            <v>HELLMANNS SSA MAYO REGULAR 24X70G</v>
          </cell>
          <cell r="D145" t="str">
            <v>M1</v>
          </cell>
          <cell r="E145">
            <v>24</v>
          </cell>
          <cell r="F145">
            <v>48</v>
          </cell>
          <cell r="G145">
            <v>2</v>
          </cell>
          <cell r="H145">
            <v>96</v>
          </cell>
          <cell r="I145">
            <v>5760</v>
          </cell>
          <cell r="J145">
            <v>240</v>
          </cell>
        </row>
        <row r="146">
          <cell r="B146">
            <v>67958769</v>
          </cell>
          <cell r="C146" t="str">
            <v>NATURAS SSA KETCHUP REG 36X70G</v>
          </cell>
          <cell r="D146" t="str">
            <v>S1-S8</v>
          </cell>
          <cell r="E146">
            <v>36</v>
          </cell>
          <cell r="F146">
            <v>60</v>
          </cell>
          <cell r="G146">
            <v>2</v>
          </cell>
          <cell r="H146">
            <v>120</v>
          </cell>
          <cell r="I146">
            <v>7200</v>
          </cell>
          <cell r="J146">
            <v>200</v>
          </cell>
        </row>
        <row r="147">
          <cell r="B147">
            <v>67958767</v>
          </cell>
          <cell r="C147" t="str">
            <v>LIZANO SSA MAYO LIMON 24X70G</v>
          </cell>
          <cell r="D147" t="str">
            <v>M1</v>
          </cell>
          <cell r="E147">
            <v>24</v>
          </cell>
          <cell r="F147">
            <v>48</v>
          </cell>
          <cell r="G147">
            <v>2</v>
          </cell>
          <cell r="H147">
            <v>96</v>
          </cell>
          <cell r="I147">
            <v>5760</v>
          </cell>
          <cell r="J147">
            <v>240</v>
          </cell>
        </row>
        <row r="148">
          <cell r="B148">
            <v>67961586</v>
          </cell>
          <cell r="C148" t="str">
            <v>HELLMANNS MAY REAL 4X3.55KG</v>
          </cell>
          <cell r="D148" t="str">
            <v>FS1</v>
          </cell>
          <cell r="E148">
            <v>4</v>
          </cell>
          <cell r="F148">
            <v>1.25</v>
          </cell>
          <cell r="G148">
            <v>4</v>
          </cell>
          <cell r="H148">
            <v>5</v>
          </cell>
          <cell r="I148">
            <v>300</v>
          </cell>
          <cell r="J148">
            <v>75</v>
          </cell>
        </row>
        <row r="149">
          <cell r="B149">
            <v>67963158</v>
          </cell>
          <cell r="C149" t="str">
            <v>HELLMANNS ADER MAY COCINEROS 4X3.55KG</v>
          </cell>
          <cell r="D149" t="str">
            <v>FS1</v>
          </cell>
          <cell r="E149">
            <v>4</v>
          </cell>
          <cell r="F149">
            <v>1.25</v>
          </cell>
          <cell r="G149">
            <v>4</v>
          </cell>
          <cell r="H149">
            <v>5</v>
          </cell>
          <cell r="I149">
            <v>300</v>
          </cell>
          <cell r="J149">
            <v>75</v>
          </cell>
        </row>
        <row r="150">
          <cell r="B150">
            <v>574994</v>
          </cell>
          <cell r="C150" t="str">
            <v>HELLMANNS ADER PORTION PK 200X10GR</v>
          </cell>
          <cell r="D150" t="str">
            <v>FS2</v>
          </cell>
          <cell r="E150">
            <v>200</v>
          </cell>
          <cell r="F150">
            <v>46</v>
          </cell>
          <cell r="G150">
            <v>6</v>
          </cell>
          <cell r="H150">
            <v>276</v>
          </cell>
          <cell r="I150">
            <v>16560</v>
          </cell>
          <cell r="J150">
            <v>82.8</v>
          </cell>
        </row>
        <row r="151">
          <cell r="B151">
            <v>68292926</v>
          </cell>
          <cell r="C151" t="str">
            <v xml:space="preserve">NATURAS PASTA TOM TRADICIONAL 24X106G </v>
          </cell>
          <cell r="D151" t="str">
            <v>S1-S8</v>
          </cell>
          <cell r="E151">
            <v>24</v>
          </cell>
          <cell r="F151">
            <v>50</v>
          </cell>
          <cell r="G151">
            <v>2</v>
          </cell>
          <cell r="H151">
            <v>100</v>
          </cell>
          <cell r="I151">
            <v>6000</v>
          </cell>
          <cell r="J151">
            <v>250</v>
          </cell>
        </row>
        <row r="152">
          <cell r="B152">
            <v>67983118</v>
          </cell>
          <cell r="C152" t="str">
            <v>HELLMANNS ADER MAY BDJ COCINE 4X3.55KG</v>
          </cell>
          <cell r="D152" t="str">
            <v>FS1</v>
          </cell>
          <cell r="E152">
            <v>4</v>
          </cell>
          <cell r="F152">
            <v>1.25</v>
          </cell>
          <cell r="G152">
            <v>4</v>
          </cell>
          <cell r="H152">
            <v>5</v>
          </cell>
          <cell r="I152">
            <v>300</v>
          </cell>
          <cell r="J152">
            <v>75</v>
          </cell>
        </row>
        <row r="153">
          <cell r="B153">
            <v>67927350</v>
          </cell>
          <cell r="C153" t="str">
            <v>LIZANO SSA MAYOTICA 12X380G</v>
          </cell>
          <cell r="D153" t="str">
            <v>M3</v>
          </cell>
          <cell r="E153">
            <v>12</v>
          </cell>
          <cell r="F153">
            <v>45</v>
          </cell>
          <cell r="G153">
            <v>2</v>
          </cell>
          <cell r="H153">
            <v>90</v>
          </cell>
          <cell r="I153">
            <v>5400</v>
          </cell>
          <cell r="J153">
            <v>450</v>
          </cell>
        </row>
        <row r="154">
          <cell r="B154">
            <v>68292962</v>
          </cell>
          <cell r="C154" t="str">
            <v>LIZANO SSA MAYOTICA 12X190G</v>
          </cell>
          <cell r="D154" t="str">
            <v>M3</v>
          </cell>
          <cell r="E154">
            <v>12</v>
          </cell>
          <cell r="F154">
            <v>45</v>
          </cell>
          <cell r="G154">
            <v>2</v>
          </cell>
          <cell r="H154">
            <v>90</v>
          </cell>
          <cell r="I154">
            <v>5400</v>
          </cell>
          <cell r="J154">
            <v>450</v>
          </cell>
        </row>
        <row r="155">
          <cell r="B155">
            <v>68379442</v>
          </cell>
          <cell r="C155" t="str">
            <v>LIZANO SSA MAYOTICA SAMPLING 500X8G</v>
          </cell>
          <cell r="D155" t="str">
            <v>FS2</v>
          </cell>
          <cell r="E155">
            <v>500</v>
          </cell>
          <cell r="F155">
            <v>46</v>
          </cell>
          <cell r="G155">
            <v>6</v>
          </cell>
          <cell r="H155">
            <v>276</v>
          </cell>
          <cell r="I155">
            <v>16560</v>
          </cell>
          <cell r="J155">
            <v>33.119999999999997</v>
          </cell>
        </row>
        <row r="156">
          <cell r="B156">
            <v>68302808</v>
          </cell>
          <cell r="C156" t="str">
            <v>NATURAS PASTA TOM TRADICIONAL 96X90G</v>
          </cell>
          <cell r="D156" t="str">
            <v>S1-S8</v>
          </cell>
          <cell r="E156">
            <v>96</v>
          </cell>
          <cell r="F156">
            <v>50</v>
          </cell>
          <cell r="G156">
            <v>2</v>
          </cell>
          <cell r="H156">
            <v>100</v>
          </cell>
          <cell r="I156">
            <v>6000</v>
          </cell>
          <cell r="J156">
            <v>62.5</v>
          </cell>
        </row>
        <row r="157">
          <cell r="B157">
            <v>68292539</v>
          </cell>
          <cell r="C157" t="str">
            <v>NATURAS SALSA TOMATE RANCHERA 96X90G</v>
          </cell>
          <cell r="D157" t="str">
            <v>S1-S8</v>
          </cell>
          <cell r="E157">
            <v>96</v>
          </cell>
          <cell r="F157">
            <v>50</v>
          </cell>
          <cell r="G157">
            <v>2</v>
          </cell>
          <cell r="H157">
            <v>100</v>
          </cell>
          <cell r="I157">
            <v>6000</v>
          </cell>
          <cell r="J157">
            <v>62.5</v>
          </cell>
        </row>
        <row r="158">
          <cell r="B158">
            <v>68292540</v>
          </cell>
          <cell r="C158" t="str">
            <v>NATURAS SALSA TOMATE C/CARNE 96X90G</v>
          </cell>
          <cell r="D158" t="str">
            <v>S1-S8</v>
          </cell>
          <cell r="E158">
            <v>96</v>
          </cell>
          <cell r="F158">
            <v>50</v>
          </cell>
          <cell r="G158">
            <v>2</v>
          </cell>
          <cell r="H158">
            <v>100</v>
          </cell>
          <cell r="I158">
            <v>6000</v>
          </cell>
          <cell r="J158">
            <v>62.5</v>
          </cell>
        </row>
        <row r="159">
          <cell r="B159">
            <v>68292541</v>
          </cell>
          <cell r="C159" t="str">
            <v>NATURAS SALSA TOMATE C/HONGOS 96X90G</v>
          </cell>
          <cell r="D159" t="str">
            <v>S1-S8</v>
          </cell>
          <cell r="E159">
            <v>96</v>
          </cell>
          <cell r="F159">
            <v>50</v>
          </cell>
          <cell r="G159">
            <v>2</v>
          </cell>
          <cell r="H159">
            <v>100</v>
          </cell>
          <cell r="I159">
            <v>6000</v>
          </cell>
          <cell r="J159">
            <v>62.5</v>
          </cell>
        </row>
        <row r="160">
          <cell r="B160">
            <v>68292679</v>
          </cell>
          <cell r="C160" t="str">
            <v xml:space="preserve"> LIZANO SSA REGULAR PLAST 12X625ML</v>
          </cell>
          <cell r="D160" t="str">
            <v>SO</v>
          </cell>
          <cell r="E160">
            <v>12</v>
          </cell>
          <cell r="F160">
            <v>47</v>
          </cell>
          <cell r="G160">
            <v>1</v>
          </cell>
          <cell r="H160">
            <v>47</v>
          </cell>
          <cell r="I160">
            <v>2820</v>
          </cell>
          <cell r="J160">
            <v>235</v>
          </cell>
        </row>
        <row r="161">
          <cell r="B161">
            <v>68445824</v>
          </cell>
          <cell r="C161" t="str">
            <v>LIZANO SSA REG PLAST 3X12X55ML</v>
          </cell>
          <cell r="D161" t="str">
            <v>KM</v>
          </cell>
          <cell r="E161">
            <v>36</v>
          </cell>
          <cell r="F161">
            <v>5</v>
          </cell>
          <cell r="G161">
            <v>8</v>
          </cell>
          <cell r="H161">
            <v>40</v>
          </cell>
          <cell r="I161">
            <v>2400</v>
          </cell>
          <cell r="J161">
            <v>66.666666666666671</v>
          </cell>
        </row>
        <row r="162">
          <cell r="B162">
            <v>68508566</v>
          </cell>
          <cell r="C162" t="str">
            <v>LIZANO SSA REGULAR PLAST OF 12X625ML</v>
          </cell>
          <cell r="D162" t="str">
            <v>SO</v>
          </cell>
          <cell r="E162">
            <v>12</v>
          </cell>
          <cell r="F162">
            <v>47</v>
          </cell>
          <cell r="G162">
            <v>1</v>
          </cell>
          <cell r="H162">
            <v>47</v>
          </cell>
          <cell r="I162">
            <v>2820</v>
          </cell>
          <cell r="J162">
            <v>235</v>
          </cell>
        </row>
        <row r="163">
          <cell r="B163">
            <v>68428253</v>
          </cell>
          <cell r="C163" t="str">
            <v>NATURAS KET DOYP 24X385G</v>
          </cell>
          <cell r="D163" t="str">
            <v>M2</v>
          </cell>
          <cell r="E163">
            <v>24</v>
          </cell>
          <cell r="F163">
            <v>36</v>
          </cell>
          <cell r="G163">
            <v>1</v>
          </cell>
          <cell r="H163">
            <v>36</v>
          </cell>
          <cell r="I163">
            <v>2160</v>
          </cell>
          <cell r="J163">
            <v>90</v>
          </cell>
        </row>
        <row r="164">
          <cell r="B164">
            <v>575158</v>
          </cell>
          <cell r="C164" t="str">
            <v>NATURAS SALSA TOMATE KET 96X113GR</v>
          </cell>
          <cell r="D164" t="str">
            <v>S1-S8</v>
          </cell>
          <cell r="E164">
            <v>96</v>
          </cell>
          <cell r="F164">
            <v>50</v>
          </cell>
          <cell r="G164">
            <v>2</v>
          </cell>
          <cell r="H164">
            <v>100</v>
          </cell>
          <cell r="I164">
            <v>6000</v>
          </cell>
          <cell r="J164">
            <v>62.5</v>
          </cell>
        </row>
        <row r="165">
          <cell r="B165">
            <v>68523717</v>
          </cell>
          <cell r="C165" t="str">
            <v>NATURAS PAS TOMATE TRADICIONAL 24X210G</v>
          </cell>
          <cell r="D165" t="str">
            <v>S9</v>
          </cell>
          <cell r="E165">
            <v>24</v>
          </cell>
          <cell r="F165">
            <v>45</v>
          </cell>
          <cell r="G165">
            <v>2</v>
          </cell>
          <cell r="H165">
            <v>90</v>
          </cell>
          <cell r="I165">
            <v>5400</v>
          </cell>
          <cell r="J165">
            <v>225</v>
          </cell>
        </row>
        <row r="166">
          <cell r="B166">
            <v>68523715</v>
          </cell>
          <cell r="C166" t="str">
            <v>NATURAS SSA TOMATE C/ QUESO 24X400G</v>
          </cell>
          <cell r="D166" t="str">
            <v>S9</v>
          </cell>
          <cell r="E166">
            <v>24</v>
          </cell>
          <cell r="F166">
            <v>30</v>
          </cell>
          <cell r="G166">
            <v>2</v>
          </cell>
          <cell r="H166">
            <v>60</v>
          </cell>
          <cell r="I166">
            <v>3600</v>
          </cell>
          <cell r="J166">
            <v>150</v>
          </cell>
        </row>
        <row r="167">
          <cell r="B167">
            <v>67293340</v>
          </cell>
          <cell r="C167" t="str">
            <v>NATURAS SALSA TOMATE RANCHERA 24X400G</v>
          </cell>
          <cell r="D167" t="str">
            <v>S9</v>
          </cell>
          <cell r="E167">
            <v>24</v>
          </cell>
          <cell r="F167">
            <v>30</v>
          </cell>
          <cell r="G167">
            <v>2</v>
          </cell>
          <cell r="H167">
            <v>60</v>
          </cell>
          <cell r="I167">
            <v>3600</v>
          </cell>
          <cell r="J167">
            <v>150</v>
          </cell>
        </row>
        <row r="168">
          <cell r="B168">
            <v>68523718</v>
          </cell>
          <cell r="C168" t="str">
            <v>NATURAS SSA ITALIANA CLASICA 24X400G</v>
          </cell>
          <cell r="D168" t="str">
            <v>S9</v>
          </cell>
          <cell r="E168">
            <v>24</v>
          </cell>
          <cell r="F168">
            <v>30</v>
          </cell>
          <cell r="G168">
            <v>2</v>
          </cell>
          <cell r="H168">
            <v>60</v>
          </cell>
          <cell r="I168">
            <v>3600</v>
          </cell>
          <cell r="J168">
            <v>150</v>
          </cell>
        </row>
        <row r="169">
          <cell r="B169">
            <v>67293279</v>
          </cell>
          <cell r="C169" t="str">
            <v>NATURAS SALSA TOMATE C/HONGO 24X210G</v>
          </cell>
          <cell r="D169" t="str">
            <v>S9</v>
          </cell>
          <cell r="E169">
            <v>24</v>
          </cell>
          <cell r="F169">
            <v>45</v>
          </cell>
          <cell r="G169">
            <v>2</v>
          </cell>
          <cell r="H169">
            <v>90</v>
          </cell>
          <cell r="I169">
            <v>5400</v>
          </cell>
          <cell r="J169">
            <v>225</v>
          </cell>
        </row>
        <row r="170">
          <cell r="B170">
            <v>67293262</v>
          </cell>
          <cell r="C170" t="str">
            <v>NATURAS SALSA SOFRITO CRIOLLO 24X210G</v>
          </cell>
          <cell r="D170" t="str">
            <v>S9</v>
          </cell>
          <cell r="E170">
            <v>24</v>
          </cell>
          <cell r="F170">
            <v>45</v>
          </cell>
          <cell r="G170">
            <v>2</v>
          </cell>
          <cell r="H170">
            <v>90</v>
          </cell>
          <cell r="I170">
            <v>5400</v>
          </cell>
          <cell r="J170">
            <v>225</v>
          </cell>
        </row>
        <row r="171">
          <cell r="B171">
            <v>67293258</v>
          </cell>
          <cell r="C171" t="str">
            <v>NATURAS SALSA TOMATE C/QUESO 24X210G</v>
          </cell>
          <cell r="D171" t="str">
            <v>S9</v>
          </cell>
          <cell r="E171">
            <v>24</v>
          </cell>
          <cell r="F171">
            <v>45</v>
          </cell>
          <cell r="G171">
            <v>2</v>
          </cell>
          <cell r="H171">
            <v>90</v>
          </cell>
          <cell r="I171">
            <v>5400</v>
          </cell>
          <cell r="J171">
            <v>225</v>
          </cell>
        </row>
        <row r="172">
          <cell r="B172">
            <v>67293257</v>
          </cell>
          <cell r="C172" t="str">
            <v>NATURAS SALSA TOMATE CARNE 24X210G</v>
          </cell>
          <cell r="D172" t="str">
            <v>S9</v>
          </cell>
          <cell r="E172">
            <v>24</v>
          </cell>
          <cell r="F172">
            <v>45</v>
          </cell>
          <cell r="G172">
            <v>2</v>
          </cell>
          <cell r="H172">
            <v>90</v>
          </cell>
          <cell r="I172">
            <v>5400</v>
          </cell>
          <cell r="J172">
            <v>225</v>
          </cell>
        </row>
        <row r="173">
          <cell r="B173">
            <v>67293256</v>
          </cell>
          <cell r="C173" t="str">
            <v>NATURAS SALSA TOMATE RANCHERA 24X210G</v>
          </cell>
          <cell r="D173" t="str">
            <v>S9</v>
          </cell>
          <cell r="E173">
            <v>24</v>
          </cell>
          <cell r="F173">
            <v>45</v>
          </cell>
          <cell r="G173">
            <v>2</v>
          </cell>
          <cell r="H173">
            <v>90</v>
          </cell>
          <cell r="I173">
            <v>5400</v>
          </cell>
          <cell r="J173">
            <v>225</v>
          </cell>
        </row>
        <row r="174">
          <cell r="B174">
            <v>67288085</v>
          </cell>
          <cell r="C174" t="str">
            <v>HELLMANNS MOSTAZA DOY PACK 12/200 GR</v>
          </cell>
          <cell r="D174" t="str">
            <v>M3</v>
          </cell>
          <cell r="E174">
            <v>12</v>
          </cell>
          <cell r="F174">
            <v>45</v>
          </cell>
          <cell r="G174">
            <v>2</v>
          </cell>
          <cell r="H174">
            <v>90</v>
          </cell>
          <cell r="I174">
            <v>5400</v>
          </cell>
          <cell r="J174">
            <v>450</v>
          </cell>
        </row>
        <row r="175">
          <cell r="B175">
            <v>67288073</v>
          </cell>
          <cell r="C175" t="str">
            <v>HELLMANNS MAY DP 12X400G</v>
          </cell>
          <cell r="D175" t="str">
            <v>M3</v>
          </cell>
          <cell r="E175">
            <v>12</v>
          </cell>
          <cell r="F175">
            <v>45</v>
          </cell>
          <cell r="G175">
            <v>2</v>
          </cell>
          <cell r="H175">
            <v>90</v>
          </cell>
          <cell r="I175">
            <v>5400</v>
          </cell>
          <cell r="J175">
            <v>450</v>
          </cell>
        </row>
        <row r="176">
          <cell r="B176">
            <v>67288072</v>
          </cell>
          <cell r="C176" t="str">
            <v>HELLMANNS MAY DOYP 12X200G</v>
          </cell>
          <cell r="D176" t="str">
            <v>M3</v>
          </cell>
          <cell r="E176">
            <v>12</v>
          </cell>
          <cell r="F176">
            <v>45</v>
          </cell>
          <cell r="G176">
            <v>2</v>
          </cell>
          <cell r="H176">
            <v>90</v>
          </cell>
          <cell r="I176">
            <v>5400</v>
          </cell>
          <cell r="J176">
            <v>450</v>
          </cell>
        </row>
        <row r="177">
          <cell r="B177">
            <v>68524902</v>
          </cell>
          <cell r="C177" t="str">
            <v>HELLMANNS MAY C/ LIMON DP 12X200G</v>
          </cell>
          <cell r="D177" t="str">
            <v>M3</v>
          </cell>
          <cell r="E177">
            <v>12</v>
          </cell>
          <cell r="F177">
            <v>45</v>
          </cell>
          <cell r="G177">
            <v>2</v>
          </cell>
          <cell r="H177">
            <v>90</v>
          </cell>
          <cell r="I177">
            <v>5400</v>
          </cell>
          <cell r="J177">
            <v>450</v>
          </cell>
        </row>
        <row r="178">
          <cell r="B178">
            <v>68524904</v>
          </cell>
          <cell r="C178" t="str">
            <v>HELLMANNS MAY LIGHT 12X200G</v>
          </cell>
          <cell r="D178" t="str">
            <v>M3</v>
          </cell>
          <cell r="E178">
            <v>12</v>
          </cell>
          <cell r="F178">
            <v>45</v>
          </cell>
          <cell r="G178">
            <v>2</v>
          </cell>
          <cell r="H178">
            <v>90</v>
          </cell>
          <cell r="I178">
            <v>5400</v>
          </cell>
          <cell r="J178">
            <v>450</v>
          </cell>
        </row>
        <row r="179">
          <cell r="B179">
            <v>68524897</v>
          </cell>
          <cell r="C179" t="str">
            <v>HELLMANNS MAY C/ LIMON DP 12X400G</v>
          </cell>
          <cell r="D179" t="str">
            <v>M3</v>
          </cell>
          <cell r="E179">
            <v>12</v>
          </cell>
          <cell r="F179">
            <v>45</v>
          </cell>
          <cell r="G179">
            <v>2</v>
          </cell>
          <cell r="H179">
            <v>90</v>
          </cell>
          <cell r="I179">
            <v>5400</v>
          </cell>
          <cell r="J179">
            <v>450</v>
          </cell>
        </row>
        <row r="180">
          <cell r="B180">
            <v>68524894</v>
          </cell>
          <cell r="C180" t="str">
            <v>HELLMANNS MAY LIGHT 12X400G</v>
          </cell>
          <cell r="D180" t="str">
            <v>M3</v>
          </cell>
          <cell r="E180">
            <v>12</v>
          </cell>
          <cell r="F180">
            <v>45</v>
          </cell>
          <cell r="G180">
            <v>2</v>
          </cell>
          <cell r="H180">
            <v>90</v>
          </cell>
          <cell r="I180">
            <v>5400</v>
          </cell>
          <cell r="J180">
            <v>450</v>
          </cell>
        </row>
        <row r="181">
          <cell r="B181">
            <v>68524901</v>
          </cell>
          <cell r="C181" t="str">
            <v>HELLMANNS MAY S/COLEST B SOD 12X400G</v>
          </cell>
          <cell r="D181" t="str">
            <v>M3</v>
          </cell>
          <cell r="E181">
            <v>12</v>
          </cell>
          <cell r="F181">
            <v>45</v>
          </cell>
          <cell r="G181">
            <v>2</v>
          </cell>
          <cell r="H181">
            <v>90</v>
          </cell>
          <cell r="I181">
            <v>5400</v>
          </cell>
          <cell r="J181">
            <v>450</v>
          </cell>
        </row>
        <row r="182">
          <cell r="B182">
            <v>68524898</v>
          </cell>
          <cell r="C182" t="str">
            <v>HELLMANNS SANDWICH SPREAD DP 12X200G</v>
          </cell>
          <cell r="D182" t="str">
            <v>M3</v>
          </cell>
          <cell r="E182">
            <v>12</v>
          </cell>
          <cell r="F182">
            <v>45</v>
          </cell>
          <cell r="G182">
            <v>2</v>
          </cell>
          <cell r="H182">
            <v>90</v>
          </cell>
          <cell r="I182">
            <v>5400</v>
          </cell>
          <cell r="J182">
            <v>450</v>
          </cell>
        </row>
        <row r="183">
          <cell r="B183">
            <v>68524903</v>
          </cell>
          <cell r="C183" t="str">
            <v>HELLMANNS MAY OLIVA 12X400G</v>
          </cell>
          <cell r="D183" t="str">
            <v>M3</v>
          </cell>
          <cell r="E183">
            <v>12</v>
          </cell>
          <cell r="F183">
            <v>45</v>
          </cell>
          <cell r="G183">
            <v>2</v>
          </cell>
          <cell r="H183">
            <v>90</v>
          </cell>
          <cell r="I183">
            <v>5400</v>
          </cell>
          <cell r="J183">
            <v>450</v>
          </cell>
        </row>
        <row r="184">
          <cell r="B184">
            <v>68522682</v>
          </cell>
          <cell r="C184" t="str">
            <v>LIZANO FRIJOL NEGRO C/SALSA 24X227G</v>
          </cell>
          <cell r="D184" t="str">
            <v>FR1</v>
          </cell>
          <cell r="E184">
            <v>24</v>
          </cell>
          <cell r="F184">
            <v>45</v>
          </cell>
          <cell r="G184">
            <v>2</v>
          </cell>
          <cell r="H184">
            <v>90</v>
          </cell>
          <cell r="I184">
            <v>5400</v>
          </cell>
          <cell r="J184">
            <v>225</v>
          </cell>
        </row>
        <row r="185">
          <cell r="B185">
            <v>68522683</v>
          </cell>
          <cell r="C185" t="str">
            <v>LIZANO FRIJOL ROJO C/SALSA 24X227G</v>
          </cell>
          <cell r="D185" t="str">
            <v>FR1</v>
          </cell>
          <cell r="E185">
            <v>24</v>
          </cell>
          <cell r="F185">
            <v>45</v>
          </cell>
          <cell r="G185">
            <v>2</v>
          </cell>
          <cell r="H185">
            <v>90</v>
          </cell>
          <cell r="I185">
            <v>5400</v>
          </cell>
          <cell r="J185">
            <v>225</v>
          </cell>
        </row>
        <row r="186">
          <cell r="B186">
            <v>68522684</v>
          </cell>
          <cell r="C186" t="str">
            <v>LIZANO FRIJOL NEGRO C/SALSA 24X400G</v>
          </cell>
          <cell r="D186" t="str">
            <v>FR2</v>
          </cell>
          <cell r="E186">
            <v>24</v>
          </cell>
          <cell r="F186">
            <v>42</v>
          </cell>
          <cell r="G186">
            <v>1</v>
          </cell>
          <cell r="H186">
            <v>42</v>
          </cell>
          <cell r="I186">
            <v>2520</v>
          </cell>
          <cell r="J186">
            <v>105</v>
          </cell>
        </row>
        <row r="187">
          <cell r="B187">
            <v>68522681</v>
          </cell>
          <cell r="C187" t="str">
            <v>LIZANO FRIJOL ROJO C/SALSA 24X400G</v>
          </cell>
          <cell r="D187" t="str">
            <v>FR2</v>
          </cell>
          <cell r="E187">
            <v>24</v>
          </cell>
          <cell r="F187">
            <v>42</v>
          </cell>
          <cell r="G187">
            <v>1</v>
          </cell>
          <cell r="H187">
            <v>42</v>
          </cell>
          <cell r="I187">
            <v>2520</v>
          </cell>
          <cell r="J187">
            <v>105</v>
          </cell>
        </row>
        <row r="188">
          <cell r="B188">
            <v>68523712</v>
          </cell>
          <cell r="C188" t="str">
            <v>NATURAS FRIJ NEGRO VOLTEADO 24X227G</v>
          </cell>
          <cell r="D188" t="str">
            <v>FR1</v>
          </cell>
          <cell r="E188">
            <v>24</v>
          </cell>
          <cell r="F188">
            <v>45</v>
          </cell>
          <cell r="G188">
            <v>2</v>
          </cell>
          <cell r="H188">
            <v>90</v>
          </cell>
          <cell r="I188">
            <v>5400</v>
          </cell>
          <cell r="J188">
            <v>225</v>
          </cell>
        </row>
        <row r="189">
          <cell r="B189">
            <v>68523707</v>
          </cell>
          <cell r="C189" t="str">
            <v>NATURAS FRIJOL RANCHERO 24X227G</v>
          </cell>
          <cell r="D189" t="str">
            <v>FR1</v>
          </cell>
          <cell r="E189">
            <v>24</v>
          </cell>
          <cell r="F189">
            <v>45</v>
          </cell>
          <cell r="G189">
            <v>2</v>
          </cell>
          <cell r="H189">
            <v>90</v>
          </cell>
          <cell r="I189">
            <v>5400</v>
          </cell>
          <cell r="J189">
            <v>225</v>
          </cell>
        </row>
        <row r="190">
          <cell r="B190">
            <v>68523714</v>
          </cell>
          <cell r="C190" t="str">
            <v>NATURAS FRIJ ROJO VOLTEADO 24X227G</v>
          </cell>
          <cell r="D190" t="str">
            <v>FR1</v>
          </cell>
          <cell r="E190">
            <v>24</v>
          </cell>
          <cell r="F190">
            <v>45</v>
          </cell>
          <cell r="G190">
            <v>2</v>
          </cell>
          <cell r="H190">
            <v>90</v>
          </cell>
          <cell r="I190">
            <v>5400</v>
          </cell>
          <cell r="J190">
            <v>225</v>
          </cell>
        </row>
        <row r="191">
          <cell r="B191">
            <v>68523709</v>
          </cell>
          <cell r="C191" t="str">
            <v>NATURAS FRIJOL ROJO VOLT 24X400G</v>
          </cell>
          <cell r="D191" t="str">
            <v>FR2</v>
          </cell>
          <cell r="E191">
            <v>24</v>
          </cell>
          <cell r="F191">
            <v>42</v>
          </cell>
          <cell r="G191">
            <v>1</v>
          </cell>
          <cell r="H191">
            <v>42</v>
          </cell>
          <cell r="I191">
            <v>2520</v>
          </cell>
          <cell r="J191">
            <v>105</v>
          </cell>
        </row>
        <row r="192">
          <cell r="B192">
            <v>68523710</v>
          </cell>
          <cell r="C192" t="str">
            <v>NATURAS FRIJOL NEGR VOLT 24X400G</v>
          </cell>
          <cell r="D192" t="str">
            <v>FR2</v>
          </cell>
          <cell r="E192">
            <v>24</v>
          </cell>
          <cell r="F192">
            <v>42</v>
          </cell>
          <cell r="G192">
            <v>1</v>
          </cell>
          <cell r="H192">
            <v>42</v>
          </cell>
          <cell r="I192">
            <v>2520</v>
          </cell>
          <cell r="J192">
            <v>105</v>
          </cell>
        </row>
        <row r="193">
          <cell r="B193">
            <v>68523720</v>
          </cell>
          <cell r="C193" t="str">
            <v>NATURAS KET DP 24X200G</v>
          </cell>
          <cell r="D193" t="str">
            <v>S9</v>
          </cell>
          <cell r="E193">
            <v>24</v>
          </cell>
          <cell r="F193">
            <v>45</v>
          </cell>
          <cell r="G193">
            <v>2</v>
          </cell>
          <cell r="H193">
            <v>90</v>
          </cell>
          <cell r="I193">
            <v>5400</v>
          </cell>
          <cell r="J193">
            <v>225</v>
          </cell>
        </row>
        <row r="194">
          <cell r="B194">
            <v>68508569</v>
          </cell>
          <cell r="C194" t="str">
            <v>LIZANO SSA REGULAR PLAST 12X625ML+Recetario/100 AÑOS</v>
          </cell>
          <cell r="D194" t="str">
            <v>SO</v>
          </cell>
          <cell r="E194">
            <v>12</v>
          </cell>
          <cell r="F194">
            <v>47</v>
          </cell>
          <cell r="G194">
            <v>1</v>
          </cell>
          <cell r="H194">
            <v>47</v>
          </cell>
          <cell r="I194">
            <v>2820</v>
          </cell>
          <cell r="J194">
            <v>235</v>
          </cell>
        </row>
        <row r="195">
          <cell r="B195">
            <v>68524735</v>
          </cell>
          <cell r="C195" t="str">
            <v>LIZANO SSA ROSADA 12X200G</v>
          </cell>
          <cell r="D195" t="str">
            <v>M3</v>
          </cell>
          <cell r="E195">
            <v>12</v>
          </cell>
          <cell r="F195">
            <v>45</v>
          </cell>
          <cell r="G195">
            <v>2</v>
          </cell>
          <cell r="H195">
            <v>90</v>
          </cell>
          <cell r="I195">
            <v>5400</v>
          </cell>
          <cell r="J195">
            <v>450</v>
          </cell>
        </row>
        <row r="196">
          <cell r="B196">
            <v>68524743</v>
          </cell>
          <cell r="C196" t="str">
            <v>LIZANO MAY LIMON DOYPACK 24X200G</v>
          </cell>
          <cell r="D196" t="str">
            <v>M3</v>
          </cell>
          <cell r="E196">
            <v>24</v>
          </cell>
          <cell r="F196">
            <v>45</v>
          </cell>
          <cell r="G196">
            <v>2</v>
          </cell>
          <cell r="H196">
            <v>90</v>
          </cell>
          <cell r="I196">
            <v>5400</v>
          </cell>
          <cell r="J196">
            <v>225</v>
          </cell>
        </row>
        <row r="197">
          <cell r="B197">
            <v>68524737</v>
          </cell>
          <cell r="C197" t="str">
            <v>LIZANO MAY LIGHT LIMON 24X200G</v>
          </cell>
          <cell r="D197" t="str">
            <v>M3</v>
          </cell>
          <cell r="E197">
            <v>24</v>
          </cell>
          <cell r="F197">
            <v>45</v>
          </cell>
          <cell r="G197">
            <v>2</v>
          </cell>
          <cell r="H197">
            <v>90</v>
          </cell>
          <cell r="I197">
            <v>5400</v>
          </cell>
          <cell r="J197">
            <v>225</v>
          </cell>
        </row>
        <row r="198">
          <cell r="B198">
            <v>68524732</v>
          </cell>
          <cell r="C198" t="str">
            <v>LIZANO MAY NATURAL DOYPACK 24X200G</v>
          </cell>
          <cell r="D198" t="str">
            <v>M3</v>
          </cell>
          <cell r="E198">
            <v>24</v>
          </cell>
          <cell r="F198">
            <v>45</v>
          </cell>
          <cell r="G198">
            <v>2</v>
          </cell>
          <cell r="H198">
            <v>90</v>
          </cell>
          <cell r="I198">
            <v>5400</v>
          </cell>
          <cell r="J198">
            <v>225</v>
          </cell>
        </row>
        <row r="199">
          <cell r="B199">
            <v>68524739</v>
          </cell>
          <cell r="C199" t="str">
            <v>LIZANO MAY LIMON DOYPACK 12X400G</v>
          </cell>
          <cell r="D199" t="str">
            <v>M3</v>
          </cell>
          <cell r="E199">
            <v>12</v>
          </cell>
          <cell r="F199">
            <v>45</v>
          </cell>
          <cell r="G199">
            <v>2</v>
          </cell>
          <cell r="H199">
            <v>90</v>
          </cell>
          <cell r="I199">
            <v>5400</v>
          </cell>
          <cell r="J199">
            <v>450</v>
          </cell>
        </row>
        <row r="200">
          <cell r="B200">
            <v>68524736</v>
          </cell>
          <cell r="C200" t="str">
            <v>LIZANO MAY NATURAL DOYPACK 12X400G</v>
          </cell>
          <cell r="D200" t="str">
            <v>M3</v>
          </cell>
          <cell r="E200">
            <v>12</v>
          </cell>
          <cell r="F200">
            <v>45</v>
          </cell>
          <cell r="G200">
            <v>2</v>
          </cell>
          <cell r="H200">
            <v>90</v>
          </cell>
          <cell r="I200">
            <v>5400</v>
          </cell>
          <cell r="J200">
            <v>450</v>
          </cell>
        </row>
        <row r="201">
          <cell r="B201">
            <v>68524738</v>
          </cell>
          <cell r="C201" t="str">
            <v>LIZANO MAY LIGHT LIMON 12X400G</v>
          </cell>
          <cell r="D201" t="str">
            <v>M3</v>
          </cell>
          <cell r="E201">
            <v>12</v>
          </cell>
          <cell r="F201">
            <v>45</v>
          </cell>
          <cell r="G201">
            <v>2</v>
          </cell>
          <cell r="H201">
            <v>90</v>
          </cell>
          <cell r="I201">
            <v>5400</v>
          </cell>
          <cell r="J201">
            <v>450</v>
          </cell>
        </row>
        <row r="202">
          <cell r="B202">
            <v>68524836</v>
          </cell>
          <cell r="C202" t="str">
            <v>HELLMANNS MAY OLIVA 12X200G</v>
          </cell>
          <cell r="D202" t="str">
            <v>M3</v>
          </cell>
          <cell r="E202">
            <v>12</v>
          </cell>
          <cell r="F202">
            <v>45</v>
          </cell>
          <cell r="G202">
            <v>2</v>
          </cell>
          <cell r="H202">
            <v>90</v>
          </cell>
          <cell r="I202">
            <v>5400</v>
          </cell>
          <cell r="J202">
            <v>450</v>
          </cell>
        </row>
        <row r="203">
          <cell r="B203">
            <v>68444216</v>
          </cell>
          <cell r="C203" t="str">
            <v>NATURAS KETCHUP PET 12X385G</v>
          </cell>
          <cell r="D203" t="str">
            <v>KM</v>
          </cell>
          <cell r="E203">
            <v>12</v>
          </cell>
          <cell r="F203">
            <v>4</v>
          </cell>
          <cell r="G203">
            <v>8</v>
          </cell>
          <cell r="H203">
            <v>32</v>
          </cell>
          <cell r="I203">
            <v>1920</v>
          </cell>
          <cell r="J203">
            <v>160</v>
          </cell>
        </row>
        <row r="204">
          <cell r="B204">
            <v>68618313</v>
          </cell>
          <cell r="C204" t="str">
            <v>NATURAS REFRIED RED BEANS 12X800G</v>
          </cell>
          <cell r="D204" t="str">
            <v>FR2</v>
          </cell>
          <cell r="E204">
            <v>12</v>
          </cell>
          <cell r="F204">
            <v>30</v>
          </cell>
          <cell r="G204">
            <v>1</v>
          </cell>
          <cell r="H204">
            <v>30</v>
          </cell>
          <cell r="I204">
            <v>1800</v>
          </cell>
          <cell r="J204">
            <v>150</v>
          </cell>
        </row>
        <row r="205">
          <cell r="B205">
            <v>68618328</v>
          </cell>
          <cell r="C205" t="str">
            <v>NATURAS REFRIED RED BEANS 24X400G</v>
          </cell>
          <cell r="D205" t="str">
            <v>FR2</v>
          </cell>
          <cell r="E205">
            <v>24</v>
          </cell>
          <cell r="F205">
            <v>42</v>
          </cell>
          <cell r="G205">
            <v>1</v>
          </cell>
          <cell r="H205">
            <v>42</v>
          </cell>
          <cell r="I205">
            <v>2520</v>
          </cell>
          <cell r="J205">
            <v>105</v>
          </cell>
        </row>
        <row r="206">
          <cell r="B206">
            <v>68618325</v>
          </cell>
          <cell r="C206" t="str">
            <v>NATURAS REFRIED BLACK BEANS 24X400G</v>
          </cell>
          <cell r="D206" t="str">
            <v>FR2</v>
          </cell>
          <cell r="E206">
            <v>24</v>
          </cell>
          <cell r="F206">
            <v>42</v>
          </cell>
          <cell r="G206">
            <v>1</v>
          </cell>
          <cell r="H206">
            <v>42</v>
          </cell>
          <cell r="I206">
            <v>2520</v>
          </cell>
          <cell r="J206">
            <v>105</v>
          </cell>
        </row>
        <row r="207">
          <cell r="B207">
            <v>68618316</v>
          </cell>
          <cell r="C207" t="str">
            <v>NATURAS SOFRITO CRIOLLO SAUCE 24X200G</v>
          </cell>
          <cell r="D207" t="str">
            <v>S9</v>
          </cell>
          <cell r="E207">
            <v>24</v>
          </cell>
          <cell r="F207">
            <v>45</v>
          </cell>
          <cell r="G207">
            <v>2</v>
          </cell>
          <cell r="H207">
            <v>90</v>
          </cell>
          <cell r="I207">
            <v>5400</v>
          </cell>
          <cell r="J207">
            <v>225</v>
          </cell>
        </row>
        <row r="208">
          <cell r="B208">
            <v>68618310</v>
          </cell>
          <cell r="C208" t="str">
            <v>NATURAS TOMATO PASTE TRAD 24X200G</v>
          </cell>
          <cell r="D208" t="str">
            <v>S9</v>
          </cell>
          <cell r="E208">
            <v>24</v>
          </cell>
          <cell r="F208">
            <v>45</v>
          </cell>
          <cell r="G208">
            <v>2</v>
          </cell>
          <cell r="H208">
            <v>90</v>
          </cell>
          <cell r="I208">
            <v>5400</v>
          </cell>
          <cell r="J208">
            <v>225</v>
          </cell>
        </row>
        <row r="209">
          <cell r="B209">
            <v>68618319</v>
          </cell>
          <cell r="C209" t="str">
            <v>NATURAS TOMATO SAUCE RANCH 24X200G</v>
          </cell>
          <cell r="D209" t="str">
            <v>S9</v>
          </cell>
          <cell r="E209">
            <v>24</v>
          </cell>
          <cell r="F209">
            <v>45</v>
          </cell>
          <cell r="G209">
            <v>2</v>
          </cell>
          <cell r="H209">
            <v>90</v>
          </cell>
          <cell r="I209">
            <v>5400</v>
          </cell>
          <cell r="J209">
            <v>225</v>
          </cell>
        </row>
        <row r="210">
          <cell r="B210">
            <v>68618322</v>
          </cell>
          <cell r="C210" t="str">
            <v>NATURAS TOMATO SAUCE W/CHEESE 24X200G</v>
          </cell>
          <cell r="D210" t="str">
            <v>S9</v>
          </cell>
          <cell r="E210">
            <v>24</v>
          </cell>
          <cell r="F210">
            <v>45</v>
          </cell>
          <cell r="G210">
            <v>2</v>
          </cell>
          <cell r="H210">
            <v>90</v>
          </cell>
          <cell r="I210">
            <v>5400</v>
          </cell>
          <cell r="J210">
            <v>225</v>
          </cell>
        </row>
      </sheetData>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BC545"/>
  <sheetViews>
    <sheetView topLeftCell="B1" zoomScale="70" zoomScaleNormal="70" workbookViewId="0">
      <selection activeCell="Q15" sqref="Q15"/>
    </sheetView>
  </sheetViews>
  <sheetFormatPr baseColWidth="10" defaultColWidth="7.42578125" defaultRowHeight="17.25"/>
  <cols>
    <col min="1" max="1" width="16.85546875" style="333" hidden="1" customWidth="1"/>
    <col min="2" max="2" width="14.7109375" style="180" customWidth="1"/>
    <col min="3" max="3" width="47.42578125" style="334" customWidth="1"/>
    <col min="4" max="4" width="4" style="335" bestFit="1" customWidth="1"/>
    <col min="5" max="5" width="14.28515625" style="336" customWidth="1"/>
    <col min="6" max="6" width="5" style="125" customWidth="1"/>
    <col min="7" max="7" width="8.28515625" style="329" customWidth="1"/>
    <col min="8" max="8" width="9.7109375" style="329" customWidth="1"/>
    <col min="9" max="9" width="8.28515625" style="329" customWidth="1"/>
    <col min="10" max="10" width="8.7109375" style="329" customWidth="1"/>
    <col min="11" max="11" width="8.85546875" style="329" customWidth="1"/>
    <col min="12" max="15" width="7.140625" style="329" customWidth="1"/>
    <col min="16" max="16" width="9.140625" style="329" customWidth="1"/>
    <col min="17" max="17" width="10" style="329" customWidth="1"/>
    <col min="18" max="18" width="9.140625" style="329" customWidth="1"/>
    <col min="19" max="19" width="10" style="329" customWidth="1"/>
    <col min="20" max="20" width="10.42578125" style="329" customWidth="1"/>
    <col min="21" max="21" width="10.7109375" style="329" customWidth="1"/>
    <col min="22" max="22" width="8.5703125" style="329" customWidth="1"/>
    <col min="23" max="27" width="7.140625" style="329" customWidth="1"/>
    <col min="28" max="28" width="10.7109375" style="335" hidden="1" customWidth="1"/>
    <col min="29" max="29" width="8.5703125" style="335" hidden="1" customWidth="1"/>
    <col min="30" max="30" width="5" style="335" hidden="1" customWidth="1"/>
    <col min="31" max="31" width="7.140625" style="335" hidden="1" customWidth="1"/>
    <col min="32" max="32" width="7.42578125" style="335" hidden="1" customWidth="1"/>
    <col min="33" max="33" width="8.5703125" style="329" customWidth="1"/>
    <col min="34" max="34" width="6.42578125" style="329" bestFit="1" customWidth="1"/>
    <col min="35" max="35" width="5.5703125" style="329" hidden="1" customWidth="1"/>
    <col min="36" max="36" width="11.140625" style="329" customWidth="1"/>
    <col min="37" max="37" width="7.28515625" style="329" customWidth="1"/>
    <col min="38" max="38" width="11" style="333" bestFit="1" customWidth="1"/>
    <col min="39" max="39" width="14.85546875" style="329" bestFit="1" customWidth="1"/>
    <col min="40" max="40" width="7.28515625" style="329" customWidth="1"/>
    <col min="41" max="48" width="7.42578125" style="123" hidden="1" customWidth="1"/>
    <col min="49" max="49" width="7.42578125" style="123" customWidth="1"/>
    <col min="50" max="50" width="1" style="123" customWidth="1"/>
    <col min="51" max="51" width="8.42578125" style="167" customWidth="1"/>
    <col min="52" max="52" width="14" style="123" bestFit="1" customWidth="1"/>
    <col min="53" max="54" width="7.42578125" style="123" customWidth="1"/>
    <col min="55" max="55" width="7.42578125" style="329" customWidth="1"/>
    <col min="56" max="56" width="17" style="329" bestFit="1" customWidth="1"/>
    <col min="57" max="57" width="8" style="329" bestFit="1" customWidth="1"/>
    <col min="58" max="58" width="8.7109375" style="329" bestFit="1" customWidth="1"/>
    <col min="59" max="59" width="11.5703125" style="329" bestFit="1" customWidth="1"/>
    <col min="60" max="60" width="8.7109375" style="329" bestFit="1" customWidth="1"/>
    <col min="61" max="61" width="9" style="329" bestFit="1" customWidth="1"/>
    <col min="62" max="62" width="9.140625" style="329" bestFit="1" customWidth="1"/>
    <col min="63" max="63" width="10.85546875" style="329" bestFit="1" customWidth="1"/>
    <col min="64" max="64" width="21.5703125" style="329" customWidth="1"/>
    <col min="65" max="65" width="36" style="329" customWidth="1"/>
    <col min="66" max="66" width="35.42578125" style="329" customWidth="1"/>
    <col min="67" max="67" width="38.85546875" style="329" customWidth="1"/>
    <col min="68" max="68" width="33.42578125" style="329" customWidth="1"/>
    <col min="69" max="69" width="37.85546875" style="329" customWidth="1"/>
    <col min="70" max="70" width="41.7109375" style="329" customWidth="1"/>
    <col min="71" max="73" width="7.42578125" style="329" customWidth="1"/>
    <col min="74" max="16384" width="7.42578125" style="329"/>
  </cols>
  <sheetData>
    <row r="1" spans="1:55" ht="12.75" customHeight="1" thickBot="1">
      <c r="B1" s="512"/>
      <c r="C1" s="471"/>
      <c r="D1" s="472"/>
      <c r="E1" s="472"/>
      <c r="F1" s="472"/>
      <c r="G1" s="472"/>
      <c r="H1" s="472"/>
      <c r="I1" s="472"/>
      <c r="J1" s="472"/>
      <c r="K1" s="472"/>
      <c r="L1" s="472"/>
      <c r="M1" s="472"/>
      <c r="N1" s="472"/>
      <c r="O1" s="472"/>
      <c r="P1" s="472"/>
      <c r="Q1" s="472"/>
      <c r="R1" s="472"/>
      <c r="S1" s="472"/>
      <c r="T1" s="472"/>
      <c r="U1" s="472"/>
      <c r="V1" s="480"/>
      <c r="W1" s="480"/>
      <c r="X1" s="480"/>
      <c r="Y1" s="480"/>
      <c r="Z1" s="480"/>
      <c r="AA1" s="480"/>
      <c r="AB1" s="480"/>
      <c r="AC1" s="480"/>
      <c r="AD1" s="480"/>
      <c r="AE1" s="480"/>
      <c r="AF1" s="480"/>
      <c r="AG1" s="480"/>
      <c r="AH1" s="480"/>
      <c r="AI1" s="173"/>
      <c r="AJ1" s="476"/>
      <c r="AK1" s="477"/>
      <c r="AL1" s="477"/>
      <c r="AM1" s="478"/>
      <c r="AO1" s="160"/>
      <c r="AP1" s="160"/>
      <c r="AQ1" s="160"/>
      <c r="AR1" s="160"/>
      <c r="AS1" s="160"/>
      <c r="AT1" s="160"/>
      <c r="AU1" s="160"/>
      <c r="AV1" s="160"/>
      <c r="AW1" s="161"/>
      <c r="AX1" s="164"/>
      <c r="AY1" s="166"/>
    </row>
    <row r="2" spans="1:55" ht="12.75" customHeight="1" thickBot="1">
      <c r="B2" s="513"/>
      <c r="C2" s="471"/>
      <c r="D2" s="472"/>
      <c r="E2" s="472"/>
      <c r="F2" s="472"/>
      <c r="G2" s="472"/>
      <c r="H2" s="472"/>
      <c r="I2" s="472"/>
      <c r="J2" s="472"/>
      <c r="K2" s="472"/>
      <c r="L2" s="472"/>
      <c r="M2" s="472"/>
      <c r="N2" s="472"/>
      <c r="O2" s="472"/>
      <c r="P2" s="472"/>
      <c r="Q2" s="472"/>
      <c r="R2" s="472"/>
      <c r="S2" s="472"/>
      <c r="T2" s="472"/>
      <c r="U2" s="472"/>
      <c r="V2" s="480"/>
      <c r="W2" s="480"/>
      <c r="X2" s="480"/>
      <c r="Y2" s="480"/>
      <c r="Z2" s="480"/>
      <c r="AA2" s="480"/>
      <c r="AB2" s="480"/>
      <c r="AC2" s="480"/>
      <c r="AD2" s="480"/>
      <c r="AE2" s="480"/>
      <c r="AF2" s="480"/>
      <c r="AG2" s="480"/>
      <c r="AH2" s="480"/>
      <c r="AI2" s="1"/>
      <c r="AJ2" s="479"/>
      <c r="AK2" s="479"/>
      <c r="AL2" s="479"/>
      <c r="AM2" s="479"/>
      <c r="AO2" s="162"/>
      <c r="AP2" s="162"/>
      <c r="AQ2" s="162"/>
      <c r="AR2" s="162"/>
      <c r="AS2" s="162"/>
      <c r="AT2" s="162"/>
      <c r="AU2" s="162"/>
      <c r="AV2" s="162"/>
      <c r="AW2" s="163"/>
      <c r="AX2" s="164"/>
      <c r="AY2" s="166"/>
    </row>
    <row r="3" spans="1:55" ht="12.75" customHeight="1" thickBot="1">
      <c r="B3" s="513"/>
      <c r="C3" s="473"/>
      <c r="D3" s="474"/>
      <c r="E3" s="474"/>
      <c r="F3" s="474"/>
      <c r="G3" s="474"/>
      <c r="H3" s="474"/>
      <c r="I3" s="474"/>
      <c r="J3" s="474"/>
      <c r="K3" s="474"/>
      <c r="L3" s="474"/>
      <c r="M3" s="474"/>
      <c r="N3" s="474"/>
      <c r="O3" s="474"/>
      <c r="P3" s="474"/>
      <c r="Q3" s="474"/>
      <c r="R3" s="474"/>
      <c r="S3" s="474"/>
      <c r="T3" s="474"/>
      <c r="U3" s="475"/>
      <c r="V3" s="480"/>
      <c r="W3" s="480"/>
      <c r="X3" s="480"/>
      <c r="Y3" s="480"/>
      <c r="Z3" s="480"/>
      <c r="AA3" s="480"/>
      <c r="AB3" s="480"/>
      <c r="AC3" s="480"/>
      <c r="AD3" s="480"/>
      <c r="AE3" s="480"/>
      <c r="AF3" s="480"/>
      <c r="AG3" s="480"/>
      <c r="AH3" s="480"/>
      <c r="AI3" s="2"/>
      <c r="AJ3" s="469"/>
      <c r="AK3" s="470"/>
      <c r="AL3" s="470"/>
      <c r="AM3" s="470"/>
      <c r="AO3" s="162"/>
      <c r="AP3" s="162"/>
      <c r="AQ3" s="162"/>
      <c r="AR3" s="162"/>
      <c r="AS3" s="162"/>
      <c r="AT3" s="162"/>
      <c r="AU3" s="162"/>
      <c r="AV3" s="162"/>
      <c r="AW3" s="163"/>
      <c r="AX3" s="164"/>
      <c r="AY3" s="166"/>
    </row>
    <row r="4" spans="1:55" ht="17.45" customHeight="1" thickBot="1">
      <c r="B4" s="513"/>
      <c r="C4" s="556"/>
      <c r="D4" s="557"/>
      <c r="E4" s="558"/>
      <c r="F4" s="515"/>
      <c r="G4" s="516"/>
      <c r="H4" s="516"/>
      <c r="I4" s="516"/>
      <c r="J4" s="516"/>
      <c r="K4" s="517"/>
      <c r="L4" s="3"/>
      <c r="M4" s="4"/>
      <c r="N4" s="481"/>
      <c r="O4" s="482"/>
      <c r="P4" s="5"/>
      <c r="Q4" s="284"/>
      <c r="R4" s="285"/>
      <c r="S4" s="6"/>
      <c r="T4" s="7"/>
      <c r="U4" s="174"/>
      <c r="V4" s="480"/>
      <c r="W4" s="480"/>
      <c r="X4" s="480"/>
      <c r="Y4" s="480"/>
      <c r="Z4" s="480"/>
      <c r="AA4" s="480"/>
      <c r="AB4" s="480"/>
      <c r="AC4" s="480"/>
      <c r="AD4" s="480"/>
      <c r="AE4" s="480"/>
      <c r="AF4" s="480"/>
      <c r="AG4" s="480"/>
      <c r="AH4" s="480"/>
      <c r="AI4" s="8"/>
      <c r="AJ4" s="470"/>
      <c r="AK4" s="470"/>
      <c r="AL4" s="470"/>
      <c r="AM4" s="470"/>
      <c r="AN4" s="125"/>
      <c r="AO4" s="162"/>
      <c r="AP4" s="162"/>
      <c r="AQ4" s="162"/>
      <c r="AR4" s="162"/>
      <c r="AS4" s="162"/>
      <c r="AT4" s="162"/>
      <c r="AU4" s="162"/>
      <c r="AV4" s="162"/>
      <c r="AW4" s="163"/>
      <c r="AX4" s="164"/>
      <c r="AY4" s="166"/>
    </row>
    <row r="5" spans="1:55" ht="12.75" customHeight="1" thickBot="1">
      <c r="B5" s="514"/>
      <c r="C5" s="559"/>
      <c r="D5" s="560"/>
      <c r="E5" s="561"/>
      <c r="F5" s="529"/>
      <c r="G5" s="531"/>
      <c r="H5" s="532"/>
      <c r="I5" s="9"/>
      <c r="J5" s="510"/>
      <c r="K5" s="533"/>
      <c r="L5" s="10"/>
      <c r="M5" s="510"/>
      <c r="N5" s="511"/>
      <c r="O5" s="10"/>
      <c r="P5" s="510"/>
      <c r="Q5" s="511"/>
      <c r="R5" s="10"/>
      <c r="S5" s="510"/>
      <c r="T5" s="511"/>
      <c r="U5" s="10"/>
      <c r="V5" s="534"/>
      <c r="W5" s="531"/>
      <c r="X5" s="9"/>
      <c r="Y5" s="534"/>
      <c r="Z5" s="531"/>
      <c r="AA5" s="9"/>
      <c r="AB5" s="11"/>
      <c r="AC5" s="453"/>
      <c r="AD5" s="453"/>
      <c r="AE5" s="527"/>
      <c r="AF5" s="527"/>
      <c r="AG5" s="446"/>
      <c r="AH5" s="446"/>
      <c r="AI5" s="302"/>
      <c r="AJ5" s="446"/>
      <c r="AK5" s="446"/>
      <c r="AL5" s="455"/>
      <c r="AM5" s="371"/>
      <c r="AN5" s="388"/>
      <c r="AO5" s="162"/>
      <c r="AP5" s="162"/>
      <c r="AQ5" s="162"/>
      <c r="AR5" s="162"/>
      <c r="AS5" s="162"/>
      <c r="AT5" s="162"/>
      <c r="AU5" s="162"/>
      <c r="AV5" s="162"/>
      <c r="AW5" s="163"/>
      <c r="AX5" s="164"/>
      <c r="AY5" s="166"/>
    </row>
    <row r="6" spans="1:55" ht="19.5" customHeight="1" thickBot="1">
      <c r="A6" s="12" t="s">
        <v>7</v>
      </c>
      <c r="B6" s="303"/>
      <c r="C6" s="303"/>
      <c r="D6" s="304"/>
      <c r="E6" s="303"/>
      <c r="F6" s="530"/>
      <c r="G6" s="268"/>
      <c r="H6" s="269"/>
      <c r="I6" s="270"/>
      <c r="J6" s="271"/>
      <c r="K6" s="269"/>
      <c r="L6" s="270"/>
      <c r="M6" s="271"/>
      <c r="N6" s="269"/>
      <c r="O6" s="270"/>
      <c r="P6" s="271"/>
      <c r="Q6" s="269"/>
      <c r="R6" s="270"/>
      <c r="S6" s="271"/>
      <c r="T6" s="269"/>
      <c r="U6" s="270"/>
      <c r="V6" s="271"/>
      <c r="W6" s="269"/>
      <c r="X6" s="270"/>
      <c r="Y6" s="271"/>
      <c r="Z6" s="269"/>
      <c r="AA6" s="272"/>
      <c r="AB6" s="13"/>
      <c r="AC6" s="453"/>
      <c r="AD6" s="453"/>
      <c r="AE6" s="527"/>
      <c r="AF6" s="527"/>
      <c r="AG6" s="447"/>
      <c r="AH6" s="447"/>
      <c r="AI6" s="305"/>
      <c r="AJ6" s="447"/>
      <c r="AK6" s="447"/>
      <c r="AL6" s="456"/>
      <c r="AM6" s="372"/>
      <c r="AN6" s="374"/>
      <c r="AO6" s="162"/>
      <c r="AP6" s="162"/>
      <c r="AQ6" s="162"/>
      <c r="AR6" s="162"/>
      <c r="AS6" s="162"/>
      <c r="AT6" s="162"/>
      <c r="AU6" s="162"/>
      <c r="AV6" s="162"/>
      <c r="AW6" s="383"/>
      <c r="AX6" s="164"/>
      <c r="AY6" s="166"/>
      <c r="AZ6" s="389" t="s">
        <v>8</v>
      </c>
    </row>
    <row r="7" spans="1:55" ht="15.75" customHeight="1" thickBot="1">
      <c r="B7" s="528"/>
      <c r="C7" s="525"/>
      <c r="D7" s="525"/>
      <c r="E7" s="525"/>
      <c r="F7" s="525"/>
      <c r="G7" s="525"/>
      <c r="H7" s="525"/>
      <c r="I7" s="525"/>
      <c r="J7" s="525"/>
      <c r="K7" s="525"/>
      <c r="L7" s="525"/>
      <c r="M7" s="525"/>
      <c r="N7" s="525"/>
      <c r="O7" s="525"/>
      <c r="P7" s="525"/>
      <c r="Q7" s="525"/>
      <c r="R7" s="525"/>
      <c r="S7" s="525"/>
      <c r="T7" s="525"/>
      <c r="U7" s="525"/>
      <c r="V7" s="525"/>
      <c r="W7" s="525"/>
      <c r="X7" s="525"/>
      <c r="Y7" s="525"/>
      <c r="Z7" s="525"/>
      <c r="AA7" s="525"/>
      <c r="AB7" s="525"/>
      <c r="AC7" s="525"/>
      <c r="AD7" s="525"/>
      <c r="AE7" s="525"/>
      <c r="AF7" s="526"/>
      <c r="AG7" s="454"/>
      <c r="AH7" s="454"/>
      <c r="AI7" s="454"/>
      <c r="AJ7" s="454"/>
      <c r="AK7" s="454"/>
      <c r="AL7" s="454"/>
      <c r="AM7" s="14"/>
      <c r="AN7" s="15"/>
      <c r="AO7" s="329"/>
      <c r="AP7" s="385"/>
      <c r="AQ7" s="386"/>
      <c r="AR7" s="386"/>
      <c r="AS7" s="386"/>
      <c r="AT7" s="386"/>
      <c r="AU7" s="386"/>
      <c r="AV7" s="387"/>
      <c r="AW7" s="384"/>
      <c r="AX7" s="164"/>
      <c r="AY7" s="166"/>
      <c r="AZ7" s="390"/>
    </row>
    <row r="8" spans="1:55" ht="10.5" customHeight="1" thickBot="1">
      <c r="B8" s="540"/>
      <c r="C8" s="541"/>
      <c r="D8" s="16"/>
      <c r="E8" s="16"/>
      <c r="F8" s="17"/>
      <c r="G8" s="463"/>
      <c r="H8" s="464"/>
      <c r="I8" s="465"/>
      <c r="J8" s="450"/>
      <c r="K8" s="451"/>
      <c r="L8" s="452"/>
      <c r="M8" s="450"/>
      <c r="N8" s="451"/>
      <c r="O8" s="452"/>
      <c r="P8" s="502"/>
      <c r="Q8" s="451"/>
      <c r="R8" s="503"/>
      <c r="S8" s="504"/>
      <c r="T8" s="505"/>
      <c r="U8" s="506"/>
      <c r="V8" s="463"/>
      <c r="W8" s="464"/>
      <c r="X8" s="465"/>
      <c r="Y8" s="507"/>
      <c r="Z8" s="508"/>
      <c r="AA8" s="509"/>
      <c r="AB8" s="404"/>
      <c r="AC8" s="378"/>
      <c r="AD8" s="378"/>
      <c r="AE8" s="378"/>
      <c r="AF8" s="405"/>
      <c r="AG8" s="378"/>
      <c r="AH8" s="378"/>
      <c r="AI8" s="378"/>
      <c r="AJ8" s="378"/>
      <c r="AK8" s="378"/>
      <c r="AL8" s="378"/>
      <c r="AM8" s="378"/>
      <c r="AN8" s="15"/>
      <c r="AO8" s="329"/>
      <c r="AP8" s="18"/>
      <c r="AQ8" s="18"/>
      <c r="AR8" s="18"/>
      <c r="AS8" s="18"/>
      <c r="AT8" s="18"/>
      <c r="AU8" s="18"/>
      <c r="AV8" s="19"/>
      <c r="AW8" s="126"/>
      <c r="AX8" s="164"/>
      <c r="AY8" s="166"/>
      <c r="AZ8" s="374"/>
    </row>
    <row r="9" spans="1:55" s="125" customFormat="1" ht="12" customHeight="1" thickBot="1">
      <c r="A9" s="379" t="s">
        <v>9</v>
      </c>
      <c r="B9" s="518"/>
      <c r="C9" s="175"/>
      <c r="D9" s="402"/>
      <c r="E9" s="535"/>
      <c r="F9" s="208"/>
      <c r="G9" s="209"/>
      <c r="H9" s="210"/>
      <c r="I9" s="232"/>
      <c r="J9" s="348"/>
      <c r="K9" s="349"/>
      <c r="L9" s="350"/>
      <c r="M9" s="351"/>
      <c r="N9" s="349"/>
      <c r="O9" s="352"/>
      <c r="P9" s="238"/>
      <c r="Q9" s="210"/>
      <c r="R9" s="213"/>
      <c r="S9" s="209"/>
      <c r="T9" s="210"/>
      <c r="U9" s="211"/>
      <c r="V9" s="209"/>
      <c r="W9" s="210"/>
      <c r="X9" s="211"/>
      <c r="Y9" s="278"/>
      <c r="Z9" s="276"/>
      <c r="AA9" s="277"/>
      <c r="AB9" s="20"/>
      <c r="AC9" s="397"/>
      <c r="AD9" s="397"/>
      <c r="AE9" s="396"/>
      <c r="AF9" s="399"/>
      <c r="AG9" s="21"/>
      <c r="AH9" s="462"/>
      <c r="AI9" s="462"/>
      <c r="AJ9" s="396"/>
      <c r="AK9" s="448"/>
      <c r="AL9" s="22"/>
      <c r="AM9" s="273"/>
      <c r="AN9" s="23"/>
      <c r="AO9" s="24"/>
      <c r="AP9" s="25"/>
      <c r="AQ9" s="25"/>
      <c r="AR9" s="25"/>
      <c r="AS9" s="25"/>
      <c r="AT9" s="25"/>
      <c r="AU9" s="25"/>
      <c r="AV9" s="26"/>
      <c r="AW9" s="127"/>
      <c r="AX9" s="164"/>
      <c r="AY9" s="166"/>
      <c r="AZ9" s="376">
        <f>AK9</f>
        <v>0</v>
      </c>
    </row>
    <row r="10" spans="1:55" s="334" customFormat="1" ht="12" customHeight="1" thickTop="1" thickBot="1">
      <c r="A10" s="381"/>
      <c r="B10" s="519"/>
      <c r="C10" s="27"/>
      <c r="D10" s="402"/>
      <c r="E10" s="414"/>
      <c r="F10" s="216"/>
      <c r="G10" s="28"/>
      <c r="H10" s="29"/>
      <c r="I10" s="30"/>
      <c r="J10" s="31"/>
      <c r="K10" s="29"/>
      <c r="L10" s="32"/>
      <c r="M10" s="28"/>
      <c r="N10" s="29"/>
      <c r="O10" s="30"/>
      <c r="P10" s="31"/>
      <c r="Q10" s="29"/>
      <c r="R10" s="32"/>
      <c r="S10" s="28"/>
      <c r="T10" s="29"/>
      <c r="U10" s="30"/>
      <c r="V10" s="28"/>
      <c r="W10" s="29"/>
      <c r="X10" s="30"/>
      <c r="Y10" s="28"/>
      <c r="Z10" s="29"/>
      <c r="AA10" s="30"/>
      <c r="AB10" s="33"/>
      <c r="AC10" s="398"/>
      <c r="AD10" s="398"/>
      <c r="AE10" s="395"/>
      <c r="AF10" s="400"/>
      <c r="AG10" s="34"/>
      <c r="AH10" s="393"/>
      <c r="AI10" s="393"/>
      <c r="AJ10" s="395"/>
      <c r="AK10" s="449"/>
      <c r="AL10" s="217"/>
      <c r="AM10" s="274"/>
      <c r="AN10" s="23"/>
      <c r="AO10" s="35"/>
      <c r="AP10" s="36"/>
      <c r="AQ10" s="36"/>
      <c r="AR10" s="36"/>
      <c r="AS10" s="36"/>
      <c r="AT10" s="36"/>
      <c r="AU10" s="36"/>
      <c r="AV10" s="37"/>
      <c r="AW10" s="127"/>
      <c r="AX10" s="164"/>
      <c r="AY10" s="166"/>
      <c r="AZ10" s="374"/>
    </row>
    <row r="11" spans="1:55" s="334" customFormat="1" ht="17.25" customHeight="1" thickBot="1">
      <c r="A11" s="379" t="s">
        <v>9</v>
      </c>
      <c r="B11" s="518"/>
      <c r="C11" s="175"/>
      <c r="D11" s="401"/>
      <c r="E11" s="413"/>
      <c r="F11" s="208"/>
      <c r="G11" s="278"/>
      <c r="H11" s="276"/>
      <c r="I11" s="277"/>
      <c r="J11" s="38"/>
      <c r="K11" s="276"/>
      <c r="L11" s="39"/>
      <c r="M11" s="278"/>
      <c r="N11" s="276"/>
      <c r="O11" s="277"/>
      <c r="P11" s="309"/>
      <c r="Q11" s="276"/>
      <c r="R11" s="39"/>
      <c r="S11" s="278"/>
      <c r="T11" s="276"/>
      <c r="U11" s="277"/>
      <c r="V11" s="275"/>
      <c r="W11" s="40"/>
      <c r="X11" s="277"/>
      <c r="Y11" s="209"/>
      <c r="Z11" s="210"/>
      <c r="AA11" s="211"/>
      <c r="AB11" s="41"/>
      <c r="AC11" s="397"/>
      <c r="AD11" s="397"/>
      <c r="AE11" s="396"/>
      <c r="AF11" s="399"/>
      <c r="AG11" s="21"/>
      <c r="AH11" s="462"/>
      <c r="AI11" s="462"/>
      <c r="AJ11" s="396"/>
      <c r="AK11" s="448"/>
      <c r="AL11" s="218"/>
      <c r="AM11" s="273"/>
      <c r="AN11" s="23"/>
      <c r="AO11" s="42"/>
      <c r="AP11" s="43"/>
      <c r="AQ11" s="43"/>
      <c r="AR11" s="43"/>
      <c r="AS11" s="43"/>
      <c r="AT11" s="43"/>
      <c r="AU11" s="43"/>
      <c r="AV11" s="44"/>
      <c r="AW11" s="127"/>
      <c r="AX11" s="164"/>
      <c r="AY11" s="166"/>
      <c r="AZ11" s="376">
        <f>AK11</f>
        <v>0</v>
      </c>
      <c r="BC11" s="382"/>
    </row>
    <row r="12" spans="1:55" s="334" customFormat="1" ht="12" customHeight="1" thickTop="1" thickBot="1">
      <c r="A12" s="381"/>
      <c r="B12" s="519"/>
      <c r="C12" s="27"/>
      <c r="D12" s="402"/>
      <c r="E12" s="414"/>
      <c r="F12" s="216"/>
      <c r="G12" s="28"/>
      <c r="H12" s="29"/>
      <c r="I12" s="30"/>
      <c r="J12" s="31"/>
      <c r="K12" s="29"/>
      <c r="L12" s="32"/>
      <c r="M12" s="28"/>
      <c r="N12" s="29"/>
      <c r="O12" s="30"/>
      <c r="P12" s="31"/>
      <c r="Q12" s="29"/>
      <c r="R12" s="32"/>
      <c r="S12" s="28"/>
      <c r="T12" s="29"/>
      <c r="U12" s="30"/>
      <c r="V12" s="28"/>
      <c r="W12" s="29"/>
      <c r="X12" s="30"/>
      <c r="Y12" s="28"/>
      <c r="Z12" s="29"/>
      <c r="AA12" s="30"/>
      <c r="AB12" s="33"/>
      <c r="AC12" s="398"/>
      <c r="AD12" s="398"/>
      <c r="AE12" s="395"/>
      <c r="AF12" s="400"/>
      <c r="AG12" s="34"/>
      <c r="AH12" s="393"/>
      <c r="AI12" s="393"/>
      <c r="AJ12" s="395"/>
      <c r="AK12" s="449"/>
      <c r="AL12" s="218"/>
      <c r="AM12" s="274"/>
      <c r="AN12" s="23"/>
      <c r="AO12" s="24"/>
      <c r="AP12" s="25"/>
      <c r="AQ12" s="25"/>
      <c r="AR12" s="25"/>
      <c r="AS12" s="25"/>
      <c r="AT12" s="25"/>
      <c r="AU12" s="25"/>
      <c r="AV12" s="26"/>
      <c r="AW12" s="127"/>
      <c r="AX12" s="164"/>
      <c r="AY12" s="166"/>
      <c r="AZ12" s="374"/>
      <c r="BC12" s="381"/>
    </row>
    <row r="13" spans="1:55" s="334" customFormat="1" ht="18" customHeight="1" thickBot="1">
      <c r="A13" s="379" t="s">
        <v>9</v>
      </c>
      <c r="B13" s="401"/>
      <c r="C13" s="175"/>
      <c r="D13" s="401"/>
      <c r="E13" s="413"/>
      <c r="F13" s="208"/>
      <c r="G13" s="209"/>
      <c r="H13" s="210"/>
      <c r="I13" s="211"/>
      <c r="J13" s="212"/>
      <c r="K13" s="219"/>
      <c r="L13" s="213"/>
      <c r="M13" s="209"/>
      <c r="N13" s="210"/>
      <c r="O13" s="211"/>
      <c r="P13" s="212"/>
      <c r="Q13" s="219"/>
      <c r="R13" s="213"/>
      <c r="S13" s="209"/>
      <c r="T13" s="210"/>
      <c r="U13" s="211"/>
      <c r="V13" s="215"/>
      <c r="W13" s="210"/>
      <c r="X13" s="211"/>
      <c r="Y13" s="209"/>
      <c r="Z13" s="210"/>
      <c r="AA13" s="211"/>
      <c r="AB13" s="41"/>
      <c r="AC13" s="397"/>
      <c r="AD13" s="397"/>
      <c r="AE13" s="396"/>
      <c r="AF13" s="399"/>
      <c r="AG13" s="21"/>
      <c r="AH13" s="462"/>
      <c r="AI13" s="462"/>
      <c r="AJ13" s="396"/>
      <c r="AK13" s="448"/>
      <c r="AL13" s="218"/>
      <c r="AM13" s="273"/>
      <c r="AN13" s="23"/>
      <c r="AO13" s="24"/>
      <c r="AP13" s="25"/>
      <c r="AQ13" s="25"/>
      <c r="AR13" s="25"/>
      <c r="AS13" s="25"/>
      <c r="AT13" s="25"/>
      <c r="AU13" s="25"/>
      <c r="AV13" s="26"/>
      <c r="AW13" s="127"/>
      <c r="AX13" s="164"/>
      <c r="AY13" s="166"/>
      <c r="AZ13" s="376">
        <f>AK13</f>
        <v>0</v>
      </c>
      <c r="BC13" s="381"/>
    </row>
    <row r="14" spans="1:55" s="334" customFormat="1" ht="15.75" customHeight="1" thickTop="1" thickBot="1">
      <c r="A14" s="381"/>
      <c r="B14" s="402"/>
      <c r="C14" s="27"/>
      <c r="D14" s="402"/>
      <c r="E14" s="414"/>
      <c r="F14" s="216"/>
      <c r="G14" s="28"/>
      <c r="H14" s="29"/>
      <c r="I14" s="30"/>
      <c r="J14" s="31"/>
      <c r="K14" s="29"/>
      <c r="L14" s="32"/>
      <c r="M14" s="28"/>
      <c r="N14" s="29"/>
      <c r="O14" s="30"/>
      <c r="P14" s="31"/>
      <c r="Q14" s="29"/>
      <c r="R14" s="32"/>
      <c r="S14" s="28"/>
      <c r="T14" s="29"/>
      <c r="U14" s="30"/>
      <c r="V14" s="28"/>
      <c r="W14" s="29"/>
      <c r="X14" s="30"/>
      <c r="Y14" s="28"/>
      <c r="Z14" s="29"/>
      <c r="AA14" s="30"/>
      <c r="AB14" s="33"/>
      <c r="AC14" s="398"/>
      <c r="AD14" s="398"/>
      <c r="AE14" s="395"/>
      <c r="AF14" s="400"/>
      <c r="AG14" s="34"/>
      <c r="AH14" s="393"/>
      <c r="AI14" s="393"/>
      <c r="AJ14" s="395"/>
      <c r="AK14" s="449"/>
      <c r="AL14" s="218"/>
      <c r="AM14" s="274"/>
      <c r="AN14" s="23"/>
      <c r="AO14" s="24"/>
      <c r="AP14" s="25"/>
      <c r="AQ14" s="25"/>
      <c r="AR14" s="25"/>
      <c r="AS14" s="25"/>
      <c r="AT14" s="25"/>
      <c r="AU14" s="25"/>
      <c r="AV14" s="26"/>
      <c r="AW14" s="127"/>
      <c r="AX14" s="164"/>
      <c r="AY14" s="166"/>
      <c r="AZ14" s="374"/>
      <c r="BC14" s="382"/>
    </row>
    <row r="15" spans="1:55" s="334" customFormat="1" ht="12" customHeight="1" thickBot="1">
      <c r="A15" s="379" t="s">
        <v>9</v>
      </c>
      <c r="B15" s="401"/>
      <c r="C15" s="175"/>
      <c r="D15" s="401"/>
      <c r="E15" s="413"/>
      <c r="F15" s="208"/>
      <c r="G15" s="209"/>
      <c r="H15" s="210"/>
      <c r="I15" s="211"/>
      <c r="J15" s="212"/>
      <c r="K15" s="210"/>
      <c r="L15" s="220"/>
      <c r="M15" s="209"/>
      <c r="N15" s="210"/>
      <c r="O15" s="211"/>
      <c r="P15" s="212"/>
      <c r="Q15" s="210"/>
      <c r="R15" s="220"/>
      <c r="S15" s="209"/>
      <c r="T15" s="210"/>
      <c r="U15" s="211"/>
      <c r="V15" s="209"/>
      <c r="W15" s="210"/>
      <c r="X15" s="211"/>
      <c r="Y15" s="209"/>
      <c r="Z15" s="210"/>
      <c r="AA15" s="211"/>
      <c r="AB15" s="41"/>
      <c r="AC15" s="397"/>
      <c r="AD15" s="397"/>
      <c r="AE15" s="396"/>
      <c r="AF15" s="399"/>
      <c r="AG15" s="21"/>
      <c r="AH15" s="462"/>
      <c r="AI15" s="462"/>
      <c r="AJ15" s="396"/>
      <c r="AK15" s="448"/>
      <c r="AL15" s="218"/>
      <c r="AM15" s="273"/>
      <c r="AN15" s="23"/>
      <c r="AO15" s="24"/>
      <c r="AP15" s="25"/>
      <c r="AQ15" s="25"/>
      <c r="AR15" s="25"/>
      <c r="AS15" s="25"/>
      <c r="AT15" s="25"/>
      <c r="AU15" s="25"/>
      <c r="AV15" s="26"/>
      <c r="AW15" s="127"/>
      <c r="AX15" s="164"/>
      <c r="AY15" s="166"/>
      <c r="AZ15" s="376">
        <f>AK15</f>
        <v>0</v>
      </c>
      <c r="BC15" s="381"/>
    </row>
    <row r="16" spans="1:55" s="334" customFormat="1" ht="12" customHeight="1" thickTop="1" thickBot="1">
      <c r="A16" s="381"/>
      <c r="B16" s="402"/>
      <c r="C16" s="27"/>
      <c r="D16" s="402"/>
      <c r="E16" s="414"/>
      <c r="F16" s="216"/>
      <c r="G16" s="28"/>
      <c r="H16" s="29"/>
      <c r="I16" s="30"/>
      <c r="J16" s="31"/>
      <c r="K16" s="29"/>
      <c r="L16" s="32"/>
      <c r="M16" s="28"/>
      <c r="N16" s="29"/>
      <c r="O16" s="30"/>
      <c r="P16" s="31"/>
      <c r="Q16" s="29"/>
      <c r="R16" s="32"/>
      <c r="S16" s="28"/>
      <c r="T16" s="29"/>
      <c r="U16" s="30"/>
      <c r="V16" s="28"/>
      <c r="W16" s="29"/>
      <c r="X16" s="30"/>
      <c r="Y16" s="28"/>
      <c r="Z16" s="29"/>
      <c r="AA16" s="30"/>
      <c r="AB16" s="33"/>
      <c r="AC16" s="398"/>
      <c r="AD16" s="398"/>
      <c r="AE16" s="395"/>
      <c r="AF16" s="400"/>
      <c r="AG16" s="34"/>
      <c r="AH16" s="393"/>
      <c r="AI16" s="393"/>
      <c r="AJ16" s="395"/>
      <c r="AK16" s="449"/>
      <c r="AL16" s="218"/>
      <c r="AM16" s="274"/>
      <c r="AN16" s="23"/>
      <c r="AO16" s="45"/>
      <c r="AP16" s="46"/>
      <c r="AQ16" s="46"/>
      <c r="AR16" s="46"/>
      <c r="AS16" s="46"/>
      <c r="AT16" s="46"/>
      <c r="AU16" s="46"/>
      <c r="AV16" s="47"/>
      <c r="AW16" s="127"/>
      <c r="AX16" s="164"/>
      <c r="AY16" s="166"/>
      <c r="AZ16" s="374"/>
      <c r="BC16" s="381"/>
    </row>
    <row r="17" spans="1:55" s="334" customFormat="1" ht="12" customHeight="1" thickBot="1">
      <c r="A17" s="379" t="s">
        <v>9</v>
      </c>
      <c r="B17" s="518"/>
      <c r="C17" s="175"/>
      <c r="D17" s="401"/>
      <c r="E17" s="413"/>
      <c r="F17" s="208"/>
      <c r="G17" s="209"/>
      <c r="H17" s="210"/>
      <c r="I17" s="211"/>
      <c r="J17" s="212"/>
      <c r="K17" s="210"/>
      <c r="L17" s="213"/>
      <c r="M17" s="209"/>
      <c r="N17" s="210"/>
      <c r="O17" s="211"/>
      <c r="P17" s="212"/>
      <c r="Q17" s="210"/>
      <c r="R17" s="213"/>
      <c r="S17" s="209"/>
      <c r="T17" s="210"/>
      <c r="U17" s="211"/>
      <c r="V17" s="209"/>
      <c r="W17" s="210"/>
      <c r="X17" s="211"/>
      <c r="Y17" s="209"/>
      <c r="Z17" s="210"/>
      <c r="AA17" s="211"/>
      <c r="AB17" s="41"/>
      <c r="AC17" s="397"/>
      <c r="AD17" s="397"/>
      <c r="AE17" s="396"/>
      <c r="AF17" s="399"/>
      <c r="AG17" s="21"/>
      <c r="AH17" s="462"/>
      <c r="AI17" s="462"/>
      <c r="AJ17" s="396"/>
      <c r="AK17" s="448"/>
      <c r="AL17" s="218"/>
      <c r="AM17" s="273"/>
      <c r="AN17" s="23"/>
      <c r="AO17" s="48"/>
      <c r="AP17" s="49"/>
      <c r="AQ17" s="49"/>
      <c r="AR17" s="49"/>
      <c r="AS17" s="49"/>
      <c r="AT17" s="49"/>
      <c r="AU17" s="49"/>
      <c r="AV17" s="50"/>
      <c r="AW17" s="127"/>
      <c r="AX17" s="164"/>
      <c r="AY17" s="166"/>
      <c r="AZ17" s="376">
        <f>AK17</f>
        <v>0</v>
      </c>
      <c r="BC17" s="382"/>
    </row>
    <row r="18" spans="1:55" s="334" customFormat="1" ht="12" customHeight="1" thickTop="1" thickBot="1">
      <c r="A18" s="381"/>
      <c r="B18" s="519"/>
      <c r="C18" s="27"/>
      <c r="D18" s="402"/>
      <c r="E18" s="414"/>
      <c r="F18" s="216"/>
      <c r="G18" s="28"/>
      <c r="H18" s="29"/>
      <c r="I18" s="30"/>
      <c r="J18" s="31"/>
      <c r="K18" s="29"/>
      <c r="L18" s="32"/>
      <c r="M18" s="28"/>
      <c r="N18" s="29"/>
      <c r="O18" s="30"/>
      <c r="P18" s="31"/>
      <c r="Q18" s="29"/>
      <c r="R18" s="32"/>
      <c r="S18" s="28"/>
      <c r="T18" s="29"/>
      <c r="U18" s="30"/>
      <c r="V18" s="28"/>
      <c r="W18" s="29"/>
      <c r="X18" s="30"/>
      <c r="Y18" s="28"/>
      <c r="Z18" s="29"/>
      <c r="AA18" s="30"/>
      <c r="AB18" s="33"/>
      <c r="AC18" s="398"/>
      <c r="AD18" s="398"/>
      <c r="AE18" s="395"/>
      <c r="AF18" s="400"/>
      <c r="AG18" s="34"/>
      <c r="AH18" s="393"/>
      <c r="AI18" s="393"/>
      <c r="AJ18" s="395"/>
      <c r="AK18" s="449"/>
      <c r="AL18" s="218"/>
      <c r="AM18" s="274"/>
      <c r="AN18" s="23"/>
      <c r="AO18" s="24"/>
      <c r="AP18" s="25"/>
      <c r="AQ18" s="25"/>
      <c r="AR18" s="25"/>
      <c r="AS18" s="25"/>
      <c r="AT18" s="25"/>
      <c r="AU18" s="25"/>
      <c r="AV18" s="26"/>
      <c r="AW18" s="127"/>
      <c r="AX18" s="164"/>
      <c r="AY18" s="166"/>
      <c r="AZ18" s="374"/>
      <c r="BC18" s="381"/>
    </row>
    <row r="19" spans="1:55" s="334" customFormat="1" ht="12" customHeight="1" thickBot="1">
      <c r="A19" s="379" t="s">
        <v>9</v>
      </c>
      <c r="B19" s="401"/>
      <c r="C19" s="175"/>
      <c r="D19" s="401"/>
      <c r="E19" s="413"/>
      <c r="F19" s="208"/>
      <c r="G19" s="209"/>
      <c r="H19" s="210"/>
      <c r="I19" s="211"/>
      <c r="J19" s="221"/>
      <c r="K19" s="210"/>
      <c r="L19" s="213"/>
      <c r="M19" s="209"/>
      <c r="N19" s="210"/>
      <c r="O19" s="211"/>
      <c r="P19" s="221"/>
      <c r="Q19" s="210"/>
      <c r="R19" s="213"/>
      <c r="S19" s="209"/>
      <c r="T19" s="210"/>
      <c r="U19" s="211"/>
      <c r="V19" s="209"/>
      <c r="W19" s="210"/>
      <c r="X19" s="211"/>
      <c r="Y19" s="209"/>
      <c r="Z19" s="210"/>
      <c r="AA19" s="211"/>
      <c r="AB19" s="41"/>
      <c r="AC19" s="397"/>
      <c r="AD19" s="397"/>
      <c r="AE19" s="396"/>
      <c r="AF19" s="399"/>
      <c r="AG19" s="21"/>
      <c r="AH19" s="462"/>
      <c r="AI19" s="462"/>
      <c r="AJ19" s="396"/>
      <c r="AK19" s="448"/>
      <c r="AL19" s="218"/>
      <c r="AM19" s="273"/>
      <c r="AN19" s="23"/>
      <c r="AO19" s="24"/>
      <c r="AP19" s="25"/>
      <c r="AQ19" s="25"/>
      <c r="AR19" s="25"/>
      <c r="AS19" s="25"/>
      <c r="AT19" s="25"/>
      <c r="AU19" s="25"/>
      <c r="AV19" s="26"/>
      <c r="AW19" s="127"/>
      <c r="AX19" s="164"/>
      <c r="AY19" s="166"/>
      <c r="AZ19" s="376">
        <f>AK19</f>
        <v>0</v>
      </c>
      <c r="BC19" s="381"/>
    </row>
    <row r="20" spans="1:55" s="334" customFormat="1" ht="12" customHeight="1" thickTop="1" thickBot="1">
      <c r="A20" s="381"/>
      <c r="B20" s="402"/>
      <c r="C20" s="27"/>
      <c r="D20" s="402"/>
      <c r="E20" s="414"/>
      <c r="F20" s="216"/>
      <c r="G20" s="28"/>
      <c r="H20" s="29"/>
      <c r="I20" s="30"/>
      <c r="J20" s="31"/>
      <c r="K20" s="29"/>
      <c r="L20" s="32"/>
      <c r="M20" s="28"/>
      <c r="N20" s="29"/>
      <c r="O20" s="30"/>
      <c r="P20" s="31"/>
      <c r="Q20" s="29"/>
      <c r="R20" s="32"/>
      <c r="S20" s="28"/>
      <c r="T20" s="29"/>
      <c r="U20" s="30"/>
      <c r="V20" s="28"/>
      <c r="W20" s="29"/>
      <c r="X20" s="30"/>
      <c r="Y20" s="28"/>
      <c r="Z20" s="29"/>
      <c r="AA20" s="30"/>
      <c r="AB20" s="33"/>
      <c r="AC20" s="398"/>
      <c r="AD20" s="398"/>
      <c r="AE20" s="395"/>
      <c r="AF20" s="400"/>
      <c r="AG20" s="34"/>
      <c r="AH20" s="393"/>
      <c r="AI20" s="393"/>
      <c r="AJ20" s="395"/>
      <c r="AK20" s="449"/>
      <c r="AL20" s="222"/>
      <c r="AM20" s="274"/>
      <c r="AN20" s="23"/>
      <c r="AO20" s="24"/>
      <c r="AP20" s="25"/>
      <c r="AQ20" s="25"/>
      <c r="AR20" s="25"/>
      <c r="AS20" s="25"/>
      <c r="AT20" s="25"/>
      <c r="AU20" s="25"/>
      <c r="AV20" s="26"/>
      <c r="AW20" s="127"/>
      <c r="AX20" s="164"/>
      <c r="AY20" s="166"/>
      <c r="AZ20" s="374"/>
      <c r="BC20" s="382"/>
    </row>
    <row r="21" spans="1:55" s="334" customFormat="1" ht="12" customHeight="1" thickBot="1">
      <c r="A21" s="379" t="s">
        <v>9</v>
      </c>
      <c r="B21" s="401"/>
      <c r="C21" s="175"/>
      <c r="D21" s="401"/>
      <c r="E21" s="413"/>
      <c r="F21" s="208"/>
      <c r="G21" s="278"/>
      <c r="H21" s="276"/>
      <c r="I21" s="277"/>
      <c r="J21" s="38"/>
      <c r="K21" s="276"/>
      <c r="L21" s="39"/>
      <c r="M21" s="278"/>
      <c r="N21" s="276"/>
      <c r="O21" s="277"/>
      <c r="P21" s="38"/>
      <c r="Q21" s="276"/>
      <c r="R21" s="39"/>
      <c r="S21" s="278"/>
      <c r="T21" s="276"/>
      <c r="U21" s="277"/>
      <c r="V21" s="278"/>
      <c r="W21" s="276"/>
      <c r="X21" s="277"/>
      <c r="Y21" s="209"/>
      <c r="Z21" s="210"/>
      <c r="AA21" s="211"/>
      <c r="AB21" s="41"/>
      <c r="AC21" s="397"/>
      <c r="AD21" s="397"/>
      <c r="AE21" s="396"/>
      <c r="AF21" s="399"/>
      <c r="AG21" s="21"/>
      <c r="AH21" s="462"/>
      <c r="AI21" s="462"/>
      <c r="AJ21" s="396"/>
      <c r="AK21" s="448"/>
      <c r="AL21" s="222"/>
      <c r="AM21" s="273"/>
      <c r="AN21" s="23"/>
      <c r="AO21" s="24"/>
      <c r="AP21" s="25"/>
      <c r="AQ21" s="25"/>
      <c r="AR21" s="25"/>
      <c r="AS21" s="25"/>
      <c r="AT21" s="25"/>
      <c r="AU21" s="25"/>
      <c r="AV21" s="26"/>
      <c r="AW21" s="127"/>
      <c r="AX21" s="164"/>
      <c r="AY21" s="166"/>
      <c r="AZ21" s="376">
        <f>AK21</f>
        <v>0</v>
      </c>
      <c r="BC21" s="381"/>
    </row>
    <row r="22" spans="1:55" s="334" customFormat="1" ht="12" customHeight="1" thickTop="1" thickBot="1">
      <c r="A22" s="381"/>
      <c r="B22" s="402"/>
      <c r="C22" s="27"/>
      <c r="D22" s="402"/>
      <c r="E22" s="414"/>
      <c r="F22" s="216"/>
      <c r="G22" s="28"/>
      <c r="H22" s="29"/>
      <c r="I22" s="30"/>
      <c r="J22" s="31"/>
      <c r="K22" s="29"/>
      <c r="L22" s="32"/>
      <c r="M22" s="28"/>
      <c r="N22" s="29"/>
      <c r="O22" s="30"/>
      <c r="P22" s="31"/>
      <c r="Q22" s="29"/>
      <c r="R22" s="32"/>
      <c r="S22" s="28"/>
      <c r="T22" s="29"/>
      <c r="U22" s="30"/>
      <c r="V22" s="28"/>
      <c r="W22" s="29"/>
      <c r="X22" s="30"/>
      <c r="Y22" s="28"/>
      <c r="Z22" s="29"/>
      <c r="AA22" s="30"/>
      <c r="AB22" s="33"/>
      <c r="AC22" s="398"/>
      <c r="AD22" s="398"/>
      <c r="AE22" s="395"/>
      <c r="AF22" s="400"/>
      <c r="AG22" s="34"/>
      <c r="AH22" s="393"/>
      <c r="AI22" s="393"/>
      <c r="AJ22" s="395"/>
      <c r="AK22" s="449"/>
      <c r="AL22" s="222"/>
      <c r="AM22" s="274"/>
      <c r="AN22" s="23"/>
      <c r="AO22" s="24"/>
      <c r="AP22" s="25"/>
      <c r="AQ22" s="25"/>
      <c r="AR22" s="25"/>
      <c r="AS22" s="25"/>
      <c r="AT22" s="25"/>
      <c r="AU22" s="25"/>
      <c r="AV22" s="26"/>
      <c r="AW22" s="127"/>
      <c r="AX22" s="164"/>
      <c r="AY22" s="166"/>
      <c r="AZ22" s="374"/>
      <c r="BC22" s="381"/>
    </row>
    <row r="23" spans="1:55" s="334" customFormat="1" ht="12" customHeight="1" thickBot="1">
      <c r="A23" s="379" t="s">
        <v>9</v>
      </c>
      <c r="B23" s="401"/>
      <c r="C23" s="175"/>
      <c r="D23" s="401"/>
      <c r="E23" s="413"/>
      <c r="F23" s="208"/>
      <c r="G23" s="278"/>
      <c r="H23" s="276"/>
      <c r="I23" s="277"/>
      <c r="J23" s="278"/>
      <c r="K23" s="223"/>
      <c r="L23" s="39"/>
      <c r="M23" s="278"/>
      <c r="N23" s="276"/>
      <c r="O23" s="277"/>
      <c r="P23" s="224"/>
      <c r="Q23" s="223"/>
      <c r="R23" s="39"/>
      <c r="S23" s="278"/>
      <c r="T23" s="276"/>
      <c r="U23" s="277"/>
      <c r="V23" s="278"/>
      <c r="W23" s="276"/>
      <c r="X23" s="277"/>
      <c r="Y23" s="278"/>
      <c r="Z23" s="276"/>
      <c r="AA23" s="277"/>
      <c r="AB23" s="41"/>
      <c r="AC23" s="397"/>
      <c r="AD23" s="397"/>
      <c r="AE23" s="396"/>
      <c r="AF23" s="399"/>
      <c r="AG23" s="21"/>
      <c r="AH23" s="462"/>
      <c r="AI23" s="462"/>
      <c r="AJ23" s="396"/>
      <c r="AK23" s="448"/>
      <c r="AL23" s="222"/>
      <c r="AM23" s="273"/>
      <c r="AN23" s="23"/>
      <c r="AO23" s="24"/>
      <c r="AP23" s="25"/>
      <c r="AQ23" s="25"/>
      <c r="AR23" s="25"/>
      <c r="AS23" s="25"/>
      <c r="AT23" s="25"/>
      <c r="AU23" s="25"/>
      <c r="AV23" s="26"/>
      <c r="AW23" s="127"/>
      <c r="AX23" s="164"/>
      <c r="AY23" s="166"/>
      <c r="AZ23" s="376">
        <f>AK23</f>
        <v>0</v>
      </c>
      <c r="BC23" s="382"/>
    </row>
    <row r="24" spans="1:55" s="334" customFormat="1" ht="12" customHeight="1" thickTop="1" thickBot="1">
      <c r="A24" s="381"/>
      <c r="B24" s="402"/>
      <c r="C24" s="27"/>
      <c r="D24" s="402"/>
      <c r="E24" s="414"/>
      <c r="F24" s="216"/>
      <c r="G24" s="28"/>
      <c r="H24" s="29"/>
      <c r="I24" s="51"/>
      <c r="J24" s="278"/>
      <c r="K24" s="29"/>
      <c r="L24" s="32"/>
      <c r="M24" s="28"/>
      <c r="N24" s="29"/>
      <c r="O24" s="30"/>
      <c r="P24" s="31"/>
      <c r="Q24" s="29"/>
      <c r="R24" s="32"/>
      <c r="S24" s="28"/>
      <c r="T24" s="29"/>
      <c r="U24" s="51"/>
      <c r="V24" s="28"/>
      <c r="W24" s="29"/>
      <c r="X24" s="51"/>
      <c r="Y24" s="28"/>
      <c r="Z24" s="29"/>
      <c r="AA24" s="30"/>
      <c r="AB24" s="33"/>
      <c r="AC24" s="398"/>
      <c r="AD24" s="398"/>
      <c r="AE24" s="395"/>
      <c r="AF24" s="400"/>
      <c r="AG24" s="34"/>
      <c r="AH24" s="393"/>
      <c r="AI24" s="393"/>
      <c r="AJ24" s="395"/>
      <c r="AK24" s="449"/>
      <c r="AL24" s="222"/>
      <c r="AM24" s="274"/>
      <c r="AN24" s="23"/>
      <c r="AO24" s="24"/>
      <c r="AP24" s="25"/>
      <c r="AQ24" s="25"/>
      <c r="AR24" s="25"/>
      <c r="AS24" s="25"/>
      <c r="AT24" s="25"/>
      <c r="AU24" s="25"/>
      <c r="AV24" s="26"/>
      <c r="AW24" s="127"/>
      <c r="AX24" s="164"/>
      <c r="AY24" s="166"/>
      <c r="AZ24" s="374"/>
      <c r="BC24" s="381"/>
    </row>
    <row r="25" spans="1:55" s="334" customFormat="1" ht="12" customHeight="1" thickBot="1">
      <c r="A25" s="379" t="s">
        <v>9</v>
      </c>
      <c r="B25" s="518"/>
      <c r="C25" s="175"/>
      <c r="D25" s="401"/>
      <c r="E25" s="413"/>
      <c r="F25" s="208"/>
      <c r="G25" s="209"/>
      <c r="H25" s="210"/>
      <c r="I25" s="211"/>
      <c r="J25" s="212"/>
      <c r="K25" s="210"/>
      <c r="L25" s="213"/>
      <c r="M25" s="209"/>
      <c r="N25" s="210"/>
      <c r="O25" s="211"/>
      <c r="P25" s="212"/>
      <c r="Q25" s="210"/>
      <c r="R25" s="213"/>
      <c r="S25" s="209"/>
      <c r="T25" s="210"/>
      <c r="U25" s="211"/>
      <c r="V25" s="209"/>
      <c r="W25" s="210"/>
      <c r="X25" s="211"/>
      <c r="Y25" s="225"/>
      <c r="Z25" s="210"/>
      <c r="AA25" s="211"/>
      <c r="AB25" s="41"/>
      <c r="AC25" s="397"/>
      <c r="AD25" s="397"/>
      <c r="AE25" s="396"/>
      <c r="AF25" s="399"/>
      <c r="AG25" s="21"/>
      <c r="AH25" s="462"/>
      <c r="AI25" s="462"/>
      <c r="AJ25" s="396"/>
      <c r="AK25" s="448"/>
      <c r="AL25" s="222"/>
      <c r="AM25" s="273"/>
      <c r="AN25" s="23"/>
      <c r="AO25" s="24"/>
      <c r="AP25" s="25"/>
      <c r="AQ25" s="25"/>
      <c r="AR25" s="25"/>
      <c r="AS25" s="25"/>
      <c r="AT25" s="25"/>
      <c r="AU25" s="25"/>
      <c r="AV25" s="26"/>
      <c r="AW25" s="127"/>
      <c r="AX25" s="164"/>
      <c r="AY25" s="166"/>
      <c r="AZ25" s="376">
        <f>AK25</f>
        <v>0</v>
      </c>
      <c r="BC25" s="381"/>
    </row>
    <row r="26" spans="1:55" s="334" customFormat="1" ht="12" customHeight="1" thickTop="1" thickBot="1">
      <c r="A26" s="381"/>
      <c r="B26" s="519"/>
      <c r="C26" s="27"/>
      <c r="D26" s="402"/>
      <c r="E26" s="414"/>
      <c r="F26" s="216"/>
      <c r="G26" s="28"/>
      <c r="H26" s="29"/>
      <c r="I26" s="30"/>
      <c r="J26" s="31"/>
      <c r="K26" s="29"/>
      <c r="L26" s="32"/>
      <c r="M26" s="28"/>
      <c r="N26" s="29"/>
      <c r="O26" s="30"/>
      <c r="P26" s="31"/>
      <c r="Q26" s="29"/>
      <c r="R26" s="32"/>
      <c r="S26" s="28"/>
      <c r="T26" s="29"/>
      <c r="U26" s="30"/>
      <c r="V26" s="28"/>
      <c r="W26" s="29"/>
      <c r="X26" s="30"/>
      <c r="Y26" s="28"/>
      <c r="Z26" s="29"/>
      <c r="AA26" s="30"/>
      <c r="AB26" s="33"/>
      <c r="AC26" s="398"/>
      <c r="AD26" s="398"/>
      <c r="AE26" s="395"/>
      <c r="AF26" s="400"/>
      <c r="AG26" s="34"/>
      <c r="AH26" s="393"/>
      <c r="AI26" s="393"/>
      <c r="AJ26" s="395"/>
      <c r="AK26" s="449"/>
      <c r="AL26" s="222"/>
      <c r="AM26" s="274"/>
      <c r="AN26" s="23"/>
      <c r="AO26" s="24"/>
      <c r="AP26" s="25"/>
      <c r="AQ26" s="25"/>
      <c r="AR26" s="25"/>
      <c r="AS26" s="25"/>
      <c r="AT26" s="25"/>
      <c r="AU26" s="25"/>
      <c r="AV26" s="26"/>
      <c r="AW26" s="127"/>
      <c r="AX26" s="164"/>
      <c r="AY26" s="166"/>
      <c r="AZ26" s="374"/>
    </row>
    <row r="27" spans="1:55" s="334" customFormat="1" ht="12" customHeight="1" thickBot="1">
      <c r="A27" s="379" t="s">
        <v>9</v>
      </c>
      <c r="B27" s="401"/>
      <c r="C27" s="175"/>
      <c r="D27" s="401"/>
      <c r="E27" s="413"/>
      <c r="F27" s="208"/>
      <c r="G27" s="226"/>
      <c r="H27" s="210"/>
      <c r="I27" s="211"/>
      <c r="J27" s="227"/>
      <c r="K27" s="210"/>
      <c r="L27" s="213"/>
      <c r="M27" s="209"/>
      <c r="N27" s="210"/>
      <c r="O27" s="211"/>
      <c r="P27" s="227"/>
      <c r="Q27" s="210"/>
      <c r="R27" s="213"/>
      <c r="S27" s="226"/>
      <c r="T27" s="210"/>
      <c r="U27" s="211"/>
      <c r="V27" s="226"/>
      <c r="W27" s="210"/>
      <c r="X27" s="211"/>
      <c r="Y27" s="226"/>
      <c r="Z27" s="210"/>
      <c r="AA27" s="211"/>
      <c r="AB27" s="41"/>
      <c r="AC27" s="397"/>
      <c r="AD27" s="397"/>
      <c r="AE27" s="396"/>
      <c r="AF27" s="399"/>
      <c r="AG27" s="21"/>
      <c r="AH27" s="462"/>
      <c r="AI27" s="462"/>
      <c r="AJ27" s="396"/>
      <c r="AK27" s="448"/>
      <c r="AL27" s="222"/>
      <c r="AM27" s="273"/>
      <c r="AN27" s="23"/>
      <c r="AO27" s="24"/>
      <c r="AP27" s="25"/>
      <c r="AQ27" s="25"/>
      <c r="AR27" s="25"/>
      <c r="AS27" s="25"/>
      <c r="AT27" s="25"/>
      <c r="AU27" s="25"/>
      <c r="AV27" s="26"/>
      <c r="AW27" s="127"/>
      <c r="AX27" s="164"/>
      <c r="AY27" s="166"/>
      <c r="AZ27" s="376">
        <f>AK27</f>
        <v>0</v>
      </c>
    </row>
    <row r="28" spans="1:55" s="334" customFormat="1" ht="12" customHeight="1" thickTop="1" thickBot="1">
      <c r="A28" s="381"/>
      <c r="B28" s="402"/>
      <c r="C28" s="27"/>
      <c r="D28" s="402"/>
      <c r="E28" s="414"/>
      <c r="F28" s="216"/>
      <c r="G28" s="28"/>
      <c r="H28" s="29"/>
      <c r="I28" s="30"/>
      <c r="J28" s="31"/>
      <c r="K28" s="29"/>
      <c r="L28" s="32"/>
      <c r="M28" s="28"/>
      <c r="N28" s="29"/>
      <c r="O28" s="30"/>
      <c r="P28" s="31"/>
      <c r="Q28" s="29"/>
      <c r="R28" s="32"/>
      <c r="S28" s="28"/>
      <c r="T28" s="29"/>
      <c r="U28" s="30"/>
      <c r="V28" s="28"/>
      <c r="W28" s="29"/>
      <c r="X28" s="30"/>
      <c r="Y28" s="28"/>
      <c r="Z28" s="29"/>
      <c r="AA28" s="30"/>
      <c r="AB28" s="33"/>
      <c r="AC28" s="398"/>
      <c r="AD28" s="398"/>
      <c r="AE28" s="395"/>
      <c r="AF28" s="400"/>
      <c r="AG28" s="34"/>
      <c r="AH28" s="393"/>
      <c r="AI28" s="393"/>
      <c r="AJ28" s="395"/>
      <c r="AK28" s="449"/>
      <c r="AL28" s="222"/>
      <c r="AM28" s="274"/>
      <c r="AN28" s="23"/>
      <c r="AO28" s="24"/>
      <c r="AP28" s="25"/>
      <c r="AQ28" s="25"/>
      <c r="AR28" s="25"/>
      <c r="AS28" s="25"/>
      <c r="AT28" s="25"/>
      <c r="AU28" s="25"/>
      <c r="AV28" s="26"/>
      <c r="AW28" s="127"/>
      <c r="AX28" s="164"/>
      <c r="AY28" s="166"/>
      <c r="AZ28" s="374"/>
    </row>
    <row r="29" spans="1:55" s="334" customFormat="1" ht="12" customHeight="1" thickBot="1">
      <c r="A29" s="379" t="s">
        <v>9</v>
      </c>
      <c r="B29" s="518"/>
      <c r="C29" s="175"/>
      <c r="D29" s="401"/>
      <c r="E29" s="413"/>
      <c r="F29" s="208"/>
      <c r="G29" s="209"/>
      <c r="H29" s="210"/>
      <c r="I29" s="211"/>
      <c r="J29" s="212"/>
      <c r="K29" s="210"/>
      <c r="L29" s="213"/>
      <c r="M29" s="228"/>
      <c r="N29" s="219"/>
      <c r="O29" s="211"/>
      <c r="P29" s="212"/>
      <c r="Q29" s="210"/>
      <c r="R29" s="213"/>
      <c r="S29" s="209"/>
      <c r="T29" s="210"/>
      <c r="U29" s="211"/>
      <c r="V29" s="209"/>
      <c r="W29" s="210"/>
      <c r="X29" s="211"/>
      <c r="Y29" s="209"/>
      <c r="Z29" s="210"/>
      <c r="AA29" s="211"/>
      <c r="AB29" s="41"/>
      <c r="AC29" s="397"/>
      <c r="AD29" s="397"/>
      <c r="AE29" s="396"/>
      <c r="AF29" s="399"/>
      <c r="AG29" s="21"/>
      <c r="AH29" s="462"/>
      <c r="AI29" s="462"/>
      <c r="AJ29" s="396"/>
      <c r="AK29" s="448"/>
      <c r="AL29" s="222"/>
      <c r="AM29" s="273"/>
      <c r="AN29" s="23"/>
      <c r="AO29" s="24"/>
      <c r="AP29" s="25"/>
      <c r="AQ29" s="25"/>
      <c r="AR29" s="25"/>
      <c r="AS29" s="25"/>
      <c r="AT29" s="25"/>
      <c r="AU29" s="25"/>
      <c r="AV29" s="26"/>
      <c r="AW29" s="127"/>
      <c r="AX29" s="164"/>
      <c r="AY29" s="166"/>
      <c r="AZ29" s="376">
        <f>AK29</f>
        <v>0</v>
      </c>
    </row>
    <row r="30" spans="1:55" s="334" customFormat="1" ht="12" customHeight="1" thickTop="1" thickBot="1">
      <c r="A30" s="381"/>
      <c r="B30" s="519"/>
      <c r="C30" s="27"/>
      <c r="D30" s="402"/>
      <c r="E30" s="414"/>
      <c r="F30" s="216"/>
      <c r="G30" s="28"/>
      <c r="H30" s="29"/>
      <c r="I30" s="30"/>
      <c r="J30" s="31"/>
      <c r="K30" s="29"/>
      <c r="L30" s="32"/>
      <c r="M30" s="28"/>
      <c r="N30" s="29"/>
      <c r="O30" s="30"/>
      <c r="P30" s="31"/>
      <c r="Q30" s="29"/>
      <c r="R30" s="32"/>
      <c r="S30" s="28"/>
      <c r="T30" s="29"/>
      <c r="U30" s="30"/>
      <c r="V30" s="28"/>
      <c r="W30" s="29"/>
      <c r="X30" s="30"/>
      <c r="Y30" s="28"/>
      <c r="Z30" s="29"/>
      <c r="AA30" s="30"/>
      <c r="AB30" s="33"/>
      <c r="AC30" s="398"/>
      <c r="AD30" s="398"/>
      <c r="AE30" s="395"/>
      <c r="AF30" s="400"/>
      <c r="AG30" s="34"/>
      <c r="AH30" s="393"/>
      <c r="AI30" s="393"/>
      <c r="AJ30" s="395"/>
      <c r="AK30" s="449"/>
      <c r="AL30" s="222"/>
      <c r="AM30" s="274"/>
      <c r="AN30" s="23"/>
      <c r="AO30" s="24"/>
      <c r="AP30" s="25"/>
      <c r="AQ30" s="25"/>
      <c r="AR30" s="25"/>
      <c r="AS30" s="25"/>
      <c r="AT30" s="25"/>
      <c r="AU30" s="25"/>
      <c r="AV30" s="26"/>
      <c r="AW30" s="127"/>
      <c r="AX30" s="164"/>
      <c r="AY30" s="166"/>
      <c r="AZ30" s="374"/>
    </row>
    <row r="31" spans="1:55" s="334" customFormat="1" ht="10.5" customHeight="1" thickBot="1">
      <c r="A31" s="333" t="s">
        <v>10</v>
      </c>
      <c r="B31" s="538"/>
      <c r="C31" s="229"/>
      <c r="D31" s="230"/>
      <c r="E31" s="486"/>
      <c r="F31" s="231"/>
      <c r="G31" s="209"/>
      <c r="H31" s="210"/>
      <c r="I31" s="211"/>
      <c r="J31" s="209"/>
      <c r="K31" s="210"/>
      <c r="L31" s="211"/>
      <c r="M31" s="209"/>
      <c r="N31" s="210"/>
      <c r="O31" s="211"/>
      <c r="P31" s="209"/>
      <c r="Q31" s="210"/>
      <c r="R31" s="211"/>
      <c r="S31" s="209"/>
      <c r="T31" s="210"/>
      <c r="U31" s="211"/>
      <c r="V31" s="209"/>
      <c r="W31" s="210"/>
      <c r="X31" s="211"/>
      <c r="Y31" s="209"/>
      <c r="Z31" s="210"/>
      <c r="AA31" s="211"/>
      <c r="AB31" s="41"/>
      <c r="AC31" s="397"/>
      <c r="AD31" s="397"/>
      <c r="AE31" s="396"/>
      <c r="AF31" s="399"/>
      <c r="AG31" s="52"/>
      <c r="AH31" s="462"/>
      <c r="AI31" s="462"/>
      <c r="AJ31" s="396"/>
      <c r="AK31" s="448"/>
      <c r="AL31" s="53"/>
      <c r="AM31" s="54"/>
      <c r="AN31" s="23"/>
      <c r="AO31" s="24"/>
      <c r="AP31" s="25"/>
      <c r="AQ31" s="25"/>
      <c r="AR31" s="25"/>
      <c r="AS31" s="25"/>
      <c r="AT31" s="25"/>
      <c r="AU31" s="25"/>
      <c r="AV31" s="26"/>
      <c r="AW31" s="127"/>
      <c r="AX31" s="164"/>
      <c r="AY31" s="166"/>
      <c r="AZ31" s="375">
        <f>AK31</f>
        <v>0</v>
      </c>
    </row>
    <row r="32" spans="1:55" s="334" customFormat="1" ht="10.5" customHeight="1" thickTop="1" thickBot="1">
      <c r="A32" s="333" t="s">
        <v>10</v>
      </c>
      <c r="B32" s="539"/>
      <c r="C32" s="176"/>
      <c r="D32" s="55"/>
      <c r="E32" s="487"/>
      <c r="F32" s="216"/>
      <c r="G32" s="28"/>
      <c r="H32" s="29"/>
      <c r="I32" s="30"/>
      <c r="J32" s="28"/>
      <c r="K32" s="29"/>
      <c r="L32" s="30"/>
      <c r="M32" s="28"/>
      <c r="N32" s="29"/>
      <c r="O32" s="30"/>
      <c r="P32" s="28"/>
      <c r="Q32" s="29"/>
      <c r="R32" s="30"/>
      <c r="S32" s="28"/>
      <c r="T32" s="29"/>
      <c r="U32" s="30"/>
      <c r="V32" s="28"/>
      <c r="W32" s="29"/>
      <c r="X32" s="30"/>
      <c r="Y32" s="28"/>
      <c r="Z32" s="29"/>
      <c r="AA32" s="30"/>
      <c r="AB32" s="33"/>
      <c r="AC32" s="398"/>
      <c r="AD32" s="398"/>
      <c r="AE32" s="395"/>
      <c r="AF32" s="400"/>
      <c r="AG32" s="56"/>
      <c r="AH32" s="393"/>
      <c r="AI32" s="393"/>
      <c r="AJ32" s="395"/>
      <c r="AK32" s="449"/>
      <c r="AL32" s="33"/>
      <c r="AM32" s="57"/>
      <c r="AN32" s="23"/>
      <c r="AO32" s="24"/>
      <c r="AP32" s="25"/>
      <c r="AQ32" s="25"/>
      <c r="AR32" s="25"/>
      <c r="AS32" s="25"/>
      <c r="AT32" s="25"/>
      <c r="AU32" s="25"/>
      <c r="AV32" s="26"/>
      <c r="AW32" s="127"/>
      <c r="AX32" s="164"/>
      <c r="AY32" s="166"/>
      <c r="AZ32" s="374"/>
    </row>
    <row r="33" spans="1:52" ht="10.5" customHeight="1" thickBot="1">
      <c r="B33" s="540"/>
      <c r="C33" s="541"/>
      <c r="D33" s="541"/>
      <c r="E33" s="58"/>
      <c r="F33" s="59"/>
      <c r="G33" s="459"/>
      <c r="H33" s="460"/>
      <c r="I33" s="460"/>
      <c r="J33" s="460"/>
      <c r="K33" s="460"/>
      <c r="L33" s="461"/>
      <c r="M33" s="450"/>
      <c r="N33" s="451"/>
      <c r="O33" s="452"/>
      <c r="P33" s="502"/>
      <c r="Q33" s="451"/>
      <c r="R33" s="503"/>
      <c r="S33" s="504"/>
      <c r="T33" s="505"/>
      <c r="U33" s="506"/>
      <c r="V33" s="463"/>
      <c r="W33" s="464"/>
      <c r="X33" s="465"/>
      <c r="Y33" s="507"/>
      <c r="Z33" s="508"/>
      <c r="AA33" s="509"/>
      <c r="AB33" s="404"/>
      <c r="AC33" s="378"/>
      <c r="AD33" s="378"/>
      <c r="AE33" s="378"/>
      <c r="AF33" s="405"/>
      <c r="AG33" s="378"/>
      <c r="AH33" s="378"/>
      <c r="AI33" s="378"/>
      <c r="AJ33" s="378"/>
      <c r="AK33" s="378"/>
      <c r="AL33" s="378"/>
      <c r="AM33" s="378"/>
      <c r="AN33" s="15"/>
      <c r="AO33" s="24"/>
      <c r="AP33" s="60"/>
      <c r="AQ33" s="60"/>
      <c r="AR33" s="60"/>
      <c r="AS33" s="60"/>
      <c r="AT33" s="60"/>
      <c r="AU33" s="60"/>
      <c r="AV33" s="61"/>
      <c r="AW33" s="128"/>
      <c r="AX33" s="164"/>
      <c r="AY33" s="166"/>
    </row>
    <row r="34" spans="1:52" ht="12" customHeight="1" thickBot="1">
      <c r="A34" s="379">
        <f>+$B$33</f>
        <v>0</v>
      </c>
      <c r="B34" s="518"/>
      <c r="C34" s="175"/>
      <c r="D34" s="402"/>
      <c r="E34" s="535"/>
      <c r="F34" s="208"/>
      <c r="G34" s="278"/>
      <c r="H34" s="276"/>
      <c r="I34" s="277"/>
      <c r="J34" s="38"/>
      <c r="K34" s="276"/>
      <c r="L34" s="287"/>
      <c r="M34" s="278"/>
      <c r="N34" s="210"/>
      <c r="O34" s="211"/>
      <c r="P34" s="212"/>
      <c r="Q34" s="210"/>
      <c r="R34" s="213"/>
      <c r="S34" s="209"/>
      <c r="T34" s="210"/>
      <c r="U34" s="213"/>
      <c r="V34" s="209"/>
      <c r="W34" s="210"/>
      <c r="X34" s="213"/>
      <c r="Y34" s="209"/>
      <c r="Z34" s="210"/>
      <c r="AA34" s="277"/>
      <c r="AB34" s="41"/>
      <c r="AC34" s="397"/>
      <c r="AD34" s="397"/>
      <c r="AE34" s="396"/>
      <c r="AF34" s="399"/>
      <c r="AG34" s="21"/>
      <c r="AH34" s="392"/>
      <c r="AI34" s="392"/>
      <c r="AJ34" s="394"/>
      <c r="AK34" s="448"/>
      <c r="AL34" s="222"/>
      <c r="AM34" s="273"/>
      <c r="AN34" s="23"/>
      <c r="AO34" s="24"/>
      <c r="AP34" s="25"/>
      <c r="AQ34" s="25"/>
      <c r="AR34" s="25"/>
      <c r="AS34" s="25"/>
      <c r="AT34" s="25"/>
      <c r="AU34" s="25"/>
      <c r="AV34" s="26"/>
      <c r="AW34" s="127"/>
      <c r="AX34" s="164"/>
      <c r="AY34" s="166"/>
      <c r="AZ34" s="376">
        <f>AK34</f>
        <v>0</v>
      </c>
    </row>
    <row r="35" spans="1:52" ht="12" customHeight="1" thickTop="1" thickBot="1">
      <c r="A35" s="380"/>
      <c r="B35" s="519"/>
      <c r="C35" s="27"/>
      <c r="D35" s="402"/>
      <c r="E35" s="536"/>
      <c r="F35" s="216"/>
      <c r="G35" s="28"/>
      <c r="H35" s="29"/>
      <c r="I35" s="30"/>
      <c r="J35" s="31"/>
      <c r="K35" s="29"/>
      <c r="L35" s="32"/>
      <c r="M35" s="28"/>
      <c r="N35" s="29"/>
      <c r="O35" s="30"/>
      <c r="P35" s="31"/>
      <c r="Q35" s="29"/>
      <c r="R35" s="32"/>
      <c r="S35" s="28"/>
      <c r="T35" s="29"/>
      <c r="U35" s="30"/>
      <c r="V35" s="28"/>
      <c r="W35" s="29"/>
      <c r="X35" s="30"/>
      <c r="Y35" s="28"/>
      <c r="Z35" s="29"/>
      <c r="AA35" s="30"/>
      <c r="AB35" s="33"/>
      <c r="AC35" s="398"/>
      <c r="AD35" s="398"/>
      <c r="AE35" s="395"/>
      <c r="AF35" s="400"/>
      <c r="AG35" s="34"/>
      <c r="AH35" s="393"/>
      <c r="AI35" s="393"/>
      <c r="AJ35" s="395"/>
      <c r="AK35" s="449"/>
      <c r="AL35" s="222"/>
      <c r="AM35" s="274"/>
      <c r="AN35" s="23"/>
      <c r="AO35" s="24"/>
      <c r="AP35" s="25"/>
      <c r="AQ35" s="25"/>
      <c r="AR35" s="25"/>
      <c r="AS35" s="25"/>
      <c r="AT35" s="25"/>
      <c r="AU35" s="25"/>
      <c r="AV35" s="26"/>
      <c r="AW35" s="127"/>
      <c r="AX35" s="164"/>
      <c r="AY35" s="166"/>
      <c r="AZ35" s="374"/>
    </row>
    <row r="36" spans="1:52" ht="12" customHeight="1" thickBot="1">
      <c r="A36" s="379">
        <f>+$B$33</f>
        <v>0</v>
      </c>
      <c r="B36" s="518"/>
      <c r="C36" s="175"/>
      <c r="D36" s="523"/>
      <c r="E36" s="520"/>
      <c r="F36" s="233"/>
      <c r="G36" s="209"/>
      <c r="H36" s="210"/>
      <c r="I36" s="211"/>
      <c r="J36" s="212"/>
      <c r="K36" s="210"/>
      <c r="L36" s="211"/>
      <c r="M36" s="212"/>
      <c r="N36" s="210"/>
      <c r="O36" s="211"/>
      <c r="P36" s="212"/>
      <c r="Q36" s="210"/>
      <c r="R36" s="213"/>
      <c r="S36" s="209"/>
      <c r="T36" s="210"/>
      <c r="U36" s="211"/>
      <c r="V36" s="209"/>
      <c r="W36" s="210"/>
      <c r="X36" s="211"/>
      <c r="Y36" s="209"/>
      <c r="Z36" s="210"/>
      <c r="AA36" s="211"/>
      <c r="AB36" s="41"/>
      <c r="AC36" s="397"/>
      <c r="AD36" s="397"/>
      <c r="AE36" s="396"/>
      <c r="AF36" s="399"/>
      <c r="AG36" s="21"/>
      <c r="AH36" s="392"/>
      <c r="AI36" s="392"/>
      <c r="AJ36" s="394"/>
      <c r="AK36" s="448"/>
      <c r="AL36" s="222"/>
      <c r="AM36" s="273"/>
      <c r="AN36" s="23"/>
      <c r="AO36" s="24"/>
      <c r="AP36" s="25"/>
      <c r="AQ36" s="25"/>
      <c r="AR36" s="25"/>
      <c r="AS36" s="25"/>
      <c r="AT36" s="25"/>
      <c r="AU36" s="25"/>
      <c r="AV36" s="26"/>
      <c r="AW36" s="127"/>
      <c r="AX36" s="164"/>
      <c r="AY36" s="166"/>
      <c r="AZ36" s="376">
        <f>AK36</f>
        <v>0</v>
      </c>
    </row>
    <row r="37" spans="1:52" ht="12" customHeight="1" thickTop="1" thickBot="1">
      <c r="A37" s="380"/>
      <c r="B37" s="519"/>
      <c r="C37" s="27"/>
      <c r="D37" s="524"/>
      <c r="E37" s="520"/>
      <c r="F37" s="235"/>
      <c r="G37" s="28"/>
      <c r="H37" s="29"/>
      <c r="I37" s="30"/>
      <c r="J37" s="31"/>
      <c r="K37" s="29"/>
      <c r="L37" s="30"/>
      <c r="M37" s="28"/>
      <c r="N37" s="29"/>
      <c r="O37" s="30"/>
      <c r="P37" s="31"/>
      <c r="Q37" s="29"/>
      <c r="R37" s="32"/>
      <c r="S37" s="28"/>
      <c r="T37" s="29"/>
      <c r="U37" s="30"/>
      <c r="V37" s="28"/>
      <c r="W37" s="29"/>
      <c r="X37" s="30"/>
      <c r="Y37" s="28"/>
      <c r="Z37" s="29"/>
      <c r="AA37" s="30"/>
      <c r="AB37" s="33"/>
      <c r="AC37" s="398"/>
      <c r="AD37" s="398"/>
      <c r="AE37" s="395"/>
      <c r="AF37" s="400"/>
      <c r="AG37" s="34"/>
      <c r="AH37" s="393"/>
      <c r="AI37" s="393"/>
      <c r="AJ37" s="395"/>
      <c r="AK37" s="449"/>
      <c r="AL37" s="222"/>
      <c r="AM37" s="274"/>
      <c r="AN37" s="23"/>
      <c r="AO37" s="24"/>
      <c r="AP37" s="25"/>
      <c r="AQ37" s="25"/>
      <c r="AR37" s="25"/>
      <c r="AS37" s="25"/>
      <c r="AT37" s="25"/>
      <c r="AU37" s="25"/>
      <c r="AV37" s="26"/>
      <c r="AW37" s="127"/>
      <c r="AX37" s="164"/>
      <c r="AY37" s="166"/>
      <c r="AZ37" s="374"/>
    </row>
    <row r="38" spans="1:52" ht="12" customHeight="1" thickBot="1">
      <c r="A38" s="379">
        <f>+$B$33</f>
        <v>0</v>
      </c>
      <c r="B38" s="518"/>
      <c r="C38" s="175"/>
      <c r="D38" s="523"/>
      <c r="E38" s="520"/>
      <c r="F38" s="233"/>
      <c r="G38" s="209"/>
      <c r="H38" s="210"/>
      <c r="I38" s="211"/>
      <c r="J38" s="212"/>
      <c r="K38" s="210"/>
      <c r="L38" s="39"/>
      <c r="M38" s="278"/>
      <c r="N38" s="210"/>
      <c r="O38" s="236"/>
      <c r="P38" s="212"/>
      <c r="Q38" s="210"/>
      <c r="R38" s="213"/>
      <c r="S38" s="209"/>
      <c r="T38" s="210"/>
      <c r="U38" s="211"/>
      <c r="V38" s="209"/>
      <c r="W38" s="210"/>
      <c r="X38" s="211"/>
      <c r="Y38" s="209"/>
      <c r="Z38" s="210"/>
      <c r="AA38" s="211"/>
      <c r="AB38" s="41"/>
      <c r="AC38" s="397"/>
      <c r="AD38" s="397"/>
      <c r="AE38" s="396"/>
      <c r="AF38" s="399"/>
      <c r="AG38" s="21"/>
      <c r="AH38" s="392"/>
      <c r="AI38" s="392"/>
      <c r="AJ38" s="394"/>
      <c r="AK38" s="448"/>
      <c r="AL38" s="222"/>
      <c r="AM38" s="273"/>
      <c r="AN38" s="23"/>
      <c r="AO38" s="24"/>
      <c r="AP38" s="25"/>
      <c r="AQ38" s="25"/>
      <c r="AR38" s="25"/>
      <c r="AS38" s="25"/>
      <c r="AT38" s="25"/>
      <c r="AU38" s="25"/>
      <c r="AV38" s="26"/>
      <c r="AW38" s="127"/>
      <c r="AX38" s="164"/>
      <c r="AY38" s="166"/>
      <c r="AZ38" s="376">
        <f>AK38</f>
        <v>0</v>
      </c>
    </row>
    <row r="39" spans="1:52" ht="12" customHeight="1" thickTop="1" thickBot="1">
      <c r="A39" s="380"/>
      <c r="B39" s="519"/>
      <c r="C39" s="27"/>
      <c r="D39" s="524"/>
      <c r="E39" s="520"/>
      <c r="F39" s="235"/>
      <c r="G39" s="28"/>
      <c r="H39" s="29"/>
      <c r="I39" s="30"/>
      <c r="J39" s="31"/>
      <c r="K39" s="29"/>
      <c r="L39" s="32"/>
      <c r="M39" s="28"/>
      <c r="N39" s="29"/>
      <c r="O39" s="30"/>
      <c r="P39" s="31"/>
      <c r="Q39" s="29"/>
      <c r="R39" s="32"/>
      <c r="S39" s="28"/>
      <c r="T39" s="29"/>
      <c r="U39" s="30"/>
      <c r="V39" s="28"/>
      <c r="W39" s="29"/>
      <c r="X39" s="30"/>
      <c r="Y39" s="28"/>
      <c r="Z39" s="29"/>
      <c r="AA39" s="30"/>
      <c r="AB39" s="33"/>
      <c r="AC39" s="398"/>
      <c r="AD39" s="398"/>
      <c r="AE39" s="395"/>
      <c r="AF39" s="400"/>
      <c r="AG39" s="34"/>
      <c r="AH39" s="393"/>
      <c r="AI39" s="393"/>
      <c r="AJ39" s="395"/>
      <c r="AK39" s="449"/>
      <c r="AL39" s="263"/>
      <c r="AM39" s="266"/>
      <c r="AN39" s="23"/>
      <c r="AO39" s="24"/>
      <c r="AP39" s="25"/>
      <c r="AQ39" s="25"/>
      <c r="AR39" s="25"/>
      <c r="AS39" s="25"/>
      <c r="AT39" s="25"/>
      <c r="AU39" s="25"/>
      <c r="AV39" s="26"/>
      <c r="AW39" s="127"/>
      <c r="AX39" s="164"/>
      <c r="AY39" s="166"/>
      <c r="AZ39" s="374"/>
    </row>
    <row r="40" spans="1:52" s="334" customFormat="1" ht="10.5" customHeight="1" thickBot="1">
      <c r="A40" s="333" t="s">
        <v>11</v>
      </c>
      <c r="B40" s="538"/>
      <c r="C40" s="229"/>
      <c r="D40" s="457"/>
      <c r="E40" s="522"/>
      <c r="F40" s="231"/>
      <c r="G40" s="209"/>
      <c r="H40" s="210"/>
      <c r="I40" s="211"/>
      <c r="J40" s="209"/>
      <c r="K40" s="210"/>
      <c r="L40" s="211"/>
      <c r="M40" s="209"/>
      <c r="N40" s="210"/>
      <c r="O40" s="211"/>
      <c r="P40" s="209"/>
      <c r="Q40" s="210"/>
      <c r="R40" s="211"/>
      <c r="S40" s="209"/>
      <c r="T40" s="210"/>
      <c r="U40" s="211"/>
      <c r="V40" s="209"/>
      <c r="W40" s="210"/>
      <c r="X40" s="211"/>
      <c r="Y40" s="209"/>
      <c r="Z40" s="210"/>
      <c r="AA40" s="211"/>
      <c r="AB40" s="41"/>
      <c r="AC40" s="397"/>
      <c r="AD40" s="397"/>
      <c r="AE40" s="396"/>
      <c r="AF40" s="399"/>
      <c r="AG40" s="52"/>
      <c r="AH40" s="392"/>
      <c r="AI40" s="392"/>
      <c r="AJ40" s="394"/>
      <c r="AK40" s="448"/>
      <c r="AL40" s="265"/>
      <c r="AM40" s="265"/>
      <c r="AN40" s="23"/>
      <c r="AO40" s="24"/>
      <c r="AP40" s="25"/>
      <c r="AQ40" s="25"/>
      <c r="AR40" s="25"/>
      <c r="AS40" s="25"/>
      <c r="AT40" s="25"/>
      <c r="AU40" s="25"/>
      <c r="AV40" s="26"/>
      <c r="AW40" s="127"/>
      <c r="AX40" s="164"/>
      <c r="AY40" s="166"/>
      <c r="AZ40" s="377">
        <f>AK40</f>
        <v>0</v>
      </c>
    </row>
    <row r="41" spans="1:52" s="334" customFormat="1" ht="10.5" customHeight="1" thickTop="1" thickBot="1">
      <c r="A41" s="333" t="s">
        <v>11</v>
      </c>
      <c r="B41" s="539"/>
      <c r="C41" s="176"/>
      <c r="D41" s="458"/>
      <c r="E41" s="487"/>
      <c r="F41" s="216"/>
      <c r="G41" s="28"/>
      <c r="H41" s="29"/>
      <c r="I41" s="30"/>
      <c r="J41" s="28"/>
      <c r="K41" s="29"/>
      <c r="L41" s="30"/>
      <c r="M41" s="28"/>
      <c r="N41" s="29"/>
      <c r="O41" s="30"/>
      <c r="P41" s="28"/>
      <c r="Q41" s="29"/>
      <c r="R41" s="30"/>
      <c r="S41" s="28"/>
      <c r="T41" s="29"/>
      <c r="U41" s="30"/>
      <c r="V41" s="28"/>
      <c r="W41" s="29"/>
      <c r="X41" s="30"/>
      <c r="Y41" s="28"/>
      <c r="Z41" s="29"/>
      <c r="AA41" s="30"/>
      <c r="AB41" s="33"/>
      <c r="AC41" s="398"/>
      <c r="AD41" s="398"/>
      <c r="AE41" s="395"/>
      <c r="AF41" s="400"/>
      <c r="AG41" s="56"/>
      <c r="AH41" s="393"/>
      <c r="AI41" s="393"/>
      <c r="AJ41" s="395"/>
      <c r="AK41" s="449"/>
      <c r="AL41" s="264"/>
      <c r="AM41" s="264"/>
      <c r="AN41" s="23"/>
      <c r="AO41" s="24"/>
      <c r="AP41" s="25"/>
      <c r="AQ41" s="25"/>
      <c r="AR41" s="25"/>
      <c r="AS41" s="25"/>
      <c r="AT41" s="25"/>
      <c r="AU41" s="25"/>
      <c r="AV41" s="26"/>
      <c r="AW41" s="127"/>
      <c r="AX41" s="164"/>
      <c r="AY41" s="166"/>
      <c r="AZ41" s="374"/>
    </row>
    <row r="42" spans="1:52" s="334" customFormat="1" ht="10.5" customHeight="1" thickBot="1">
      <c r="A42" s="333"/>
      <c r="B42" s="540"/>
      <c r="C42" s="541"/>
      <c r="D42" s="541"/>
      <c r="E42" s="72"/>
      <c r="F42" s="59"/>
      <c r="G42" s="463"/>
      <c r="H42" s="464"/>
      <c r="I42" s="465"/>
      <c r="J42" s="450"/>
      <c r="K42" s="451"/>
      <c r="L42" s="452"/>
      <c r="M42" s="450"/>
      <c r="N42" s="451"/>
      <c r="O42" s="452"/>
      <c r="P42" s="502"/>
      <c r="Q42" s="451"/>
      <c r="R42" s="503"/>
      <c r="S42" s="504"/>
      <c r="T42" s="505"/>
      <c r="U42" s="506"/>
      <c r="V42" s="463"/>
      <c r="W42" s="464"/>
      <c r="X42" s="465"/>
      <c r="Y42" s="507"/>
      <c r="Z42" s="508"/>
      <c r="AA42" s="509"/>
      <c r="AB42" s="404"/>
      <c r="AC42" s="378"/>
      <c r="AD42" s="378"/>
      <c r="AE42" s="378"/>
      <c r="AF42" s="405"/>
      <c r="AG42" s="378"/>
      <c r="AH42" s="378"/>
      <c r="AI42" s="378"/>
      <c r="AJ42" s="378"/>
      <c r="AK42" s="378"/>
      <c r="AL42" s="378"/>
      <c r="AM42" s="378"/>
      <c r="AN42" s="15"/>
      <c r="AW42" s="128"/>
      <c r="AX42" s="164"/>
      <c r="AY42" s="166"/>
    </row>
    <row r="43" spans="1:52" s="334" customFormat="1" ht="12" customHeight="1" thickBot="1">
      <c r="A43" s="379">
        <f>+$B$42</f>
        <v>0</v>
      </c>
      <c r="B43" s="518"/>
      <c r="C43" s="175"/>
      <c r="D43" s="524"/>
      <c r="E43" s="537"/>
      <c r="F43" s="233"/>
      <c r="G43" s="209"/>
      <c r="H43" s="210"/>
      <c r="I43" s="211"/>
      <c r="J43" s="209"/>
      <c r="K43" s="210"/>
      <c r="L43" s="211"/>
      <c r="M43" s="209"/>
      <c r="N43" s="210"/>
      <c r="O43" s="211"/>
      <c r="P43" s="212"/>
      <c r="Q43" s="210"/>
      <c r="R43" s="220"/>
      <c r="S43" s="209"/>
      <c r="T43" s="210"/>
      <c r="U43" s="211"/>
      <c r="V43" s="209"/>
      <c r="W43" s="210"/>
      <c r="X43" s="211"/>
      <c r="Y43" s="209"/>
      <c r="Z43" s="210"/>
      <c r="AA43" s="211"/>
      <c r="AB43" s="41"/>
      <c r="AC43" s="397"/>
      <c r="AD43" s="397"/>
      <c r="AE43" s="396"/>
      <c r="AF43" s="399"/>
      <c r="AG43" s="21"/>
      <c r="AH43" s="392"/>
      <c r="AI43" s="392"/>
      <c r="AJ43" s="394"/>
      <c r="AK43" s="448"/>
      <c r="AL43" s="62"/>
      <c r="AM43" s="273"/>
      <c r="AN43" s="23"/>
      <c r="AO43" s="24"/>
      <c r="AP43" s="25"/>
      <c r="AQ43" s="25"/>
      <c r="AR43" s="25"/>
      <c r="AS43" s="25"/>
      <c r="AT43" s="25"/>
      <c r="AU43" s="25"/>
      <c r="AV43" s="26"/>
      <c r="AW43" s="127"/>
      <c r="AX43" s="164"/>
      <c r="AY43" s="166"/>
      <c r="AZ43" s="373">
        <f>AK43</f>
        <v>0</v>
      </c>
    </row>
    <row r="44" spans="1:52" s="334" customFormat="1" ht="12" customHeight="1" thickTop="1" thickBot="1">
      <c r="A44" s="381"/>
      <c r="B44" s="519"/>
      <c r="C44" s="27"/>
      <c r="D44" s="524"/>
      <c r="E44" s="521"/>
      <c r="F44" s="235"/>
      <c r="G44" s="28"/>
      <c r="H44" s="29"/>
      <c r="I44" s="30"/>
      <c r="J44" s="28"/>
      <c r="K44" s="29"/>
      <c r="L44" s="30"/>
      <c r="M44" s="28"/>
      <c r="N44" s="29"/>
      <c r="O44" s="30"/>
      <c r="P44" s="28"/>
      <c r="Q44" s="29"/>
      <c r="R44" s="30"/>
      <c r="S44" s="28"/>
      <c r="T44" s="63"/>
      <c r="U44" s="30"/>
      <c r="V44" s="28"/>
      <c r="W44" s="29"/>
      <c r="X44" s="30"/>
      <c r="Y44" s="64"/>
      <c r="Z44" s="29"/>
      <c r="AA44" s="30"/>
      <c r="AB44" s="33"/>
      <c r="AC44" s="398"/>
      <c r="AD44" s="398"/>
      <c r="AE44" s="395"/>
      <c r="AF44" s="400"/>
      <c r="AG44" s="34"/>
      <c r="AH44" s="393"/>
      <c r="AI44" s="393"/>
      <c r="AJ44" s="395"/>
      <c r="AK44" s="449"/>
      <c r="AL44" s="222"/>
      <c r="AM44" s="274"/>
      <c r="AN44" s="23"/>
      <c r="AO44" s="24"/>
      <c r="AP44" s="25"/>
      <c r="AQ44" s="25"/>
      <c r="AR44" s="25"/>
      <c r="AS44" s="25"/>
      <c r="AT44" s="25"/>
      <c r="AU44" s="25"/>
      <c r="AV44" s="26"/>
      <c r="AW44" s="127"/>
      <c r="AX44" s="164"/>
      <c r="AY44" s="166"/>
      <c r="AZ44" s="374"/>
    </row>
    <row r="45" spans="1:52" s="334" customFormat="1" ht="12" customHeight="1" thickBot="1">
      <c r="A45" s="379">
        <f>+$B$42</f>
        <v>0</v>
      </c>
      <c r="B45" s="401"/>
      <c r="C45" s="175"/>
      <c r="D45" s="523"/>
      <c r="E45" s="521"/>
      <c r="F45" s="233"/>
      <c r="G45" s="209"/>
      <c r="H45" s="210"/>
      <c r="I45" s="211"/>
      <c r="J45" s="209"/>
      <c r="K45" s="210"/>
      <c r="L45" s="211"/>
      <c r="M45" s="215"/>
      <c r="N45" s="210"/>
      <c r="O45" s="211"/>
      <c r="P45" s="212"/>
      <c r="Q45" s="210"/>
      <c r="R45" s="220"/>
      <c r="S45" s="209"/>
      <c r="T45" s="210"/>
      <c r="U45" s="211"/>
      <c r="V45" s="209"/>
      <c r="W45" s="210"/>
      <c r="X45" s="211"/>
      <c r="Y45" s="209"/>
      <c r="Z45" s="210"/>
      <c r="AA45" s="211"/>
      <c r="AB45" s="41"/>
      <c r="AC45" s="397"/>
      <c r="AD45" s="397"/>
      <c r="AE45" s="396"/>
      <c r="AF45" s="399"/>
      <c r="AG45" s="21"/>
      <c r="AH45" s="392"/>
      <c r="AI45" s="392"/>
      <c r="AJ45" s="394"/>
      <c r="AK45" s="448"/>
      <c r="AL45" s="222"/>
      <c r="AM45" s="273"/>
      <c r="AN45" s="23"/>
      <c r="AO45" s="24"/>
      <c r="AP45" s="25"/>
      <c r="AQ45" s="25"/>
      <c r="AR45" s="25"/>
      <c r="AS45" s="25"/>
      <c r="AT45" s="25"/>
      <c r="AU45" s="25"/>
      <c r="AV45" s="26"/>
      <c r="AW45" s="127"/>
      <c r="AX45" s="164"/>
      <c r="AY45" s="166"/>
      <c r="AZ45" s="373">
        <f>AK45</f>
        <v>0</v>
      </c>
    </row>
    <row r="46" spans="1:52" s="334" customFormat="1" ht="12" customHeight="1" thickTop="1" thickBot="1">
      <c r="A46" s="381"/>
      <c r="B46" s="402"/>
      <c r="C46" s="27"/>
      <c r="D46" s="524"/>
      <c r="E46" s="521"/>
      <c r="F46" s="235"/>
      <c r="G46" s="28"/>
      <c r="H46" s="29"/>
      <c r="I46" s="30"/>
      <c r="J46" s="28"/>
      <c r="K46" s="29"/>
      <c r="L46" s="30"/>
      <c r="M46" s="28"/>
      <c r="N46" s="29"/>
      <c r="O46" s="30"/>
      <c r="P46" s="28"/>
      <c r="Q46" s="29"/>
      <c r="R46" s="30"/>
      <c r="S46" s="28"/>
      <c r="T46" s="63"/>
      <c r="U46" s="30"/>
      <c r="V46" s="28"/>
      <c r="W46" s="29"/>
      <c r="X46" s="30"/>
      <c r="Y46" s="64"/>
      <c r="Z46" s="29"/>
      <c r="AA46" s="30"/>
      <c r="AB46" s="33"/>
      <c r="AC46" s="398"/>
      <c r="AD46" s="398"/>
      <c r="AE46" s="395"/>
      <c r="AF46" s="400"/>
      <c r="AG46" s="34"/>
      <c r="AH46" s="393"/>
      <c r="AI46" s="393"/>
      <c r="AJ46" s="395"/>
      <c r="AK46" s="449"/>
      <c r="AL46" s="222"/>
      <c r="AM46" s="273"/>
      <c r="AN46" s="23"/>
      <c r="AO46" s="24"/>
      <c r="AP46" s="25"/>
      <c r="AQ46" s="25"/>
      <c r="AR46" s="25"/>
      <c r="AS46" s="25"/>
      <c r="AT46" s="25"/>
      <c r="AU46" s="25"/>
      <c r="AV46" s="26"/>
      <c r="AW46" s="127"/>
      <c r="AX46" s="164"/>
      <c r="AY46" s="166"/>
      <c r="AZ46" s="374"/>
    </row>
    <row r="47" spans="1:52" s="334" customFormat="1" ht="12" customHeight="1" thickBot="1">
      <c r="A47" s="379">
        <f>+$B$42</f>
        <v>0</v>
      </c>
      <c r="B47" s="401"/>
      <c r="C47" s="175"/>
      <c r="D47" s="523"/>
      <c r="E47" s="521"/>
      <c r="F47" s="233"/>
      <c r="G47" s="228"/>
      <c r="H47" s="210"/>
      <c r="I47" s="211"/>
      <c r="J47" s="228"/>
      <c r="K47" s="210"/>
      <c r="L47" s="211"/>
      <c r="M47" s="228"/>
      <c r="N47" s="281"/>
      <c r="O47" s="211"/>
      <c r="P47" s="212"/>
      <c r="Q47" s="210"/>
      <c r="R47" s="220"/>
      <c r="S47" s="209"/>
      <c r="T47" s="210"/>
      <c r="U47" s="211"/>
      <c r="V47" s="209"/>
      <c r="W47" s="210"/>
      <c r="X47" s="211"/>
      <c r="Y47" s="209"/>
      <c r="Z47" s="210"/>
      <c r="AA47" s="211"/>
      <c r="AB47" s="41"/>
      <c r="AC47" s="397"/>
      <c r="AD47" s="397"/>
      <c r="AE47" s="396"/>
      <c r="AF47" s="399"/>
      <c r="AG47" s="21"/>
      <c r="AH47" s="392"/>
      <c r="AI47" s="392"/>
      <c r="AJ47" s="394"/>
      <c r="AK47" s="448"/>
      <c r="AL47" s="222"/>
      <c r="AM47" s="273"/>
      <c r="AN47" s="23"/>
      <c r="AO47" s="24"/>
      <c r="AP47" s="25"/>
      <c r="AQ47" s="25"/>
      <c r="AR47" s="25"/>
      <c r="AS47" s="25"/>
      <c r="AT47" s="25"/>
      <c r="AU47" s="25"/>
      <c r="AV47" s="26"/>
      <c r="AW47" s="127"/>
      <c r="AX47" s="164"/>
      <c r="AY47" s="166"/>
      <c r="AZ47" s="373">
        <f>AK47</f>
        <v>0</v>
      </c>
    </row>
    <row r="48" spans="1:52" s="334" customFormat="1" ht="12" customHeight="1" thickTop="1" thickBot="1">
      <c r="A48" s="381"/>
      <c r="B48" s="402"/>
      <c r="C48" s="27"/>
      <c r="D48" s="524"/>
      <c r="E48" s="521"/>
      <c r="F48" s="235"/>
      <c r="G48" s="28"/>
      <c r="H48" s="29"/>
      <c r="I48" s="30"/>
      <c r="J48" s="28"/>
      <c r="K48" s="29"/>
      <c r="L48" s="30"/>
      <c r="M48" s="28"/>
      <c r="N48" s="29"/>
      <c r="O48" s="30"/>
      <c r="P48" s="28"/>
      <c r="Q48" s="29"/>
      <c r="R48" s="30"/>
      <c r="S48" s="28"/>
      <c r="T48" s="63"/>
      <c r="U48" s="30"/>
      <c r="V48" s="28"/>
      <c r="W48" s="29"/>
      <c r="X48" s="30"/>
      <c r="Y48" s="64"/>
      <c r="Z48" s="29"/>
      <c r="AA48" s="30"/>
      <c r="AB48" s="33"/>
      <c r="AC48" s="398"/>
      <c r="AD48" s="398"/>
      <c r="AE48" s="395"/>
      <c r="AF48" s="400"/>
      <c r="AG48" s="34"/>
      <c r="AH48" s="393"/>
      <c r="AI48" s="393"/>
      <c r="AJ48" s="395"/>
      <c r="AK48" s="449"/>
      <c r="AL48" s="222"/>
      <c r="AM48" s="274"/>
      <c r="AN48" s="23"/>
      <c r="AO48" s="24"/>
      <c r="AP48" s="25"/>
      <c r="AQ48" s="25"/>
      <c r="AR48" s="25"/>
      <c r="AS48" s="25"/>
      <c r="AT48" s="25"/>
      <c r="AU48" s="25"/>
      <c r="AV48" s="26"/>
      <c r="AW48" s="127"/>
      <c r="AX48" s="164"/>
      <c r="AY48" s="166"/>
      <c r="AZ48" s="374"/>
    </row>
    <row r="49" spans="1:52" s="334" customFormat="1" ht="12" customHeight="1" thickBot="1">
      <c r="A49" s="379">
        <f>+$B$42</f>
        <v>0</v>
      </c>
      <c r="B49" s="401"/>
      <c r="C49" s="175"/>
      <c r="D49" s="523"/>
      <c r="E49" s="521"/>
      <c r="F49" s="233"/>
      <c r="G49" s="209"/>
      <c r="H49" s="210"/>
      <c r="I49" s="211"/>
      <c r="J49" s="209"/>
      <c r="K49" s="210"/>
      <c r="L49" s="211"/>
      <c r="M49" s="209"/>
      <c r="N49" s="210"/>
      <c r="O49" s="282"/>
      <c r="P49" s="212"/>
      <c r="Q49" s="234"/>
      <c r="R49" s="220"/>
      <c r="S49" s="209"/>
      <c r="T49" s="210"/>
      <c r="U49" s="211"/>
      <c r="V49" s="209"/>
      <c r="W49" s="210"/>
      <c r="X49" s="211"/>
      <c r="Y49" s="209"/>
      <c r="Z49" s="210"/>
      <c r="AA49" s="211"/>
      <c r="AB49" s="41"/>
      <c r="AC49" s="397"/>
      <c r="AD49" s="397"/>
      <c r="AE49" s="396"/>
      <c r="AF49" s="399"/>
      <c r="AG49" s="21"/>
      <c r="AH49" s="392"/>
      <c r="AI49" s="392"/>
      <c r="AJ49" s="394"/>
      <c r="AK49" s="448"/>
      <c r="AL49" s="222"/>
      <c r="AM49" s="273"/>
      <c r="AN49" s="23"/>
      <c r="AO49" s="24"/>
      <c r="AP49" s="25"/>
      <c r="AQ49" s="25"/>
      <c r="AR49" s="25"/>
      <c r="AS49" s="25"/>
      <c r="AT49" s="25"/>
      <c r="AU49" s="25"/>
      <c r="AV49" s="26"/>
      <c r="AW49" s="127"/>
      <c r="AX49" s="164"/>
      <c r="AY49" s="166"/>
      <c r="AZ49" s="373">
        <f>AK49</f>
        <v>0</v>
      </c>
    </row>
    <row r="50" spans="1:52" s="334" customFormat="1" ht="12" customHeight="1" thickTop="1" thickBot="1">
      <c r="A50" s="381"/>
      <c r="B50" s="402"/>
      <c r="C50" s="27"/>
      <c r="D50" s="524"/>
      <c r="E50" s="521"/>
      <c r="F50" s="235"/>
      <c r="G50" s="28"/>
      <c r="H50" s="29"/>
      <c r="I50" s="30"/>
      <c r="J50" s="28"/>
      <c r="K50" s="29"/>
      <c r="L50" s="30"/>
      <c r="M50" s="28"/>
      <c r="N50" s="29"/>
      <c r="O50" s="30"/>
      <c r="P50" s="28"/>
      <c r="Q50" s="29"/>
      <c r="R50" s="30"/>
      <c r="S50" s="28"/>
      <c r="T50" s="63"/>
      <c r="U50" s="30"/>
      <c r="V50" s="28"/>
      <c r="W50" s="29"/>
      <c r="X50" s="30"/>
      <c r="Y50" s="64"/>
      <c r="Z50" s="29"/>
      <c r="AA50" s="30"/>
      <c r="AB50" s="33"/>
      <c r="AC50" s="398"/>
      <c r="AD50" s="398"/>
      <c r="AE50" s="395"/>
      <c r="AF50" s="400"/>
      <c r="AG50" s="34"/>
      <c r="AH50" s="393"/>
      <c r="AI50" s="393"/>
      <c r="AJ50" s="395"/>
      <c r="AK50" s="449"/>
      <c r="AL50" s="222"/>
      <c r="AM50" s="274"/>
      <c r="AN50" s="23"/>
      <c r="AO50" s="24"/>
      <c r="AP50" s="25"/>
      <c r="AQ50" s="25"/>
      <c r="AR50" s="25"/>
      <c r="AS50" s="25"/>
      <c r="AT50" s="25"/>
      <c r="AU50" s="25"/>
      <c r="AV50" s="26"/>
      <c r="AW50" s="127"/>
      <c r="AX50" s="164"/>
      <c r="AY50" s="166"/>
      <c r="AZ50" s="374"/>
    </row>
    <row r="51" spans="1:52" s="334" customFormat="1" ht="12" customHeight="1" thickBot="1">
      <c r="A51" s="379">
        <f>+$B$42</f>
        <v>0</v>
      </c>
      <c r="B51" s="401"/>
      <c r="C51" s="175"/>
      <c r="D51" s="523"/>
      <c r="E51" s="521"/>
      <c r="F51" s="233"/>
      <c r="G51" s="209"/>
      <c r="H51" s="210"/>
      <c r="I51" s="236"/>
      <c r="J51" s="209"/>
      <c r="K51" s="210"/>
      <c r="L51" s="236"/>
      <c r="M51" s="209"/>
      <c r="N51" s="210"/>
      <c r="O51" s="282"/>
      <c r="P51" s="212"/>
      <c r="Q51" s="210"/>
      <c r="R51" s="261"/>
      <c r="S51" s="209"/>
      <c r="T51" s="210"/>
      <c r="U51" s="211"/>
      <c r="V51" s="209"/>
      <c r="W51" s="210"/>
      <c r="X51" s="211"/>
      <c r="Y51" s="209"/>
      <c r="Z51" s="210"/>
      <c r="AA51" s="211"/>
      <c r="AB51" s="41"/>
      <c r="AC51" s="397"/>
      <c r="AD51" s="397"/>
      <c r="AE51" s="396"/>
      <c r="AF51" s="399"/>
      <c r="AG51" s="21"/>
      <c r="AH51" s="392"/>
      <c r="AI51" s="392"/>
      <c r="AJ51" s="394"/>
      <c r="AK51" s="448"/>
      <c r="AL51" s="222"/>
      <c r="AM51" s="273"/>
      <c r="AN51" s="23"/>
      <c r="AO51" s="24"/>
      <c r="AP51" s="25"/>
      <c r="AQ51" s="25"/>
      <c r="AR51" s="25"/>
      <c r="AS51" s="25"/>
      <c r="AT51" s="25"/>
      <c r="AU51" s="25"/>
      <c r="AV51" s="26"/>
      <c r="AW51" s="127"/>
      <c r="AX51" s="164"/>
      <c r="AY51" s="166"/>
      <c r="AZ51" s="373">
        <f>AK51</f>
        <v>0</v>
      </c>
    </row>
    <row r="52" spans="1:52" s="334" customFormat="1" ht="12" customHeight="1" thickTop="1" thickBot="1">
      <c r="A52" s="381"/>
      <c r="B52" s="402"/>
      <c r="C52" s="27"/>
      <c r="D52" s="524"/>
      <c r="E52" s="521"/>
      <c r="F52" s="235"/>
      <c r="G52" s="28"/>
      <c r="H52" s="29"/>
      <c r="I52" s="30"/>
      <c r="J52" s="28"/>
      <c r="K52" s="29"/>
      <c r="L52" s="30"/>
      <c r="M52" s="28"/>
      <c r="N52" s="29"/>
      <c r="O52" s="30"/>
      <c r="P52" s="28"/>
      <c r="Q52" s="29"/>
      <c r="R52" s="30"/>
      <c r="S52" s="28"/>
      <c r="T52" s="63"/>
      <c r="U52" s="30"/>
      <c r="V52" s="28"/>
      <c r="W52" s="29"/>
      <c r="X52" s="30"/>
      <c r="Y52" s="64"/>
      <c r="Z52" s="29"/>
      <c r="AA52" s="30"/>
      <c r="AB52" s="33"/>
      <c r="AC52" s="398"/>
      <c r="AD52" s="398"/>
      <c r="AE52" s="395"/>
      <c r="AF52" s="400"/>
      <c r="AG52" s="34"/>
      <c r="AH52" s="393"/>
      <c r="AI52" s="393"/>
      <c r="AJ52" s="395"/>
      <c r="AK52" s="449"/>
      <c r="AL52" s="222"/>
      <c r="AM52" s="274"/>
      <c r="AN52" s="23"/>
      <c r="AO52" s="24"/>
      <c r="AP52" s="25"/>
      <c r="AQ52" s="25"/>
      <c r="AR52" s="25"/>
      <c r="AS52" s="25"/>
      <c r="AT52" s="25"/>
      <c r="AU52" s="25"/>
      <c r="AV52" s="26"/>
      <c r="AW52" s="127"/>
      <c r="AX52" s="164"/>
      <c r="AY52" s="166"/>
      <c r="AZ52" s="374"/>
    </row>
    <row r="53" spans="1:52" s="334" customFormat="1" ht="12" customHeight="1" thickBot="1">
      <c r="A53" s="379">
        <f>+$B$42</f>
        <v>0</v>
      </c>
      <c r="B53" s="401"/>
      <c r="C53" s="175"/>
      <c r="D53" s="523"/>
      <c r="E53" s="521"/>
      <c r="F53" s="233"/>
      <c r="G53" s="209"/>
      <c r="H53" s="210"/>
      <c r="I53" s="211"/>
      <c r="J53" s="209"/>
      <c r="K53" s="210"/>
      <c r="L53" s="211"/>
      <c r="M53" s="209"/>
      <c r="N53" s="210"/>
      <c r="O53" s="211"/>
      <c r="P53" s="212"/>
      <c r="Q53" s="210"/>
      <c r="R53" s="220"/>
      <c r="S53" s="209"/>
      <c r="T53" s="210"/>
      <c r="U53" s="211"/>
      <c r="V53" s="209"/>
      <c r="W53" s="349"/>
      <c r="X53" s="353"/>
      <c r="Y53" s="209"/>
      <c r="Z53" s="210"/>
      <c r="AA53" s="211"/>
      <c r="AB53" s="41"/>
      <c r="AC53" s="397"/>
      <c r="AD53" s="397"/>
      <c r="AE53" s="396"/>
      <c r="AF53" s="399"/>
      <c r="AG53" s="21"/>
      <c r="AH53" s="392"/>
      <c r="AI53" s="392"/>
      <c r="AJ53" s="394"/>
      <c r="AK53" s="448"/>
      <c r="AL53" s="222"/>
      <c r="AM53" s="273"/>
      <c r="AN53" s="23"/>
      <c r="AO53" s="24"/>
      <c r="AP53" s="25"/>
      <c r="AQ53" s="25"/>
      <c r="AR53" s="25"/>
      <c r="AS53" s="25"/>
      <c r="AT53" s="25"/>
      <c r="AU53" s="25"/>
      <c r="AV53" s="26"/>
      <c r="AW53" s="127"/>
      <c r="AX53" s="164"/>
      <c r="AY53" s="166"/>
      <c r="AZ53" s="373">
        <f>AK53</f>
        <v>0</v>
      </c>
    </row>
    <row r="54" spans="1:52" s="334" customFormat="1" ht="12" customHeight="1" thickTop="1" thickBot="1">
      <c r="A54" s="381"/>
      <c r="B54" s="402"/>
      <c r="C54" s="27"/>
      <c r="D54" s="524"/>
      <c r="E54" s="521"/>
      <c r="F54" s="235"/>
      <c r="G54" s="28"/>
      <c r="H54" s="29"/>
      <c r="I54" s="30"/>
      <c r="J54" s="28"/>
      <c r="K54" s="29"/>
      <c r="L54" s="30"/>
      <c r="M54" s="28"/>
      <c r="N54" s="29"/>
      <c r="O54" s="30"/>
      <c r="P54" s="28"/>
      <c r="Q54" s="29"/>
      <c r="R54" s="30"/>
      <c r="S54" s="28"/>
      <c r="T54" s="63"/>
      <c r="U54" s="30"/>
      <c r="V54" s="28"/>
      <c r="W54" s="29"/>
      <c r="X54" s="30"/>
      <c r="Y54" s="64"/>
      <c r="Z54" s="29"/>
      <c r="AA54" s="30"/>
      <c r="AB54" s="33"/>
      <c r="AC54" s="398"/>
      <c r="AD54" s="398"/>
      <c r="AE54" s="395"/>
      <c r="AF54" s="400"/>
      <c r="AG54" s="34"/>
      <c r="AH54" s="393"/>
      <c r="AI54" s="393"/>
      <c r="AJ54" s="395"/>
      <c r="AK54" s="449"/>
      <c r="AL54" s="222"/>
      <c r="AM54" s="274"/>
      <c r="AN54" s="23"/>
      <c r="AO54" s="24"/>
      <c r="AP54" s="25"/>
      <c r="AQ54" s="25"/>
      <c r="AR54" s="25"/>
      <c r="AS54" s="25"/>
      <c r="AT54" s="25"/>
      <c r="AU54" s="25"/>
      <c r="AV54" s="26"/>
      <c r="AW54" s="127"/>
      <c r="AX54" s="164"/>
      <c r="AY54" s="166"/>
      <c r="AZ54" s="374"/>
    </row>
    <row r="55" spans="1:52" s="334" customFormat="1" ht="12" customHeight="1" thickBot="1">
      <c r="A55" s="379">
        <f>+$B$42</f>
        <v>0</v>
      </c>
      <c r="B55" s="401"/>
      <c r="C55" s="175"/>
      <c r="D55" s="523"/>
      <c r="E55" s="521"/>
      <c r="F55" s="233"/>
      <c r="G55" s="209"/>
      <c r="H55" s="210"/>
      <c r="I55" s="211"/>
      <c r="J55" s="209"/>
      <c r="K55" s="210"/>
      <c r="L55" s="211"/>
      <c r="M55" s="209"/>
      <c r="N55" s="210"/>
      <c r="O55" s="211"/>
      <c r="P55" s="212"/>
      <c r="Q55" s="210"/>
      <c r="R55" s="220"/>
      <c r="S55" s="209"/>
      <c r="T55" s="210"/>
      <c r="U55" s="211"/>
      <c r="V55" s="209"/>
      <c r="W55" s="210"/>
      <c r="X55" s="211"/>
      <c r="Y55" s="209"/>
      <c r="Z55" s="210"/>
      <c r="AA55" s="211"/>
      <c r="AB55" s="41"/>
      <c r="AC55" s="397"/>
      <c r="AD55" s="397"/>
      <c r="AE55" s="396"/>
      <c r="AF55" s="399"/>
      <c r="AG55" s="21"/>
      <c r="AH55" s="392"/>
      <c r="AI55" s="392"/>
      <c r="AJ55" s="394"/>
      <c r="AK55" s="448"/>
      <c r="AL55" s="222"/>
      <c r="AM55" s="273"/>
      <c r="AN55" s="23"/>
      <c r="AO55" s="24"/>
      <c r="AP55" s="25"/>
      <c r="AQ55" s="25"/>
      <c r="AR55" s="25"/>
      <c r="AS55" s="25"/>
      <c r="AT55" s="25"/>
      <c r="AU55" s="25"/>
      <c r="AV55" s="26"/>
      <c r="AW55" s="127"/>
      <c r="AX55" s="164"/>
      <c r="AY55" s="166"/>
      <c r="AZ55" s="373">
        <f>AK55</f>
        <v>0</v>
      </c>
    </row>
    <row r="56" spans="1:52" s="334" customFormat="1" ht="12" customHeight="1" thickTop="1" thickBot="1">
      <c r="A56" s="381"/>
      <c r="B56" s="402"/>
      <c r="C56" s="27"/>
      <c r="D56" s="524"/>
      <c r="E56" s="521"/>
      <c r="F56" s="235"/>
      <c r="G56" s="28"/>
      <c r="H56" s="29"/>
      <c r="I56" s="30"/>
      <c r="J56" s="28"/>
      <c r="K56" s="29"/>
      <c r="L56" s="30"/>
      <c r="M56" s="28"/>
      <c r="N56" s="29"/>
      <c r="O56" s="30"/>
      <c r="P56" s="28"/>
      <c r="Q56" s="29"/>
      <c r="R56" s="30"/>
      <c r="S56" s="28"/>
      <c r="T56" s="63"/>
      <c r="U56" s="30"/>
      <c r="V56" s="28"/>
      <c r="W56" s="29"/>
      <c r="X56" s="30"/>
      <c r="Y56" s="64"/>
      <c r="Z56" s="29"/>
      <c r="AA56" s="30"/>
      <c r="AB56" s="33"/>
      <c r="AC56" s="398"/>
      <c r="AD56" s="398"/>
      <c r="AE56" s="395"/>
      <c r="AF56" s="400"/>
      <c r="AG56" s="34"/>
      <c r="AH56" s="393"/>
      <c r="AI56" s="393"/>
      <c r="AJ56" s="395"/>
      <c r="AK56" s="449"/>
      <c r="AL56" s="222"/>
      <c r="AM56" s="274"/>
      <c r="AN56" s="23"/>
      <c r="AO56" s="24"/>
      <c r="AP56" s="25"/>
      <c r="AQ56" s="25"/>
      <c r="AR56" s="25"/>
      <c r="AS56" s="25"/>
      <c r="AT56" s="25"/>
      <c r="AU56" s="25"/>
      <c r="AV56" s="26"/>
      <c r="AW56" s="127"/>
      <c r="AX56" s="164"/>
      <c r="AY56" s="166"/>
      <c r="AZ56" s="374"/>
    </row>
    <row r="57" spans="1:52" s="334" customFormat="1" ht="12" customHeight="1" thickBot="1">
      <c r="A57" s="379">
        <f>+$B$42</f>
        <v>0</v>
      </c>
      <c r="B57" s="401"/>
      <c r="C57" s="175"/>
      <c r="D57" s="523"/>
      <c r="E57" s="521"/>
      <c r="F57" s="233"/>
      <c r="G57" s="209"/>
      <c r="H57" s="210"/>
      <c r="I57" s="211"/>
      <c r="J57" s="209"/>
      <c r="K57" s="210"/>
      <c r="L57" s="211"/>
      <c r="M57" s="209"/>
      <c r="N57" s="210"/>
      <c r="O57" s="211"/>
      <c r="P57" s="212"/>
      <c r="Q57" s="210"/>
      <c r="R57" s="213"/>
      <c r="S57" s="209"/>
      <c r="T57" s="210"/>
      <c r="U57" s="211"/>
      <c r="V57" s="209"/>
      <c r="W57" s="210"/>
      <c r="X57" s="211"/>
      <c r="Y57" s="209"/>
      <c r="Z57" s="210"/>
      <c r="AA57" s="211"/>
      <c r="AB57" s="41"/>
      <c r="AC57" s="397"/>
      <c r="AD57" s="397"/>
      <c r="AE57" s="396"/>
      <c r="AF57" s="399"/>
      <c r="AG57" s="21"/>
      <c r="AH57" s="392"/>
      <c r="AI57" s="392"/>
      <c r="AJ57" s="394"/>
      <c r="AK57" s="448"/>
      <c r="AL57" s="222"/>
      <c r="AM57" s="273"/>
      <c r="AN57" s="23"/>
      <c r="AO57" s="24"/>
      <c r="AP57" s="25"/>
      <c r="AQ57" s="25"/>
      <c r="AR57" s="25"/>
      <c r="AS57" s="25"/>
      <c r="AT57" s="25"/>
      <c r="AU57" s="25"/>
      <c r="AV57" s="26"/>
      <c r="AW57" s="127"/>
      <c r="AX57" s="164"/>
      <c r="AY57" s="166"/>
      <c r="AZ57" s="373">
        <f>AK57</f>
        <v>0</v>
      </c>
    </row>
    <row r="58" spans="1:52" s="334" customFormat="1" ht="12" customHeight="1" thickTop="1" thickBot="1">
      <c r="A58" s="381"/>
      <c r="B58" s="402"/>
      <c r="C58" s="27"/>
      <c r="D58" s="524"/>
      <c r="E58" s="521"/>
      <c r="F58" s="235"/>
      <c r="G58" s="28"/>
      <c r="H58" s="29"/>
      <c r="I58" s="30"/>
      <c r="J58" s="28"/>
      <c r="K58" s="29"/>
      <c r="L58" s="30"/>
      <c r="M58" s="28"/>
      <c r="N58" s="29"/>
      <c r="O58" s="30"/>
      <c r="P58" s="31"/>
      <c r="Q58" s="29"/>
      <c r="R58" s="32"/>
      <c r="S58" s="28"/>
      <c r="T58" s="29"/>
      <c r="U58" s="30"/>
      <c r="V58" s="28"/>
      <c r="W58" s="29"/>
      <c r="X58" s="30"/>
      <c r="Y58" s="64"/>
      <c r="Z58" s="29"/>
      <c r="AA58" s="30"/>
      <c r="AB58" s="33"/>
      <c r="AC58" s="398"/>
      <c r="AD58" s="398"/>
      <c r="AE58" s="395"/>
      <c r="AF58" s="400"/>
      <c r="AG58" s="34"/>
      <c r="AH58" s="393"/>
      <c r="AI58" s="393"/>
      <c r="AJ58" s="395"/>
      <c r="AK58" s="449"/>
      <c r="AL58" s="222"/>
      <c r="AM58" s="274"/>
      <c r="AN58" s="23"/>
      <c r="AO58" s="24"/>
      <c r="AP58" s="25"/>
      <c r="AQ58" s="25"/>
      <c r="AR58" s="25"/>
      <c r="AS58" s="25"/>
      <c r="AT58" s="25"/>
      <c r="AU58" s="25"/>
      <c r="AV58" s="26"/>
      <c r="AW58" s="127"/>
      <c r="AX58" s="164"/>
      <c r="AY58" s="166"/>
      <c r="AZ58" s="374"/>
    </row>
    <row r="59" spans="1:52" s="334" customFormat="1" ht="12" customHeight="1" thickBot="1">
      <c r="A59" s="379">
        <f>+$B$42</f>
        <v>0</v>
      </c>
      <c r="B59" s="401"/>
      <c r="C59" s="175"/>
      <c r="D59" s="523"/>
      <c r="E59" s="521"/>
      <c r="F59" s="233"/>
      <c r="G59" s="209"/>
      <c r="H59" s="210"/>
      <c r="I59" s="211"/>
      <c r="J59" s="209"/>
      <c r="K59" s="210"/>
      <c r="L59" s="211"/>
      <c r="M59" s="209"/>
      <c r="N59" s="210"/>
      <c r="O59" s="211"/>
      <c r="P59" s="212"/>
      <c r="Q59" s="210"/>
      <c r="R59" s="213"/>
      <c r="S59" s="209"/>
      <c r="T59" s="210"/>
      <c r="U59" s="211"/>
      <c r="V59" s="209"/>
      <c r="W59" s="210"/>
      <c r="X59" s="211"/>
      <c r="Y59" s="209"/>
      <c r="Z59" s="210"/>
      <c r="AA59" s="211"/>
      <c r="AB59" s="41"/>
      <c r="AC59" s="397"/>
      <c r="AD59" s="397"/>
      <c r="AE59" s="396"/>
      <c r="AF59" s="399"/>
      <c r="AG59" s="21"/>
      <c r="AH59" s="392"/>
      <c r="AI59" s="392"/>
      <c r="AJ59" s="394"/>
      <c r="AK59" s="448"/>
      <c r="AL59" s="62"/>
      <c r="AM59" s="273"/>
      <c r="AN59" s="23"/>
      <c r="AO59" s="24"/>
      <c r="AP59" s="25"/>
      <c r="AQ59" s="25"/>
      <c r="AR59" s="25"/>
      <c r="AS59" s="25"/>
      <c r="AT59" s="25"/>
      <c r="AU59" s="25"/>
      <c r="AV59" s="26"/>
      <c r="AW59" s="127"/>
      <c r="AX59" s="164"/>
      <c r="AY59" s="166"/>
      <c r="AZ59" s="373">
        <f>AK59</f>
        <v>0</v>
      </c>
    </row>
    <row r="60" spans="1:52" s="334" customFormat="1" ht="12" customHeight="1" thickTop="1" thickBot="1">
      <c r="A60" s="381"/>
      <c r="B60" s="402"/>
      <c r="C60" s="27"/>
      <c r="D60" s="524"/>
      <c r="E60" s="521"/>
      <c r="F60" s="235"/>
      <c r="G60" s="28"/>
      <c r="H60" s="29"/>
      <c r="I60" s="30"/>
      <c r="J60" s="28"/>
      <c r="K60" s="29"/>
      <c r="L60" s="30"/>
      <c r="M60" s="28"/>
      <c r="N60" s="29"/>
      <c r="O60" s="30"/>
      <c r="P60" s="31"/>
      <c r="Q60" s="29"/>
      <c r="R60" s="32"/>
      <c r="S60" s="28"/>
      <c r="T60" s="29"/>
      <c r="U60" s="30"/>
      <c r="V60" s="28"/>
      <c r="W60" s="29"/>
      <c r="X60" s="30"/>
      <c r="Y60" s="64"/>
      <c r="Z60" s="29"/>
      <c r="AA60" s="30"/>
      <c r="AB60" s="33"/>
      <c r="AC60" s="398"/>
      <c r="AD60" s="398"/>
      <c r="AE60" s="395"/>
      <c r="AF60" s="400"/>
      <c r="AG60" s="34"/>
      <c r="AH60" s="393"/>
      <c r="AI60" s="393"/>
      <c r="AJ60" s="395"/>
      <c r="AK60" s="449"/>
      <c r="AL60" s="222"/>
      <c r="AM60" s="274"/>
      <c r="AN60" s="23"/>
      <c r="AO60" s="24"/>
      <c r="AP60" s="25"/>
      <c r="AQ60" s="25"/>
      <c r="AR60" s="25"/>
      <c r="AS60" s="25"/>
      <c r="AT60" s="25"/>
      <c r="AU60" s="25"/>
      <c r="AV60" s="26"/>
      <c r="AW60" s="127"/>
      <c r="AX60" s="164"/>
      <c r="AY60" s="166"/>
      <c r="AZ60" s="374"/>
    </row>
    <row r="61" spans="1:52" s="334" customFormat="1" ht="12" customHeight="1" thickBot="1">
      <c r="A61" s="379">
        <f>+$B$42</f>
        <v>0</v>
      </c>
      <c r="B61" s="401"/>
      <c r="C61" s="175"/>
      <c r="D61" s="523"/>
      <c r="E61" s="521"/>
      <c r="F61" s="233"/>
      <c r="G61" s="209"/>
      <c r="H61" s="210"/>
      <c r="I61" s="211"/>
      <c r="J61" s="209"/>
      <c r="K61" s="210"/>
      <c r="L61" s="211"/>
      <c r="M61" s="209"/>
      <c r="N61" s="210"/>
      <c r="O61" s="211"/>
      <c r="P61" s="212"/>
      <c r="Q61" s="210"/>
      <c r="R61" s="213"/>
      <c r="S61" s="209"/>
      <c r="T61" s="210"/>
      <c r="U61" s="211"/>
      <c r="V61" s="209"/>
      <c r="W61" s="210"/>
      <c r="X61" s="211"/>
      <c r="Y61" s="209"/>
      <c r="Z61" s="210"/>
      <c r="AA61" s="211"/>
      <c r="AB61" s="41"/>
      <c r="AC61" s="397"/>
      <c r="AD61" s="397"/>
      <c r="AE61" s="396"/>
      <c r="AF61" s="399"/>
      <c r="AG61" s="21"/>
      <c r="AH61" s="392"/>
      <c r="AI61" s="392"/>
      <c r="AJ61" s="394"/>
      <c r="AK61" s="448"/>
      <c r="AL61" s="62"/>
      <c r="AM61" s="273"/>
      <c r="AN61" s="23"/>
      <c r="AO61" s="24"/>
      <c r="AP61" s="25"/>
      <c r="AQ61" s="25"/>
      <c r="AR61" s="25"/>
      <c r="AS61" s="25"/>
      <c r="AT61" s="25"/>
      <c r="AU61" s="25"/>
      <c r="AV61" s="26"/>
      <c r="AW61" s="127"/>
      <c r="AX61" s="164"/>
      <c r="AY61" s="166"/>
      <c r="AZ61" s="373">
        <f>AK61</f>
        <v>0</v>
      </c>
    </row>
    <row r="62" spans="1:52" s="334" customFormat="1" ht="12" customHeight="1" thickTop="1" thickBot="1">
      <c r="A62" s="381"/>
      <c r="B62" s="402"/>
      <c r="C62" s="27"/>
      <c r="D62" s="524"/>
      <c r="E62" s="521"/>
      <c r="F62" s="235"/>
      <c r="G62" s="28"/>
      <c r="H62" s="29"/>
      <c r="I62" s="30"/>
      <c r="J62" s="28"/>
      <c r="K62" s="29"/>
      <c r="L62" s="30"/>
      <c r="M62" s="28"/>
      <c r="N62" s="29"/>
      <c r="O62" s="30"/>
      <c r="P62" s="31"/>
      <c r="Q62" s="29"/>
      <c r="R62" s="32"/>
      <c r="S62" s="28"/>
      <c r="T62" s="29"/>
      <c r="U62" s="30"/>
      <c r="V62" s="28"/>
      <c r="W62" s="29"/>
      <c r="X62" s="30"/>
      <c r="Y62" s="64"/>
      <c r="Z62" s="29"/>
      <c r="AA62" s="30"/>
      <c r="AB62" s="33"/>
      <c r="AC62" s="398"/>
      <c r="AD62" s="398"/>
      <c r="AE62" s="395"/>
      <c r="AF62" s="400"/>
      <c r="AG62" s="34"/>
      <c r="AH62" s="393"/>
      <c r="AI62" s="393"/>
      <c r="AJ62" s="395"/>
      <c r="AK62" s="449"/>
      <c r="AL62" s="222"/>
      <c r="AM62" s="274"/>
      <c r="AN62" s="23"/>
      <c r="AO62" s="24"/>
      <c r="AP62" s="25"/>
      <c r="AQ62" s="25"/>
      <c r="AR62" s="25"/>
      <c r="AS62" s="25"/>
      <c r="AT62" s="25"/>
      <c r="AU62" s="25"/>
      <c r="AV62" s="26"/>
      <c r="AW62" s="127"/>
      <c r="AX62" s="164"/>
      <c r="AY62" s="166"/>
      <c r="AZ62" s="374"/>
    </row>
    <row r="63" spans="1:52" s="334" customFormat="1" ht="12" customHeight="1" thickBot="1">
      <c r="A63" s="379">
        <f>+$B$42</f>
        <v>0</v>
      </c>
      <c r="B63" s="401"/>
      <c r="C63" s="175"/>
      <c r="D63" s="523"/>
      <c r="E63" s="521"/>
      <c r="F63" s="233"/>
      <c r="G63" s="209"/>
      <c r="H63" s="210"/>
      <c r="I63" s="211"/>
      <c r="J63" s="209"/>
      <c r="K63" s="210"/>
      <c r="L63" s="211"/>
      <c r="M63" s="209"/>
      <c r="N63" s="210"/>
      <c r="O63" s="211"/>
      <c r="P63" s="212"/>
      <c r="Q63" s="210"/>
      <c r="R63" s="213"/>
      <c r="S63" s="209"/>
      <c r="T63" s="210"/>
      <c r="U63" s="211"/>
      <c r="V63" s="209"/>
      <c r="W63" s="210"/>
      <c r="X63" s="211"/>
      <c r="Y63" s="209"/>
      <c r="Z63" s="210"/>
      <c r="AA63" s="211"/>
      <c r="AB63" s="41"/>
      <c r="AC63" s="397"/>
      <c r="AD63" s="397"/>
      <c r="AE63" s="396"/>
      <c r="AF63" s="399"/>
      <c r="AG63" s="21"/>
      <c r="AH63" s="392"/>
      <c r="AI63" s="392"/>
      <c r="AJ63" s="394"/>
      <c r="AK63" s="448"/>
      <c r="AL63" s="62"/>
      <c r="AM63" s="273"/>
      <c r="AN63" s="23"/>
      <c r="AO63" s="24"/>
      <c r="AP63" s="25"/>
      <c r="AQ63" s="25"/>
      <c r="AR63" s="25"/>
      <c r="AS63" s="25"/>
      <c r="AT63" s="25"/>
      <c r="AU63" s="25"/>
      <c r="AV63" s="26"/>
      <c r="AW63" s="127"/>
      <c r="AX63" s="164"/>
      <c r="AY63" s="166"/>
      <c r="AZ63" s="373">
        <f>AK63</f>
        <v>0</v>
      </c>
    </row>
    <row r="64" spans="1:52" s="334" customFormat="1" ht="12" customHeight="1" thickTop="1" thickBot="1">
      <c r="A64" s="381"/>
      <c r="B64" s="402"/>
      <c r="C64" s="27"/>
      <c r="D64" s="524"/>
      <c r="E64" s="521"/>
      <c r="F64" s="235"/>
      <c r="G64" s="28"/>
      <c r="H64" s="29"/>
      <c r="I64" s="30"/>
      <c r="J64" s="28"/>
      <c r="K64" s="29"/>
      <c r="L64" s="30"/>
      <c r="M64" s="28"/>
      <c r="N64" s="29"/>
      <c r="O64" s="30"/>
      <c r="P64" s="31"/>
      <c r="Q64" s="29"/>
      <c r="R64" s="32"/>
      <c r="S64" s="28"/>
      <c r="T64" s="29"/>
      <c r="U64" s="30"/>
      <c r="V64" s="28"/>
      <c r="W64" s="29"/>
      <c r="X64" s="30"/>
      <c r="Y64" s="64"/>
      <c r="Z64" s="29"/>
      <c r="AA64" s="30"/>
      <c r="AB64" s="33"/>
      <c r="AC64" s="398"/>
      <c r="AD64" s="398"/>
      <c r="AE64" s="395"/>
      <c r="AF64" s="400"/>
      <c r="AG64" s="34"/>
      <c r="AH64" s="393"/>
      <c r="AI64" s="393"/>
      <c r="AJ64" s="395"/>
      <c r="AK64" s="449"/>
      <c r="AL64" s="222"/>
      <c r="AM64" s="274"/>
      <c r="AN64" s="23"/>
      <c r="AO64" s="24"/>
      <c r="AP64" s="25"/>
      <c r="AQ64" s="25"/>
      <c r="AR64" s="25"/>
      <c r="AS64" s="25"/>
      <c r="AT64" s="25"/>
      <c r="AU64" s="25"/>
      <c r="AV64" s="26"/>
      <c r="AW64" s="127"/>
      <c r="AX64" s="164"/>
      <c r="AY64" s="166"/>
      <c r="AZ64" s="374"/>
    </row>
    <row r="65" spans="1:52" s="334" customFormat="1" ht="12" customHeight="1" thickBot="1">
      <c r="A65" s="379">
        <f>+$B$42</f>
        <v>0</v>
      </c>
      <c r="B65" s="401"/>
      <c r="C65" s="175"/>
      <c r="D65" s="523"/>
      <c r="E65" s="521"/>
      <c r="F65" s="233"/>
      <c r="G65" s="209"/>
      <c r="H65" s="210"/>
      <c r="I65" s="211"/>
      <c r="J65" s="209"/>
      <c r="K65" s="210"/>
      <c r="L65" s="211"/>
      <c r="M65" s="209"/>
      <c r="N65" s="210"/>
      <c r="O65" s="211"/>
      <c r="P65" s="212"/>
      <c r="Q65" s="210"/>
      <c r="R65" s="213"/>
      <c r="S65" s="209"/>
      <c r="T65" s="210"/>
      <c r="U65" s="211"/>
      <c r="V65" s="209"/>
      <c r="W65" s="210"/>
      <c r="X65" s="211"/>
      <c r="Y65" s="209"/>
      <c r="Z65" s="210"/>
      <c r="AA65" s="211"/>
      <c r="AB65" s="41"/>
      <c r="AC65" s="397"/>
      <c r="AD65" s="397"/>
      <c r="AE65" s="396"/>
      <c r="AF65" s="399"/>
      <c r="AG65" s="21"/>
      <c r="AH65" s="392"/>
      <c r="AI65" s="392"/>
      <c r="AJ65" s="394"/>
      <c r="AK65" s="448"/>
      <c r="AL65" s="62"/>
      <c r="AM65" s="273"/>
      <c r="AN65" s="23"/>
      <c r="AO65" s="24"/>
      <c r="AP65" s="25"/>
      <c r="AQ65" s="25"/>
      <c r="AR65" s="25"/>
      <c r="AS65" s="25"/>
      <c r="AT65" s="25"/>
      <c r="AU65" s="25"/>
      <c r="AV65" s="26"/>
      <c r="AW65" s="127"/>
      <c r="AX65" s="164"/>
      <c r="AY65" s="166"/>
      <c r="AZ65" s="373">
        <f>AK65</f>
        <v>0</v>
      </c>
    </row>
    <row r="66" spans="1:52" s="334" customFormat="1" ht="12" customHeight="1" thickTop="1" thickBot="1">
      <c r="A66" s="381"/>
      <c r="B66" s="402"/>
      <c r="C66" s="27"/>
      <c r="D66" s="524"/>
      <c r="E66" s="521"/>
      <c r="F66" s="235"/>
      <c r="G66" s="28"/>
      <c r="H66" s="29"/>
      <c r="I66" s="30"/>
      <c r="J66" s="28"/>
      <c r="K66" s="29"/>
      <c r="L66" s="30"/>
      <c r="M66" s="28"/>
      <c r="N66" s="29"/>
      <c r="O66" s="30"/>
      <c r="P66" s="31"/>
      <c r="Q66" s="29"/>
      <c r="R66" s="32"/>
      <c r="S66" s="28"/>
      <c r="T66" s="29"/>
      <c r="U66" s="30"/>
      <c r="V66" s="28"/>
      <c r="W66" s="29"/>
      <c r="X66" s="30"/>
      <c r="Y66" s="64"/>
      <c r="Z66" s="29"/>
      <c r="AA66" s="30"/>
      <c r="AB66" s="33"/>
      <c r="AC66" s="398"/>
      <c r="AD66" s="398"/>
      <c r="AE66" s="395"/>
      <c r="AF66" s="400"/>
      <c r="AG66" s="34"/>
      <c r="AH66" s="393"/>
      <c r="AI66" s="393"/>
      <c r="AJ66" s="395"/>
      <c r="AK66" s="449"/>
      <c r="AL66" s="222"/>
      <c r="AM66" s="274"/>
      <c r="AN66" s="23"/>
      <c r="AO66" s="24"/>
      <c r="AP66" s="25"/>
      <c r="AQ66" s="25"/>
      <c r="AR66" s="25"/>
      <c r="AS66" s="25"/>
      <c r="AT66" s="25"/>
      <c r="AU66" s="25"/>
      <c r="AV66" s="26"/>
      <c r="AW66" s="127"/>
      <c r="AX66" s="164"/>
      <c r="AY66" s="166"/>
      <c r="AZ66" s="374"/>
    </row>
    <row r="67" spans="1:52" s="334" customFormat="1" ht="12" customHeight="1" thickBot="1">
      <c r="A67" s="379">
        <f>+$B$42</f>
        <v>0</v>
      </c>
      <c r="B67" s="401"/>
      <c r="C67" s="175"/>
      <c r="D67" s="523"/>
      <c r="E67" s="521"/>
      <c r="F67" s="233"/>
      <c r="G67" s="209"/>
      <c r="H67" s="210"/>
      <c r="I67" s="211"/>
      <c r="J67" s="209"/>
      <c r="K67" s="210"/>
      <c r="L67" s="211"/>
      <c r="M67" s="209"/>
      <c r="N67" s="210"/>
      <c r="O67" s="211"/>
      <c r="P67" s="212"/>
      <c r="Q67" s="210"/>
      <c r="R67" s="213"/>
      <c r="S67" s="209"/>
      <c r="T67" s="210"/>
      <c r="U67" s="211"/>
      <c r="V67" s="209"/>
      <c r="W67" s="210"/>
      <c r="X67" s="211"/>
      <c r="Y67" s="209"/>
      <c r="Z67" s="210"/>
      <c r="AA67" s="211"/>
      <c r="AB67" s="41"/>
      <c r="AC67" s="397"/>
      <c r="AD67" s="397"/>
      <c r="AE67" s="396"/>
      <c r="AF67" s="399"/>
      <c r="AG67" s="21"/>
      <c r="AH67" s="392"/>
      <c r="AI67" s="392"/>
      <c r="AJ67" s="394"/>
      <c r="AK67" s="448"/>
      <c r="AL67" s="62"/>
      <c r="AM67" s="273"/>
      <c r="AN67" s="23"/>
      <c r="AO67" s="24"/>
      <c r="AP67" s="25"/>
      <c r="AQ67" s="25"/>
      <c r="AR67" s="25"/>
      <c r="AS67" s="25"/>
      <c r="AT67" s="25"/>
      <c r="AU67" s="25"/>
      <c r="AV67" s="26"/>
      <c r="AW67" s="127"/>
      <c r="AX67" s="164"/>
      <c r="AY67" s="166"/>
      <c r="AZ67" s="373">
        <f>AK67</f>
        <v>0</v>
      </c>
    </row>
    <row r="68" spans="1:52" s="334" customFormat="1" ht="12" customHeight="1" thickTop="1" thickBot="1">
      <c r="A68" s="381"/>
      <c r="B68" s="402"/>
      <c r="C68" s="27"/>
      <c r="D68" s="524"/>
      <c r="E68" s="521"/>
      <c r="F68" s="235"/>
      <c r="G68" s="28"/>
      <c r="H68" s="29"/>
      <c r="I68" s="30"/>
      <c r="J68" s="28"/>
      <c r="K68" s="29"/>
      <c r="L68" s="30"/>
      <c r="M68" s="28"/>
      <c r="N68" s="29"/>
      <c r="O68" s="30"/>
      <c r="P68" s="31"/>
      <c r="Q68" s="29"/>
      <c r="R68" s="32"/>
      <c r="S68" s="28"/>
      <c r="T68" s="29"/>
      <c r="U68" s="30"/>
      <c r="V68" s="28"/>
      <c r="W68" s="29"/>
      <c r="X68" s="30"/>
      <c r="Y68" s="64"/>
      <c r="Z68" s="29"/>
      <c r="AA68" s="30"/>
      <c r="AB68" s="33"/>
      <c r="AC68" s="398"/>
      <c r="AD68" s="398"/>
      <c r="AE68" s="395"/>
      <c r="AF68" s="400"/>
      <c r="AG68" s="34"/>
      <c r="AH68" s="393"/>
      <c r="AI68" s="393"/>
      <c r="AJ68" s="395"/>
      <c r="AK68" s="449"/>
      <c r="AL68" s="222"/>
      <c r="AM68" s="274"/>
      <c r="AN68" s="23"/>
      <c r="AO68" s="24"/>
      <c r="AP68" s="25"/>
      <c r="AQ68" s="25"/>
      <c r="AR68" s="25"/>
      <c r="AS68" s="25"/>
      <c r="AT68" s="25"/>
      <c r="AU68" s="25"/>
      <c r="AV68" s="26"/>
      <c r="AW68" s="127"/>
      <c r="AX68" s="164"/>
      <c r="AY68" s="166"/>
      <c r="AZ68" s="374"/>
    </row>
    <row r="69" spans="1:52" s="334" customFormat="1" ht="12" customHeight="1" thickBot="1">
      <c r="A69" s="379">
        <f>+$B$42</f>
        <v>0</v>
      </c>
      <c r="B69" s="401"/>
      <c r="C69" s="175"/>
      <c r="D69" s="523"/>
      <c r="E69" s="521"/>
      <c r="F69" s="233"/>
      <c r="G69" s="209"/>
      <c r="H69" s="210"/>
      <c r="I69" s="211"/>
      <c r="J69" s="209"/>
      <c r="K69" s="210"/>
      <c r="L69" s="211"/>
      <c r="M69" s="209"/>
      <c r="N69" s="210"/>
      <c r="O69" s="211"/>
      <c r="P69" s="212"/>
      <c r="Q69" s="210"/>
      <c r="R69" s="213"/>
      <c r="S69" s="209"/>
      <c r="T69" s="210"/>
      <c r="U69" s="211"/>
      <c r="V69" s="209"/>
      <c r="W69" s="210"/>
      <c r="X69" s="211"/>
      <c r="Y69" s="209"/>
      <c r="Z69" s="210"/>
      <c r="AA69" s="211"/>
      <c r="AB69" s="41"/>
      <c r="AC69" s="397"/>
      <c r="AD69" s="397"/>
      <c r="AE69" s="396"/>
      <c r="AF69" s="399"/>
      <c r="AG69" s="21"/>
      <c r="AH69" s="392"/>
      <c r="AI69" s="392"/>
      <c r="AJ69" s="394"/>
      <c r="AK69" s="448"/>
      <c r="AL69" s="62"/>
      <c r="AM69" s="273"/>
      <c r="AN69" s="23"/>
      <c r="AO69" s="24"/>
      <c r="AP69" s="25"/>
      <c r="AQ69" s="25"/>
      <c r="AR69" s="25"/>
      <c r="AS69" s="25"/>
      <c r="AT69" s="25"/>
      <c r="AU69" s="25"/>
      <c r="AV69" s="26"/>
      <c r="AW69" s="127"/>
      <c r="AX69" s="164"/>
      <c r="AY69" s="166"/>
      <c r="AZ69" s="373">
        <f>AK69</f>
        <v>0</v>
      </c>
    </row>
    <row r="70" spans="1:52" s="334" customFormat="1" ht="12" customHeight="1" thickTop="1" thickBot="1">
      <c r="A70" s="381"/>
      <c r="B70" s="402"/>
      <c r="C70" s="27"/>
      <c r="D70" s="524"/>
      <c r="E70" s="521"/>
      <c r="F70" s="235"/>
      <c r="G70" s="28"/>
      <c r="H70" s="29"/>
      <c r="I70" s="30"/>
      <c r="J70" s="28"/>
      <c r="K70" s="29"/>
      <c r="L70" s="30"/>
      <c r="M70" s="28"/>
      <c r="N70" s="29"/>
      <c r="O70" s="30"/>
      <c r="P70" s="31"/>
      <c r="Q70" s="29"/>
      <c r="R70" s="32"/>
      <c r="S70" s="28"/>
      <c r="T70" s="29"/>
      <c r="U70" s="30"/>
      <c r="V70" s="28"/>
      <c r="W70" s="29"/>
      <c r="X70" s="30"/>
      <c r="Y70" s="64"/>
      <c r="Z70" s="29"/>
      <c r="AA70" s="30"/>
      <c r="AB70" s="33"/>
      <c r="AC70" s="398"/>
      <c r="AD70" s="398"/>
      <c r="AE70" s="395"/>
      <c r="AF70" s="400"/>
      <c r="AG70" s="34"/>
      <c r="AH70" s="393"/>
      <c r="AI70" s="393"/>
      <c r="AJ70" s="395"/>
      <c r="AK70" s="449"/>
      <c r="AL70" s="222"/>
      <c r="AM70" s="274"/>
      <c r="AN70" s="23"/>
      <c r="AO70" s="24"/>
      <c r="AP70" s="25"/>
      <c r="AQ70" s="25"/>
      <c r="AR70" s="25"/>
      <c r="AS70" s="25"/>
      <c r="AT70" s="25"/>
      <c r="AU70" s="25"/>
      <c r="AV70" s="26"/>
      <c r="AW70" s="127"/>
      <c r="AX70" s="164"/>
      <c r="AY70" s="166"/>
      <c r="AZ70" s="374"/>
    </row>
    <row r="71" spans="1:52" s="334" customFormat="1" ht="12" customHeight="1" thickBot="1">
      <c r="A71" s="379">
        <f>+$B$42</f>
        <v>0</v>
      </c>
      <c r="B71" s="401"/>
      <c r="C71" s="175"/>
      <c r="D71" s="523"/>
      <c r="E71" s="521"/>
      <c r="F71" s="233"/>
      <c r="G71" s="228"/>
      <c r="H71" s="210"/>
      <c r="I71" s="211"/>
      <c r="J71" s="228"/>
      <c r="K71" s="210"/>
      <c r="L71" s="211"/>
      <c r="M71" s="228"/>
      <c r="N71" s="210"/>
      <c r="O71" s="211"/>
      <c r="P71" s="212"/>
      <c r="Q71" s="210"/>
      <c r="R71" s="213"/>
      <c r="S71" s="228"/>
      <c r="T71" s="210"/>
      <c r="U71" s="211"/>
      <c r="V71" s="228"/>
      <c r="W71" s="210"/>
      <c r="X71" s="211"/>
      <c r="Y71" s="209"/>
      <c r="Z71" s="210"/>
      <c r="AA71" s="211"/>
      <c r="AB71" s="41"/>
      <c r="AC71" s="397"/>
      <c r="AD71" s="397"/>
      <c r="AE71" s="396"/>
      <c r="AF71" s="399"/>
      <c r="AG71" s="21"/>
      <c r="AH71" s="392"/>
      <c r="AI71" s="392"/>
      <c r="AJ71" s="394"/>
      <c r="AK71" s="448"/>
      <c r="AL71" s="62"/>
      <c r="AM71" s="273"/>
      <c r="AN71" s="23"/>
      <c r="AO71" s="24"/>
      <c r="AP71" s="25"/>
      <c r="AQ71" s="25"/>
      <c r="AR71" s="25"/>
      <c r="AS71" s="25"/>
      <c r="AT71" s="25"/>
      <c r="AU71" s="25"/>
      <c r="AV71" s="26"/>
      <c r="AW71" s="127"/>
      <c r="AX71" s="164"/>
      <c r="AY71" s="166"/>
      <c r="AZ71" s="373">
        <f>AK71</f>
        <v>0</v>
      </c>
    </row>
    <row r="72" spans="1:52" s="334" customFormat="1" ht="12" customHeight="1" thickTop="1" thickBot="1">
      <c r="A72" s="381"/>
      <c r="B72" s="402"/>
      <c r="C72" s="27"/>
      <c r="D72" s="524"/>
      <c r="E72" s="521"/>
      <c r="F72" s="235"/>
      <c r="G72" s="28"/>
      <c r="H72" s="29"/>
      <c r="I72" s="30"/>
      <c r="J72" s="28"/>
      <c r="K72" s="29"/>
      <c r="L72" s="30"/>
      <c r="M72" s="28"/>
      <c r="N72" s="29"/>
      <c r="O72" s="30"/>
      <c r="P72" s="31"/>
      <c r="Q72" s="29"/>
      <c r="R72" s="32"/>
      <c r="S72" s="28"/>
      <c r="T72" s="29"/>
      <c r="U72" s="30"/>
      <c r="V72" s="28"/>
      <c r="W72" s="29"/>
      <c r="X72" s="30"/>
      <c r="Y72" s="299"/>
      <c r="Z72" s="29"/>
      <c r="AA72" s="30"/>
      <c r="AB72" s="33"/>
      <c r="AC72" s="398"/>
      <c r="AD72" s="398"/>
      <c r="AE72" s="395"/>
      <c r="AF72" s="400"/>
      <c r="AG72" s="34"/>
      <c r="AH72" s="393"/>
      <c r="AI72" s="393"/>
      <c r="AJ72" s="395"/>
      <c r="AK72" s="449"/>
      <c r="AL72" s="222"/>
      <c r="AM72" s="274"/>
      <c r="AN72" s="23"/>
      <c r="AO72" s="24"/>
      <c r="AP72" s="25"/>
      <c r="AQ72" s="25"/>
      <c r="AR72" s="25"/>
      <c r="AS72" s="25"/>
      <c r="AT72" s="25"/>
      <c r="AU72" s="25"/>
      <c r="AV72" s="26"/>
      <c r="AW72" s="127"/>
      <c r="AX72" s="164"/>
      <c r="AY72" s="166"/>
      <c r="AZ72" s="374"/>
    </row>
    <row r="73" spans="1:52" s="334" customFormat="1" ht="12" customHeight="1" thickBot="1">
      <c r="A73" s="379">
        <f>+$B$42</f>
        <v>0</v>
      </c>
      <c r="B73" s="401"/>
      <c r="C73" s="175"/>
      <c r="D73" s="523"/>
      <c r="E73" s="521"/>
      <c r="F73" s="233"/>
      <c r="G73" s="209"/>
      <c r="H73" s="210"/>
      <c r="I73" s="211"/>
      <c r="J73" s="209"/>
      <c r="K73" s="210"/>
      <c r="L73" s="211"/>
      <c r="M73" s="209"/>
      <c r="N73" s="210"/>
      <c r="O73" s="211"/>
      <c r="P73" s="212"/>
      <c r="Q73" s="210"/>
      <c r="R73" s="213"/>
      <c r="S73" s="209"/>
      <c r="T73" s="210"/>
      <c r="U73" s="211"/>
      <c r="V73" s="209"/>
      <c r="W73" s="210"/>
      <c r="X73" s="211"/>
      <c r="Y73" s="209"/>
      <c r="Z73" s="210"/>
      <c r="AA73" s="211"/>
      <c r="AB73" s="41"/>
      <c r="AC73" s="397"/>
      <c r="AD73" s="397"/>
      <c r="AE73" s="396"/>
      <c r="AF73" s="399"/>
      <c r="AG73" s="21"/>
      <c r="AH73" s="392"/>
      <c r="AI73" s="392"/>
      <c r="AJ73" s="394"/>
      <c r="AK73" s="448"/>
      <c r="AL73" s="62"/>
      <c r="AM73" s="273"/>
      <c r="AN73" s="23"/>
      <c r="AO73" s="24"/>
      <c r="AP73" s="25"/>
      <c r="AQ73" s="25"/>
      <c r="AR73" s="25"/>
      <c r="AS73" s="25"/>
      <c r="AT73" s="25"/>
      <c r="AU73" s="25"/>
      <c r="AV73" s="26"/>
      <c r="AW73" s="127"/>
      <c r="AX73" s="164"/>
      <c r="AY73" s="166"/>
      <c r="AZ73" s="373">
        <f>AK73</f>
        <v>0</v>
      </c>
    </row>
    <row r="74" spans="1:52" s="334" customFormat="1" ht="12" customHeight="1" thickTop="1" thickBot="1">
      <c r="A74" s="381"/>
      <c r="B74" s="402"/>
      <c r="C74" s="27"/>
      <c r="D74" s="524"/>
      <c r="E74" s="521"/>
      <c r="F74" s="235"/>
      <c r="G74" s="28"/>
      <c r="H74" s="29"/>
      <c r="I74" s="30"/>
      <c r="J74" s="28"/>
      <c r="K74" s="29"/>
      <c r="L74" s="30"/>
      <c r="M74" s="28"/>
      <c r="N74" s="29"/>
      <c r="O74" s="30"/>
      <c r="P74" s="31"/>
      <c r="Q74" s="29"/>
      <c r="R74" s="32"/>
      <c r="S74" s="28"/>
      <c r="T74" s="29"/>
      <c r="U74" s="30"/>
      <c r="V74" s="28"/>
      <c r="W74" s="29"/>
      <c r="X74" s="30"/>
      <c r="Y74" s="64"/>
      <c r="Z74" s="29"/>
      <c r="AA74" s="30"/>
      <c r="AB74" s="33"/>
      <c r="AC74" s="398"/>
      <c r="AD74" s="398"/>
      <c r="AE74" s="395"/>
      <c r="AF74" s="400"/>
      <c r="AG74" s="34"/>
      <c r="AH74" s="393"/>
      <c r="AI74" s="393"/>
      <c r="AJ74" s="395"/>
      <c r="AK74" s="449"/>
      <c r="AL74" s="222"/>
      <c r="AM74" s="274"/>
      <c r="AN74" s="23"/>
      <c r="AO74" s="24"/>
      <c r="AP74" s="25"/>
      <c r="AQ74" s="25"/>
      <c r="AR74" s="25"/>
      <c r="AS74" s="25"/>
      <c r="AT74" s="25"/>
      <c r="AU74" s="25"/>
      <c r="AV74" s="26"/>
      <c r="AW74" s="127"/>
      <c r="AX74" s="164"/>
      <c r="AY74" s="166"/>
      <c r="AZ74" s="374"/>
    </row>
    <row r="75" spans="1:52" s="334" customFormat="1" ht="12" customHeight="1" thickBot="1">
      <c r="A75" s="379">
        <f>+$B$42</f>
        <v>0</v>
      </c>
      <c r="B75" s="401"/>
      <c r="C75" s="175"/>
      <c r="D75" s="523"/>
      <c r="E75" s="521"/>
      <c r="F75" s="233"/>
      <c r="G75" s="209"/>
      <c r="H75" s="210"/>
      <c r="I75" s="211"/>
      <c r="J75" s="209"/>
      <c r="K75" s="210"/>
      <c r="L75" s="211"/>
      <c r="M75" s="209"/>
      <c r="N75" s="210"/>
      <c r="O75" s="211"/>
      <c r="P75" s="212"/>
      <c r="Q75" s="219"/>
      <c r="R75" s="213"/>
      <c r="S75" s="209"/>
      <c r="T75" s="210"/>
      <c r="U75" s="211"/>
      <c r="V75" s="209"/>
      <c r="W75" s="210"/>
      <c r="X75" s="211"/>
      <c r="Y75" s="209"/>
      <c r="Z75" s="210"/>
      <c r="AA75" s="211"/>
      <c r="AB75" s="41"/>
      <c r="AC75" s="397"/>
      <c r="AD75" s="397"/>
      <c r="AE75" s="396"/>
      <c r="AF75" s="399"/>
      <c r="AG75" s="21"/>
      <c r="AH75" s="392"/>
      <c r="AI75" s="392"/>
      <c r="AJ75" s="394"/>
      <c r="AK75" s="448"/>
      <c r="AL75" s="62"/>
      <c r="AM75" s="273"/>
      <c r="AN75" s="23"/>
      <c r="AO75" s="24"/>
      <c r="AP75" s="25"/>
      <c r="AQ75" s="25"/>
      <c r="AR75" s="25"/>
      <c r="AS75" s="25"/>
      <c r="AT75" s="25"/>
      <c r="AU75" s="25"/>
      <c r="AV75" s="26"/>
      <c r="AW75" s="127"/>
      <c r="AX75" s="164"/>
      <c r="AY75" s="166"/>
      <c r="AZ75" s="373">
        <f>AK75</f>
        <v>0</v>
      </c>
    </row>
    <row r="76" spans="1:52" s="334" customFormat="1" ht="12" customHeight="1" thickTop="1" thickBot="1">
      <c r="A76" s="381"/>
      <c r="B76" s="402"/>
      <c r="C76" s="27"/>
      <c r="D76" s="524"/>
      <c r="E76" s="521"/>
      <c r="F76" s="235"/>
      <c r="G76" s="28"/>
      <c r="H76" s="29"/>
      <c r="I76" s="30"/>
      <c r="J76" s="28"/>
      <c r="K76" s="29"/>
      <c r="L76" s="30"/>
      <c r="M76" s="28"/>
      <c r="N76" s="29"/>
      <c r="O76" s="30"/>
      <c r="P76" s="31"/>
      <c r="Q76" s="29"/>
      <c r="R76" s="32"/>
      <c r="S76" s="28"/>
      <c r="T76" s="29"/>
      <c r="U76" s="30"/>
      <c r="V76" s="28"/>
      <c r="W76" s="29"/>
      <c r="X76" s="30"/>
      <c r="Y76" s="64"/>
      <c r="Z76" s="29"/>
      <c r="AA76" s="30"/>
      <c r="AB76" s="33"/>
      <c r="AC76" s="398"/>
      <c r="AD76" s="398"/>
      <c r="AE76" s="395"/>
      <c r="AF76" s="400"/>
      <c r="AG76" s="34"/>
      <c r="AH76" s="393"/>
      <c r="AI76" s="393"/>
      <c r="AJ76" s="395"/>
      <c r="AK76" s="449"/>
      <c r="AL76" s="222"/>
      <c r="AM76" s="274"/>
      <c r="AN76" s="23"/>
      <c r="AO76" s="24"/>
      <c r="AP76" s="25"/>
      <c r="AQ76" s="25"/>
      <c r="AR76" s="25"/>
      <c r="AS76" s="25"/>
      <c r="AT76" s="25"/>
      <c r="AU76" s="25"/>
      <c r="AV76" s="26"/>
      <c r="AW76" s="127"/>
      <c r="AX76" s="164"/>
      <c r="AY76" s="166"/>
      <c r="AZ76" s="374"/>
    </row>
    <row r="77" spans="1:52" s="334" customFormat="1" ht="12" customHeight="1" thickBot="1">
      <c r="A77" s="379">
        <f>+$B$42</f>
        <v>0</v>
      </c>
      <c r="B77" s="401"/>
      <c r="C77" s="175"/>
      <c r="D77" s="523"/>
      <c r="E77" s="521"/>
      <c r="F77" s="233"/>
      <c r="G77" s="228"/>
      <c r="H77" s="210"/>
      <c r="I77" s="211"/>
      <c r="J77" s="228"/>
      <c r="K77" s="210"/>
      <c r="L77" s="211"/>
      <c r="M77" s="228"/>
      <c r="N77" s="210"/>
      <c r="O77" s="211"/>
      <c r="P77" s="212"/>
      <c r="Q77" s="210"/>
      <c r="R77" s="213"/>
      <c r="S77" s="228"/>
      <c r="T77" s="210"/>
      <c r="U77" s="211"/>
      <c r="V77" s="228"/>
      <c r="W77" s="210"/>
      <c r="X77" s="211"/>
      <c r="Y77" s="209"/>
      <c r="Z77" s="210"/>
      <c r="AA77" s="211"/>
      <c r="AB77" s="41"/>
      <c r="AC77" s="397"/>
      <c r="AD77" s="397"/>
      <c r="AE77" s="396"/>
      <c r="AF77" s="399"/>
      <c r="AG77" s="21"/>
      <c r="AH77" s="392"/>
      <c r="AI77" s="392"/>
      <c r="AJ77" s="394"/>
      <c r="AK77" s="448"/>
      <c r="AL77" s="62"/>
      <c r="AM77" s="273"/>
      <c r="AN77" s="23"/>
      <c r="AO77" s="24"/>
      <c r="AP77" s="25"/>
      <c r="AQ77" s="25"/>
      <c r="AR77" s="25"/>
      <c r="AS77" s="25"/>
      <c r="AT77" s="25"/>
      <c r="AU77" s="25"/>
      <c r="AV77" s="26"/>
      <c r="AW77" s="127"/>
      <c r="AX77" s="164"/>
      <c r="AY77" s="166"/>
      <c r="AZ77" s="373">
        <f>AK77</f>
        <v>0</v>
      </c>
    </row>
    <row r="78" spans="1:52" s="334" customFormat="1" ht="12" customHeight="1" thickTop="1" thickBot="1">
      <c r="A78" s="381"/>
      <c r="B78" s="402"/>
      <c r="C78" s="27"/>
      <c r="D78" s="524"/>
      <c r="E78" s="521"/>
      <c r="F78" s="235"/>
      <c r="G78" s="28"/>
      <c r="H78" s="29"/>
      <c r="I78" s="30"/>
      <c r="J78" s="28"/>
      <c r="K78" s="29"/>
      <c r="L78" s="30"/>
      <c r="M78" s="28"/>
      <c r="N78" s="29"/>
      <c r="O78" s="30"/>
      <c r="P78" s="31"/>
      <c r="Q78" s="29"/>
      <c r="R78" s="32"/>
      <c r="S78" s="28"/>
      <c r="T78" s="29"/>
      <c r="U78" s="30"/>
      <c r="V78" s="28"/>
      <c r="W78" s="29"/>
      <c r="X78" s="30"/>
      <c r="Y78" s="64"/>
      <c r="Z78" s="29"/>
      <c r="AA78" s="30"/>
      <c r="AB78" s="33"/>
      <c r="AC78" s="398"/>
      <c r="AD78" s="398"/>
      <c r="AE78" s="395"/>
      <c r="AF78" s="400"/>
      <c r="AG78" s="34"/>
      <c r="AH78" s="393"/>
      <c r="AI78" s="393"/>
      <c r="AJ78" s="395"/>
      <c r="AK78" s="449"/>
      <c r="AL78" s="222"/>
      <c r="AM78" s="274"/>
      <c r="AN78" s="23"/>
      <c r="AO78" s="24"/>
      <c r="AP78" s="25"/>
      <c r="AQ78" s="25"/>
      <c r="AR78" s="25"/>
      <c r="AS78" s="25"/>
      <c r="AT78" s="25"/>
      <c r="AU78" s="25"/>
      <c r="AV78" s="26"/>
      <c r="AW78" s="127"/>
      <c r="AX78" s="164"/>
      <c r="AY78" s="166"/>
      <c r="AZ78" s="374"/>
    </row>
    <row r="79" spans="1:52" s="334" customFormat="1" ht="12" customHeight="1" thickBot="1">
      <c r="A79" s="379">
        <f>+$B$42</f>
        <v>0</v>
      </c>
      <c r="B79" s="401"/>
      <c r="C79" s="175"/>
      <c r="D79" s="523"/>
      <c r="E79" s="521"/>
      <c r="F79" s="233"/>
      <c r="G79" s="209"/>
      <c r="H79" s="210"/>
      <c r="I79" s="211"/>
      <c r="J79" s="209"/>
      <c r="K79" s="210"/>
      <c r="L79" s="211"/>
      <c r="M79" s="209"/>
      <c r="N79" s="210"/>
      <c r="O79" s="211"/>
      <c r="P79" s="239"/>
      <c r="Q79" s="210"/>
      <c r="R79" s="220"/>
      <c r="S79" s="209"/>
      <c r="T79" s="210"/>
      <c r="U79" s="211"/>
      <c r="V79" s="209"/>
      <c r="W79" s="210"/>
      <c r="X79" s="211"/>
      <c r="Y79" s="209"/>
      <c r="Z79" s="210"/>
      <c r="AA79" s="211"/>
      <c r="AB79" s="41"/>
      <c r="AC79" s="397"/>
      <c r="AD79" s="397"/>
      <c r="AE79" s="396"/>
      <c r="AF79" s="399"/>
      <c r="AG79" s="21"/>
      <c r="AH79" s="392"/>
      <c r="AI79" s="392"/>
      <c r="AJ79" s="394"/>
      <c r="AK79" s="448"/>
      <c r="AL79" s="62"/>
      <c r="AM79" s="273"/>
      <c r="AN79" s="23"/>
      <c r="AO79" s="24"/>
      <c r="AP79" s="25"/>
      <c r="AQ79" s="25"/>
      <c r="AR79" s="25"/>
      <c r="AS79" s="25"/>
      <c r="AT79" s="25"/>
      <c r="AU79" s="25"/>
      <c r="AV79" s="26"/>
      <c r="AW79" s="127"/>
      <c r="AX79" s="164"/>
      <c r="AY79" s="166"/>
      <c r="AZ79" s="373">
        <f>AK79</f>
        <v>0</v>
      </c>
    </row>
    <row r="80" spans="1:52" s="334" customFormat="1" ht="12" customHeight="1" thickTop="1" thickBot="1">
      <c r="A80" s="381"/>
      <c r="B80" s="402"/>
      <c r="C80" s="27"/>
      <c r="D80" s="524"/>
      <c r="E80" s="521"/>
      <c r="F80" s="235"/>
      <c r="G80" s="28"/>
      <c r="H80" s="29"/>
      <c r="I80" s="30"/>
      <c r="J80" s="28"/>
      <c r="K80" s="29"/>
      <c r="L80" s="30"/>
      <c r="M80" s="28"/>
      <c r="N80" s="29"/>
      <c r="O80" s="30"/>
      <c r="P80" s="31"/>
      <c r="Q80" s="29"/>
      <c r="R80" s="32"/>
      <c r="S80" s="28"/>
      <c r="T80" s="29"/>
      <c r="U80" s="30"/>
      <c r="V80" s="28"/>
      <c r="W80" s="29"/>
      <c r="X80" s="30"/>
      <c r="Y80" s="64"/>
      <c r="Z80" s="29"/>
      <c r="AA80" s="30"/>
      <c r="AB80" s="33"/>
      <c r="AC80" s="398"/>
      <c r="AD80" s="398"/>
      <c r="AE80" s="395"/>
      <c r="AF80" s="400"/>
      <c r="AG80" s="34"/>
      <c r="AH80" s="393"/>
      <c r="AI80" s="393"/>
      <c r="AJ80" s="395"/>
      <c r="AK80" s="449"/>
      <c r="AL80" s="222"/>
      <c r="AM80" s="274"/>
      <c r="AN80" s="23"/>
      <c r="AO80" s="24"/>
      <c r="AP80" s="25"/>
      <c r="AQ80" s="25"/>
      <c r="AR80" s="25"/>
      <c r="AS80" s="25"/>
      <c r="AT80" s="25"/>
      <c r="AU80" s="25"/>
      <c r="AV80" s="26"/>
      <c r="AW80" s="127"/>
      <c r="AX80" s="164"/>
      <c r="AY80" s="166"/>
      <c r="AZ80" s="374"/>
    </row>
    <row r="81" spans="1:52" s="334" customFormat="1" ht="12" customHeight="1" thickBot="1">
      <c r="A81" s="379">
        <f>+$B$42</f>
        <v>0</v>
      </c>
      <c r="B81" s="401"/>
      <c r="C81" s="175"/>
      <c r="D81" s="523"/>
      <c r="E81" s="521"/>
      <c r="F81" s="233"/>
      <c r="G81" s="209"/>
      <c r="H81" s="210"/>
      <c r="I81" s="211"/>
      <c r="J81" s="209"/>
      <c r="K81" s="210"/>
      <c r="L81" s="211"/>
      <c r="M81" s="209"/>
      <c r="N81" s="210"/>
      <c r="O81" s="211"/>
      <c r="P81" s="212"/>
      <c r="Q81" s="210"/>
      <c r="R81" s="213"/>
      <c r="S81" s="209"/>
      <c r="T81" s="210"/>
      <c r="U81" s="211"/>
      <c r="V81" s="209"/>
      <c r="W81" s="210"/>
      <c r="X81" s="211"/>
      <c r="Y81" s="209"/>
      <c r="Z81" s="210"/>
      <c r="AA81" s="211"/>
      <c r="AB81" s="41"/>
      <c r="AC81" s="397"/>
      <c r="AD81" s="397"/>
      <c r="AE81" s="396"/>
      <c r="AF81" s="399"/>
      <c r="AG81" s="21"/>
      <c r="AH81" s="392"/>
      <c r="AI81" s="392"/>
      <c r="AJ81" s="394"/>
      <c r="AK81" s="448"/>
      <c r="AL81" s="62"/>
      <c r="AM81" s="273"/>
      <c r="AN81" s="23"/>
      <c r="AO81" s="24"/>
      <c r="AP81" s="25"/>
      <c r="AQ81" s="25"/>
      <c r="AR81" s="25"/>
      <c r="AS81" s="25"/>
      <c r="AT81" s="25"/>
      <c r="AU81" s="25"/>
      <c r="AV81" s="26"/>
      <c r="AW81" s="127"/>
      <c r="AX81" s="164"/>
      <c r="AY81" s="166"/>
      <c r="AZ81" s="373">
        <f>AK81</f>
        <v>0</v>
      </c>
    </row>
    <row r="82" spans="1:52" s="334" customFormat="1" ht="12" customHeight="1" thickTop="1" thickBot="1">
      <c r="A82" s="381"/>
      <c r="B82" s="402"/>
      <c r="C82" s="27"/>
      <c r="D82" s="524"/>
      <c r="E82" s="521"/>
      <c r="F82" s="235"/>
      <c r="G82" s="28"/>
      <c r="H82" s="29"/>
      <c r="I82" s="30"/>
      <c r="J82" s="28"/>
      <c r="K82" s="29"/>
      <c r="L82" s="30"/>
      <c r="M82" s="28"/>
      <c r="N82" s="29"/>
      <c r="O82" s="30"/>
      <c r="P82" s="31"/>
      <c r="Q82" s="29"/>
      <c r="R82" s="32"/>
      <c r="S82" s="28"/>
      <c r="T82" s="29"/>
      <c r="U82" s="30"/>
      <c r="V82" s="28"/>
      <c r="W82" s="29"/>
      <c r="X82" s="30"/>
      <c r="Y82" s="64"/>
      <c r="Z82" s="29"/>
      <c r="AA82" s="30"/>
      <c r="AB82" s="33"/>
      <c r="AC82" s="398"/>
      <c r="AD82" s="398"/>
      <c r="AE82" s="395"/>
      <c r="AF82" s="400"/>
      <c r="AG82" s="34"/>
      <c r="AH82" s="393"/>
      <c r="AI82" s="393"/>
      <c r="AJ82" s="395"/>
      <c r="AK82" s="449"/>
      <c r="AL82" s="222"/>
      <c r="AM82" s="274"/>
      <c r="AN82" s="23"/>
      <c r="AO82" s="24"/>
      <c r="AP82" s="25"/>
      <c r="AQ82" s="25"/>
      <c r="AR82" s="25"/>
      <c r="AS82" s="25"/>
      <c r="AT82" s="25"/>
      <c r="AU82" s="25"/>
      <c r="AV82" s="26"/>
      <c r="AW82" s="127"/>
      <c r="AX82" s="164"/>
      <c r="AY82" s="166"/>
      <c r="AZ82" s="374"/>
    </row>
    <row r="83" spans="1:52" s="334" customFormat="1" ht="10.5" customHeight="1" thickBot="1">
      <c r="A83" s="333" t="s">
        <v>12</v>
      </c>
      <c r="B83" s="538"/>
      <c r="C83" s="229"/>
      <c r="D83" s="457"/>
      <c r="E83" s="522"/>
      <c r="F83" s="231"/>
      <c r="G83" s="209"/>
      <c r="H83" s="210"/>
      <c r="I83" s="211"/>
      <c r="J83" s="209"/>
      <c r="K83" s="210"/>
      <c r="L83" s="211"/>
      <c r="M83" s="209"/>
      <c r="N83" s="210"/>
      <c r="O83" s="211"/>
      <c r="P83" s="209"/>
      <c r="Q83" s="210"/>
      <c r="R83" s="211"/>
      <c r="S83" s="209"/>
      <c r="T83" s="210"/>
      <c r="U83" s="211"/>
      <c r="V83" s="209"/>
      <c r="W83" s="210"/>
      <c r="X83" s="211"/>
      <c r="Y83" s="209"/>
      <c r="Z83" s="210"/>
      <c r="AA83" s="211"/>
      <c r="AB83" s="41"/>
      <c r="AC83" s="397"/>
      <c r="AD83" s="397"/>
      <c r="AE83" s="396"/>
      <c r="AF83" s="399"/>
      <c r="AG83" s="52"/>
      <c r="AH83" s="392"/>
      <c r="AI83" s="392"/>
      <c r="AJ83" s="394"/>
      <c r="AK83" s="448"/>
      <c r="AL83" s="222"/>
      <c r="AM83" s="54"/>
      <c r="AN83" s="23"/>
      <c r="AO83" s="24"/>
      <c r="AP83" s="25"/>
      <c r="AQ83" s="25"/>
      <c r="AR83" s="25"/>
      <c r="AS83" s="25"/>
      <c r="AT83" s="25"/>
      <c r="AU83" s="25"/>
      <c r="AV83" s="26"/>
      <c r="AW83" s="127"/>
      <c r="AX83" s="164"/>
      <c r="AY83" s="166"/>
      <c r="AZ83" s="391">
        <f>AK83</f>
        <v>0</v>
      </c>
    </row>
    <row r="84" spans="1:52" s="334" customFormat="1" ht="10.5" customHeight="1" thickTop="1" thickBot="1">
      <c r="A84" s="333" t="s">
        <v>12</v>
      </c>
      <c r="B84" s="539"/>
      <c r="C84" s="176"/>
      <c r="D84" s="458"/>
      <c r="E84" s="487"/>
      <c r="F84" s="216"/>
      <c r="G84" s="28"/>
      <c r="H84" s="29"/>
      <c r="I84" s="30"/>
      <c r="J84" s="28"/>
      <c r="K84" s="29"/>
      <c r="L84" s="30"/>
      <c r="M84" s="28"/>
      <c r="N84" s="29"/>
      <c r="O84" s="30"/>
      <c r="P84" s="28"/>
      <c r="Q84" s="29"/>
      <c r="R84" s="30"/>
      <c r="S84" s="28"/>
      <c r="T84" s="29"/>
      <c r="U84" s="30"/>
      <c r="V84" s="28"/>
      <c r="W84" s="29"/>
      <c r="X84" s="30"/>
      <c r="Y84" s="28"/>
      <c r="Z84" s="29"/>
      <c r="AA84" s="30"/>
      <c r="AB84" s="33"/>
      <c r="AC84" s="398"/>
      <c r="AD84" s="398"/>
      <c r="AE84" s="395"/>
      <c r="AF84" s="400"/>
      <c r="AG84" s="56"/>
      <c r="AH84" s="393"/>
      <c r="AI84" s="393"/>
      <c r="AJ84" s="395"/>
      <c r="AK84" s="449"/>
      <c r="AL84" s="222"/>
      <c r="AM84" s="57"/>
      <c r="AN84" s="23"/>
      <c r="AO84" s="24"/>
      <c r="AP84" s="25"/>
      <c r="AQ84" s="25"/>
      <c r="AR84" s="25"/>
      <c r="AS84" s="25"/>
      <c r="AT84" s="25"/>
      <c r="AU84" s="25"/>
      <c r="AV84" s="26"/>
      <c r="AW84" s="127"/>
      <c r="AX84" s="164"/>
      <c r="AY84" s="166"/>
      <c r="AZ84" s="374"/>
    </row>
    <row r="85" spans="1:52" s="334" customFormat="1" ht="10.5" customHeight="1" thickBot="1">
      <c r="A85" s="333"/>
      <c r="B85" s="540"/>
      <c r="C85" s="541"/>
      <c r="D85" s="541"/>
      <c r="E85" s="58"/>
      <c r="F85" s="59"/>
      <c r="G85" s="463"/>
      <c r="H85" s="464"/>
      <c r="I85" s="465"/>
      <c r="J85" s="450"/>
      <c r="K85" s="451"/>
      <c r="L85" s="452"/>
      <c r="M85" s="450"/>
      <c r="N85" s="451"/>
      <c r="O85" s="452"/>
      <c r="P85" s="502"/>
      <c r="Q85" s="451"/>
      <c r="R85" s="503"/>
      <c r="S85" s="504"/>
      <c r="T85" s="505"/>
      <c r="U85" s="506"/>
      <c r="V85" s="463"/>
      <c r="W85" s="464"/>
      <c r="X85" s="465"/>
      <c r="Y85" s="463"/>
      <c r="Z85" s="464"/>
      <c r="AA85" s="465"/>
      <c r="AB85" s="404"/>
      <c r="AC85" s="378"/>
      <c r="AD85" s="378"/>
      <c r="AE85" s="378"/>
      <c r="AF85" s="405"/>
      <c r="AG85" s="378"/>
      <c r="AH85" s="378"/>
      <c r="AI85" s="378"/>
      <c r="AJ85" s="378"/>
      <c r="AK85" s="378"/>
      <c r="AL85" s="378"/>
      <c r="AM85" s="378"/>
      <c r="AN85" s="15"/>
      <c r="AO85" s="129"/>
      <c r="AP85" s="129"/>
      <c r="AQ85" s="129"/>
      <c r="AW85" s="128"/>
      <c r="AX85" s="164"/>
      <c r="AY85" s="166"/>
    </row>
    <row r="86" spans="1:52" s="334" customFormat="1" ht="12" customHeight="1" thickBot="1">
      <c r="A86" s="379">
        <f>+$B$85</f>
        <v>0</v>
      </c>
      <c r="B86" s="518"/>
      <c r="C86" s="175"/>
      <c r="D86" s="402"/>
      <c r="E86" s="413"/>
      <c r="F86" s="208"/>
      <c r="G86" s="240"/>
      <c r="H86" s="210"/>
      <c r="I86" s="211"/>
      <c r="J86" s="212"/>
      <c r="K86" s="210"/>
      <c r="L86" s="213"/>
      <c r="M86" s="209"/>
      <c r="N86" s="234"/>
      <c r="O86" s="211"/>
      <c r="P86" s="212"/>
      <c r="Q86" s="210"/>
      <c r="R86" s="213"/>
      <c r="S86" s="209"/>
      <c r="T86" s="210"/>
      <c r="U86" s="211"/>
      <c r="V86" s="209"/>
      <c r="W86" s="210"/>
      <c r="X86" s="211"/>
      <c r="Y86" s="209"/>
      <c r="Z86" s="210"/>
      <c r="AA86" s="211"/>
      <c r="AB86" s="41"/>
      <c r="AC86" s="397"/>
      <c r="AD86" s="397"/>
      <c r="AE86" s="396"/>
      <c r="AF86" s="399"/>
      <c r="AG86" s="21"/>
      <c r="AH86" s="392"/>
      <c r="AI86" s="392"/>
      <c r="AJ86" s="394"/>
      <c r="AK86" s="448"/>
      <c r="AL86" s="222"/>
      <c r="AM86" s="273"/>
      <c r="AN86" s="23"/>
      <c r="AO86" s="24"/>
      <c r="AP86" s="25"/>
      <c r="AQ86" s="25"/>
      <c r="AR86" s="25"/>
      <c r="AS86" s="25"/>
      <c r="AT86" s="25"/>
      <c r="AU86" s="25"/>
      <c r="AV86" s="26"/>
      <c r="AW86" s="127"/>
      <c r="AX86" s="164"/>
      <c r="AY86" s="166"/>
      <c r="AZ86" s="373">
        <f>AK86</f>
        <v>0</v>
      </c>
    </row>
    <row r="87" spans="1:52" s="334" customFormat="1" ht="12" customHeight="1" thickTop="1" thickBot="1">
      <c r="A87" s="381"/>
      <c r="B87" s="519"/>
      <c r="C87" s="27"/>
      <c r="D87" s="402"/>
      <c r="E87" s="414"/>
      <c r="F87" s="216"/>
      <c r="G87" s="198"/>
      <c r="H87" s="29"/>
      <c r="I87" s="30"/>
      <c r="J87" s="31"/>
      <c r="K87" s="29"/>
      <c r="L87" s="32"/>
      <c r="M87" s="28"/>
      <c r="N87" s="29"/>
      <c r="O87" s="30"/>
      <c r="P87" s="31"/>
      <c r="Q87" s="29"/>
      <c r="R87" s="32"/>
      <c r="S87" s="28"/>
      <c r="T87" s="29"/>
      <c r="U87" s="30"/>
      <c r="V87" s="28"/>
      <c r="W87" s="29"/>
      <c r="X87" s="30"/>
      <c r="Y87" s="64"/>
      <c r="Z87" s="29"/>
      <c r="AA87" s="30"/>
      <c r="AB87" s="33"/>
      <c r="AC87" s="398"/>
      <c r="AD87" s="398"/>
      <c r="AE87" s="395"/>
      <c r="AF87" s="400"/>
      <c r="AG87" s="34"/>
      <c r="AH87" s="393"/>
      <c r="AI87" s="393"/>
      <c r="AJ87" s="395"/>
      <c r="AK87" s="449"/>
      <c r="AL87" s="222"/>
      <c r="AM87" s="274"/>
      <c r="AN87" s="23"/>
      <c r="AO87" s="24"/>
      <c r="AP87" s="25"/>
      <c r="AQ87" s="25"/>
      <c r="AR87" s="25"/>
      <c r="AS87" s="25"/>
      <c r="AT87" s="25"/>
      <c r="AU87" s="25"/>
      <c r="AV87" s="26"/>
      <c r="AW87" s="127"/>
      <c r="AX87" s="164"/>
      <c r="AY87" s="166"/>
      <c r="AZ87" s="374"/>
    </row>
    <row r="88" spans="1:52" s="334" customFormat="1" ht="12" customHeight="1" thickBot="1">
      <c r="A88" s="379">
        <f>+$B$85</f>
        <v>0</v>
      </c>
      <c r="B88" s="401"/>
      <c r="C88" s="175"/>
      <c r="D88" s="401"/>
      <c r="E88" s="413"/>
      <c r="F88" s="208"/>
      <c r="G88" s="240"/>
      <c r="H88" s="210"/>
      <c r="I88" s="211"/>
      <c r="J88" s="212"/>
      <c r="K88" s="210"/>
      <c r="L88" s="213"/>
      <c r="M88" s="209"/>
      <c r="N88" s="210"/>
      <c r="O88" s="211"/>
      <c r="P88" s="238"/>
      <c r="Q88" s="210"/>
      <c r="R88" s="213"/>
      <c r="S88" s="209"/>
      <c r="T88" s="210"/>
      <c r="U88" s="211"/>
      <c r="V88" s="209"/>
      <c r="W88" s="210"/>
      <c r="X88" s="211"/>
      <c r="Y88" s="209"/>
      <c r="Z88" s="210"/>
      <c r="AA88" s="211"/>
      <c r="AB88" s="41"/>
      <c r="AC88" s="397"/>
      <c r="AD88" s="397"/>
      <c r="AE88" s="396"/>
      <c r="AF88" s="399"/>
      <c r="AG88" s="21"/>
      <c r="AH88" s="392"/>
      <c r="AI88" s="392"/>
      <c r="AJ88" s="394"/>
      <c r="AK88" s="448"/>
      <c r="AL88" s="62"/>
      <c r="AM88" s="273"/>
      <c r="AN88" s="23"/>
      <c r="AO88" s="24"/>
      <c r="AP88" s="25"/>
      <c r="AQ88" s="25"/>
      <c r="AR88" s="25"/>
      <c r="AS88" s="25"/>
      <c r="AT88" s="25"/>
      <c r="AU88" s="25"/>
      <c r="AV88" s="26"/>
      <c r="AW88" s="127"/>
      <c r="AX88" s="164"/>
      <c r="AY88" s="166"/>
      <c r="AZ88" s="373">
        <f>AK88</f>
        <v>0</v>
      </c>
    </row>
    <row r="89" spans="1:52" s="334" customFormat="1" ht="12" customHeight="1" thickTop="1" thickBot="1">
      <c r="A89" s="381"/>
      <c r="B89" s="402"/>
      <c r="C89" s="27"/>
      <c r="D89" s="402"/>
      <c r="E89" s="414"/>
      <c r="F89" s="216"/>
      <c r="G89" s="198"/>
      <c r="H89" s="29"/>
      <c r="I89" s="30"/>
      <c r="J89" s="31"/>
      <c r="K89" s="29"/>
      <c r="L89" s="32"/>
      <c r="M89" s="28"/>
      <c r="N89" s="29"/>
      <c r="O89" s="30"/>
      <c r="P89" s="31"/>
      <c r="Q89" s="29"/>
      <c r="R89" s="32"/>
      <c r="S89" s="28"/>
      <c r="T89" s="29"/>
      <c r="U89" s="30"/>
      <c r="V89" s="28"/>
      <c r="W89" s="29"/>
      <c r="X89" s="30"/>
      <c r="Y89" s="64"/>
      <c r="Z89" s="29"/>
      <c r="AA89" s="30"/>
      <c r="AB89" s="33"/>
      <c r="AC89" s="398"/>
      <c r="AD89" s="398"/>
      <c r="AE89" s="395"/>
      <c r="AF89" s="400"/>
      <c r="AG89" s="34"/>
      <c r="AH89" s="393"/>
      <c r="AI89" s="393"/>
      <c r="AJ89" s="395"/>
      <c r="AK89" s="449"/>
      <c r="AL89" s="222"/>
      <c r="AM89" s="274"/>
      <c r="AN89" s="23"/>
      <c r="AO89" s="24"/>
      <c r="AP89" s="25"/>
      <c r="AQ89" s="25"/>
      <c r="AR89" s="25"/>
      <c r="AS89" s="25"/>
      <c r="AT89" s="25"/>
      <c r="AU89" s="25"/>
      <c r="AV89" s="26"/>
      <c r="AW89" s="127"/>
      <c r="AX89" s="164"/>
      <c r="AY89" s="166"/>
      <c r="AZ89" s="374"/>
    </row>
    <row r="90" spans="1:52" s="334" customFormat="1" ht="12" customHeight="1" thickBot="1">
      <c r="A90" s="379">
        <f>+$B$85</f>
        <v>0</v>
      </c>
      <c r="B90" s="518"/>
      <c r="C90" s="175"/>
      <c r="D90" s="401"/>
      <c r="E90" s="413"/>
      <c r="F90" s="208"/>
      <c r="G90" s="240"/>
      <c r="H90" s="210"/>
      <c r="I90" s="211"/>
      <c r="J90" s="212"/>
      <c r="K90" s="210"/>
      <c r="L90" s="213"/>
      <c r="M90" s="209"/>
      <c r="N90" s="210"/>
      <c r="O90" s="211"/>
      <c r="P90" s="212"/>
      <c r="Q90" s="210"/>
      <c r="R90" s="213"/>
      <c r="S90" s="209"/>
      <c r="T90" s="210"/>
      <c r="U90" s="211"/>
      <c r="V90" s="209"/>
      <c r="W90" s="210"/>
      <c r="X90" s="211"/>
      <c r="Y90" s="209"/>
      <c r="Z90" s="210"/>
      <c r="AA90" s="211"/>
      <c r="AB90" s="41"/>
      <c r="AC90" s="397"/>
      <c r="AD90" s="397"/>
      <c r="AE90" s="396"/>
      <c r="AF90" s="399"/>
      <c r="AG90" s="21"/>
      <c r="AH90" s="392"/>
      <c r="AI90" s="392"/>
      <c r="AJ90" s="394"/>
      <c r="AK90" s="448"/>
      <c r="AL90" s="62"/>
      <c r="AM90" s="273"/>
      <c r="AN90" s="23"/>
      <c r="AO90" s="24"/>
      <c r="AP90" s="25"/>
      <c r="AQ90" s="25"/>
      <c r="AR90" s="25"/>
      <c r="AS90" s="25"/>
      <c r="AT90" s="25"/>
      <c r="AU90" s="25"/>
      <c r="AV90" s="26"/>
      <c r="AW90" s="127"/>
      <c r="AX90" s="164"/>
      <c r="AY90" s="166"/>
      <c r="AZ90" s="373">
        <f>AK90</f>
        <v>0</v>
      </c>
    </row>
    <row r="91" spans="1:52" s="334" customFormat="1" ht="12" customHeight="1" thickTop="1" thickBot="1">
      <c r="A91" s="381"/>
      <c r="B91" s="519"/>
      <c r="C91" s="27"/>
      <c r="D91" s="402"/>
      <c r="E91" s="414"/>
      <c r="F91" s="216"/>
      <c r="G91" s="198"/>
      <c r="H91" s="29"/>
      <c r="I91" s="30"/>
      <c r="J91" s="31"/>
      <c r="K91" s="29"/>
      <c r="L91" s="32"/>
      <c r="M91" s="28"/>
      <c r="N91" s="29"/>
      <c r="O91" s="30"/>
      <c r="P91" s="31"/>
      <c r="Q91" s="29"/>
      <c r="R91" s="32"/>
      <c r="S91" s="28"/>
      <c r="T91" s="29"/>
      <c r="U91" s="30"/>
      <c r="V91" s="28"/>
      <c r="W91" s="29"/>
      <c r="X91" s="30"/>
      <c r="Y91" s="64"/>
      <c r="Z91" s="29"/>
      <c r="AA91" s="30"/>
      <c r="AB91" s="33"/>
      <c r="AC91" s="398"/>
      <c r="AD91" s="398"/>
      <c r="AE91" s="395"/>
      <c r="AF91" s="400"/>
      <c r="AG91" s="34"/>
      <c r="AH91" s="393"/>
      <c r="AI91" s="393"/>
      <c r="AJ91" s="395"/>
      <c r="AK91" s="449"/>
      <c r="AL91" s="222"/>
      <c r="AM91" s="274"/>
      <c r="AN91" s="23"/>
      <c r="AO91" s="24"/>
      <c r="AP91" s="25"/>
      <c r="AQ91" s="25"/>
      <c r="AR91" s="25"/>
      <c r="AS91" s="25"/>
      <c r="AT91" s="25"/>
      <c r="AU91" s="25"/>
      <c r="AV91" s="26"/>
      <c r="AW91" s="127"/>
      <c r="AX91" s="164"/>
      <c r="AY91" s="166"/>
      <c r="AZ91" s="374"/>
    </row>
    <row r="92" spans="1:52" s="334" customFormat="1" ht="12" customHeight="1" thickBot="1">
      <c r="A92" s="379">
        <f>+$B$85</f>
        <v>0</v>
      </c>
      <c r="B92" s="401"/>
      <c r="C92" s="175"/>
      <c r="D92" s="401"/>
      <c r="E92" s="413"/>
      <c r="F92" s="208"/>
      <c r="G92" s="240"/>
      <c r="H92" s="210"/>
      <c r="I92" s="211"/>
      <c r="J92" s="212"/>
      <c r="K92" s="210"/>
      <c r="L92" s="213"/>
      <c r="M92" s="209"/>
      <c r="N92" s="210"/>
      <c r="O92" s="211"/>
      <c r="P92" s="212"/>
      <c r="Q92" s="210"/>
      <c r="R92" s="213"/>
      <c r="S92" s="209"/>
      <c r="T92" s="234"/>
      <c r="U92" s="211"/>
      <c r="V92" s="354"/>
      <c r="W92" s="210"/>
      <c r="X92" s="211"/>
      <c r="Y92" s="209"/>
      <c r="Z92" s="210"/>
      <c r="AA92" s="211"/>
      <c r="AB92" s="41"/>
      <c r="AC92" s="397"/>
      <c r="AD92" s="397"/>
      <c r="AE92" s="396"/>
      <c r="AF92" s="399"/>
      <c r="AG92" s="21"/>
      <c r="AH92" s="392"/>
      <c r="AI92" s="392"/>
      <c r="AJ92" s="394"/>
      <c r="AK92" s="448"/>
      <c r="AL92" s="62"/>
      <c r="AM92" s="273"/>
      <c r="AN92" s="23"/>
      <c r="AO92" s="24"/>
      <c r="AP92" s="25"/>
      <c r="AQ92" s="25"/>
      <c r="AR92" s="25"/>
      <c r="AS92" s="25"/>
      <c r="AT92" s="25"/>
      <c r="AU92" s="25"/>
      <c r="AV92" s="26"/>
      <c r="AW92" s="127"/>
      <c r="AX92" s="164"/>
      <c r="AY92" s="166"/>
      <c r="AZ92" s="373">
        <f>AK92</f>
        <v>0</v>
      </c>
    </row>
    <row r="93" spans="1:52" s="334" customFormat="1" ht="12" customHeight="1" thickTop="1" thickBot="1">
      <c r="A93" s="381"/>
      <c r="B93" s="402"/>
      <c r="C93" s="27"/>
      <c r="D93" s="402"/>
      <c r="E93" s="414"/>
      <c r="F93" s="216"/>
      <c r="G93" s="198"/>
      <c r="H93" s="29"/>
      <c r="I93" s="30"/>
      <c r="J93" s="31"/>
      <c r="K93" s="29"/>
      <c r="L93" s="32"/>
      <c r="M93" s="28"/>
      <c r="N93" s="29"/>
      <c r="O93" s="30"/>
      <c r="P93" s="31"/>
      <c r="Q93" s="29"/>
      <c r="R93" s="32"/>
      <c r="S93" s="28"/>
      <c r="T93" s="29"/>
      <c r="U93" s="30"/>
      <c r="V93" s="28"/>
      <c r="W93" s="29"/>
      <c r="X93" s="30"/>
      <c r="Y93" s="64"/>
      <c r="Z93" s="29"/>
      <c r="AA93" s="30"/>
      <c r="AB93" s="33"/>
      <c r="AC93" s="398"/>
      <c r="AD93" s="398"/>
      <c r="AE93" s="395"/>
      <c r="AF93" s="400"/>
      <c r="AG93" s="34"/>
      <c r="AH93" s="393"/>
      <c r="AI93" s="393"/>
      <c r="AJ93" s="395"/>
      <c r="AK93" s="449"/>
      <c r="AL93" s="222"/>
      <c r="AM93" s="274"/>
      <c r="AN93" s="23"/>
      <c r="AO93" s="24"/>
      <c r="AP93" s="25"/>
      <c r="AQ93" s="25"/>
      <c r="AR93" s="25"/>
      <c r="AS93" s="25"/>
      <c r="AT93" s="25"/>
      <c r="AU93" s="25"/>
      <c r="AV93" s="26"/>
      <c r="AW93" s="127"/>
      <c r="AX93" s="164"/>
      <c r="AY93" s="166"/>
      <c r="AZ93" s="374"/>
    </row>
    <row r="94" spans="1:52" s="334" customFormat="1" ht="12" customHeight="1" thickBot="1">
      <c r="A94" s="379">
        <f>+$B$85</f>
        <v>0</v>
      </c>
      <c r="B94" s="401"/>
      <c r="C94" s="175"/>
      <c r="D94" s="401"/>
      <c r="E94" s="413"/>
      <c r="F94" s="208"/>
      <c r="G94" s="240"/>
      <c r="H94" s="210"/>
      <c r="I94" s="211"/>
      <c r="J94" s="212"/>
      <c r="K94" s="210"/>
      <c r="L94" s="213"/>
      <c r="M94" s="209"/>
      <c r="N94" s="210"/>
      <c r="O94" s="211"/>
      <c r="P94" s="212"/>
      <c r="Q94" s="210"/>
      <c r="R94" s="213"/>
      <c r="S94" s="209"/>
      <c r="T94" s="210"/>
      <c r="U94" s="211"/>
      <c r="V94" s="209"/>
      <c r="W94" s="210"/>
      <c r="X94" s="211"/>
      <c r="Y94" s="209"/>
      <c r="Z94" s="210"/>
      <c r="AA94" s="211"/>
      <c r="AB94" s="41"/>
      <c r="AC94" s="397"/>
      <c r="AD94" s="397"/>
      <c r="AE94" s="396"/>
      <c r="AF94" s="399"/>
      <c r="AG94" s="21"/>
      <c r="AH94" s="392"/>
      <c r="AI94" s="392"/>
      <c r="AJ94" s="394"/>
      <c r="AK94" s="448"/>
      <c r="AL94" s="62"/>
      <c r="AM94" s="273"/>
      <c r="AN94" s="23"/>
      <c r="AO94" s="24"/>
      <c r="AP94" s="25"/>
      <c r="AQ94" s="25"/>
      <c r="AR94" s="25"/>
      <c r="AS94" s="25"/>
      <c r="AT94" s="25"/>
      <c r="AU94" s="25"/>
      <c r="AV94" s="26"/>
      <c r="AW94" s="127"/>
      <c r="AX94" s="164"/>
      <c r="AY94" s="166"/>
      <c r="AZ94" s="373">
        <f>AK94</f>
        <v>0</v>
      </c>
    </row>
    <row r="95" spans="1:52" s="334" customFormat="1" ht="12" customHeight="1" thickTop="1" thickBot="1">
      <c r="A95" s="381"/>
      <c r="B95" s="402"/>
      <c r="C95" s="27"/>
      <c r="D95" s="402"/>
      <c r="E95" s="414"/>
      <c r="F95" s="216"/>
      <c r="G95" s="198"/>
      <c r="H95" s="29"/>
      <c r="I95" s="30"/>
      <c r="J95" s="31"/>
      <c r="K95" s="29"/>
      <c r="L95" s="32"/>
      <c r="M95" s="28"/>
      <c r="N95" s="29"/>
      <c r="O95" s="30"/>
      <c r="P95" s="31"/>
      <c r="Q95" s="29"/>
      <c r="R95" s="32"/>
      <c r="S95" s="28"/>
      <c r="T95" s="29"/>
      <c r="U95" s="30"/>
      <c r="V95" s="28"/>
      <c r="W95" s="29"/>
      <c r="X95" s="30"/>
      <c r="Y95" s="64"/>
      <c r="Z95" s="29"/>
      <c r="AA95" s="30"/>
      <c r="AB95" s="33"/>
      <c r="AC95" s="398"/>
      <c r="AD95" s="398"/>
      <c r="AE95" s="395"/>
      <c r="AF95" s="400"/>
      <c r="AG95" s="34"/>
      <c r="AH95" s="393"/>
      <c r="AI95" s="393"/>
      <c r="AJ95" s="395"/>
      <c r="AK95" s="449"/>
      <c r="AL95" s="222"/>
      <c r="AM95" s="274"/>
      <c r="AN95" s="23"/>
      <c r="AO95" s="24"/>
      <c r="AP95" s="25"/>
      <c r="AQ95" s="25"/>
      <c r="AR95" s="25"/>
      <c r="AS95" s="25"/>
      <c r="AT95" s="25"/>
      <c r="AU95" s="25"/>
      <c r="AV95" s="26"/>
      <c r="AW95" s="127"/>
      <c r="AX95" s="164"/>
      <c r="AY95" s="166"/>
      <c r="AZ95" s="374"/>
    </row>
    <row r="96" spans="1:52" s="334" customFormat="1" ht="12" customHeight="1" thickBot="1">
      <c r="A96" s="379">
        <f>+$B$85</f>
        <v>0</v>
      </c>
      <c r="B96" s="401"/>
      <c r="C96" s="175"/>
      <c r="D96" s="401"/>
      <c r="E96" s="413"/>
      <c r="F96" s="208"/>
      <c r="G96" s="240"/>
      <c r="H96" s="210"/>
      <c r="I96" s="211"/>
      <c r="J96" s="212"/>
      <c r="K96" s="210"/>
      <c r="L96" s="213"/>
      <c r="M96" s="209"/>
      <c r="N96" s="210"/>
      <c r="O96" s="211"/>
      <c r="P96" s="212"/>
      <c r="Q96" s="210"/>
      <c r="R96" s="213"/>
      <c r="S96" s="209"/>
      <c r="T96" s="210"/>
      <c r="U96" s="211"/>
      <c r="V96" s="209"/>
      <c r="W96" s="210"/>
      <c r="X96" s="211"/>
      <c r="Y96" s="209"/>
      <c r="Z96" s="210"/>
      <c r="AA96" s="211"/>
      <c r="AB96" s="41"/>
      <c r="AC96" s="397"/>
      <c r="AD96" s="397"/>
      <c r="AE96" s="396"/>
      <c r="AF96" s="399"/>
      <c r="AG96" s="21"/>
      <c r="AH96" s="392"/>
      <c r="AI96" s="392"/>
      <c r="AJ96" s="394"/>
      <c r="AK96" s="448"/>
      <c r="AL96" s="62"/>
      <c r="AM96" s="273"/>
      <c r="AN96" s="23"/>
      <c r="AO96" s="24"/>
      <c r="AP96" s="25"/>
      <c r="AQ96" s="25"/>
      <c r="AR96" s="25"/>
      <c r="AS96" s="25"/>
      <c r="AT96" s="25"/>
      <c r="AU96" s="25"/>
      <c r="AV96" s="26"/>
      <c r="AW96" s="127"/>
      <c r="AX96" s="164"/>
      <c r="AY96" s="166"/>
      <c r="AZ96" s="373">
        <f>AK96</f>
        <v>0</v>
      </c>
    </row>
    <row r="97" spans="1:52" s="334" customFormat="1" ht="12" customHeight="1" thickTop="1" thickBot="1">
      <c r="A97" s="381"/>
      <c r="B97" s="402"/>
      <c r="C97" s="27"/>
      <c r="D97" s="402"/>
      <c r="E97" s="414"/>
      <c r="F97" s="216"/>
      <c r="G97" s="198"/>
      <c r="H97" s="29"/>
      <c r="I97" s="30"/>
      <c r="J97" s="31"/>
      <c r="K97" s="29"/>
      <c r="L97" s="32"/>
      <c r="M97" s="28"/>
      <c r="N97" s="29"/>
      <c r="O97" s="30"/>
      <c r="P97" s="31"/>
      <c r="Q97" s="29"/>
      <c r="R97" s="32"/>
      <c r="S97" s="28"/>
      <c r="T97" s="29"/>
      <c r="U97" s="30"/>
      <c r="V97" s="28"/>
      <c r="W97" s="29"/>
      <c r="X97" s="30"/>
      <c r="Y97" s="64"/>
      <c r="Z97" s="29"/>
      <c r="AA97" s="30"/>
      <c r="AB97" s="33"/>
      <c r="AC97" s="398"/>
      <c r="AD97" s="398"/>
      <c r="AE97" s="395"/>
      <c r="AF97" s="400"/>
      <c r="AG97" s="34"/>
      <c r="AH97" s="393"/>
      <c r="AI97" s="393"/>
      <c r="AJ97" s="395"/>
      <c r="AK97" s="449"/>
      <c r="AL97" s="222"/>
      <c r="AM97" s="274"/>
      <c r="AN97" s="23"/>
      <c r="AO97" s="24"/>
      <c r="AP97" s="25"/>
      <c r="AQ97" s="25"/>
      <c r="AR97" s="25"/>
      <c r="AS97" s="25"/>
      <c r="AT97" s="25"/>
      <c r="AU97" s="25"/>
      <c r="AV97" s="26"/>
      <c r="AW97" s="127"/>
      <c r="AX97" s="164"/>
      <c r="AY97" s="166"/>
      <c r="AZ97" s="374"/>
    </row>
    <row r="98" spans="1:52" s="334" customFormat="1" ht="12" customHeight="1" thickBot="1">
      <c r="A98" s="379">
        <f>+$B$85</f>
        <v>0</v>
      </c>
      <c r="B98" s="401"/>
      <c r="C98" s="175"/>
      <c r="D98" s="401"/>
      <c r="E98" s="413"/>
      <c r="F98" s="208"/>
      <c r="G98" s="240"/>
      <c r="H98" s="210"/>
      <c r="I98" s="211"/>
      <c r="J98" s="212"/>
      <c r="K98" s="210"/>
      <c r="L98" s="213"/>
      <c r="M98" s="209"/>
      <c r="N98" s="210"/>
      <c r="O98" s="211"/>
      <c r="P98" s="212"/>
      <c r="Q98" s="210"/>
      <c r="R98" s="213"/>
      <c r="S98" s="209"/>
      <c r="T98" s="210"/>
      <c r="U98" s="211"/>
      <c r="V98" s="209"/>
      <c r="W98" s="210"/>
      <c r="X98" s="211"/>
      <c r="Y98" s="209"/>
      <c r="Z98" s="210"/>
      <c r="AA98" s="211"/>
      <c r="AB98" s="41"/>
      <c r="AC98" s="397"/>
      <c r="AD98" s="397"/>
      <c r="AE98" s="396"/>
      <c r="AF98" s="399"/>
      <c r="AG98" s="21"/>
      <c r="AH98" s="392"/>
      <c r="AI98" s="392"/>
      <c r="AJ98" s="394"/>
      <c r="AK98" s="448"/>
      <c r="AL98" s="62"/>
      <c r="AM98" s="273"/>
      <c r="AN98" s="23"/>
      <c r="AO98" s="24"/>
      <c r="AP98" s="25"/>
      <c r="AQ98" s="25"/>
      <c r="AR98" s="25"/>
      <c r="AS98" s="25"/>
      <c r="AT98" s="25"/>
      <c r="AU98" s="25"/>
      <c r="AV98" s="26"/>
      <c r="AW98" s="127"/>
      <c r="AX98" s="164"/>
      <c r="AY98" s="166"/>
      <c r="AZ98" s="373">
        <f>AK98</f>
        <v>0</v>
      </c>
    </row>
    <row r="99" spans="1:52" s="334" customFormat="1" ht="12" customHeight="1" thickTop="1" thickBot="1">
      <c r="A99" s="381"/>
      <c r="B99" s="402"/>
      <c r="C99" s="27"/>
      <c r="D99" s="402"/>
      <c r="E99" s="414"/>
      <c r="F99" s="216"/>
      <c r="G99" s="198"/>
      <c r="H99" s="29"/>
      <c r="I99" s="30"/>
      <c r="J99" s="31"/>
      <c r="K99" s="29"/>
      <c r="L99" s="32"/>
      <c r="M99" s="28"/>
      <c r="N99" s="29"/>
      <c r="O99" s="30"/>
      <c r="P99" s="31"/>
      <c r="Q99" s="29"/>
      <c r="R99" s="32"/>
      <c r="S99" s="28"/>
      <c r="T99" s="29"/>
      <c r="U99" s="30"/>
      <c r="V99" s="28"/>
      <c r="W99" s="29"/>
      <c r="X99" s="30"/>
      <c r="Y99" s="64"/>
      <c r="Z99" s="29"/>
      <c r="AA99" s="30"/>
      <c r="AB99" s="33"/>
      <c r="AC99" s="398"/>
      <c r="AD99" s="398"/>
      <c r="AE99" s="395"/>
      <c r="AF99" s="400"/>
      <c r="AG99" s="34"/>
      <c r="AH99" s="393"/>
      <c r="AI99" s="393"/>
      <c r="AJ99" s="395"/>
      <c r="AK99" s="449"/>
      <c r="AL99" s="222"/>
      <c r="AM99" s="274"/>
      <c r="AN99" s="23"/>
      <c r="AO99" s="24"/>
      <c r="AP99" s="25"/>
      <c r="AQ99" s="25"/>
      <c r="AR99" s="25"/>
      <c r="AS99" s="25"/>
      <c r="AT99" s="25"/>
      <c r="AU99" s="25"/>
      <c r="AV99" s="26"/>
      <c r="AW99" s="127"/>
      <c r="AX99" s="164"/>
      <c r="AY99" s="166"/>
      <c r="AZ99" s="374"/>
    </row>
    <row r="100" spans="1:52" s="334" customFormat="1" ht="12" customHeight="1" thickBot="1">
      <c r="A100" s="379">
        <f>+$B$85</f>
        <v>0</v>
      </c>
      <c r="B100" s="401"/>
      <c r="C100" s="175"/>
      <c r="D100" s="401"/>
      <c r="E100" s="413"/>
      <c r="F100" s="208"/>
      <c r="G100" s="240"/>
      <c r="H100" s="210"/>
      <c r="I100" s="211"/>
      <c r="J100" s="212"/>
      <c r="K100" s="210"/>
      <c r="L100" s="213"/>
      <c r="M100" s="209"/>
      <c r="N100" s="210"/>
      <c r="O100" s="211"/>
      <c r="P100" s="212"/>
      <c r="Q100" s="210"/>
      <c r="R100" s="213"/>
      <c r="S100" s="209"/>
      <c r="T100" s="210"/>
      <c r="U100" s="211"/>
      <c r="V100" s="209"/>
      <c r="W100" s="210"/>
      <c r="X100" s="211"/>
      <c r="Y100" s="209"/>
      <c r="Z100" s="210"/>
      <c r="AA100" s="211"/>
      <c r="AB100" s="41"/>
      <c r="AC100" s="397"/>
      <c r="AD100" s="397"/>
      <c r="AE100" s="396"/>
      <c r="AF100" s="399"/>
      <c r="AG100" s="21"/>
      <c r="AH100" s="392"/>
      <c r="AI100" s="392"/>
      <c r="AJ100" s="394"/>
      <c r="AK100" s="448"/>
      <c r="AL100" s="62"/>
      <c r="AM100" s="273"/>
      <c r="AN100" s="23"/>
      <c r="AO100" s="24"/>
      <c r="AP100" s="25"/>
      <c r="AQ100" s="25"/>
      <c r="AR100" s="25"/>
      <c r="AS100" s="25"/>
      <c r="AT100" s="25"/>
      <c r="AU100" s="25"/>
      <c r="AV100" s="26"/>
      <c r="AW100" s="127"/>
      <c r="AX100" s="164"/>
      <c r="AY100" s="166"/>
      <c r="AZ100" s="373">
        <f>AK100</f>
        <v>0</v>
      </c>
    </row>
    <row r="101" spans="1:52" s="334" customFormat="1" ht="12" customHeight="1" thickTop="1" thickBot="1">
      <c r="A101" s="381"/>
      <c r="B101" s="402"/>
      <c r="C101" s="27"/>
      <c r="D101" s="402"/>
      <c r="E101" s="414"/>
      <c r="F101" s="216"/>
      <c r="G101" s="198"/>
      <c r="H101" s="29"/>
      <c r="I101" s="30"/>
      <c r="J101" s="31"/>
      <c r="K101" s="29"/>
      <c r="L101" s="32"/>
      <c r="M101" s="28"/>
      <c r="N101" s="29"/>
      <c r="O101" s="30"/>
      <c r="P101" s="31"/>
      <c r="Q101" s="29"/>
      <c r="R101" s="32"/>
      <c r="S101" s="28"/>
      <c r="T101" s="29"/>
      <c r="U101" s="30"/>
      <c r="V101" s="28"/>
      <c r="W101" s="29"/>
      <c r="X101" s="30"/>
      <c r="Y101" s="64"/>
      <c r="Z101" s="29"/>
      <c r="AA101" s="30"/>
      <c r="AB101" s="33"/>
      <c r="AC101" s="398"/>
      <c r="AD101" s="398"/>
      <c r="AE101" s="395"/>
      <c r="AF101" s="400"/>
      <c r="AG101" s="34"/>
      <c r="AH101" s="393"/>
      <c r="AI101" s="393"/>
      <c r="AJ101" s="395"/>
      <c r="AK101" s="449"/>
      <c r="AL101" s="222"/>
      <c r="AM101" s="274"/>
      <c r="AN101" s="23"/>
      <c r="AO101" s="24"/>
      <c r="AP101" s="25"/>
      <c r="AQ101" s="25"/>
      <c r="AR101" s="25"/>
      <c r="AS101" s="25"/>
      <c r="AT101" s="25"/>
      <c r="AU101" s="25"/>
      <c r="AV101" s="26"/>
      <c r="AW101" s="127"/>
      <c r="AX101" s="164"/>
      <c r="AY101" s="166"/>
      <c r="AZ101" s="374"/>
    </row>
    <row r="102" spans="1:52" s="334" customFormat="1" ht="12" customHeight="1" thickBot="1">
      <c r="A102" s="379">
        <f>+$B$85</f>
        <v>0</v>
      </c>
      <c r="B102" s="401"/>
      <c r="C102" s="175"/>
      <c r="D102" s="401"/>
      <c r="E102" s="413"/>
      <c r="F102" s="208"/>
      <c r="G102" s="240"/>
      <c r="H102" s="210"/>
      <c r="I102" s="211"/>
      <c r="J102" s="212"/>
      <c r="K102" s="210"/>
      <c r="L102" s="213"/>
      <c r="M102" s="209"/>
      <c r="N102" s="210"/>
      <c r="O102" s="211"/>
      <c r="P102" s="212"/>
      <c r="Q102" s="210"/>
      <c r="R102" s="213"/>
      <c r="S102" s="209"/>
      <c r="T102" s="210"/>
      <c r="U102" s="211"/>
      <c r="V102" s="209"/>
      <c r="W102" s="210"/>
      <c r="X102" s="211"/>
      <c r="Y102" s="209"/>
      <c r="Z102" s="210"/>
      <c r="AA102" s="211"/>
      <c r="AB102" s="41"/>
      <c r="AC102" s="397"/>
      <c r="AD102" s="397"/>
      <c r="AE102" s="396"/>
      <c r="AF102" s="399"/>
      <c r="AG102" s="21"/>
      <c r="AH102" s="392"/>
      <c r="AI102" s="392"/>
      <c r="AJ102" s="394"/>
      <c r="AK102" s="448"/>
      <c r="AL102" s="62"/>
      <c r="AM102" s="273"/>
      <c r="AN102" s="23"/>
      <c r="AO102" s="24"/>
      <c r="AP102" s="25"/>
      <c r="AQ102" s="25"/>
      <c r="AR102" s="25"/>
      <c r="AS102" s="25"/>
      <c r="AT102" s="25"/>
      <c r="AU102" s="25"/>
      <c r="AV102" s="26"/>
      <c r="AW102" s="127"/>
      <c r="AX102" s="164"/>
      <c r="AY102" s="166"/>
      <c r="AZ102" s="373">
        <f>AK102</f>
        <v>0</v>
      </c>
    </row>
    <row r="103" spans="1:52" s="334" customFormat="1" ht="12" customHeight="1" thickTop="1" thickBot="1">
      <c r="A103" s="381"/>
      <c r="B103" s="402"/>
      <c r="C103" s="27"/>
      <c r="D103" s="402"/>
      <c r="E103" s="414"/>
      <c r="F103" s="216"/>
      <c r="G103" s="28"/>
      <c r="H103" s="29"/>
      <c r="I103" s="30"/>
      <c r="J103" s="31"/>
      <c r="K103" s="29"/>
      <c r="L103" s="32"/>
      <c r="M103" s="28"/>
      <c r="N103" s="29"/>
      <c r="O103" s="30"/>
      <c r="P103" s="31"/>
      <c r="Q103" s="29"/>
      <c r="R103" s="32"/>
      <c r="S103" s="28"/>
      <c r="T103" s="29"/>
      <c r="U103" s="30"/>
      <c r="V103" s="28"/>
      <c r="W103" s="29"/>
      <c r="X103" s="30"/>
      <c r="Y103" s="64"/>
      <c r="Z103" s="29"/>
      <c r="AA103" s="30"/>
      <c r="AB103" s="33"/>
      <c r="AC103" s="398"/>
      <c r="AD103" s="398"/>
      <c r="AE103" s="395"/>
      <c r="AF103" s="400"/>
      <c r="AG103" s="34"/>
      <c r="AH103" s="393"/>
      <c r="AI103" s="393"/>
      <c r="AJ103" s="395"/>
      <c r="AK103" s="449"/>
      <c r="AL103" s="222"/>
      <c r="AM103" s="274"/>
      <c r="AN103" s="23"/>
      <c r="AO103" s="24"/>
      <c r="AP103" s="25"/>
      <c r="AQ103" s="25"/>
      <c r="AR103" s="25"/>
      <c r="AS103" s="25"/>
      <c r="AT103" s="25"/>
      <c r="AU103" s="25"/>
      <c r="AV103" s="26"/>
      <c r="AW103" s="127"/>
      <c r="AX103" s="164"/>
      <c r="AY103" s="166"/>
      <c r="AZ103" s="374"/>
    </row>
    <row r="104" spans="1:52" s="334" customFormat="1" ht="12" customHeight="1" thickBot="1">
      <c r="A104" s="379">
        <f>+$B$85</f>
        <v>0</v>
      </c>
      <c r="B104" s="401"/>
      <c r="C104" s="175"/>
      <c r="D104" s="401"/>
      <c r="E104" s="413"/>
      <c r="F104" s="208"/>
      <c r="G104" s="209"/>
      <c r="H104" s="210"/>
      <c r="I104" s="211"/>
      <c r="J104" s="212"/>
      <c r="K104" s="210"/>
      <c r="L104" s="213"/>
      <c r="M104" s="209"/>
      <c r="N104" s="210"/>
      <c r="O104" s="211"/>
      <c r="P104" s="212"/>
      <c r="Q104" s="210"/>
      <c r="R104" s="213"/>
      <c r="S104" s="209"/>
      <c r="T104" s="210"/>
      <c r="U104" s="211"/>
      <c r="V104" s="209"/>
      <c r="W104" s="210"/>
      <c r="X104" s="211"/>
      <c r="Y104" s="209"/>
      <c r="Z104" s="210"/>
      <c r="AA104" s="211"/>
      <c r="AB104" s="41"/>
      <c r="AC104" s="397"/>
      <c r="AD104" s="397"/>
      <c r="AE104" s="396"/>
      <c r="AF104" s="399"/>
      <c r="AG104" s="21"/>
      <c r="AH104" s="392"/>
      <c r="AI104" s="392"/>
      <c r="AJ104" s="394"/>
      <c r="AK104" s="448"/>
      <c r="AL104" s="62"/>
      <c r="AM104" s="273"/>
      <c r="AN104" s="23"/>
      <c r="AO104" s="24"/>
      <c r="AP104" s="25"/>
      <c r="AQ104" s="25"/>
      <c r="AR104" s="25"/>
      <c r="AS104" s="25"/>
      <c r="AT104" s="25"/>
      <c r="AU104" s="25"/>
      <c r="AV104" s="26"/>
      <c r="AW104" s="127"/>
      <c r="AX104" s="164"/>
      <c r="AY104" s="166"/>
      <c r="AZ104" s="373">
        <f>AK104</f>
        <v>0</v>
      </c>
    </row>
    <row r="105" spans="1:52" s="334" customFormat="1" ht="12" customHeight="1" thickTop="1" thickBot="1">
      <c r="A105" s="381"/>
      <c r="B105" s="402"/>
      <c r="C105" s="27"/>
      <c r="D105" s="402"/>
      <c r="E105" s="414"/>
      <c r="F105" s="216"/>
      <c r="G105" s="28"/>
      <c r="H105" s="29"/>
      <c r="I105" s="30"/>
      <c r="J105" s="31"/>
      <c r="K105" s="29"/>
      <c r="L105" s="32"/>
      <c r="M105" s="28"/>
      <c r="N105" s="29"/>
      <c r="O105" s="30"/>
      <c r="P105" s="31"/>
      <c r="Q105" s="29"/>
      <c r="R105" s="32"/>
      <c r="S105" s="28"/>
      <c r="T105" s="29"/>
      <c r="U105" s="30"/>
      <c r="V105" s="28"/>
      <c r="W105" s="29"/>
      <c r="X105" s="30"/>
      <c r="Y105" s="64"/>
      <c r="Z105" s="29"/>
      <c r="AA105" s="30"/>
      <c r="AB105" s="33"/>
      <c r="AC105" s="398"/>
      <c r="AD105" s="398"/>
      <c r="AE105" s="395"/>
      <c r="AF105" s="400"/>
      <c r="AG105" s="34"/>
      <c r="AH105" s="393"/>
      <c r="AI105" s="393"/>
      <c r="AJ105" s="395"/>
      <c r="AK105" s="449"/>
      <c r="AL105" s="222"/>
      <c r="AM105" s="274"/>
      <c r="AN105" s="23"/>
      <c r="AO105" s="24"/>
      <c r="AP105" s="25"/>
      <c r="AQ105" s="25"/>
      <c r="AR105" s="25"/>
      <c r="AS105" s="25"/>
      <c r="AT105" s="25"/>
      <c r="AU105" s="25"/>
      <c r="AV105" s="26"/>
      <c r="AW105" s="127"/>
      <c r="AX105" s="164"/>
      <c r="AY105" s="166"/>
      <c r="AZ105" s="374"/>
    </row>
    <row r="106" spans="1:52" s="334" customFormat="1" ht="12" customHeight="1" thickBot="1">
      <c r="A106" s="379">
        <f>+$B$85</f>
        <v>0</v>
      </c>
      <c r="B106" s="401"/>
      <c r="C106" s="175"/>
      <c r="D106" s="401"/>
      <c r="E106" s="413"/>
      <c r="F106" s="208"/>
      <c r="G106" s="209"/>
      <c r="H106" s="210"/>
      <c r="I106" s="211"/>
      <c r="J106" s="212"/>
      <c r="K106" s="210"/>
      <c r="L106" s="213"/>
      <c r="M106" s="209"/>
      <c r="N106" s="210"/>
      <c r="O106" s="211"/>
      <c r="P106" s="212"/>
      <c r="Q106" s="210"/>
      <c r="R106" s="213"/>
      <c r="S106" s="209"/>
      <c r="T106" s="210"/>
      <c r="U106" s="211"/>
      <c r="V106" s="209"/>
      <c r="W106" s="210"/>
      <c r="X106" s="211"/>
      <c r="Y106" s="209"/>
      <c r="Z106" s="210"/>
      <c r="AA106" s="211"/>
      <c r="AB106" s="41"/>
      <c r="AC106" s="397"/>
      <c r="AD106" s="397"/>
      <c r="AE106" s="396"/>
      <c r="AF106" s="399"/>
      <c r="AG106" s="21"/>
      <c r="AH106" s="392"/>
      <c r="AI106" s="392"/>
      <c r="AJ106" s="394"/>
      <c r="AK106" s="448"/>
      <c r="AL106" s="62"/>
      <c r="AM106" s="273"/>
      <c r="AN106" s="23"/>
      <c r="AO106" s="24"/>
      <c r="AP106" s="25"/>
      <c r="AQ106" s="25"/>
      <c r="AR106" s="25"/>
      <c r="AS106" s="25"/>
      <c r="AT106" s="25"/>
      <c r="AU106" s="25"/>
      <c r="AV106" s="26"/>
      <c r="AW106" s="127"/>
      <c r="AX106" s="164"/>
      <c r="AY106" s="166"/>
      <c r="AZ106" s="373">
        <f>AK106</f>
        <v>0</v>
      </c>
    </row>
    <row r="107" spans="1:52" s="334" customFormat="1" ht="12" customHeight="1" thickTop="1" thickBot="1">
      <c r="A107" s="381"/>
      <c r="B107" s="402"/>
      <c r="C107" s="27"/>
      <c r="D107" s="402"/>
      <c r="E107" s="414"/>
      <c r="F107" s="216"/>
      <c r="G107" s="28"/>
      <c r="H107" s="29"/>
      <c r="I107" s="30"/>
      <c r="J107" s="31"/>
      <c r="K107" s="29"/>
      <c r="L107" s="32"/>
      <c r="M107" s="28"/>
      <c r="N107" s="29"/>
      <c r="O107" s="30"/>
      <c r="P107" s="31"/>
      <c r="Q107" s="29"/>
      <c r="R107" s="32"/>
      <c r="S107" s="28"/>
      <c r="T107" s="29"/>
      <c r="U107" s="30"/>
      <c r="V107" s="28"/>
      <c r="W107" s="29"/>
      <c r="X107" s="30"/>
      <c r="Y107" s="64"/>
      <c r="Z107" s="29"/>
      <c r="AA107" s="30"/>
      <c r="AB107" s="33"/>
      <c r="AC107" s="398"/>
      <c r="AD107" s="398"/>
      <c r="AE107" s="395"/>
      <c r="AF107" s="400"/>
      <c r="AG107" s="34"/>
      <c r="AH107" s="393"/>
      <c r="AI107" s="393"/>
      <c r="AJ107" s="395"/>
      <c r="AK107" s="449"/>
      <c r="AL107" s="222"/>
      <c r="AM107" s="274"/>
      <c r="AN107" s="23"/>
      <c r="AO107" s="24"/>
      <c r="AP107" s="25"/>
      <c r="AQ107" s="25"/>
      <c r="AR107" s="25"/>
      <c r="AS107" s="25"/>
      <c r="AT107" s="25"/>
      <c r="AU107" s="25"/>
      <c r="AV107" s="26"/>
      <c r="AW107" s="127"/>
      <c r="AX107" s="164"/>
      <c r="AY107" s="166"/>
      <c r="AZ107" s="374"/>
    </row>
    <row r="108" spans="1:52" s="334" customFormat="1" ht="12" customHeight="1" thickBot="1">
      <c r="A108" s="379">
        <f>+$B$85</f>
        <v>0</v>
      </c>
      <c r="B108" s="401"/>
      <c r="C108" s="175"/>
      <c r="D108" s="401"/>
      <c r="E108" s="413"/>
      <c r="F108" s="208"/>
      <c r="G108" s="209"/>
      <c r="H108" s="210"/>
      <c r="I108" s="211"/>
      <c r="J108" s="212"/>
      <c r="K108" s="210"/>
      <c r="L108" s="213"/>
      <c r="M108" s="209"/>
      <c r="N108" s="210"/>
      <c r="O108" s="211"/>
      <c r="P108" s="212"/>
      <c r="Q108" s="210"/>
      <c r="R108" s="213"/>
      <c r="S108" s="209"/>
      <c r="T108" s="210"/>
      <c r="U108" s="211"/>
      <c r="V108" s="209"/>
      <c r="W108" s="210"/>
      <c r="X108" s="211"/>
      <c r="Y108" s="209"/>
      <c r="Z108" s="210"/>
      <c r="AA108" s="211"/>
      <c r="AB108" s="41"/>
      <c r="AC108" s="397"/>
      <c r="AD108" s="397"/>
      <c r="AE108" s="396"/>
      <c r="AF108" s="399"/>
      <c r="AG108" s="21"/>
      <c r="AH108" s="392"/>
      <c r="AI108" s="392"/>
      <c r="AJ108" s="394"/>
      <c r="AK108" s="448"/>
      <c r="AL108" s="62"/>
      <c r="AM108" s="273"/>
      <c r="AN108" s="23"/>
      <c r="AO108" s="24"/>
      <c r="AP108" s="25"/>
      <c r="AQ108" s="25"/>
      <c r="AR108" s="25"/>
      <c r="AS108" s="25"/>
      <c r="AT108" s="25"/>
      <c r="AU108" s="25"/>
      <c r="AV108" s="26"/>
      <c r="AW108" s="127"/>
      <c r="AX108" s="164"/>
      <c r="AY108" s="166"/>
      <c r="AZ108" s="373">
        <f>AK108</f>
        <v>0</v>
      </c>
    </row>
    <row r="109" spans="1:52" s="334" customFormat="1" ht="12" customHeight="1" thickTop="1" thickBot="1">
      <c r="A109" s="381"/>
      <c r="B109" s="402"/>
      <c r="C109" s="27"/>
      <c r="D109" s="402"/>
      <c r="E109" s="414"/>
      <c r="F109" s="216"/>
      <c r="G109" s="28"/>
      <c r="H109" s="29"/>
      <c r="I109" s="30"/>
      <c r="J109" s="31"/>
      <c r="K109" s="29"/>
      <c r="L109" s="32"/>
      <c r="M109" s="28"/>
      <c r="N109" s="29"/>
      <c r="O109" s="30"/>
      <c r="P109" s="31"/>
      <c r="Q109" s="29"/>
      <c r="R109" s="32"/>
      <c r="S109" s="28"/>
      <c r="T109" s="29"/>
      <c r="U109" s="30"/>
      <c r="V109" s="28"/>
      <c r="W109" s="29"/>
      <c r="X109" s="30"/>
      <c r="Y109" s="64"/>
      <c r="Z109" s="29"/>
      <c r="AA109" s="30"/>
      <c r="AB109" s="33"/>
      <c r="AC109" s="398"/>
      <c r="AD109" s="398"/>
      <c r="AE109" s="395"/>
      <c r="AF109" s="400"/>
      <c r="AG109" s="34"/>
      <c r="AH109" s="393"/>
      <c r="AI109" s="393"/>
      <c r="AJ109" s="395"/>
      <c r="AK109" s="449"/>
      <c r="AL109" s="222"/>
      <c r="AM109" s="274"/>
      <c r="AN109" s="23"/>
      <c r="AO109" s="24"/>
      <c r="AP109" s="25"/>
      <c r="AQ109" s="25"/>
      <c r="AR109" s="25"/>
      <c r="AS109" s="25"/>
      <c r="AT109" s="25"/>
      <c r="AU109" s="25"/>
      <c r="AV109" s="26"/>
      <c r="AW109" s="127"/>
      <c r="AX109" s="164"/>
      <c r="AY109" s="166"/>
      <c r="AZ109" s="374"/>
    </row>
    <row r="110" spans="1:52" s="334" customFormat="1" ht="12" customHeight="1" thickBot="1">
      <c r="A110" s="379">
        <f>+$B$85</f>
        <v>0</v>
      </c>
      <c r="B110" s="401"/>
      <c r="C110" s="175"/>
      <c r="D110" s="401"/>
      <c r="E110" s="413"/>
      <c r="F110" s="208"/>
      <c r="G110" s="209"/>
      <c r="H110" s="210"/>
      <c r="I110" s="211"/>
      <c r="J110" s="212"/>
      <c r="K110" s="210"/>
      <c r="L110" s="213"/>
      <c r="M110" s="209"/>
      <c r="N110" s="210"/>
      <c r="O110" s="236"/>
      <c r="P110" s="212"/>
      <c r="Q110" s="210"/>
      <c r="R110" s="213"/>
      <c r="S110" s="209"/>
      <c r="T110" s="210"/>
      <c r="U110" s="211"/>
      <c r="V110" s="209"/>
      <c r="W110" s="210"/>
      <c r="X110" s="211"/>
      <c r="Y110" s="209"/>
      <c r="Z110" s="210"/>
      <c r="AA110" s="211"/>
      <c r="AB110" s="41"/>
      <c r="AC110" s="397"/>
      <c r="AD110" s="397"/>
      <c r="AE110" s="396"/>
      <c r="AF110" s="399"/>
      <c r="AG110" s="21"/>
      <c r="AH110" s="392"/>
      <c r="AI110" s="392"/>
      <c r="AJ110" s="394"/>
      <c r="AK110" s="448"/>
      <c r="AL110" s="62"/>
      <c r="AM110" s="273"/>
      <c r="AN110" s="23"/>
      <c r="AO110" s="24"/>
      <c r="AP110" s="25"/>
      <c r="AQ110" s="25"/>
      <c r="AR110" s="25"/>
      <c r="AS110" s="25"/>
      <c r="AT110" s="25"/>
      <c r="AU110" s="25"/>
      <c r="AV110" s="26"/>
      <c r="AW110" s="127"/>
      <c r="AX110" s="164"/>
      <c r="AY110" s="166"/>
      <c r="AZ110" s="373">
        <f>AK110</f>
        <v>0</v>
      </c>
    </row>
    <row r="111" spans="1:52" s="334" customFormat="1" ht="12" customHeight="1" thickTop="1" thickBot="1">
      <c r="A111" s="381"/>
      <c r="B111" s="402"/>
      <c r="C111" s="27"/>
      <c r="D111" s="402"/>
      <c r="E111" s="414"/>
      <c r="F111" s="216"/>
      <c r="G111" s="28"/>
      <c r="H111" s="29"/>
      <c r="I111" s="30"/>
      <c r="J111" s="31"/>
      <c r="K111" s="29"/>
      <c r="L111" s="32"/>
      <c r="M111" s="28"/>
      <c r="N111" s="29"/>
      <c r="O111" s="30"/>
      <c r="P111" s="31"/>
      <c r="Q111" s="29"/>
      <c r="R111" s="32"/>
      <c r="S111" s="28"/>
      <c r="T111" s="29"/>
      <c r="U111" s="30"/>
      <c r="V111" s="28"/>
      <c r="W111" s="29"/>
      <c r="X111" s="30"/>
      <c r="Y111" s="64"/>
      <c r="Z111" s="29"/>
      <c r="AA111" s="30"/>
      <c r="AB111" s="33"/>
      <c r="AC111" s="398"/>
      <c r="AD111" s="398"/>
      <c r="AE111" s="395"/>
      <c r="AF111" s="400"/>
      <c r="AG111" s="34"/>
      <c r="AH111" s="393"/>
      <c r="AI111" s="393"/>
      <c r="AJ111" s="395"/>
      <c r="AK111" s="449"/>
      <c r="AL111" s="222"/>
      <c r="AM111" s="274"/>
      <c r="AN111" s="23"/>
      <c r="AO111" s="24"/>
      <c r="AP111" s="25"/>
      <c r="AQ111" s="25"/>
      <c r="AR111" s="25"/>
      <c r="AS111" s="25"/>
      <c r="AT111" s="25"/>
      <c r="AU111" s="25"/>
      <c r="AV111" s="26"/>
      <c r="AW111" s="127"/>
      <c r="AX111" s="164"/>
      <c r="AY111" s="166"/>
      <c r="AZ111" s="374"/>
    </row>
    <row r="112" spans="1:52" s="334" customFormat="1" ht="12" customHeight="1" thickBot="1">
      <c r="A112" s="379">
        <f>+$B$85</f>
        <v>0</v>
      </c>
      <c r="B112" s="401"/>
      <c r="C112" s="175"/>
      <c r="D112" s="401"/>
      <c r="E112" s="413"/>
      <c r="F112" s="208"/>
      <c r="G112" s="209"/>
      <c r="H112" s="210"/>
      <c r="I112" s="211"/>
      <c r="J112" s="212"/>
      <c r="K112" s="210"/>
      <c r="L112" s="213"/>
      <c r="M112" s="209"/>
      <c r="N112" s="210"/>
      <c r="O112" s="211"/>
      <c r="P112" s="212"/>
      <c r="Q112" s="210"/>
      <c r="R112" s="213"/>
      <c r="S112" s="209"/>
      <c r="T112" s="210"/>
      <c r="U112" s="211"/>
      <c r="V112" s="209"/>
      <c r="W112" s="210"/>
      <c r="X112" s="211"/>
      <c r="Y112" s="209"/>
      <c r="Z112" s="210"/>
      <c r="AA112" s="211"/>
      <c r="AB112" s="41"/>
      <c r="AC112" s="397"/>
      <c r="AD112" s="397"/>
      <c r="AE112" s="396"/>
      <c r="AF112" s="399"/>
      <c r="AG112" s="21"/>
      <c r="AH112" s="392"/>
      <c r="AI112" s="392"/>
      <c r="AJ112" s="394"/>
      <c r="AK112" s="448"/>
      <c r="AL112" s="62"/>
      <c r="AM112" s="273"/>
      <c r="AN112" s="23"/>
      <c r="AO112" s="24"/>
      <c r="AP112" s="25"/>
      <c r="AQ112" s="25"/>
      <c r="AR112" s="25"/>
      <c r="AS112" s="25"/>
      <c r="AT112" s="25"/>
      <c r="AU112" s="25"/>
      <c r="AV112" s="26"/>
      <c r="AW112" s="127"/>
      <c r="AX112" s="164"/>
      <c r="AY112" s="166"/>
      <c r="AZ112" s="373">
        <f>AK112</f>
        <v>0</v>
      </c>
    </row>
    <row r="113" spans="1:52" s="334" customFormat="1" ht="12" customHeight="1" thickTop="1" thickBot="1">
      <c r="A113" s="381"/>
      <c r="B113" s="402"/>
      <c r="C113" s="27"/>
      <c r="D113" s="402"/>
      <c r="E113" s="414"/>
      <c r="F113" s="216"/>
      <c r="G113" s="28"/>
      <c r="H113" s="29"/>
      <c r="I113" s="30"/>
      <c r="J113" s="31"/>
      <c r="K113" s="29"/>
      <c r="L113" s="32"/>
      <c r="M113" s="28"/>
      <c r="N113" s="29"/>
      <c r="O113" s="30"/>
      <c r="P113" s="31"/>
      <c r="Q113" s="29"/>
      <c r="R113" s="32"/>
      <c r="S113" s="28"/>
      <c r="T113" s="29"/>
      <c r="U113" s="30"/>
      <c r="V113" s="28"/>
      <c r="W113" s="29"/>
      <c r="X113" s="30"/>
      <c r="Y113" s="64"/>
      <c r="Z113" s="29"/>
      <c r="AA113" s="30"/>
      <c r="AB113" s="33"/>
      <c r="AC113" s="398"/>
      <c r="AD113" s="398"/>
      <c r="AE113" s="395"/>
      <c r="AF113" s="400"/>
      <c r="AG113" s="34"/>
      <c r="AH113" s="393"/>
      <c r="AI113" s="393"/>
      <c r="AJ113" s="395"/>
      <c r="AK113" s="449"/>
      <c r="AL113" s="222"/>
      <c r="AM113" s="274"/>
      <c r="AN113" s="23"/>
      <c r="AO113" s="24"/>
      <c r="AP113" s="25"/>
      <c r="AQ113" s="25"/>
      <c r="AR113" s="25"/>
      <c r="AS113" s="25"/>
      <c r="AT113" s="25"/>
      <c r="AU113" s="25"/>
      <c r="AV113" s="26"/>
      <c r="AW113" s="127"/>
      <c r="AX113" s="164"/>
      <c r="AY113" s="166"/>
      <c r="AZ113" s="374"/>
    </row>
    <row r="114" spans="1:52" s="334" customFormat="1" ht="12" customHeight="1" thickBot="1">
      <c r="A114" s="379">
        <f>+$B$85</f>
        <v>0</v>
      </c>
      <c r="B114" s="401"/>
      <c r="C114" s="175"/>
      <c r="D114" s="401"/>
      <c r="E114" s="413"/>
      <c r="F114" s="208"/>
      <c r="G114" s="209"/>
      <c r="H114" s="210"/>
      <c r="I114" s="211"/>
      <c r="J114" s="212"/>
      <c r="K114" s="210"/>
      <c r="L114" s="213"/>
      <c r="M114" s="228"/>
      <c r="N114" s="210"/>
      <c r="O114" s="211"/>
      <c r="P114" s="212"/>
      <c r="Q114" s="210"/>
      <c r="R114" s="213"/>
      <c r="S114" s="209"/>
      <c r="T114" s="210"/>
      <c r="U114" s="211"/>
      <c r="V114" s="209"/>
      <c r="W114" s="210"/>
      <c r="X114" s="211"/>
      <c r="Y114" s="209"/>
      <c r="Z114" s="210"/>
      <c r="AA114" s="211"/>
      <c r="AB114" s="41"/>
      <c r="AC114" s="397"/>
      <c r="AD114" s="397"/>
      <c r="AE114" s="396"/>
      <c r="AF114" s="399"/>
      <c r="AG114" s="21"/>
      <c r="AH114" s="392"/>
      <c r="AI114" s="392"/>
      <c r="AJ114" s="394"/>
      <c r="AK114" s="448"/>
      <c r="AL114" s="62"/>
      <c r="AM114" s="273"/>
      <c r="AN114" s="23"/>
      <c r="AO114" s="24"/>
      <c r="AP114" s="25"/>
      <c r="AQ114" s="25"/>
      <c r="AR114" s="25"/>
      <c r="AS114" s="25"/>
      <c r="AT114" s="25"/>
      <c r="AU114" s="25"/>
      <c r="AV114" s="26"/>
      <c r="AW114" s="127"/>
      <c r="AX114" s="164"/>
      <c r="AY114" s="166"/>
      <c r="AZ114" s="373">
        <f>AK114</f>
        <v>0</v>
      </c>
    </row>
    <row r="115" spans="1:52" s="334" customFormat="1" ht="12" customHeight="1" thickTop="1" thickBot="1">
      <c r="A115" s="381"/>
      <c r="B115" s="402"/>
      <c r="C115" s="27"/>
      <c r="D115" s="402"/>
      <c r="E115" s="414"/>
      <c r="F115" s="216"/>
      <c r="G115" s="28"/>
      <c r="H115" s="29"/>
      <c r="I115" s="30"/>
      <c r="J115" s="31"/>
      <c r="K115" s="29"/>
      <c r="L115" s="32"/>
      <c r="M115" s="28"/>
      <c r="N115" s="29"/>
      <c r="O115" s="30"/>
      <c r="P115" s="31"/>
      <c r="Q115" s="29"/>
      <c r="R115" s="32"/>
      <c r="S115" s="28"/>
      <c r="T115" s="29"/>
      <c r="U115" s="30"/>
      <c r="V115" s="28"/>
      <c r="W115" s="29"/>
      <c r="X115" s="30"/>
      <c r="Y115" s="64"/>
      <c r="Z115" s="29"/>
      <c r="AA115" s="30"/>
      <c r="AB115" s="33"/>
      <c r="AC115" s="398"/>
      <c r="AD115" s="398"/>
      <c r="AE115" s="395"/>
      <c r="AF115" s="400"/>
      <c r="AG115" s="34"/>
      <c r="AH115" s="393"/>
      <c r="AI115" s="393"/>
      <c r="AJ115" s="395"/>
      <c r="AK115" s="449"/>
      <c r="AL115" s="222"/>
      <c r="AM115" s="274"/>
      <c r="AN115" s="23"/>
      <c r="AO115" s="24"/>
      <c r="AP115" s="25"/>
      <c r="AQ115" s="25"/>
      <c r="AR115" s="25"/>
      <c r="AS115" s="25"/>
      <c r="AT115" s="25"/>
      <c r="AU115" s="25"/>
      <c r="AV115" s="26"/>
      <c r="AW115" s="127"/>
      <c r="AX115" s="164"/>
      <c r="AY115" s="166"/>
      <c r="AZ115" s="374"/>
    </row>
    <row r="116" spans="1:52" s="334" customFormat="1" ht="12" customHeight="1" thickBot="1">
      <c r="A116" s="379">
        <f>+$B$85</f>
        <v>0</v>
      </c>
      <c r="B116" s="401"/>
      <c r="C116" s="175"/>
      <c r="D116" s="401"/>
      <c r="E116" s="413"/>
      <c r="F116" s="208"/>
      <c r="G116" s="209"/>
      <c r="H116" s="210"/>
      <c r="I116" s="211"/>
      <c r="J116" s="212"/>
      <c r="K116" s="210"/>
      <c r="L116" s="213"/>
      <c r="M116" s="209"/>
      <c r="N116" s="210"/>
      <c r="O116" s="211"/>
      <c r="P116" s="212"/>
      <c r="Q116" s="210"/>
      <c r="R116" s="213"/>
      <c r="S116" s="209"/>
      <c r="T116" s="210"/>
      <c r="U116" s="211"/>
      <c r="V116" s="209"/>
      <c r="W116" s="210"/>
      <c r="X116" s="211"/>
      <c r="Y116" s="209"/>
      <c r="Z116" s="210"/>
      <c r="AA116" s="211"/>
      <c r="AB116" s="41"/>
      <c r="AC116" s="397"/>
      <c r="AD116" s="397"/>
      <c r="AE116" s="396"/>
      <c r="AF116" s="399"/>
      <c r="AG116" s="21"/>
      <c r="AH116" s="392"/>
      <c r="AI116" s="392"/>
      <c r="AJ116" s="394"/>
      <c r="AK116" s="448"/>
      <c r="AL116" s="62"/>
      <c r="AM116" s="273"/>
      <c r="AN116" s="23"/>
      <c r="AO116" s="24"/>
      <c r="AP116" s="25"/>
      <c r="AQ116" s="25"/>
      <c r="AR116" s="25"/>
      <c r="AS116" s="25"/>
      <c r="AT116" s="25"/>
      <c r="AU116" s="25"/>
      <c r="AV116" s="26"/>
      <c r="AW116" s="127"/>
      <c r="AX116" s="164"/>
      <c r="AY116" s="166"/>
      <c r="AZ116" s="373">
        <f>AK116</f>
        <v>0</v>
      </c>
    </row>
    <row r="117" spans="1:52" s="334" customFormat="1" ht="12" customHeight="1" thickTop="1" thickBot="1">
      <c r="A117" s="381"/>
      <c r="B117" s="402"/>
      <c r="C117" s="27"/>
      <c r="D117" s="402"/>
      <c r="E117" s="414"/>
      <c r="F117" s="216"/>
      <c r="G117" s="28"/>
      <c r="H117" s="29"/>
      <c r="I117" s="30"/>
      <c r="J117" s="31"/>
      <c r="K117" s="29"/>
      <c r="L117" s="32"/>
      <c r="M117" s="28"/>
      <c r="N117" s="29"/>
      <c r="O117" s="30"/>
      <c r="P117" s="31"/>
      <c r="Q117" s="29"/>
      <c r="R117" s="32"/>
      <c r="S117" s="28"/>
      <c r="T117" s="29"/>
      <c r="U117" s="30"/>
      <c r="V117" s="28"/>
      <c r="W117" s="29"/>
      <c r="X117" s="30"/>
      <c r="Y117" s="64"/>
      <c r="Z117" s="29"/>
      <c r="AA117" s="30"/>
      <c r="AB117" s="33"/>
      <c r="AC117" s="398"/>
      <c r="AD117" s="398"/>
      <c r="AE117" s="395"/>
      <c r="AF117" s="400"/>
      <c r="AG117" s="34"/>
      <c r="AH117" s="393"/>
      <c r="AI117" s="393"/>
      <c r="AJ117" s="395"/>
      <c r="AK117" s="449"/>
      <c r="AL117" s="222"/>
      <c r="AM117" s="274"/>
      <c r="AN117" s="23"/>
      <c r="AO117" s="24"/>
      <c r="AP117" s="25"/>
      <c r="AQ117" s="25"/>
      <c r="AR117" s="25"/>
      <c r="AS117" s="25"/>
      <c r="AT117" s="25"/>
      <c r="AU117" s="25"/>
      <c r="AV117" s="26"/>
      <c r="AW117" s="127"/>
      <c r="AX117" s="164"/>
      <c r="AY117" s="166"/>
      <c r="AZ117" s="374"/>
    </row>
    <row r="118" spans="1:52" s="334" customFormat="1" ht="12" customHeight="1" thickBot="1">
      <c r="A118" s="379">
        <f>+$B$85</f>
        <v>0</v>
      </c>
      <c r="B118" s="401"/>
      <c r="C118" s="175"/>
      <c r="D118" s="401"/>
      <c r="E118" s="413"/>
      <c r="F118" s="208"/>
      <c r="G118" s="209"/>
      <c r="H118" s="210"/>
      <c r="I118" s="211"/>
      <c r="J118" s="212"/>
      <c r="K118" s="210"/>
      <c r="L118" s="213"/>
      <c r="M118" s="209"/>
      <c r="N118" s="219"/>
      <c r="O118" s="211"/>
      <c r="P118" s="212"/>
      <c r="Q118" s="210"/>
      <c r="R118" s="213"/>
      <c r="S118" s="209"/>
      <c r="T118" s="210"/>
      <c r="U118" s="211"/>
      <c r="V118" s="209"/>
      <c r="W118" s="210"/>
      <c r="X118" s="211"/>
      <c r="Y118" s="209"/>
      <c r="Z118" s="210"/>
      <c r="AA118" s="211"/>
      <c r="AB118" s="41"/>
      <c r="AC118" s="397"/>
      <c r="AD118" s="397"/>
      <c r="AE118" s="396"/>
      <c r="AF118" s="399"/>
      <c r="AG118" s="21"/>
      <c r="AH118" s="392"/>
      <c r="AI118" s="392"/>
      <c r="AJ118" s="394"/>
      <c r="AK118" s="448"/>
      <c r="AL118" s="62"/>
      <c r="AM118" s="273"/>
      <c r="AN118" s="23"/>
      <c r="AO118" s="24"/>
      <c r="AP118" s="25"/>
      <c r="AQ118" s="25"/>
      <c r="AR118" s="25"/>
      <c r="AS118" s="25"/>
      <c r="AT118" s="25"/>
      <c r="AU118" s="25"/>
      <c r="AV118" s="26"/>
      <c r="AW118" s="127"/>
      <c r="AX118" s="164"/>
      <c r="AY118" s="166"/>
      <c r="AZ118" s="373">
        <f>AK118</f>
        <v>0</v>
      </c>
    </row>
    <row r="119" spans="1:52" s="334" customFormat="1" ht="12" customHeight="1" thickTop="1" thickBot="1">
      <c r="A119" s="381"/>
      <c r="B119" s="402"/>
      <c r="C119" s="27"/>
      <c r="D119" s="402"/>
      <c r="E119" s="414"/>
      <c r="F119" s="216"/>
      <c r="G119" s="28"/>
      <c r="H119" s="29"/>
      <c r="I119" s="30"/>
      <c r="J119" s="31"/>
      <c r="K119" s="29"/>
      <c r="L119" s="32"/>
      <c r="M119" s="28"/>
      <c r="N119" s="29"/>
      <c r="O119" s="30"/>
      <c r="P119" s="31"/>
      <c r="Q119" s="29"/>
      <c r="R119" s="32"/>
      <c r="S119" s="28"/>
      <c r="T119" s="29"/>
      <c r="U119" s="30"/>
      <c r="V119" s="28"/>
      <c r="W119" s="29"/>
      <c r="X119" s="30"/>
      <c r="Y119" s="64"/>
      <c r="Z119" s="29"/>
      <c r="AA119" s="30"/>
      <c r="AB119" s="33"/>
      <c r="AC119" s="398"/>
      <c r="AD119" s="398"/>
      <c r="AE119" s="395"/>
      <c r="AF119" s="400"/>
      <c r="AG119" s="34"/>
      <c r="AH119" s="393"/>
      <c r="AI119" s="393"/>
      <c r="AJ119" s="395"/>
      <c r="AK119" s="449"/>
      <c r="AL119" s="222"/>
      <c r="AM119" s="274"/>
      <c r="AN119" s="23"/>
      <c r="AO119" s="24"/>
      <c r="AP119" s="25"/>
      <c r="AQ119" s="25"/>
      <c r="AR119" s="25"/>
      <c r="AS119" s="25"/>
      <c r="AT119" s="25"/>
      <c r="AU119" s="25"/>
      <c r="AV119" s="26"/>
      <c r="AW119" s="127"/>
      <c r="AX119" s="164"/>
      <c r="AY119" s="166"/>
      <c r="AZ119" s="374"/>
    </row>
    <row r="120" spans="1:52" s="334" customFormat="1" ht="12" customHeight="1" thickBot="1">
      <c r="A120" s="379">
        <f>+$B$85</f>
        <v>0</v>
      </c>
      <c r="B120" s="401"/>
      <c r="C120" s="175"/>
      <c r="D120" s="401"/>
      <c r="E120" s="413"/>
      <c r="F120" s="208"/>
      <c r="G120" s="209"/>
      <c r="H120" s="210"/>
      <c r="I120" s="211"/>
      <c r="J120" s="212"/>
      <c r="K120" s="210"/>
      <c r="L120" s="213"/>
      <c r="M120" s="209"/>
      <c r="N120" s="219"/>
      <c r="O120" s="211"/>
      <c r="P120" s="212"/>
      <c r="Q120" s="210"/>
      <c r="R120" s="213"/>
      <c r="S120" s="209"/>
      <c r="T120" s="210"/>
      <c r="U120" s="211"/>
      <c r="V120" s="209"/>
      <c r="W120" s="210"/>
      <c r="X120" s="211"/>
      <c r="Y120" s="209"/>
      <c r="Z120" s="210"/>
      <c r="AA120" s="211"/>
      <c r="AB120" s="41"/>
      <c r="AC120" s="397"/>
      <c r="AD120" s="397"/>
      <c r="AE120" s="396"/>
      <c r="AF120" s="399"/>
      <c r="AG120" s="21"/>
      <c r="AH120" s="392"/>
      <c r="AI120" s="392"/>
      <c r="AJ120" s="394"/>
      <c r="AK120" s="448"/>
      <c r="AL120" s="62"/>
      <c r="AM120" s="273"/>
      <c r="AN120" s="23"/>
      <c r="AO120" s="24"/>
      <c r="AP120" s="25"/>
      <c r="AQ120" s="25"/>
      <c r="AR120" s="25"/>
      <c r="AS120" s="25"/>
      <c r="AT120" s="25"/>
      <c r="AU120" s="25"/>
      <c r="AV120" s="26"/>
      <c r="AW120" s="127"/>
      <c r="AX120" s="164"/>
      <c r="AY120" s="166"/>
      <c r="AZ120" s="373">
        <f>AK120</f>
        <v>0</v>
      </c>
    </row>
    <row r="121" spans="1:52" s="334" customFormat="1" ht="12" customHeight="1" thickTop="1" thickBot="1">
      <c r="A121" s="381"/>
      <c r="B121" s="402"/>
      <c r="C121" s="27"/>
      <c r="D121" s="402"/>
      <c r="E121" s="414"/>
      <c r="F121" s="216"/>
      <c r="G121" s="28"/>
      <c r="H121" s="29"/>
      <c r="I121" s="30"/>
      <c r="J121" s="31"/>
      <c r="K121" s="29"/>
      <c r="L121" s="32"/>
      <c r="M121" s="28"/>
      <c r="N121" s="29"/>
      <c r="O121" s="30"/>
      <c r="P121" s="31"/>
      <c r="Q121" s="29"/>
      <c r="R121" s="32"/>
      <c r="S121" s="28"/>
      <c r="T121" s="29"/>
      <c r="U121" s="30"/>
      <c r="V121" s="28"/>
      <c r="W121" s="29"/>
      <c r="X121" s="30"/>
      <c r="Y121" s="64"/>
      <c r="Z121" s="29"/>
      <c r="AA121" s="30"/>
      <c r="AB121" s="33"/>
      <c r="AC121" s="398"/>
      <c r="AD121" s="398"/>
      <c r="AE121" s="395"/>
      <c r="AF121" s="400"/>
      <c r="AG121" s="34"/>
      <c r="AH121" s="393"/>
      <c r="AI121" s="393"/>
      <c r="AJ121" s="395"/>
      <c r="AK121" s="449"/>
      <c r="AL121" s="222"/>
      <c r="AM121" s="274"/>
      <c r="AN121" s="23"/>
      <c r="AO121" s="24"/>
      <c r="AP121" s="25"/>
      <c r="AQ121" s="25"/>
      <c r="AR121" s="25"/>
      <c r="AS121" s="25"/>
      <c r="AT121" s="25"/>
      <c r="AU121" s="25"/>
      <c r="AV121" s="26"/>
      <c r="AW121" s="127"/>
      <c r="AX121" s="164"/>
      <c r="AY121" s="166"/>
      <c r="AZ121" s="374"/>
    </row>
    <row r="122" spans="1:52" s="334" customFormat="1" ht="12" customHeight="1" thickBot="1">
      <c r="A122" s="379">
        <f>+$B$85</f>
        <v>0</v>
      </c>
      <c r="B122" s="401"/>
      <c r="C122" s="175"/>
      <c r="D122" s="401"/>
      <c r="E122" s="413"/>
      <c r="F122" s="208"/>
      <c r="G122" s="209"/>
      <c r="H122" s="210"/>
      <c r="I122" s="211"/>
      <c r="J122" s="212"/>
      <c r="K122" s="210"/>
      <c r="L122" s="213"/>
      <c r="M122" s="228"/>
      <c r="N122" s="210"/>
      <c r="O122" s="211"/>
      <c r="P122" s="239"/>
      <c r="Q122" s="210"/>
      <c r="R122" s="213"/>
      <c r="S122" s="209"/>
      <c r="T122" s="210"/>
      <c r="U122" s="211"/>
      <c r="V122" s="209"/>
      <c r="W122" s="210"/>
      <c r="X122" s="211"/>
      <c r="Y122" s="209"/>
      <c r="Z122" s="210"/>
      <c r="AA122" s="211"/>
      <c r="AB122" s="41"/>
      <c r="AC122" s="397"/>
      <c r="AD122" s="397"/>
      <c r="AE122" s="396"/>
      <c r="AF122" s="399"/>
      <c r="AG122" s="21"/>
      <c r="AH122" s="392"/>
      <c r="AI122" s="392"/>
      <c r="AJ122" s="394"/>
      <c r="AK122" s="448"/>
      <c r="AL122" s="62"/>
      <c r="AM122" s="273"/>
      <c r="AN122" s="23"/>
      <c r="AO122" s="24"/>
      <c r="AP122" s="25"/>
      <c r="AQ122" s="25"/>
      <c r="AR122" s="25"/>
      <c r="AS122" s="25"/>
      <c r="AT122" s="25"/>
      <c r="AU122" s="25"/>
      <c r="AV122" s="26"/>
      <c r="AW122" s="127"/>
      <c r="AX122" s="164"/>
      <c r="AY122" s="166"/>
      <c r="AZ122" s="373">
        <f>AK122</f>
        <v>0</v>
      </c>
    </row>
    <row r="123" spans="1:52" s="334" customFormat="1" ht="12" customHeight="1" thickTop="1" thickBot="1">
      <c r="A123" s="381"/>
      <c r="B123" s="402"/>
      <c r="C123" s="27"/>
      <c r="D123" s="402"/>
      <c r="E123" s="414"/>
      <c r="F123" s="216"/>
      <c r="G123" s="28"/>
      <c r="H123" s="29"/>
      <c r="I123" s="30"/>
      <c r="J123" s="31"/>
      <c r="K123" s="29"/>
      <c r="L123" s="32"/>
      <c r="M123" s="28"/>
      <c r="N123" s="29"/>
      <c r="O123" s="30"/>
      <c r="P123" s="31"/>
      <c r="Q123" s="29"/>
      <c r="R123" s="32"/>
      <c r="S123" s="28"/>
      <c r="T123" s="29"/>
      <c r="U123" s="30"/>
      <c r="V123" s="28"/>
      <c r="W123" s="29"/>
      <c r="X123" s="30"/>
      <c r="Y123" s="64"/>
      <c r="Z123" s="29"/>
      <c r="AA123" s="30"/>
      <c r="AB123" s="33"/>
      <c r="AC123" s="398"/>
      <c r="AD123" s="398"/>
      <c r="AE123" s="395"/>
      <c r="AF123" s="400"/>
      <c r="AG123" s="34"/>
      <c r="AH123" s="393"/>
      <c r="AI123" s="393"/>
      <c r="AJ123" s="395"/>
      <c r="AK123" s="449"/>
      <c r="AL123" s="222"/>
      <c r="AM123" s="274"/>
      <c r="AN123" s="23"/>
      <c r="AO123" s="24"/>
      <c r="AP123" s="25"/>
      <c r="AQ123" s="25"/>
      <c r="AR123" s="25"/>
      <c r="AS123" s="25"/>
      <c r="AT123" s="25"/>
      <c r="AU123" s="25"/>
      <c r="AV123" s="26"/>
      <c r="AW123" s="127"/>
      <c r="AX123" s="164"/>
      <c r="AY123" s="166"/>
      <c r="AZ123" s="374"/>
    </row>
    <row r="124" spans="1:52" s="334" customFormat="1" ht="12" customHeight="1" thickBot="1">
      <c r="A124" s="379">
        <f>+$B$85</f>
        <v>0</v>
      </c>
      <c r="B124" s="401"/>
      <c r="C124" s="175"/>
      <c r="D124" s="401"/>
      <c r="E124" s="413"/>
      <c r="F124" s="208"/>
      <c r="G124" s="214"/>
      <c r="H124" s="210"/>
      <c r="I124" s="211"/>
      <c r="J124" s="239"/>
      <c r="K124" s="210"/>
      <c r="L124" s="213"/>
      <c r="M124" s="228"/>
      <c r="N124" s="210"/>
      <c r="O124" s="241"/>
      <c r="P124" s="239"/>
      <c r="Q124" s="210"/>
      <c r="R124" s="220"/>
      <c r="S124" s="214"/>
      <c r="T124" s="210"/>
      <c r="U124" s="211"/>
      <c r="V124" s="214"/>
      <c r="W124" s="210"/>
      <c r="X124" s="211"/>
      <c r="Y124" s="214"/>
      <c r="Z124" s="210"/>
      <c r="AA124" s="211"/>
      <c r="AB124" s="41"/>
      <c r="AC124" s="397"/>
      <c r="AD124" s="397"/>
      <c r="AE124" s="396"/>
      <c r="AF124" s="399"/>
      <c r="AG124" s="21"/>
      <c r="AH124" s="392"/>
      <c r="AI124" s="392"/>
      <c r="AJ124" s="394"/>
      <c r="AK124" s="448"/>
      <c r="AL124" s="62"/>
      <c r="AM124" s="273"/>
      <c r="AN124" s="23"/>
      <c r="AO124" s="24"/>
      <c r="AP124" s="25"/>
      <c r="AQ124" s="25"/>
      <c r="AR124" s="25"/>
      <c r="AS124" s="25"/>
      <c r="AT124" s="25"/>
      <c r="AU124" s="25"/>
      <c r="AV124" s="26"/>
      <c r="AW124" s="127"/>
      <c r="AX124" s="164"/>
      <c r="AY124" s="166"/>
      <c r="AZ124" s="373">
        <f>AK124</f>
        <v>0</v>
      </c>
    </row>
    <row r="125" spans="1:52" s="334" customFormat="1" ht="12" customHeight="1" thickTop="1" thickBot="1">
      <c r="A125" s="381"/>
      <c r="B125" s="402"/>
      <c r="C125" s="27"/>
      <c r="D125" s="402"/>
      <c r="E125" s="414"/>
      <c r="F125" s="216"/>
      <c r="G125" s="28"/>
      <c r="H125" s="29"/>
      <c r="I125" s="30"/>
      <c r="J125" s="31"/>
      <c r="K125" s="29"/>
      <c r="L125" s="32"/>
      <c r="M125" s="28"/>
      <c r="N125" s="29"/>
      <c r="O125" s="30"/>
      <c r="P125" s="31"/>
      <c r="Q125" s="29"/>
      <c r="R125" s="32"/>
      <c r="S125" s="28"/>
      <c r="T125" s="29"/>
      <c r="U125" s="30"/>
      <c r="V125" s="28"/>
      <c r="W125" s="29"/>
      <c r="X125" s="30"/>
      <c r="Y125" s="64"/>
      <c r="Z125" s="29"/>
      <c r="AA125" s="30"/>
      <c r="AB125" s="33"/>
      <c r="AC125" s="398"/>
      <c r="AD125" s="398"/>
      <c r="AE125" s="395"/>
      <c r="AF125" s="400"/>
      <c r="AG125" s="34"/>
      <c r="AH125" s="393"/>
      <c r="AI125" s="393"/>
      <c r="AJ125" s="395"/>
      <c r="AK125" s="449"/>
      <c r="AL125" s="222"/>
      <c r="AM125" s="274"/>
      <c r="AN125" s="23"/>
      <c r="AO125" s="24"/>
      <c r="AP125" s="25"/>
      <c r="AQ125" s="25"/>
      <c r="AR125" s="25"/>
      <c r="AS125" s="25"/>
      <c r="AT125" s="25"/>
      <c r="AU125" s="25"/>
      <c r="AV125" s="26"/>
      <c r="AW125" s="127"/>
      <c r="AX125" s="164"/>
      <c r="AY125" s="166"/>
      <c r="AZ125" s="374"/>
    </row>
    <row r="126" spans="1:52" s="334" customFormat="1" ht="12" customHeight="1" thickBot="1">
      <c r="A126" s="379">
        <f>+$B$85</f>
        <v>0</v>
      </c>
      <c r="B126" s="401"/>
      <c r="C126" s="175"/>
      <c r="D126" s="401"/>
      <c r="E126" s="413"/>
      <c r="F126" s="208"/>
      <c r="G126" s="209"/>
      <c r="H126" s="210"/>
      <c r="I126" s="211"/>
      <c r="J126" s="212"/>
      <c r="K126" s="210"/>
      <c r="L126" s="213"/>
      <c r="M126" s="209"/>
      <c r="N126" s="210"/>
      <c r="O126" s="211"/>
      <c r="P126" s="212"/>
      <c r="Q126" s="210"/>
      <c r="R126" s="213"/>
      <c r="S126" s="209"/>
      <c r="T126" s="210"/>
      <c r="U126" s="211"/>
      <c r="V126" s="209"/>
      <c r="W126" s="210"/>
      <c r="X126" s="211"/>
      <c r="Y126" s="209"/>
      <c r="Z126" s="210"/>
      <c r="AA126" s="211"/>
      <c r="AB126" s="41"/>
      <c r="AC126" s="397"/>
      <c r="AD126" s="397"/>
      <c r="AE126" s="396"/>
      <c r="AF126" s="399"/>
      <c r="AG126" s="21"/>
      <c r="AH126" s="392"/>
      <c r="AI126" s="392"/>
      <c r="AJ126" s="394"/>
      <c r="AK126" s="448"/>
      <c r="AL126" s="62"/>
      <c r="AM126" s="273"/>
      <c r="AN126" s="23"/>
      <c r="AO126" s="24"/>
      <c r="AP126" s="25"/>
      <c r="AQ126" s="25"/>
      <c r="AR126" s="25"/>
      <c r="AS126" s="25"/>
      <c r="AT126" s="25"/>
      <c r="AU126" s="25"/>
      <c r="AV126" s="26"/>
      <c r="AW126" s="127"/>
      <c r="AX126" s="164"/>
      <c r="AY126" s="166"/>
      <c r="AZ126" s="373">
        <f>AK126</f>
        <v>0</v>
      </c>
    </row>
    <row r="127" spans="1:52" s="334" customFormat="1" ht="12" customHeight="1" thickTop="1" thickBot="1">
      <c r="A127" s="381"/>
      <c r="B127" s="402"/>
      <c r="C127" s="27"/>
      <c r="D127" s="402"/>
      <c r="E127" s="414"/>
      <c r="F127" s="216"/>
      <c r="G127" s="28"/>
      <c r="H127" s="29"/>
      <c r="I127" s="30"/>
      <c r="J127" s="31"/>
      <c r="K127" s="29"/>
      <c r="L127" s="32"/>
      <c r="M127" s="28"/>
      <c r="N127" s="29"/>
      <c r="O127" s="30"/>
      <c r="P127" s="31"/>
      <c r="Q127" s="29"/>
      <c r="R127" s="32"/>
      <c r="S127" s="28"/>
      <c r="T127" s="29"/>
      <c r="U127" s="30"/>
      <c r="V127" s="28"/>
      <c r="W127" s="29"/>
      <c r="X127" s="30"/>
      <c r="Y127" s="64"/>
      <c r="Z127" s="29"/>
      <c r="AA127" s="30"/>
      <c r="AB127" s="33"/>
      <c r="AC127" s="398"/>
      <c r="AD127" s="398"/>
      <c r="AE127" s="395"/>
      <c r="AF127" s="400"/>
      <c r="AG127" s="34"/>
      <c r="AH127" s="393"/>
      <c r="AI127" s="393"/>
      <c r="AJ127" s="395"/>
      <c r="AK127" s="449"/>
      <c r="AL127" s="222"/>
      <c r="AM127" s="274"/>
      <c r="AN127" s="23"/>
      <c r="AO127" s="24"/>
      <c r="AP127" s="25"/>
      <c r="AQ127" s="25"/>
      <c r="AR127" s="25"/>
      <c r="AS127" s="25"/>
      <c r="AT127" s="25"/>
      <c r="AU127" s="25"/>
      <c r="AV127" s="26"/>
      <c r="AW127" s="127"/>
      <c r="AX127" s="164"/>
      <c r="AY127" s="166"/>
      <c r="AZ127" s="374"/>
    </row>
    <row r="128" spans="1:52" s="334" customFormat="1" ht="10.5" customHeight="1" thickBot="1">
      <c r="A128" s="333" t="s">
        <v>13</v>
      </c>
      <c r="B128" s="538"/>
      <c r="C128" s="229"/>
      <c r="D128" s="457"/>
      <c r="E128" s="486"/>
      <c r="F128" s="231"/>
      <c r="G128" s="209"/>
      <c r="H128" s="210"/>
      <c r="I128" s="211"/>
      <c r="J128" s="209"/>
      <c r="K128" s="210"/>
      <c r="L128" s="211"/>
      <c r="M128" s="209"/>
      <c r="N128" s="210"/>
      <c r="O128" s="211"/>
      <c r="P128" s="209"/>
      <c r="Q128" s="210"/>
      <c r="R128" s="211"/>
      <c r="S128" s="209"/>
      <c r="T128" s="210"/>
      <c r="U128" s="211"/>
      <c r="V128" s="209"/>
      <c r="W128" s="210"/>
      <c r="X128" s="211"/>
      <c r="Y128" s="209"/>
      <c r="Z128" s="210"/>
      <c r="AA128" s="211"/>
      <c r="AB128" s="41"/>
      <c r="AC128" s="397"/>
      <c r="AD128" s="397"/>
      <c r="AE128" s="396"/>
      <c r="AF128" s="399"/>
      <c r="AG128" s="52"/>
      <c r="AH128" s="392"/>
      <c r="AI128" s="392"/>
      <c r="AJ128" s="394"/>
      <c r="AK128" s="448"/>
      <c r="AL128" s="222"/>
      <c r="AM128" s="237"/>
      <c r="AN128" s="23"/>
      <c r="AO128" s="24"/>
      <c r="AP128" s="25"/>
      <c r="AQ128" s="25"/>
      <c r="AR128" s="25"/>
      <c r="AS128" s="25"/>
      <c r="AT128" s="25"/>
      <c r="AU128" s="25"/>
      <c r="AV128" s="26"/>
      <c r="AW128" s="127"/>
      <c r="AX128" s="164"/>
      <c r="AY128" s="166"/>
      <c r="AZ128" s="375">
        <f>AK128</f>
        <v>0</v>
      </c>
    </row>
    <row r="129" spans="1:52" s="334" customFormat="1" ht="10.5" customHeight="1" thickTop="1" thickBot="1">
      <c r="A129" s="333" t="s">
        <v>13</v>
      </c>
      <c r="B129" s="539"/>
      <c r="C129" s="65"/>
      <c r="D129" s="458"/>
      <c r="E129" s="487"/>
      <c r="F129" s="216"/>
      <c r="G129" s="28"/>
      <c r="H129" s="29"/>
      <c r="I129" s="30"/>
      <c r="J129" s="28"/>
      <c r="K129" s="29"/>
      <c r="L129" s="30"/>
      <c r="M129" s="28"/>
      <c r="N129" s="29"/>
      <c r="O129" s="30"/>
      <c r="P129" s="28"/>
      <c r="Q129" s="29"/>
      <c r="R129" s="30"/>
      <c r="S129" s="28"/>
      <c r="T129" s="29"/>
      <c r="U129" s="30"/>
      <c r="V129" s="28"/>
      <c r="W129" s="29"/>
      <c r="X129" s="30"/>
      <c r="Y129" s="28"/>
      <c r="Z129" s="29"/>
      <c r="AA129" s="30"/>
      <c r="AB129" s="33"/>
      <c r="AC129" s="398"/>
      <c r="AD129" s="398"/>
      <c r="AE129" s="395"/>
      <c r="AF129" s="400"/>
      <c r="AG129" s="56"/>
      <c r="AH129" s="393"/>
      <c r="AI129" s="393"/>
      <c r="AJ129" s="395"/>
      <c r="AK129" s="449"/>
      <c r="AL129" s="222"/>
      <c r="AM129" s="237"/>
      <c r="AN129" s="23"/>
      <c r="AO129" s="24"/>
      <c r="AP129" s="25"/>
      <c r="AQ129" s="25"/>
      <c r="AR129" s="25"/>
      <c r="AS129" s="25"/>
      <c r="AT129" s="25"/>
      <c r="AU129" s="25"/>
      <c r="AV129" s="26"/>
      <c r="AW129" s="127"/>
      <c r="AX129" s="164"/>
      <c r="AY129" s="166"/>
      <c r="AZ129" s="374"/>
    </row>
    <row r="130" spans="1:52" s="334" customFormat="1" ht="10.5" customHeight="1" thickBot="1">
      <c r="A130" s="333"/>
      <c r="B130" s="552"/>
      <c r="C130" s="553"/>
      <c r="D130" s="553"/>
      <c r="E130" s="66"/>
      <c r="F130" s="67"/>
      <c r="G130" s="463"/>
      <c r="H130" s="464"/>
      <c r="I130" s="465"/>
      <c r="J130" s="450"/>
      <c r="K130" s="451"/>
      <c r="L130" s="452"/>
      <c r="M130" s="450"/>
      <c r="N130" s="451"/>
      <c r="O130" s="452"/>
      <c r="P130" s="502"/>
      <c r="Q130" s="451"/>
      <c r="R130" s="503"/>
      <c r="S130" s="504"/>
      <c r="T130" s="505"/>
      <c r="U130" s="506"/>
      <c r="V130" s="463"/>
      <c r="W130" s="464"/>
      <c r="X130" s="465"/>
      <c r="Y130" s="495"/>
      <c r="Z130" s="496"/>
      <c r="AA130" s="497"/>
      <c r="AB130" s="404"/>
      <c r="AC130" s="378"/>
      <c r="AD130" s="378"/>
      <c r="AE130" s="378"/>
      <c r="AF130" s="405"/>
      <c r="AG130" s="378"/>
      <c r="AH130" s="378"/>
      <c r="AI130" s="378"/>
      <c r="AJ130" s="378"/>
      <c r="AK130" s="378"/>
      <c r="AL130" s="378"/>
      <c r="AM130" s="378"/>
      <c r="AN130" s="15"/>
      <c r="AW130" s="128"/>
      <c r="AX130" s="164"/>
      <c r="AY130" s="166"/>
    </row>
    <row r="131" spans="1:52" s="334" customFormat="1" ht="12" customHeight="1" thickBot="1">
      <c r="A131" s="403">
        <f>+$B$130</f>
        <v>0</v>
      </c>
      <c r="B131" s="401"/>
      <c r="C131" s="175"/>
      <c r="D131" s="402"/>
      <c r="E131" s="413"/>
      <c r="F131" s="208"/>
      <c r="G131" s="278"/>
      <c r="H131" s="276"/>
      <c r="I131" s="277"/>
      <c r="J131" s="38"/>
      <c r="K131" s="276"/>
      <c r="L131" s="39"/>
      <c r="M131" s="278"/>
      <c r="N131" s="276"/>
      <c r="O131" s="277"/>
      <c r="P131" s="212"/>
      <c r="Q131" s="210"/>
      <c r="R131" s="213"/>
      <c r="S131" s="278"/>
      <c r="T131" s="276"/>
      <c r="U131" s="277"/>
      <c r="V131" s="278"/>
      <c r="W131" s="73"/>
      <c r="X131" s="277"/>
      <c r="Y131" s="209"/>
      <c r="Z131" s="210"/>
      <c r="AA131" s="211"/>
      <c r="AB131" s="41"/>
      <c r="AC131" s="397"/>
      <c r="AD131" s="397"/>
      <c r="AE131" s="396"/>
      <c r="AF131" s="399"/>
      <c r="AG131" s="21"/>
      <c r="AH131" s="392"/>
      <c r="AI131" s="392"/>
      <c r="AJ131" s="394"/>
      <c r="AK131" s="448"/>
      <c r="AL131" s="62"/>
      <c r="AM131" s="273"/>
      <c r="AN131" s="23"/>
      <c r="AO131" s="24"/>
      <c r="AP131" s="25"/>
      <c r="AQ131" s="25"/>
      <c r="AR131" s="25"/>
      <c r="AS131" s="25"/>
      <c r="AT131" s="25"/>
      <c r="AU131" s="25"/>
      <c r="AV131" s="26"/>
      <c r="AW131" s="127"/>
      <c r="AX131" s="164"/>
      <c r="AY131" s="166"/>
      <c r="AZ131" s="417">
        <f>AK131</f>
        <v>0</v>
      </c>
    </row>
    <row r="132" spans="1:52" s="334" customFormat="1" ht="12" customHeight="1" thickTop="1" thickBot="1">
      <c r="A132" s="381"/>
      <c r="B132" s="402"/>
      <c r="C132" s="27"/>
      <c r="D132" s="402"/>
      <c r="E132" s="414"/>
      <c r="F132" s="216"/>
      <c r="G132" s="28"/>
      <c r="H132" s="29"/>
      <c r="I132" s="30"/>
      <c r="J132" s="31"/>
      <c r="K132" s="29"/>
      <c r="L132" s="32"/>
      <c r="M132" s="28"/>
      <c r="N132" s="29"/>
      <c r="O132" s="30"/>
      <c r="P132" s="31"/>
      <c r="Q132" s="29"/>
      <c r="R132" s="32"/>
      <c r="S132" s="28"/>
      <c r="T132" s="29"/>
      <c r="U132" s="30"/>
      <c r="V132" s="28"/>
      <c r="W132" s="29"/>
      <c r="X132" s="30"/>
      <c r="Y132" s="64"/>
      <c r="Z132" s="29"/>
      <c r="AA132" s="30"/>
      <c r="AB132" s="33"/>
      <c r="AC132" s="398"/>
      <c r="AD132" s="398"/>
      <c r="AE132" s="395"/>
      <c r="AF132" s="400"/>
      <c r="AG132" s="34"/>
      <c r="AH132" s="393"/>
      <c r="AI132" s="393"/>
      <c r="AJ132" s="395"/>
      <c r="AK132" s="449"/>
      <c r="AL132" s="222"/>
      <c r="AM132" s="274"/>
      <c r="AN132" s="23"/>
      <c r="AO132" s="24"/>
      <c r="AP132" s="25"/>
      <c r="AQ132" s="25"/>
      <c r="AR132" s="25"/>
      <c r="AS132" s="25"/>
      <c r="AT132" s="25"/>
      <c r="AU132" s="25"/>
      <c r="AV132" s="26"/>
      <c r="AW132" s="127"/>
      <c r="AX132" s="164"/>
      <c r="AY132" s="166"/>
      <c r="AZ132" s="374"/>
    </row>
    <row r="133" spans="1:52" s="334" customFormat="1" ht="12" customHeight="1" thickBot="1">
      <c r="A133" s="403">
        <f>+$B$130</f>
        <v>0</v>
      </c>
      <c r="B133" s="401"/>
      <c r="C133" s="175"/>
      <c r="D133" s="401"/>
      <c r="E133" s="413"/>
      <c r="F133" s="208"/>
      <c r="G133" s="209"/>
      <c r="H133" s="210"/>
      <c r="I133" s="211"/>
      <c r="J133" s="212"/>
      <c r="K133" s="210"/>
      <c r="L133" s="213"/>
      <c r="M133" s="215"/>
      <c r="N133" s="210"/>
      <c r="O133" s="211"/>
      <c r="P133" s="242"/>
      <c r="Q133" s="243"/>
      <c r="R133" s="244"/>
      <c r="S133" s="209"/>
      <c r="T133" s="210"/>
      <c r="U133" s="211"/>
      <c r="V133" s="209"/>
      <c r="W133" s="210"/>
      <c r="X133" s="211"/>
      <c r="Y133" s="209"/>
      <c r="Z133" s="210"/>
      <c r="AA133" s="211"/>
      <c r="AB133" s="41"/>
      <c r="AC133" s="397"/>
      <c r="AD133" s="397"/>
      <c r="AE133" s="396"/>
      <c r="AF133" s="399"/>
      <c r="AG133" s="21"/>
      <c r="AH133" s="392"/>
      <c r="AI133" s="392"/>
      <c r="AJ133" s="394"/>
      <c r="AK133" s="448"/>
      <c r="AL133" s="62"/>
      <c r="AM133" s="273"/>
      <c r="AN133" s="23"/>
      <c r="AO133" s="24"/>
      <c r="AP133" s="25"/>
      <c r="AQ133" s="25"/>
      <c r="AR133" s="25"/>
      <c r="AS133" s="25"/>
      <c r="AT133" s="25"/>
      <c r="AU133" s="25"/>
      <c r="AV133" s="26"/>
      <c r="AW133" s="127"/>
      <c r="AX133" s="164"/>
      <c r="AY133" s="166"/>
      <c r="AZ133" s="417">
        <f>AK133</f>
        <v>0</v>
      </c>
    </row>
    <row r="134" spans="1:52" s="334" customFormat="1" ht="12" customHeight="1" thickTop="1" thickBot="1">
      <c r="A134" s="381"/>
      <c r="B134" s="402"/>
      <c r="C134" s="27"/>
      <c r="D134" s="402"/>
      <c r="E134" s="414"/>
      <c r="F134" s="216"/>
      <c r="G134" s="28"/>
      <c r="H134" s="29"/>
      <c r="I134" s="30"/>
      <c r="J134" s="31"/>
      <c r="K134" s="29"/>
      <c r="L134" s="32"/>
      <c r="M134" s="28"/>
      <c r="N134" s="29"/>
      <c r="O134" s="30"/>
      <c r="P134" s="31"/>
      <c r="Q134" s="29"/>
      <c r="R134" s="32"/>
      <c r="S134" s="28"/>
      <c r="T134" s="29"/>
      <c r="U134" s="30"/>
      <c r="V134" s="28"/>
      <c r="W134" s="29"/>
      <c r="X134" s="30"/>
      <c r="Y134" s="64"/>
      <c r="Z134" s="29"/>
      <c r="AA134" s="30"/>
      <c r="AB134" s="33"/>
      <c r="AC134" s="398"/>
      <c r="AD134" s="398"/>
      <c r="AE134" s="395"/>
      <c r="AF134" s="400"/>
      <c r="AG134" s="34"/>
      <c r="AH134" s="393"/>
      <c r="AI134" s="393"/>
      <c r="AJ134" s="395"/>
      <c r="AK134" s="449"/>
      <c r="AL134" s="222"/>
      <c r="AM134" s="274"/>
      <c r="AN134" s="23"/>
      <c r="AO134" s="24"/>
      <c r="AP134" s="25"/>
      <c r="AQ134" s="25"/>
      <c r="AR134" s="25"/>
      <c r="AS134" s="25"/>
      <c r="AT134" s="25"/>
      <c r="AU134" s="25"/>
      <c r="AV134" s="26"/>
      <c r="AW134" s="127"/>
      <c r="AX134" s="164"/>
      <c r="AY134" s="166"/>
      <c r="AZ134" s="374"/>
    </row>
    <row r="135" spans="1:52" s="334" customFormat="1" ht="12" customHeight="1" thickBot="1">
      <c r="A135" s="403">
        <f>+$B$130</f>
        <v>0</v>
      </c>
      <c r="B135" s="518"/>
      <c r="C135" s="175"/>
      <c r="D135" s="401"/>
      <c r="E135" s="413"/>
      <c r="F135" s="208"/>
      <c r="G135" s="209"/>
      <c r="H135" s="210"/>
      <c r="I135" s="211"/>
      <c r="J135" s="212"/>
      <c r="K135" s="245"/>
      <c r="L135" s="213"/>
      <c r="M135" s="209"/>
      <c r="N135" s="210"/>
      <c r="O135" s="211"/>
      <c r="P135" s="212"/>
      <c r="Q135" s="210"/>
      <c r="R135" s="213"/>
      <c r="S135" s="209"/>
      <c r="T135" s="210"/>
      <c r="U135" s="211"/>
      <c r="V135" s="209"/>
      <c r="W135" s="210"/>
      <c r="X135" s="211"/>
      <c r="Y135" s="209"/>
      <c r="Z135" s="210"/>
      <c r="AA135" s="211"/>
      <c r="AB135" s="41"/>
      <c r="AC135" s="397"/>
      <c r="AD135" s="397"/>
      <c r="AE135" s="396"/>
      <c r="AF135" s="399"/>
      <c r="AG135" s="21"/>
      <c r="AH135" s="392"/>
      <c r="AI135" s="392"/>
      <c r="AJ135" s="394"/>
      <c r="AK135" s="448"/>
      <c r="AL135" s="62"/>
      <c r="AM135" s="273"/>
      <c r="AN135" s="23"/>
      <c r="AO135" s="24"/>
      <c r="AP135" s="25"/>
      <c r="AQ135" s="25"/>
      <c r="AR135" s="25"/>
      <c r="AS135" s="25"/>
      <c r="AT135" s="25"/>
      <c r="AU135" s="25"/>
      <c r="AV135" s="26"/>
      <c r="AW135" s="127"/>
      <c r="AX135" s="164"/>
      <c r="AY135" s="166"/>
      <c r="AZ135" s="417">
        <f>AK135</f>
        <v>0</v>
      </c>
    </row>
    <row r="136" spans="1:52" s="334" customFormat="1" ht="12" customHeight="1" thickTop="1" thickBot="1">
      <c r="A136" s="381"/>
      <c r="B136" s="519"/>
      <c r="C136" s="27"/>
      <c r="D136" s="402"/>
      <c r="E136" s="414"/>
      <c r="F136" s="216"/>
      <c r="G136" s="28"/>
      <c r="H136" s="29"/>
      <c r="I136" s="30"/>
      <c r="J136" s="31"/>
      <c r="K136" s="29"/>
      <c r="L136" s="32"/>
      <c r="M136" s="28"/>
      <c r="N136" s="29"/>
      <c r="O136" s="30"/>
      <c r="P136" s="31"/>
      <c r="Q136" s="29"/>
      <c r="R136" s="32"/>
      <c r="S136" s="28"/>
      <c r="T136" s="29"/>
      <c r="U136" s="30"/>
      <c r="V136" s="28"/>
      <c r="W136" s="29"/>
      <c r="X136" s="30"/>
      <c r="Y136" s="64"/>
      <c r="Z136" s="29"/>
      <c r="AA136" s="30"/>
      <c r="AB136" s="33"/>
      <c r="AC136" s="398"/>
      <c r="AD136" s="398"/>
      <c r="AE136" s="395"/>
      <c r="AF136" s="400"/>
      <c r="AG136" s="34"/>
      <c r="AH136" s="393"/>
      <c r="AI136" s="393"/>
      <c r="AJ136" s="395"/>
      <c r="AK136" s="449"/>
      <c r="AL136" s="222"/>
      <c r="AM136" s="274"/>
      <c r="AN136" s="23"/>
      <c r="AO136" s="24"/>
      <c r="AP136" s="25"/>
      <c r="AQ136" s="25"/>
      <c r="AR136" s="25"/>
      <c r="AS136" s="25"/>
      <c r="AT136" s="25"/>
      <c r="AU136" s="25"/>
      <c r="AV136" s="26"/>
      <c r="AW136" s="127"/>
      <c r="AX136" s="164"/>
      <c r="AY136" s="166"/>
      <c r="AZ136" s="374"/>
    </row>
    <row r="137" spans="1:52" s="334" customFormat="1" ht="10.5" customHeight="1" thickBot="1">
      <c r="A137" s="403">
        <f>+$B$130</f>
        <v>0</v>
      </c>
      <c r="B137" s="518"/>
      <c r="C137" s="175"/>
      <c r="D137" s="401"/>
      <c r="E137" s="413"/>
      <c r="F137" s="216"/>
      <c r="G137" s="209"/>
      <c r="H137" s="210"/>
      <c r="I137" s="211"/>
      <c r="J137" s="212"/>
      <c r="K137" s="210"/>
      <c r="L137" s="213"/>
      <c r="M137" s="209"/>
      <c r="N137" s="210"/>
      <c r="O137" s="211"/>
      <c r="P137" s="242"/>
      <c r="Q137" s="243"/>
      <c r="R137" s="244"/>
      <c r="S137" s="209"/>
      <c r="T137" s="210"/>
      <c r="U137" s="211"/>
      <c r="V137" s="209"/>
      <c r="W137" s="210"/>
      <c r="X137" s="211"/>
      <c r="Y137" s="209"/>
      <c r="Z137" s="210"/>
      <c r="AA137" s="211"/>
      <c r="AB137" s="41"/>
      <c r="AC137" s="327"/>
      <c r="AD137" s="327"/>
      <c r="AE137" s="396"/>
      <c r="AF137" s="399"/>
      <c r="AG137" s="21"/>
      <c r="AH137" s="392"/>
      <c r="AI137" s="392"/>
      <c r="AJ137" s="394"/>
      <c r="AK137" s="448"/>
      <c r="AL137" s="62"/>
      <c r="AM137" s="273"/>
      <c r="AN137" s="23"/>
      <c r="AO137" s="24"/>
      <c r="AP137" s="25"/>
      <c r="AQ137" s="25"/>
      <c r="AR137" s="25"/>
      <c r="AS137" s="25"/>
      <c r="AT137" s="25"/>
      <c r="AU137" s="25"/>
      <c r="AV137" s="26"/>
      <c r="AW137" s="127"/>
      <c r="AX137" s="164"/>
      <c r="AY137" s="166"/>
      <c r="AZ137" s="417">
        <f>AK137</f>
        <v>0</v>
      </c>
    </row>
    <row r="138" spans="1:52" s="334" customFormat="1" ht="10.5" customHeight="1" thickTop="1" thickBot="1">
      <c r="A138" s="381"/>
      <c r="B138" s="519"/>
      <c r="C138" s="27"/>
      <c r="D138" s="402"/>
      <c r="E138" s="414"/>
      <c r="F138" s="208"/>
      <c r="G138" s="28"/>
      <c r="H138" s="29"/>
      <c r="I138" s="30"/>
      <c r="J138" s="31"/>
      <c r="K138" s="29"/>
      <c r="L138" s="32"/>
      <c r="M138" s="28"/>
      <c r="N138" s="29"/>
      <c r="O138" s="30"/>
      <c r="P138" s="31"/>
      <c r="Q138" s="29"/>
      <c r="R138" s="32"/>
      <c r="S138" s="28"/>
      <c r="T138" s="29"/>
      <c r="U138" s="30"/>
      <c r="V138" s="28"/>
      <c r="W138" s="29"/>
      <c r="X138" s="30"/>
      <c r="Y138" s="64"/>
      <c r="Z138" s="29"/>
      <c r="AA138" s="30"/>
      <c r="AB138" s="33"/>
      <c r="AC138" s="328"/>
      <c r="AD138" s="328"/>
      <c r="AE138" s="395"/>
      <c r="AF138" s="400"/>
      <c r="AG138" s="34"/>
      <c r="AH138" s="393"/>
      <c r="AI138" s="393"/>
      <c r="AJ138" s="395"/>
      <c r="AK138" s="449"/>
      <c r="AL138" s="263"/>
      <c r="AM138" s="266"/>
      <c r="AN138" s="23"/>
      <c r="AO138" s="24"/>
      <c r="AP138" s="25"/>
      <c r="AQ138" s="25"/>
      <c r="AR138" s="25"/>
      <c r="AS138" s="25"/>
      <c r="AT138" s="25"/>
      <c r="AU138" s="25"/>
      <c r="AV138" s="26"/>
      <c r="AW138" s="127"/>
      <c r="AX138" s="164"/>
      <c r="AY138" s="166"/>
      <c r="AZ138" s="374"/>
    </row>
    <row r="139" spans="1:52" ht="10.5" customHeight="1" thickBot="1">
      <c r="A139" s="333" t="s">
        <v>14</v>
      </c>
      <c r="B139" s="538"/>
      <c r="C139" s="229"/>
      <c r="D139" s="457"/>
      <c r="E139" s="486"/>
      <c r="F139" s="231"/>
      <c r="G139" s="209"/>
      <c r="H139" s="210"/>
      <c r="I139" s="211"/>
      <c r="J139" s="209"/>
      <c r="K139" s="210"/>
      <c r="L139" s="211"/>
      <c r="M139" s="209"/>
      <c r="N139" s="210"/>
      <c r="O139" s="211"/>
      <c r="P139" s="209"/>
      <c r="Q139" s="210"/>
      <c r="R139" s="211"/>
      <c r="S139" s="209"/>
      <c r="T139" s="210"/>
      <c r="U139" s="211"/>
      <c r="V139" s="209"/>
      <c r="W139" s="210"/>
      <c r="X139" s="211"/>
      <c r="Y139" s="209"/>
      <c r="Z139" s="210"/>
      <c r="AA139" s="211"/>
      <c r="AB139" s="68"/>
      <c r="AC139" s="69"/>
      <c r="AD139" s="69"/>
      <c r="AE139" s="70"/>
      <c r="AF139" s="71"/>
      <c r="AG139" s="52"/>
      <c r="AH139" s="392"/>
      <c r="AI139" s="392"/>
      <c r="AJ139" s="394"/>
      <c r="AK139" s="549"/>
      <c r="AL139" s="279"/>
      <c r="AM139" s="280"/>
      <c r="AN139" s="23"/>
      <c r="AO139" s="329"/>
      <c r="AP139" s="329"/>
      <c r="AQ139" s="329"/>
      <c r="AR139" s="329"/>
      <c r="AS139" s="329"/>
      <c r="AT139" s="329"/>
      <c r="AU139" s="329"/>
      <c r="AV139" s="329"/>
      <c r="AW139" s="127"/>
      <c r="AX139" s="164"/>
      <c r="AY139" s="166"/>
      <c r="AZ139" s="391">
        <f>AK139</f>
        <v>0</v>
      </c>
    </row>
    <row r="140" spans="1:52" ht="12" customHeight="1" thickTop="1" thickBot="1">
      <c r="A140" s="403">
        <f>+$B$141</f>
        <v>0</v>
      </c>
      <c r="B140" s="539"/>
      <c r="C140" s="176"/>
      <c r="D140" s="458"/>
      <c r="E140" s="487"/>
      <c r="F140" s="216"/>
      <c r="G140" s="28"/>
      <c r="H140" s="29"/>
      <c r="I140" s="30"/>
      <c r="J140" s="28"/>
      <c r="K140" s="29"/>
      <c r="L140" s="30"/>
      <c r="M140" s="28"/>
      <c r="N140" s="29"/>
      <c r="O140" s="30"/>
      <c r="P140" s="28"/>
      <c r="Q140" s="29"/>
      <c r="R140" s="30"/>
      <c r="S140" s="28"/>
      <c r="T140" s="29"/>
      <c r="U140" s="30"/>
      <c r="V140" s="28"/>
      <c r="W140" s="29"/>
      <c r="X140" s="30"/>
      <c r="Y140" s="28"/>
      <c r="Z140" s="29"/>
      <c r="AA140" s="30"/>
      <c r="AB140" s="33"/>
      <c r="AC140" s="328"/>
      <c r="AD140" s="328"/>
      <c r="AE140" s="325"/>
      <c r="AF140" s="326"/>
      <c r="AG140" s="306"/>
      <c r="AH140" s="462"/>
      <c r="AI140" s="462"/>
      <c r="AJ140" s="396"/>
      <c r="AK140" s="550"/>
      <c r="AL140" s="307"/>
      <c r="AM140" s="308"/>
      <c r="AN140" s="23"/>
      <c r="AO140" s="24"/>
      <c r="AP140" s="25"/>
      <c r="AQ140" s="25"/>
      <c r="AR140" s="25"/>
      <c r="AS140" s="25"/>
      <c r="AT140" s="25"/>
      <c r="AU140" s="25"/>
      <c r="AV140" s="26"/>
      <c r="AW140" s="127"/>
      <c r="AX140" s="164"/>
      <c r="AY140" s="166"/>
      <c r="AZ140" s="374"/>
    </row>
    <row r="141" spans="1:52" ht="12" customHeight="1" thickBot="1">
      <c r="A141" s="380"/>
      <c r="B141" s="540"/>
      <c r="C141" s="541"/>
      <c r="D141" s="541"/>
      <c r="E141" s="72"/>
      <c r="F141" s="59"/>
      <c r="G141" s="466"/>
      <c r="H141" s="467"/>
      <c r="I141" s="467"/>
      <c r="J141" s="467"/>
      <c r="K141" s="467"/>
      <c r="L141" s="467"/>
      <c r="M141" s="467"/>
      <c r="N141" s="467"/>
      <c r="O141" s="468"/>
      <c r="P141" s="502"/>
      <c r="Q141" s="451"/>
      <c r="R141" s="503"/>
      <c r="S141" s="504"/>
      <c r="T141" s="505"/>
      <c r="U141" s="506"/>
      <c r="V141" s="463"/>
      <c r="W141" s="464"/>
      <c r="X141" s="465"/>
      <c r="Y141" s="507"/>
      <c r="Z141" s="508"/>
      <c r="AA141" s="509"/>
      <c r="AB141" s="404"/>
      <c r="AC141" s="378"/>
      <c r="AD141" s="378"/>
      <c r="AE141" s="378"/>
      <c r="AF141" s="378"/>
      <c r="AG141" s="546"/>
      <c r="AH141" s="547"/>
      <c r="AI141" s="547"/>
      <c r="AJ141" s="547"/>
      <c r="AK141" s="547"/>
      <c r="AL141" s="547"/>
      <c r="AM141" s="548"/>
      <c r="AN141" s="15"/>
      <c r="AO141" s="24"/>
      <c r="AP141" s="25"/>
      <c r="AQ141" s="25"/>
      <c r="AR141" s="25"/>
      <c r="AS141" s="25"/>
      <c r="AT141" s="25"/>
      <c r="AU141" s="25"/>
      <c r="AV141" s="26"/>
      <c r="AW141" s="128"/>
      <c r="AX141" s="164"/>
      <c r="AY141" s="166"/>
    </row>
    <row r="142" spans="1:52" ht="12" customHeight="1" thickBot="1">
      <c r="A142" s="403">
        <f>+$B$141</f>
        <v>0</v>
      </c>
      <c r="B142" s="401"/>
      <c r="C142" s="175"/>
      <c r="D142" s="524"/>
      <c r="E142" s="413"/>
      <c r="F142" s="233"/>
      <c r="G142" s="209"/>
      <c r="H142" s="210"/>
      <c r="I142" s="211"/>
      <c r="J142" s="212"/>
      <c r="K142" s="210"/>
      <c r="L142" s="246"/>
      <c r="M142" s="209"/>
      <c r="N142" s="234"/>
      <c r="O142" s="247"/>
      <c r="P142" s="212"/>
      <c r="Q142" s="210"/>
      <c r="R142" s="246"/>
      <c r="S142" s="209"/>
      <c r="T142" s="210"/>
      <c r="U142" s="211"/>
      <c r="V142" s="209"/>
      <c r="W142" s="234"/>
      <c r="X142" s="211"/>
      <c r="Y142" s="209"/>
      <c r="Z142" s="210"/>
      <c r="AA142" s="247"/>
      <c r="AB142" s="41"/>
      <c r="AC142" s="397"/>
      <c r="AD142" s="397"/>
      <c r="AE142" s="396"/>
      <c r="AF142" s="399"/>
      <c r="AG142" s="21"/>
      <c r="AH142" s="462"/>
      <c r="AI142" s="462"/>
      <c r="AJ142" s="396"/>
      <c r="AK142" s="551"/>
      <c r="AL142" s="62"/>
      <c r="AM142" s="273"/>
      <c r="AN142" s="23"/>
      <c r="AO142" s="24"/>
      <c r="AP142" s="25"/>
      <c r="AQ142" s="25"/>
      <c r="AR142" s="25"/>
      <c r="AS142" s="25"/>
      <c r="AT142" s="25"/>
      <c r="AU142" s="25"/>
      <c r="AV142" s="26"/>
      <c r="AW142" s="127"/>
      <c r="AX142" s="164"/>
      <c r="AY142" s="166"/>
      <c r="AZ142" s="373">
        <f>AK142</f>
        <v>0</v>
      </c>
    </row>
    <row r="143" spans="1:52" ht="12" customHeight="1" thickTop="1" thickBot="1">
      <c r="A143" s="380"/>
      <c r="B143" s="402"/>
      <c r="C143" s="27"/>
      <c r="D143" s="524"/>
      <c r="E143" s="414"/>
      <c r="F143" s="235"/>
      <c r="G143" s="28"/>
      <c r="H143" s="29"/>
      <c r="I143" s="30"/>
      <c r="J143" s="31"/>
      <c r="K143" s="29"/>
      <c r="L143" s="32"/>
      <c r="M143" s="28"/>
      <c r="N143" s="29"/>
      <c r="O143" s="30"/>
      <c r="P143" s="31"/>
      <c r="Q143" s="29"/>
      <c r="R143" s="32"/>
      <c r="S143" s="28"/>
      <c r="T143" s="29"/>
      <c r="U143" s="30"/>
      <c r="V143" s="28"/>
      <c r="W143" s="29"/>
      <c r="X143" s="30"/>
      <c r="Y143" s="64"/>
      <c r="Z143" s="29"/>
      <c r="AA143" s="30"/>
      <c r="AB143" s="33"/>
      <c r="AC143" s="398"/>
      <c r="AD143" s="398"/>
      <c r="AE143" s="395"/>
      <c r="AF143" s="400"/>
      <c r="AG143" s="34"/>
      <c r="AH143" s="393"/>
      <c r="AI143" s="393"/>
      <c r="AJ143" s="395"/>
      <c r="AK143" s="449"/>
      <c r="AL143" s="222"/>
      <c r="AM143" s="274"/>
      <c r="AN143" s="23"/>
      <c r="AO143" s="24"/>
      <c r="AP143" s="25"/>
      <c r="AQ143" s="25"/>
      <c r="AR143" s="25"/>
      <c r="AS143" s="25"/>
      <c r="AT143" s="25"/>
      <c r="AU143" s="25"/>
      <c r="AV143" s="26"/>
      <c r="AW143" s="127"/>
      <c r="AX143" s="164"/>
      <c r="AY143" s="166"/>
      <c r="AZ143" s="374"/>
    </row>
    <row r="144" spans="1:52" ht="12" customHeight="1" thickBot="1">
      <c r="A144" s="403">
        <f>+$B$141</f>
        <v>0</v>
      </c>
      <c r="B144" s="518"/>
      <c r="C144" s="175"/>
      <c r="D144" s="523"/>
      <c r="E144" s="413"/>
      <c r="F144" s="233"/>
      <c r="G144" s="209"/>
      <c r="H144" s="210"/>
      <c r="I144" s="211"/>
      <c r="J144" s="212"/>
      <c r="K144" s="210"/>
      <c r="L144" s="246"/>
      <c r="M144" s="209"/>
      <c r="N144" s="210"/>
      <c r="O144" s="247"/>
      <c r="P144" s="212"/>
      <c r="Q144" s="210"/>
      <c r="R144" s="246"/>
      <c r="S144" s="209"/>
      <c r="T144" s="210"/>
      <c r="U144" s="211"/>
      <c r="V144" s="209"/>
      <c r="W144" s="210"/>
      <c r="X144" s="211"/>
      <c r="Y144" s="209"/>
      <c r="Z144" s="210"/>
      <c r="AA144" s="247"/>
      <c r="AB144" s="41"/>
      <c r="AC144" s="397"/>
      <c r="AD144" s="397"/>
      <c r="AE144" s="396"/>
      <c r="AF144" s="399"/>
      <c r="AG144" s="21"/>
      <c r="AH144" s="392"/>
      <c r="AI144" s="392"/>
      <c r="AJ144" s="394"/>
      <c r="AK144" s="448"/>
      <c r="AL144" s="62"/>
      <c r="AM144" s="273"/>
      <c r="AN144" s="23"/>
      <c r="AO144" s="24"/>
      <c r="AP144" s="25"/>
      <c r="AQ144" s="25"/>
      <c r="AR144" s="25"/>
      <c r="AS144" s="25"/>
      <c r="AT144" s="25"/>
      <c r="AU144" s="25"/>
      <c r="AV144" s="26"/>
      <c r="AW144" s="127"/>
      <c r="AX144" s="164"/>
      <c r="AY144" s="166"/>
      <c r="AZ144" s="373">
        <f>AK144</f>
        <v>0</v>
      </c>
    </row>
    <row r="145" spans="1:52" ht="12" customHeight="1" thickTop="1" thickBot="1">
      <c r="A145" s="380"/>
      <c r="B145" s="519"/>
      <c r="C145" s="27"/>
      <c r="D145" s="524"/>
      <c r="E145" s="414"/>
      <c r="F145" s="235"/>
      <c r="G145" s="28"/>
      <c r="H145" s="29"/>
      <c r="I145" s="30"/>
      <c r="J145" s="31"/>
      <c r="K145" s="29"/>
      <c r="L145" s="32"/>
      <c r="M145" s="28"/>
      <c r="N145" s="29"/>
      <c r="O145" s="30"/>
      <c r="P145" s="31"/>
      <c r="Q145" s="29"/>
      <c r="R145" s="32"/>
      <c r="S145" s="28"/>
      <c r="T145" s="29"/>
      <c r="U145" s="30"/>
      <c r="V145" s="28"/>
      <c r="W145" s="29"/>
      <c r="X145" s="30"/>
      <c r="Y145" s="64"/>
      <c r="Z145" s="29"/>
      <c r="AA145" s="30"/>
      <c r="AB145" s="33"/>
      <c r="AC145" s="398"/>
      <c r="AD145" s="398"/>
      <c r="AE145" s="395"/>
      <c r="AF145" s="400"/>
      <c r="AG145" s="34"/>
      <c r="AH145" s="393"/>
      <c r="AI145" s="393"/>
      <c r="AJ145" s="395"/>
      <c r="AK145" s="449"/>
      <c r="AL145" s="222"/>
      <c r="AM145" s="274"/>
      <c r="AN145" s="23"/>
      <c r="AO145" s="24"/>
      <c r="AP145" s="25"/>
      <c r="AQ145" s="25"/>
      <c r="AR145" s="25"/>
      <c r="AS145" s="25"/>
      <c r="AT145" s="25"/>
      <c r="AU145" s="25"/>
      <c r="AV145" s="26"/>
      <c r="AW145" s="127"/>
      <c r="AX145" s="164"/>
      <c r="AY145" s="166"/>
      <c r="AZ145" s="374"/>
    </row>
    <row r="146" spans="1:52" ht="12" customHeight="1" thickBot="1">
      <c r="A146" s="403">
        <f>+$B$141</f>
        <v>0</v>
      </c>
      <c r="B146" s="401"/>
      <c r="C146" s="175"/>
      <c r="D146" s="523"/>
      <c r="E146" s="413"/>
      <c r="F146" s="233"/>
      <c r="G146" s="209"/>
      <c r="H146" s="210"/>
      <c r="I146" s="211"/>
      <c r="J146" s="212"/>
      <c r="K146" s="210"/>
      <c r="L146" s="246"/>
      <c r="M146" s="209"/>
      <c r="N146" s="210"/>
      <c r="O146" s="247"/>
      <c r="P146" s="212"/>
      <c r="Q146" s="210"/>
      <c r="R146" s="246"/>
      <c r="S146" s="209"/>
      <c r="T146" s="210"/>
      <c r="U146" s="211"/>
      <c r="V146" s="209"/>
      <c r="W146" s="210"/>
      <c r="X146" s="211"/>
      <c r="Y146" s="209"/>
      <c r="Z146" s="210"/>
      <c r="AA146" s="247"/>
      <c r="AB146" s="41"/>
      <c r="AC146" s="397"/>
      <c r="AD146" s="397"/>
      <c r="AE146" s="396"/>
      <c r="AF146" s="399"/>
      <c r="AG146" s="21"/>
      <c r="AH146" s="392"/>
      <c r="AI146" s="392"/>
      <c r="AJ146" s="394"/>
      <c r="AK146" s="448"/>
      <c r="AL146" s="62"/>
      <c r="AM146" s="273"/>
      <c r="AN146" s="23"/>
      <c r="AO146" s="24"/>
      <c r="AP146" s="25"/>
      <c r="AQ146" s="25"/>
      <c r="AR146" s="25"/>
      <c r="AS146" s="25"/>
      <c r="AT146" s="25"/>
      <c r="AU146" s="25"/>
      <c r="AV146" s="26"/>
      <c r="AW146" s="127"/>
      <c r="AX146" s="164"/>
      <c r="AY146" s="166"/>
      <c r="AZ146" s="373">
        <f>AK146</f>
        <v>0</v>
      </c>
    </row>
    <row r="147" spans="1:52" ht="12" customHeight="1" thickTop="1" thickBot="1">
      <c r="A147" s="380"/>
      <c r="B147" s="402"/>
      <c r="C147" s="27"/>
      <c r="D147" s="524"/>
      <c r="E147" s="414"/>
      <c r="F147" s="235"/>
      <c r="G147" s="28"/>
      <c r="H147" s="29"/>
      <c r="I147" s="30"/>
      <c r="J147" s="31"/>
      <c r="K147" s="29"/>
      <c r="L147" s="32"/>
      <c r="M147" s="28"/>
      <c r="N147" s="29"/>
      <c r="O147" s="30"/>
      <c r="P147" s="31"/>
      <c r="Q147" s="29"/>
      <c r="R147" s="32"/>
      <c r="S147" s="28"/>
      <c r="T147" s="29"/>
      <c r="U147" s="30"/>
      <c r="V147" s="28"/>
      <c r="W147" s="29"/>
      <c r="X147" s="30"/>
      <c r="Y147" s="64"/>
      <c r="Z147" s="29"/>
      <c r="AA147" s="30"/>
      <c r="AB147" s="33"/>
      <c r="AC147" s="398"/>
      <c r="AD147" s="398"/>
      <c r="AE147" s="395"/>
      <c r="AF147" s="400"/>
      <c r="AG147" s="34"/>
      <c r="AH147" s="393"/>
      <c r="AI147" s="393"/>
      <c r="AJ147" s="395"/>
      <c r="AK147" s="449"/>
      <c r="AL147" s="222"/>
      <c r="AM147" s="274"/>
      <c r="AN147" s="23"/>
      <c r="AO147" s="24"/>
      <c r="AP147" s="25"/>
      <c r="AQ147" s="25"/>
      <c r="AR147" s="25"/>
      <c r="AS147" s="25"/>
      <c r="AT147" s="25"/>
      <c r="AU147" s="25"/>
      <c r="AV147" s="26"/>
      <c r="AW147" s="127"/>
      <c r="AX147" s="164"/>
      <c r="AY147" s="166"/>
      <c r="AZ147" s="374"/>
    </row>
    <row r="148" spans="1:52" ht="12" customHeight="1" thickBot="1">
      <c r="A148" s="403">
        <f>+$B$141</f>
        <v>0</v>
      </c>
      <c r="B148" s="401"/>
      <c r="C148" s="175"/>
      <c r="D148" s="523"/>
      <c r="E148" s="413"/>
      <c r="F148" s="233"/>
      <c r="G148" s="209"/>
      <c r="H148" s="210"/>
      <c r="I148" s="247"/>
      <c r="J148" s="212"/>
      <c r="K148" s="210"/>
      <c r="L148" s="246"/>
      <c r="M148" s="209"/>
      <c r="N148" s="210"/>
      <c r="O148" s="247"/>
      <c r="P148" s="212"/>
      <c r="Q148" s="210"/>
      <c r="R148" s="246"/>
      <c r="S148" s="209"/>
      <c r="T148" s="210"/>
      <c r="U148" s="247"/>
      <c r="V148" s="209"/>
      <c r="W148" s="210"/>
      <c r="X148" s="247"/>
      <c r="Y148" s="209"/>
      <c r="Z148" s="210"/>
      <c r="AA148" s="247"/>
      <c r="AB148" s="41"/>
      <c r="AC148" s="397"/>
      <c r="AD148" s="397"/>
      <c r="AE148" s="396"/>
      <c r="AF148" s="399"/>
      <c r="AG148" s="21"/>
      <c r="AH148" s="392"/>
      <c r="AI148" s="392"/>
      <c r="AJ148" s="394"/>
      <c r="AK148" s="448"/>
      <c r="AL148" s="62"/>
      <c r="AM148" s="273"/>
      <c r="AN148" s="23"/>
      <c r="AO148" s="24"/>
      <c r="AP148" s="25"/>
      <c r="AQ148" s="25"/>
      <c r="AR148" s="25"/>
      <c r="AS148" s="25"/>
      <c r="AT148" s="25"/>
      <c r="AU148" s="25"/>
      <c r="AV148" s="26"/>
      <c r="AW148" s="127"/>
      <c r="AX148" s="164"/>
      <c r="AY148" s="166"/>
      <c r="AZ148" s="373">
        <f>AK148</f>
        <v>0</v>
      </c>
    </row>
    <row r="149" spans="1:52" ht="12" customHeight="1" thickTop="1" thickBot="1">
      <c r="A149" s="380"/>
      <c r="B149" s="402"/>
      <c r="C149" s="27"/>
      <c r="D149" s="524"/>
      <c r="E149" s="414"/>
      <c r="F149" s="235"/>
      <c r="G149" s="28"/>
      <c r="H149" s="29"/>
      <c r="I149" s="30"/>
      <c r="J149" s="31"/>
      <c r="K149" s="29"/>
      <c r="L149" s="32"/>
      <c r="M149" s="28"/>
      <c r="N149" s="29"/>
      <c r="O149" s="30"/>
      <c r="P149" s="31"/>
      <c r="Q149" s="29"/>
      <c r="R149" s="32"/>
      <c r="S149" s="28"/>
      <c r="T149" s="29"/>
      <c r="U149" s="30"/>
      <c r="V149" s="28"/>
      <c r="W149" s="29"/>
      <c r="X149" s="30"/>
      <c r="Y149" s="64"/>
      <c r="Z149" s="29"/>
      <c r="AA149" s="30"/>
      <c r="AB149" s="33"/>
      <c r="AC149" s="398"/>
      <c r="AD149" s="398"/>
      <c r="AE149" s="395"/>
      <c r="AF149" s="400"/>
      <c r="AG149" s="34"/>
      <c r="AH149" s="393"/>
      <c r="AI149" s="393"/>
      <c r="AJ149" s="395"/>
      <c r="AK149" s="449"/>
      <c r="AL149" s="222"/>
      <c r="AM149" s="274"/>
      <c r="AN149" s="23"/>
      <c r="AO149" s="24"/>
      <c r="AP149" s="25"/>
      <c r="AQ149" s="25"/>
      <c r="AR149" s="25"/>
      <c r="AS149" s="25"/>
      <c r="AT149" s="25"/>
      <c r="AU149" s="25"/>
      <c r="AV149" s="26"/>
      <c r="AW149" s="127"/>
      <c r="AX149" s="164"/>
      <c r="AY149" s="166"/>
      <c r="AZ149" s="374"/>
    </row>
    <row r="150" spans="1:52" ht="12" customHeight="1" thickBot="1">
      <c r="A150" s="403">
        <f>+$B$141</f>
        <v>0</v>
      </c>
      <c r="B150" s="401"/>
      <c r="C150" s="175"/>
      <c r="D150" s="523"/>
      <c r="E150" s="413"/>
      <c r="F150" s="233"/>
      <c r="G150" s="209"/>
      <c r="H150" s="210"/>
      <c r="I150" s="211"/>
      <c r="J150" s="212"/>
      <c r="K150" s="210"/>
      <c r="L150" s="246"/>
      <c r="M150" s="209"/>
      <c r="N150" s="210"/>
      <c r="O150" s="247"/>
      <c r="P150" s="212"/>
      <c r="Q150" s="210"/>
      <c r="R150" s="246"/>
      <c r="S150" s="209"/>
      <c r="T150" s="210"/>
      <c r="U150" s="211"/>
      <c r="V150" s="209"/>
      <c r="W150" s="210"/>
      <c r="X150" s="211"/>
      <c r="Y150" s="209"/>
      <c r="Z150" s="210"/>
      <c r="AA150" s="247"/>
      <c r="AB150" s="41"/>
      <c r="AC150" s="397"/>
      <c r="AD150" s="397"/>
      <c r="AE150" s="396"/>
      <c r="AF150" s="399"/>
      <c r="AG150" s="21"/>
      <c r="AH150" s="392"/>
      <c r="AI150" s="392"/>
      <c r="AJ150" s="394"/>
      <c r="AK150" s="448"/>
      <c r="AL150" s="62"/>
      <c r="AM150" s="273"/>
      <c r="AN150" s="23"/>
      <c r="AO150" s="24"/>
      <c r="AP150" s="25"/>
      <c r="AQ150" s="25"/>
      <c r="AR150" s="25"/>
      <c r="AS150" s="25"/>
      <c r="AT150" s="25"/>
      <c r="AU150" s="25"/>
      <c r="AV150" s="26"/>
      <c r="AW150" s="127"/>
      <c r="AX150" s="164"/>
      <c r="AY150" s="166"/>
      <c r="AZ150" s="373">
        <f>AK150</f>
        <v>0</v>
      </c>
    </row>
    <row r="151" spans="1:52" ht="12" customHeight="1" thickTop="1" thickBot="1">
      <c r="A151" s="380"/>
      <c r="B151" s="402"/>
      <c r="C151" s="27"/>
      <c r="D151" s="524"/>
      <c r="E151" s="414"/>
      <c r="F151" s="235"/>
      <c r="G151" s="28"/>
      <c r="H151" s="29"/>
      <c r="I151" s="30"/>
      <c r="J151" s="31"/>
      <c r="K151" s="29"/>
      <c r="L151" s="32"/>
      <c r="M151" s="28"/>
      <c r="N151" s="29"/>
      <c r="O151" s="30"/>
      <c r="P151" s="31"/>
      <c r="Q151" s="29"/>
      <c r="R151" s="32"/>
      <c r="S151" s="28"/>
      <c r="T151" s="29"/>
      <c r="U151" s="30"/>
      <c r="V151" s="28"/>
      <c r="W151" s="29"/>
      <c r="X151" s="30"/>
      <c r="Y151" s="64"/>
      <c r="Z151" s="29"/>
      <c r="AA151" s="30"/>
      <c r="AB151" s="33"/>
      <c r="AC151" s="398"/>
      <c r="AD151" s="398"/>
      <c r="AE151" s="395"/>
      <c r="AF151" s="400"/>
      <c r="AG151" s="34"/>
      <c r="AH151" s="393"/>
      <c r="AI151" s="393"/>
      <c r="AJ151" s="395"/>
      <c r="AK151" s="449"/>
      <c r="AL151" s="222"/>
      <c r="AM151" s="274"/>
      <c r="AN151" s="23"/>
      <c r="AO151" s="24"/>
      <c r="AP151" s="25"/>
      <c r="AQ151" s="25"/>
      <c r="AR151" s="25"/>
      <c r="AS151" s="25"/>
      <c r="AT151" s="25"/>
      <c r="AU151" s="25"/>
      <c r="AV151" s="26"/>
      <c r="AW151" s="127"/>
      <c r="AX151" s="164"/>
      <c r="AY151" s="166"/>
      <c r="AZ151" s="374"/>
    </row>
    <row r="152" spans="1:52" ht="12" customHeight="1" thickBot="1">
      <c r="A152" s="403">
        <f>+$B$141</f>
        <v>0</v>
      </c>
      <c r="B152" s="401"/>
      <c r="C152" s="175"/>
      <c r="D152" s="523"/>
      <c r="E152" s="413"/>
      <c r="F152" s="233"/>
      <c r="G152" s="209"/>
      <c r="H152" s="210"/>
      <c r="I152" s="211"/>
      <c r="J152" s="212"/>
      <c r="K152" s="210"/>
      <c r="L152" s="246"/>
      <c r="M152" s="209"/>
      <c r="N152" s="210"/>
      <c r="O152" s="247"/>
      <c r="P152" s="212"/>
      <c r="Q152" s="210"/>
      <c r="R152" s="246"/>
      <c r="S152" s="209"/>
      <c r="T152" s="210"/>
      <c r="U152" s="211"/>
      <c r="V152" s="209"/>
      <c r="W152" s="210"/>
      <c r="X152" s="211"/>
      <c r="Y152" s="209"/>
      <c r="Z152" s="210"/>
      <c r="AA152" s="247"/>
      <c r="AB152" s="41"/>
      <c r="AC152" s="397"/>
      <c r="AD152" s="397"/>
      <c r="AE152" s="396"/>
      <c r="AF152" s="399"/>
      <c r="AG152" s="21"/>
      <c r="AH152" s="392"/>
      <c r="AI152" s="392"/>
      <c r="AJ152" s="394"/>
      <c r="AK152" s="448"/>
      <c r="AL152" s="62"/>
      <c r="AM152" s="273"/>
      <c r="AN152" s="23"/>
      <c r="AO152" s="24"/>
      <c r="AP152" s="25"/>
      <c r="AQ152" s="25"/>
      <c r="AR152" s="25"/>
      <c r="AS152" s="25"/>
      <c r="AT152" s="25"/>
      <c r="AU152" s="25"/>
      <c r="AV152" s="26"/>
      <c r="AW152" s="127"/>
      <c r="AX152" s="164"/>
      <c r="AY152" s="166"/>
      <c r="AZ152" s="373">
        <f>AK152</f>
        <v>0</v>
      </c>
    </row>
    <row r="153" spans="1:52" ht="12" customHeight="1" thickTop="1" thickBot="1">
      <c r="A153" s="380"/>
      <c r="B153" s="402"/>
      <c r="C153" s="27"/>
      <c r="D153" s="524"/>
      <c r="E153" s="414"/>
      <c r="F153" s="235"/>
      <c r="G153" s="28"/>
      <c r="H153" s="29"/>
      <c r="I153" s="30"/>
      <c r="J153" s="31"/>
      <c r="K153" s="29"/>
      <c r="L153" s="32"/>
      <c r="M153" s="28"/>
      <c r="N153" s="29"/>
      <c r="O153" s="30"/>
      <c r="P153" s="31"/>
      <c r="Q153" s="29"/>
      <c r="R153" s="32"/>
      <c r="S153" s="28"/>
      <c r="T153" s="29"/>
      <c r="U153" s="30"/>
      <c r="V153" s="28"/>
      <c r="W153" s="29"/>
      <c r="X153" s="30"/>
      <c r="Y153" s="64"/>
      <c r="Z153" s="29"/>
      <c r="AA153" s="30"/>
      <c r="AB153" s="33"/>
      <c r="AC153" s="398"/>
      <c r="AD153" s="398"/>
      <c r="AE153" s="395"/>
      <c r="AF153" s="400"/>
      <c r="AG153" s="34"/>
      <c r="AH153" s="393"/>
      <c r="AI153" s="393"/>
      <c r="AJ153" s="395"/>
      <c r="AK153" s="449"/>
      <c r="AL153" s="222"/>
      <c r="AM153" s="274"/>
      <c r="AN153" s="23"/>
      <c r="AO153" s="24"/>
      <c r="AP153" s="25"/>
      <c r="AQ153" s="25"/>
      <c r="AR153" s="25"/>
      <c r="AS153" s="25"/>
      <c r="AT153" s="25"/>
      <c r="AU153" s="25"/>
      <c r="AV153" s="26"/>
      <c r="AW153" s="127"/>
      <c r="AX153" s="164"/>
      <c r="AY153" s="166"/>
      <c r="AZ153" s="374"/>
    </row>
    <row r="154" spans="1:52" ht="10.5" customHeight="1" thickBot="1">
      <c r="A154" s="333" t="s">
        <v>15</v>
      </c>
      <c r="B154" s="538"/>
      <c r="C154" s="229"/>
      <c r="D154" s="457"/>
      <c r="E154" s="522"/>
      <c r="F154" s="231"/>
      <c r="G154" s="209"/>
      <c r="H154" s="210"/>
      <c r="I154" s="211"/>
      <c r="J154" s="209"/>
      <c r="K154" s="210"/>
      <c r="L154" s="211"/>
      <c r="M154" s="209"/>
      <c r="N154" s="210"/>
      <c r="O154" s="211"/>
      <c r="P154" s="209"/>
      <c r="Q154" s="210"/>
      <c r="R154" s="211"/>
      <c r="S154" s="209"/>
      <c r="T154" s="210"/>
      <c r="U154" s="211"/>
      <c r="V154" s="209"/>
      <c r="W154" s="210"/>
      <c r="X154" s="211"/>
      <c r="Y154" s="209"/>
      <c r="Z154" s="210"/>
      <c r="AA154" s="211"/>
      <c r="AB154" s="41"/>
      <c r="AC154" s="397"/>
      <c r="AD154" s="397"/>
      <c r="AE154" s="396"/>
      <c r="AF154" s="399"/>
      <c r="AG154" s="52"/>
      <c r="AH154" s="392"/>
      <c r="AI154" s="392"/>
      <c r="AJ154" s="394"/>
      <c r="AK154" s="448"/>
      <c r="AL154" s="222"/>
      <c r="AM154" s="237"/>
      <c r="AN154" s="23"/>
      <c r="AO154" s="24"/>
      <c r="AP154" s="25"/>
      <c r="AQ154" s="25"/>
      <c r="AR154" s="25"/>
      <c r="AS154" s="25"/>
      <c r="AT154" s="25"/>
      <c r="AU154" s="25"/>
      <c r="AV154" s="26"/>
      <c r="AW154" s="127"/>
      <c r="AX154" s="164"/>
      <c r="AY154" s="166"/>
      <c r="AZ154" s="391">
        <f>AK154</f>
        <v>0</v>
      </c>
    </row>
    <row r="155" spans="1:52" ht="10.5" customHeight="1" thickTop="1" thickBot="1">
      <c r="A155" s="333" t="s">
        <v>15</v>
      </c>
      <c r="B155" s="539"/>
      <c r="C155" s="176"/>
      <c r="D155" s="458"/>
      <c r="E155" s="487"/>
      <c r="F155" s="216"/>
      <c r="G155" s="28"/>
      <c r="H155" s="29"/>
      <c r="I155" s="30"/>
      <c r="J155" s="28"/>
      <c r="K155" s="29"/>
      <c r="L155" s="30"/>
      <c r="M155" s="28"/>
      <c r="N155" s="29"/>
      <c r="O155" s="30"/>
      <c r="P155" s="28"/>
      <c r="Q155" s="29"/>
      <c r="R155" s="30"/>
      <c r="S155" s="28"/>
      <c r="T155" s="29"/>
      <c r="U155" s="30"/>
      <c r="V155" s="28"/>
      <c r="W155" s="29"/>
      <c r="X155" s="30"/>
      <c r="Y155" s="28"/>
      <c r="Z155" s="29"/>
      <c r="AA155" s="30"/>
      <c r="AB155" s="33"/>
      <c r="AC155" s="398"/>
      <c r="AD155" s="398"/>
      <c r="AE155" s="395"/>
      <c r="AF155" s="400"/>
      <c r="AG155" s="56"/>
      <c r="AH155" s="393"/>
      <c r="AI155" s="393"/>
      <c r="AJ155" s="395"/>
      <c r="AK155" s="449"/>
      <c r="AL155" s="222"/>
      <c r="AM155" s="237"/>
      <c r="AN155" s="23"/>
      <c r="AO155" s="24"/>
      <c r="AP155" s="25"/>
      <c r="AQ155" s="25"/>
      <c r="AR155" s="25"/>
      <c r="AS155" s="25"/>
      <c r="AT155" s="25"/>
      <c r="AU155" s="25"/>
      <c r="AV155" s="26"/>
      <c r="AW155" s="127"/>
      <c r="AX155" s="164"/>
      <c r="AY155" s="166"/>
      <c r="AZ155" s="374"/>
    </row>
    <row r="156" spans="1:52" ht="15" customHeight="1" thickBot="1">
      <c r="B156" s="540"/>
      <c r="C156" s="541"/>
      <c r="D156" s="541"/>
      <c r="E156" s="58"/>
      <c r="F156" s="59"/>
      <c r="G156" s="542"/>
      <c r="H156" s="543"/>
      <c r="I156" s="543"/>
      <c r="J156" s="543"/>
      <c r="K156" s="543"/>
      <c r="L156" s="543"/>
      <c r="M156" s="543"/>
      <c r="N156" s="543"/>
      <c r="O156" s="544"/>
      <c r="P156" s="502"/>
      <c r="Q156" s="451"/>
      <c r="R156" s="503"/>
      <c r="S156" s="504"/>
      <c r="T156" s="505"/>
      <c r="U156" s="506"/>
      <c r="V156" s="463"/>
      <c r="W156" s="464"/>
      <c r="X156" s="465"/>
      <c r="Y156" s="495"/>
      <c r="Z156" s="496"/>
      <c r="AA156" s="497"/>
      <c r="AB156" s="404"/>
      <c r="AC156" s="378"/>
      <c r="AD156" s="378"/>
      <c r="AE156" s="378"/>
      <c r="AF156" s="405"/>
      <c r="AG156" s="378"/>
      <c r="AH156" s="378"/>
      <c r="AI156" s="378"/>
      <c r="AJ156" s="378"/>
      <c r="AK156" s="378"/>
      <c r="AL156" s="378"/>
      <c r="AM156" s="378"/>
      <c r="AN156" s="15"/>
      <c r="AO156" s="329"/>
      <c r="AP156" s="329"/>
      <c r="AQ156" s="329"/>
      <c r="AR156" s="329"/>
      <c r="AS156" s="329"/>
      <c r="AT156" s="329"/>
      <c r="AU156" s="329"/>
      <c r="AV156" s="329"/>
      <c r="AW156" s="128"/>
      <c r="AX156" s="164"/>
      <c r="AY156" s="166"/>
    </row>
    <row r="157" spans="1:52" ht="12" customHeight="1" thickBot="1">
      <c r="A157" s="403">
        <f>+$B$156</f>
        <v>0</v>
      </c>
      <c r="B157" s="401"/>
      <c r="C157" s="175"/>
      <c r="D157" s="402"/>
      <c r="E157" s="413"/>
      <c r="F157" s="208"/>
      <c r="G157" s="278"/>
      <c r="H157" s="276"/>
      <c r="I157" s="211"/>
      <c r="J157" s="38"/>
      <c r="K157" s="276"/>
      <c r="L157" s="39"/>
      <c r="M157" s="355"/>
      <c r="N157" s="288"/>
      <c r="O157" s="267"/>
      <c r="P157" s="262"/>
      <c r="Q157" s="210"/>
      <c r="R157" s="213"/>
      <c r="S157" s="278"/>
      <c r="T157" s="276"/>
      <c r="U157" s="277"/>
      <c r="V157" s="278"/>
      <c r="W157" s="276"/>
      <c r="X157" s="277"/>
      <c r="Y157" s="209"/>
      <c r="Z157" s="210"/>
      <c r="AA157" s="211"/>
      <c r="AB157" s="41"/>
      <c r="AC157" s="397"/>
      <c r="AD157" s="397"/>
      <c r="AE157" s="396"/>
      <c r="AF157" s="399"/>
      <c r="AG157" s="21"/>
      <c r="AH157" s="392"/>
      <c r="AI157" s="392"/>
      <c r="AJ157" s="394"/>
      <c r="AK157" s="448"/>
      <c r="AL157" s="222"/>
      <c r="AM157" s="273"/>
      <c r="AN157" s="23"/>
      <c r="AO157" s="24"/>
      <c r="AP157" s="25"/>
      <c r="AQ157" s="25"/>
      <c r="AR157" s="25"/>
      <c r="AS157" s="25"/>
      <c r="AT157" s="25"/>
      <c r="AU157" s="25"/>
      <c r="AV157" s="26"/>
      <c r="AW157" s="127"/>
      <c r="AX157" s="164"/>
      <c r="AY157" s="166"/>
      <c r="AZ157" s="373">
        <f>AK157</f>
        <v>0</v>
      </c>
    </row>
    <row r="158" spans="1:52" ht="12" customHeight="1" thickTop="1" thickBot="1">
      <c r="A158" s="380"/>
      <c r="B158" s="402"/>
      <c r="C158" s="27"/>
      <c r="D158" s="402"/>
      <c r="E158" s="414"/>
      <c r="F158" s="216"/>
      <c r="G158" s="28"/>
      <c r="H158" s="29"/>
      <c r="I158" s="30"/>
      <c r="J158" s="31"/>
      <c r="K158" s="29"/>
      <c r="L158" s="32"/>
      <c r="M158" s="28"/>
      <c r="N158" s="29"/>
      <c r="O158" s="30"/>
      <c r="P158" s="31"/>
      <c r="Q158" s="29"/>
      <c r="R158" s="32"/>
      <c r="S158" s="28"/>
      <c r="T158" s="29"/>
      <c r="U158" s="30"/>
      <c r="V158" s="28"/>
      <c r="W158" s="29"/>
      <c r="X158" s="30"/>
      <c r="Y158" s="64"/>
      <c r="Z158" s="29"/>
      <c r="AA158" s="30"/>
      <c r="AB158" s="33"/>
      <c r="AC158" s="398"/>
      <c r="AD158" s="398"/>
      <c r="AE158" s="395"/>
      <c r="AF158" s="400"/>
      <c r="AG158" s="34"/>
      <c r="AH158" s="393"/>
      <c r="AI158" s="393"/>
      <c r="AJ158" s="395"/>
      <c r="AK158" s="449"/>
      <c r="AL158" s="222"/>
      <c r="AM158" s="274"/>
      <c r="AN158" s="23"/>
      <c r="AO158" s="24"/>
      <c r="AP158" s="25"/>
      <c r="AQ158" s="25"/>
      <c r="AR158" s="25"/>
      <c r="AS158" s="25"/>
      <c r="AT158" s="25"/>
      <c r="AU158" s="25"/>
      <c r="AV158" s="26"/>
      <c r="AW158" s="127"/>
      <c r="AX158" s="164"/>
      <c r="AY158" s="166"/>
      <c r="AZ158" s="374"/>
    </row>
    <row r="159" spans="1:52" ht="12" customHeight="1" thickBot="1">
      <c r="A159" s="403">
        <f>+$B$156</f>
        <v>0</v>
      </c>
      <c r="B159" s="401"/>
      <c r="C159" s="175"/>
      <c r="D159" s="401"/>
      <c r="E159" s="413"/>
      <c r="F159" s="208"/>
      <c r="G159" s="209"/>
      <c r="H159" s="210"/>
      <c r="I159" s="211"/>
      <c r="J159" s="212"/>
      <c r="K159" s="210"/>
      <c r="L159" s="213"/>
      <c r="M159" s="209"/>
      <c r="N159" s="73"/>
      <c r="O159" s="232"/>
      <c r="P159" s="248"/>
      <c r="Q159" s="210"/>
      <c r="R159" s="213"/>
      <c r="S159" s="209"/>
      <c r="T159" s="210"/>
      <c r="U159" s="211"/>
      <c r="V159" s="209"/>
      <c r="W159" s="210"/>
      <c r="X159" s="211"/>
      <c r="Y159" s="209"/>
      <c r="Z159" s="210"/>
      <c r="AA159" s="211"/>
      <c r="AB159" s="41"/>
      <c r="AC159" s="397"/>
      <c r="AD159" s="397"/>
      <c r="AE159" s="396"/>
      <c r="AF159" s="399"/>
      <c r="AG159" s="21"/>
      <c r="AH159" s="392"/>
      <c r="AI159" s="392"/>
      <c r="AJ159" s="394"/>
      <c r="AK159" s="448"/>
      <c r="AL159" s="222"/>
      <c r="AM159" s="273"/>
      <c r="AN159" s="23"/>
      <c r="AO159" s="24"/>
      <c r="AP159" s="25"/>
      <c r="AQ159" s="25"/>
      <c r="AR159" s="25"/>
      <c r="AS159" s="25"/>
      <c r="AT159" s="25"/>
      <c r="AU159" s="25"/>
      <c r="AV159" s="26"/>
      <c r="AW159" s="127"/>
      <c r="AX159" s="164"/>
      <c r="AY159" s="166"/>
      <c r="AZ159" s="373">
        <f>AK159</f>
        <v>0</v>
      </c>
    </row>
    <row r="160" spans="1:52" ht="12" customHeight="1" thickTop="1" thickBot="1">
      <c r="A160" s="380"/>
      <c r="B160" s="402"/>
      <c r="C160" s="27"/>
      <c r="D160" s="402"/>
      <c r="E160" s="414"/>
      <c r="F160" s="216"/>
      <c r="G160" s="28"/>
      <c r="H160" s="29"/>
      <c r="I160" s="30"/>
      <c r="J160" s="31"/>
      <c r="K160" s="29"/>
      <c r="L160" s="32"/>
      <c r="M160" s="28"/>
      <c r="N160" s="29"/>
      <c r="O160" s="30"/>
      <c r="P160" s="31"/>
      <c r="Q160" s="29"/>
      <c r="R160" s="32"/>
      <c r="S160" s="28"/>
      <c r="T160" s="29"/>
      <c r="U160" s="30"/>
      <c r="V160" s="28"/>
      <c r="W160" s="29"/>
      <c r="X160" s="30"/>
      <c r="Y160" s="64"/>
      <c r="Z160" s="29"/>
      <c r="AA160" s="30"/>
      <c r="AB160" s="33"/>
      <c r="AC160" s="398"/>
      <c r="AD160" s="398"/>
      <c r="AE160" s="395"/>
      <c r="AF160" s="400"/>
      <c r="AG160" s="34"/>
      <c r="AH160" s="393"/>
      <c r="AI160" s="393"/>
      <c r="AJ160" s="395"/>
      <c r="AK160" s="449"/>
      <c r="AL160" s="222"/>
      <c r="AM160" s="274"/>
      <c r="AN160" s="23"/>
      <c r="AO160" s="24"/>
      <c r="AP160" s="25"/>
      <c r="AQ160" s="25"/>
      <c r="AR160" s="25"/>
      <c r="AS160" s="25"/>
      <c r="AT160" s="25"/>
      <c r="AU160" s="25"/>
      <c r="AV160" s="26"/>
      <c r="AW160" s="127"/>
      <c r="AX160" s="164"/>
      <c r="AY160" s="166"/>
      <c r="AZ160" s="374"/>
    </row>
    <row r="161" spans="1:52" ht="12" customHeight="1" thickBot="1">
      <c r="A161" s="403">
        <f>+$B$156</f>
        <v>0</v>
      </c>
      <c r="B161" s="401"/>
      <c r="C161" s="175"/>
      <c r="D161" s="401"/>
      <c r="E161" s="413"/>
      <c r="F161" s="208"/>
      <c r="G161" s="209"/>
      <c r="H161" s="210"/>
      <c r="I161" s="211"/>
      <c r="J161" s="212"/>
      <c r="K161" s="210"/>
      <c r="L161" s="213"/>
      <c r="M161" s="209"/>
      <c r="N161" s="210"/>
      <c r="O161" s="211"/>
      <c r="P161" s="212"/>
      <c r="Q161" s="210"/>
      <c r="R161" s="213"/>
      <c r="S161" s="209"/>
      <c r="T161" s="234"/>
      <c r="U161" s="211"/>
      <c r="V161" s="215"/>
      <c r="W161" s="210"/>
      <c r="X161" s="211"/>
      <c r="Y161" s="209"/>
      <c r="Z161" s="210"/>
      <c r="AA161" s="211"/>
      <c r="AB161" s="41"/>
      <c r="AC161" s="397"/>
      <c r="AD161" s="397"/>
      <c r="AE161" s="396"/>
      <c r="AF161" s="399"/>
      <c r="AG161" s="21"/>
      <c r="AH161" s="392"/>
      <c r="AI161" s="392"/>
      <c r="AJ161" s="394"/>
      <c r="AK161" s="448"/>
      <c r="AL161" s="222"/>
      <c r="AM161" s="273"/>
      <c r="AN161" s="23"/>
      <c r="AO161" s="24"/>
      <c r="AP161" s="25"/>
      <c r="AQ161" s="25"/>
      <c r="AR161" s="25"/>
      <c r="AS161" s="25"/>
      <c r="AT161" s="25"/>
      <c r="AU161" s="25"/>
      <c r="AV161" s="26"/>
      <c r="AW161" s="127"/>
      <c r="AX161" s="164"/>
      <c r="AY161" s="166"/>
      <c r="AZ161" s="373">
        <f>AK161</f>
        <v>0</v>
      </c>
    </row>
    <row r="162" spans="1:52" ht="12" customHeight="1" thickTop="1" thickBot="1">
      <c r="A162" s="380"/>
      <c r="B162" s="402"/>
      <c r="C162" s="27"/>
      <c r="D162" s="402"/>
      <c r="E162" s="414"/>
      <c r="F162" s="216"/>
      <c r="G162" s="28"/>
      <c r="H162" s="29"/>
      <c r="I162" s="30"/>
      <c r="J162" s="31"/>
      <c r="K162" s="29"/>
      <c r="L162" s="32"/>
      <c r="M162" s="28"/>
      <c r="N162" s="29"/>
      <c r="O162" s="30"/>
      <c r="P162" s="31"/>
      <c r="Q162" s="29"/>
      <c r="R162" s="32"/>
      <c r="S162" s="28"/>
      <c r="T162" s="29"/>
      <c r="U162" s="30"/>
      <c r="V162" s="28"/>
      <c r="W162" s="29"/>
      <c r="X162" s="30"/>
      <c r="Y162" s="64"/>
      <c r="Z162" s="29"/>
      <c r="AA162" s="30"/>
      <c r="AB162" s="33"/>
      <c r="AC162" s="398"/>
      <c r="AD162" s="398"/>
      <c r="AE162" s="395"/>
      <c r="AF162" s="400"/>
      <c r="AG162" s="34"/>
      <c r="AH162" s="393"/>
      <c r="AI162" s="393"/>
      <c r="AJ162" s="395"/>
      <c r="AK162" s="449"/>
      <c r="AL162" s="222"/>
      <c r="AM162" s="274"/>
      <c r="AN162" s="23"/>
      <c r="AO162" s="24"/>
      <c r="AP162" s="25"/>
      <c r="AQ162" s="25"/>
      <c r="AR162" s="25"/>
      <c r="AS162" s="25"/>
      <c r="AT162" s="25"/>
      <c r="AU162" s="25"/>
      <c r="AV162" s="26"/>
      <c r="AW162" s="127"/>
      <c r="AX162" s="164"/>
      <c r="AY162" s="166"/>
      <c r="AZ162" s="374"/>
    </row>
    <row r="163" spans="1:52" ht="12" customHeight="1" thickBot="1">
      <c r="A163" s="403">
        <f>+$B$156</f>
        <v>0</v>
      </c>
      <c r="B163" s="401"/>
      <c r="C163" s="175"/>
      <c r="D163" s="401"/>
      <c r="E163" s="413"/>
      <c r="F163" s="208"/>
      <c r="G163" s="209"/>
      <c r="H163" s="210"/>
      <c r="I163" s="211"/>
      <c r="J163" s="212"/>
      <c r="K163" s="210"/>
      <c r="L163" s="213"/>
      <c r="M163" s="209"/>
      <c r="N163" s="210"/>
      <c r="O163" s="211"/>
      <c r="P163" s="212"/>
      <c r="Q163" s="210"/>
      <c r="R163" s="213"/>
      <c r="S163" s="209"/>
      <c r="T163" s="210"/>
      <c r="U163" s="232"/>
      <c r="V163" s="209"/>
      <c r="W163" s="234"/>
      <c r="X163" s="211"/>
      <c r="Y163" s="209"/>
      <c r="Z163" s="210"/>
      <c r="AA163" s="211"/>
      <c r="AB163" s="41"/>
      <c r="AC163" s="397"/>
      <c r="AD163" s="397"/>
      <c r="AE163" s="396"/>
      <c r="AF163" s="399"/>
      <c r="AG163" s="21"/>
      <c r="AH163" s="392"/>
      <c r="AI163" s="392"/>
      <c r="AJ163" s="394"/>
      <c r="AK163" s="448"/>
      <c r="AL163" s="222"/>
      <c r="AM163" s="273"/>
      <c r="AN163" s="23"/>
      <c r="AO163" s="24"/>
      <c r="AP163" s="25"/>
      <c r="AQ163" s="25"/>
      <c r="AR163" s="25"/>
      <c r="AS163" s="25"/>
      <c r="AT163" s="25"/>
      <c r="AU163" s="25"/>
      <c r="AV163" s="26"/>
      <c r="AW163" s="127"/>
      <c r="AX163" s="164"/>
      <c r="AY163" s="166"/>
      <c r="AZ163" s="373">
        <f>AK163</f>
        <v>0</v>
      </c>
    </row>
    <row r="164" spans="1:52" ht="12" customHeight="1" thickTop="1" thickBot="1">
      <c r="A164" s="380"/>
      <c r="B164" s="402"/>
      <c r="C164" s="27"/>
      <c r="D164" s="402"/>
      <c r="E164" s="414"/>
      <c r="F164" s="216"/>
      <c r="G164" s="28"/>
      <c r="H164" s="29"/>
      <c r="I164" s="30"/>
      <c r="J164" s="31"/>
      <c r="K164" s="29"/>
      <c r="L164" s="32"/>
      <c r="M164" s="28"/>
      <c r="N164" s="29"/>
      <c r="O164" s="30"/>
      <c r="P164" s="31"/>
      <c r="Q164" s="29"/>
      <c r="R164" s="32"/>
      <c r="S164" s="28"/>
      <c r="T164" s="29"/>
      <c r="U164" s="30"/>
      <c r="V164" s="28"/>
      <c r="W164" s="29"/>
      <c r="X164" s="30"/>
      <c r="Y164" s="64"/>
      <c r="Z164" s="29"/>
      <c r="AA164" s="30"/>
      <c r="AB164" s="33"/>
      <c r="AC164" s="398"/>
      <c r="AD164" s="398"/>
      <c r="AE164" s="395"/>
      <c r="AF164" s="400"/>
      <c r="AG164" s="34"/>
      <c r="AH164" s="393"/>
      <c r="AI164" s="393"/>
      <c r="AJ164" s="395"/>
      <c r="AK164" s="449"/>
      <c r="AL164" s="222"/>
      <c r="AM164" s="274"/>
      <c r="AN164" s="23"/>
      <c r="AO164" s="24"/>
      <c r="AP164" s="25"/>
      <c r="AQ164" s="25"/>
      <c r="AR164" s="25"/>
      <c r="AS164" s="25"/>
      <c r="AT164" s="25"/>
      <c r="AU164" s="25"/>
      <c r="AV164" s="26"/>
      <c r="AW164" s="127"/>
      <c r="AX164" s="164"/>
      <c r="AY164" s="166"/>
      <c r="AZ164" s="374"/>
    </row>
    <row r="165" spans="1:52" ht="12" customHeight="1" thickBot="1">
      <c r="A165" s="403">
        <f>+$B$156</f>
        <v>0</v>
      </c>
      <c r="B165" s="401"/>
      <c r="C165" s="175"/>
      <c r="D165" s="401"/>
      <c r="E165" s="413"/>
      <c r="F165" s="208"/>
      <c r="G165" s="209"/>
      <c r="H165" s="210"/>
      <c r="I165" s="211"/>
      <c r="J165" s="212"/>
      <c r="K165" s="210"/>
      <c r="L165" s="213"/>
      <c r="M165" s="209"/>
      <c r="N165" s="210"/>
      <c r="O165" s="211"/>
      <c r="P165" s="212"/>
      <c r="Q165" s="210"/>
      <c r="R165" s="213"/>
      <c r="S165" s="209"/>
      <c r="T165" s="210"/>
      <c r="U165" s="211"/>
      <c r="V165" s="209"/>
      <c r="W165" s="210"/>
      <c r="X165" s="232"/>
      <c r="Y165" s="209"/>
      <c r="Z165" s="210"/>
      <c r="AA165" s="211"/>
      <c r="AB165" s="41"/>
      <c r="AC165" s="397"/>
      <c r="AD165" s="397"/>
      <c r="AE165" s="396"/>
      <c r="AF165" s="399"/>
      <c r="AG165" s="21"/>
      <c r="AH165" s="392"/>
      <c r="AI165" s="392"/>
      <c r="AJ165" s="394"/>
      <c r="AK165" s="448"/>
      <c r="AL165" s="222"/>
      <c r="AM165" s="273"/>
      <c r="AN165" s="23"/>
      <c r="AO165" s="24"/>
      <c r="AP165" s="25"/>
      <c r="AQ165" s="25"/>
      <c r="AR165" s="25"/>
      <c r="AS165" s="25"/>
      <c r="AT165" s="25"/>
      <c r="AU165" s="25"/>
      <c r="AV165" s="26"/>
      <c r="AW165" s="127"/>
      <c r="AX165" s="164"/>
      <c r="AY165" s="166"/>
      <c r="AZ165" s="373">
        <f>AK165</f>
        <v>0</v>
      </c>
    </row>
    <row r="166" spans="1:52" ht="12" customHeight="1" thickTop="1" thickBot="1">
      <c r="A166" s="380"/>
      <c r="B166" s="402"/>
      <c r="C166" s="27"/>
      <c r="D166" s="402"/>
      <c r="E166" s="414"/>
      <c r="F166" s="216"/>
      <c r="G166" s="28"/>
      <c r="H166" s="29"/>
      <c r="I166" s="30"/>
      <c r="J166" s="31"/>
      <c r="K166" s="29"/>
      <c r="L166" s="32"/>
      <c r="M166" s="28"/>
      <c r="N166" s="29"/>
      <c r="O166" s="30"/>
      <c r="P166" s="31"/>
      <c r="Q166" s="29"/>
      <c r="R166" s="32"/>
      <c r="S166" s="28"/>
      <c r="T166" s="29"/>
      <c r="U166" s="30"/>
      <c r="V166" s="28"/>
      <c r="W166" s="29"/>
      <c r="X166" s="30"/>
      <c r="Y166" s="64"/>
      <c r="Z166" s="29"/>
      <c r="AA166" s="30"/>
      <c r="AB166" s="33"/>
      <c r="AC166" s="398"/>
      <c r="AD166" s="398"/>
      <c r="AE166" s="395"/>
      <c r="AF166" s="400"/>
      <c r="AG166" s="34"/>
      <c r="AH166" s="393"/>
      <c r="AI166" s="393"/>
      <c r="AJ166" s="395"/>
      <c r="AK166" s="449"/>
      <c r="AL166" s="222"/>
      <c r="AM166" s="274"/>
      <c r="AN166" s="23"/>
      <c r="AO166" s="24"/>
      <c r="AP166" s="25"/>
      <c r="AQ166" s="25"/>
      <c r="AR166" s="25"/>
      <c r="AS166" s="25"/>
      <c r="AT166" s="25"/>
      <c r="AU166" s="25"/>
      <c r="AV166" s="26"/>
      <c r="AW166" s="127"/>
      <c r="AX166" s="164"/>
      <c r="AY166" s="166"/>
      <c r="AZ166" s="374"/>
    </row>
    <row r="167" spans="1:52" ht="12" customHeight="1" thickBot="1">
      <c r="A167" s="403">
        <f>+$B$156</f>
        <v>0</v>
      </c>
      <c r="B167" s="401"/>
      <c r="C167" s="175"/>
      <c r="D167" s="401"/>
      <c r="E167" s="413"/>
      <c r="F167" s="208"/>
      <c r="G167" s="209"/>
      <c r="H167" s="210"/>
      <c r="I167" s="211"/>
      <c r="J167" s="212"/>
      <c r="K167" s="210"/>
      <c r="L167" s="213"/>
      <c r="M167" s="209"/>
      <c r="N167" s="210"/>
      <c r="O167" s="211"/>
      <c r="P167" s="248"/>
      <c r="Q167" s="210"/>
      <c r="R167" s="213"/>
      <c r="S167" s="209"/>
      <c r="T167" s="210"/>
      <c r="U167" s="211"/>
      <c r="V167" s="209"/>
      <c r="W167" s="210"/>
      <c r="X167" s="211"/>
      <c r="Y167" s="209"/>
      <c r="Z167" s="210"/>
      <c r="AA167" s="211"/>
      <c r="AB167" s="41"/>
      <c r="AC167" s="397"/>
      <c r="AD167" s="397"/>
      <c r="AE167" s="396"/>
      <c r="AF167" s="399"/>
      <c r="AG167" s="21"/>
      <c r="AH167" s="392"/>
      <c r="AI167" s="392"/>
      <c r="AJ167" s="394"/>
      <c r="AK167" s="448"/>
      <c r="AL167" s="222"/>
      <c r="AM167" s="273"/>
      <c r="AN167" s="23"/>
      <c r="AO167" s="24"/>
      <c r="AP167" s="25"/>
      <c r="AQ167" s="25"/>
      <c r="AR167" s="25"/>
      <c r="AS167" s="25"/>
      <c r="AT167" s="25"/>
      <c r="AU167" s="25"/>
      <c r="AV167" s="26"/>
      <c r="AW167" s="127"/>
      <c r="AX167" s="164"/>
      <c r="AY167" s="166"/>
      <c r="AZ167" s="373">
        <f>AK167</f>
        <v>0</v>
      </c>
    </row>
    <row r="168" spans="1:52" ht="12" customHeight="1" thickTop="1" thickBot="1">
      <c r="A168" s="380"/>
      <c r="B168" s="402"/>
      <c r="C168" s="27"/>
      <c r="D168" s="402"/>
      <c r="E168" s="414"/>
      <c r="F168" s="216"/>
      <c r="G168" s="28"/>
      <c r="H168" s="29"/>
      <c r="I168" s="30"/>
      <c r="J168" s="31"/>
      <c r="K168" s="29"/>
      <c r="L168" s="32"/>
      <c r="M168" s="28"/>
      <c r="N168" s="29"/>
      <c r="O168" s="30"/>
      <c r="P168" s="31"/>
      <c r="Q168" s="29"/>
      <c r="R168" s="32"/>
      <c r="S168" s="28"/>
      <c r="T168" s="29"/>
      <c r="U168" s="30"/>
      <c r="V168" s="28"/>
      <c r="W168" s="29"/>
      <c r="X168" s="30"/>
      <c r="Y168" s="64"/>
      <c r="Z168" s="29"/>
      <c r="AA168" s="30"/>
      <c r="AB168" s="33"/>
      <c r="AC168" s="398"/>
      <c r="AD168" s="398"/>
      <c r="AE168" s="395"/>
      <c r="AF168" s="400"/>
      <c r="AG168" s="34"/>
      <c r="AH168" s="393"/>
      <c r="AI168" s="393"/>
      <c r="AJ168" s="395"/>
      <c r="AK168" s="449"/>
      <c r="AL168" s="222"/>
      <c r="AM168" s="274"/>
      <c r="AN168" s="23"/>
      <c r="AO168" s="24"/>
      <c r="AP168" s="25"/>
      <c r="AQ168" s="25"/>
      <c r="AR168" s="25"/>
      <c r="AS168" s="25"/>
      <c r="AT168" s="25"/>
      <c r="AU168" s="25"/>
      <c r="AV168" s="26"/>
      <c r="AW168" s="127"/>
      <c r="AX168" s="164"/>
      <c r="AY168" s="166"/>
      <c r="AZ168" s="374"/>
    </row>
    <row r="169" spans="1:52" ht="12" customHeight="1" thickBot="1">
      <c r="A169" s="403">
        <f>+$B$156</f>
        <v>0</v>
      </c>
      <c r="B169" s="401"/>
      <c r="C169" s="175"/>
      <c r="D169" s="401"/>
      <c r="E169" s="413"/>
      <c r="F169" s="208"/>
      <c r="G169" s="209"/>
      <c r="H169" s="210"/>
      <c r="I169" s="211"/>
      <c r="J169" s="212"/>
      <c r="K169" s="210"/>
      <c r="L169" s="213"/>
      <c r="M169" s="209"/>
      <c r="N169" s="210"/>
      <c r="O169" s="211"/>
      <c r="P169" s="212"/>
      <c r="Q169" s="210"/>
      <c r="R169" s="213"/>
      <c r="S169" s="209"/>
      <c r="T169" s="210"/>
      <c r="U169" s="211"/>
      <c r="V169" s="209"/>
      <c r="W169" s="210"/>
      <c r="X169" s="211"/>
      <c r="Y169" s="209"/>
      <c r="Z169" s="210"/>
      <c r="AA169" s="211"/>
      <c r="AB169" s="41"/>
      <c r="AC169" s="397"/>
      <c r="AD169" s="397"/>
      <c r="AE169" s="396"/>
      <c r="AF169" s="399"/>
      <c r="AG169" s="21"/>
      <c r="AH169" s="392"/>
      <c r="AI169" s="392"/>
      <c r="AJ169" s="394"/>
      <c r="AK169" s="448"/>
      <c r="AL169" s="222"/>
      <c r="AM169" s="273"/>
      <c r="AN169" s="23"/>
      <c r="AO169" s="24"/>
      <c r="AP169" s="25"/>
      <c r="AQ169" s="25"/>
      <c r="AR169" s="25"/>
      <c r="AS169" s="25"/>
      <c r="AT169" s="25"/>
      <c r="AU169" s="25"/>
      <c r="AV169" s="26"/>
      <c r="AW169" s="127"/>
      <c r="AX169" s="164"/>
      <c r="AY169" s="166"/>
      <c r="AZ169" s="373">
        <f>AK169</f>
        <v>0</v>
      </c>
    </row>
    <row r="170" spans="1:52" ht="12" customHeight="1" thickTop="1" thickBot="1">
      <c r="A170" s="380"/>
      <c r="B170" s="402"/>
      <c r="C170" s="27"/>
      <c r="D170" s="402"/>
      <c r="E170" s="414"/>
      <c r="F170" s="216"/>
      <c r="G170" s="28"/>
      <c r="H170" s="29"/>
      <c r="I170" s="30"/>
      <c r="J170" s="31"/>
      <c r="K170" s="29"/>
      <c r="L170" s="32"/>
      <c r="M170" s="28"/>
      <c r="N170" s="29"/>
      <c r="O170" s="30"/>
      <c r="P170" s="31"/>
      <c r="Q170" s="29"/>
      <c r="R170" s="32"/>
      <c r="S170" s="28"/>
      <c r="T170" s="29"/>
      <c r="U170" s="30"/>
      <c r="V170" s="28"/>
      <c r="W170" s="29"/>
      <c r="X170" s="30"/>
      <c r="Y170" s="64"/>
      <c r="Z170" s="29"/>
      <c r="AA170" s="30"/>
      <c r="AB170" s="33"/>
      <c r="AC170" s="398"/>
      <c r="AD170" s="398"/>
      <c r="AE170" s="395"/>
      <c r="AF170" s="400"/>
      <c r="AG170" s="34"/>
      <c r="AH170" s="393"/>
      <c r="AI170" s="393"/>
      <c r="AJ170" s="395"/>
      <c r="AK170" s="449"/>
      <c r="AL170" s="222"/>
      <c r="AM170" s="274"/>
      <c r="AN170" s="23"/>
      <c r="AO170" s="24"/>
      <c r="AP170" s="25"/>
      <c r="AQ170" s="25"/>
      <c r="AR170" s="25"/>
      <c r="AS170" s="25"/>
      <c r="AT170" s="25"/>
      <c r="AU170" s="25"/>
      <c r="AV170" s="26"/>
      <c r="AW170" s="127"/>
      <c r="AX170" s="164"/>
      <c r="AY170" s="166"/>
      <c r="AZ170" s="374"/>
    </row>
    <row r="171" spans="1:52" ht="12" customHeight="1" thickBot="1">
      <c r="A171" s="403">
        <f>+$B$156</f>
        <v>0</v>
      </c>
      <c r="B171" s="401"/>
      <c r="C171" s="175"/>
      <c r="D171" s="401"/>
      <c r="E171" s="413"/>
      <c r="F171" s="208"/>
      <c r="G171" s="209"/>
      <c r="H171" s="210"/>
      <c r="I171" s="211"/>
      <c r="J171" s="212"/>
      <c r="K171" s="210"/>
      <c r="L171" s="213"/>
      <c r="M171" s="209"/>
      <c r="N171" s="210"/>
      <c r="O171" s="211"/>
      <c r="P171" s="212"/>
      <c r="Q171" s="210"/>
      <c r="R171" s="213"/>
      <c r="S171" s="209"/>
      <c r="T171" s="210"/>
      <c r="U171" s="211"/>
      <c r="V171" s="209"/>
      <c r="W171" s="210"/>
      <c r="X171" s="211"/>
      <c r="Y171" s="209"/>
      <c r="Z171" s="210"/>
      <c r="AA171" s="211"/>
      <c r="AB171" s="41"/>
      <c r="AC171" s="397"/>
      <c r="AD171" s="397"/>
      <c r="AE171" s="396"/>
      <c r="AF171" s="399"/>
      <c r="AG171" s="21"/>
      <c r="AH171" s="392"/>
      <c r="AI171" s="392"/>
      <c r="AJ171" s="394"/>
      <c r="AK171" s="448"/>
      <c r="AL171" s="222"/>
      <c r="AM171" s="273"/>
      <c r="AN171" s="23"/>
      <c r="AO171" s="24"/>
      <c r="AP171" s="25"/>
      <c r="AQ171" s="25"/>
      <c r="AR171" s="25"/>
      <c r="AS171" s="25"/>
      <c r="AT171" s="25"/>
      <c r="AU171" s="25"/>
      <c r="AV171" s="26"/>
      <c r="AW171" s="127"/>
      <c r="AX171" s="164"/>
      <c r="AY171" s="166"/>
      <c r="AZ171" s="373">
        <f>AK171</f>
        <v>0</v>
      </c>
    </row>
    <row r="172" spans="1:52" ht="12" customHeight="1" thickTop="1" thickBot="1">
      <c r="A172" s="380"/>
      <c r="B172" s="402"/>
      <c r="C172" s="27"/>
      <c r="D172" s="402"/>
      <c r="E172" s="414"/>
      <c r="F172" s="216"/>
      <c r="G172" s="28"/>
      <c r="H172" s="29"/>
      <c r="I172" s="30"/>
      <c r="J172" s="31"/>
      <c r="K172" s="29"/>
      <c r="L172" s="32"/>
      <c r="M172" s="28"/>
      <c r="N172" s="29"/>
      <c r="O172" s="30"/>
      <c r="P172" s="31"/>
      <c r="Q172" s="29"/>
      <c r="R172" s="32"/>
      <c r="S172" s="28"/>
      <c r="T172" s="29"/>
      <c r="U172" s="30"/>
      <c r="V172" s="28"/>
      <c r="W172" s="29"/>
      <c r="X172" s="30"/>
      <c r="Y172" s="64"/>
      <c r="Z172" s="29"/>
      <c r="AA172" s="30"/>
      <c r="AB172" s="33"/>
      <c r="AC172" s="398"/>
      <c r="AD172" s="398"/>
      <c r="AE172" s="395"/>
      <c r="AF172" s="400"/>
      <c r="AG172" s="34"/>
      <c r="AH172" s="393"/>
      <c r="AI172" s="393"/>
      <c r="AJ172" s="395"/>
      <c r="AK172" s="449"/>
      <c r="AL172" s="222"/>
      <c r="AM172" s="274"/>
      <c r="AN172" s="23"/>
      <c r="AO172" s="24"/>
      <c r="AP172" s="25"/>
      <c r="AQ172" s="25"/>
      <c r="AR172" s="25"/>
      <c r="AS172" s="25"/>
      <c r="AT172" s="25"/>
      <c r="AU172" s="25"/>
      <c r="AV172" s="26"/>
      <c r="AW172" s="127"/>
      <c r="AX172" s="164"/>
      <c r="AY172" s="166"/>
      <c r="AZ172" s="374"/>
    </row>
    <row r="173" spans="1:52" ht="12" customHeight="1" thickBot="1">
      <c r="A173" s="403">
        <f>+$B$156</f>
        <v>0</v>
      </c>
      <c r="B173" s="401"/>
      <c r="C173" s="175"/>
      <c r="D173" s="401"/>
      <c r="E173" s="413"/>
      <c r="F173" s="208"/>
      <c r="G173" s="209"/>
      <c r="H173" s="210"/>
      <c r="I173" s="211"/>
      <c r="J173" s="212"/>
      <c r="K173" s="210"/>
      <c r="L173" s="213"/>
      <c r="M173" s="209"/>
      <c r="N173" s="210"/>
      <c r="O173" s="211"/>
      <c r="P173" s="212"/>
      <c r="Q173" s="210"/>
      <c r="R173" s="213"/>
      <c r="S173" s="209"/>
      <c r="T173" s="210"/>
      <c r="U173" s="211"/>
      <c r="V173" s="209"/>
      <c r="W173" s="210"/>
      <c r="X173" s="211"/>
      <c r="Y173" s="209"/>
      <c r="Z173" s="210"/>
      <c r="AA173" s="211"/>
      <c r="AB173" s="41"/>
      <c r="AC173" s="397"/>
      <c r="AD173" s="397"/>
      <c r="AE173" s="396"/>
      <c r="AF173" s="399"/>
      <c r="AG173" s="21"/>
      <c r="AH173" s="392"/>
      <c r="AI173" s="392"/>
      <c r="AJ173" s="394"/>
      <c r="AK173" s="448"/>
      <c r="AL173" s="222"/>
      <c r="AM173" s="273"/>
      <c r="AN173" s="23"/>
      <c r="AO173" s="24"/>
      <c r="AP173" s="25"/>
      <c r="AQ173" s="25"/>
      <c r="AR173" s="25"/>
      <c r="AS173" s="25"/>
      <c r="AT173" s="25"/>
      <c r="AU173" s="25"/>
      <c r="AV173" s="26"/>
      <c r="AW173" s="127"/>
      <c r="AX173" s="164"/>
      <c r="AY173" s="166"/>
      <c r="AZ173" s="373">
        <f>AK173</f>
        <v>0</v>
      </c>
    </row>
    <row r="174" spans="1:52" ht="12" customHeight="1" thickTop="1" thickBot="1">
      <c r="A174" s="380"/>
      <c r="B174" s="402"/>
      <c r="C174" s="27"/>
      <c r="D174" s="402"/>
      <c r="E174" s="414"/>
      <c r="F174" s="216"/>
      <c r="G174" s="28"/>
      <c r="H174" s="29"/>
      <c r="I174" s="30"/>
      <c r="J174" s="31"/>
      <c r="K174" s="29"/>
      <c r="L174" s="32"/>
      <c r="M174" s="28"/>
      <c r="N174" s="29"/>
      <c r="O174" s="30"/>
      <c r="P174" s="31"/>
      <c r="Q174" s="29"/>
      <c r="R174" s="32"/>
      <c r="S174" s="28"/>
      <c r="T174" s="29"/>
      <c r="U174" s="30"/>
      <c r="V174" s="28"/>
      <c r="W174" s="29"/>
      <c r="X174" s="30"/>
      <c r="Y174" s="64"/>
      <c r="Z174" s="29"/>
      <c r="AA174" s="30"/>
      <c r="AB174" s="33"/>
      <c r="AC174" s="398"/>
      <c r="AD174" s="398"/>
      <c r="AE174" s="395"/>
      <c r="AF174" s="400"/>
      <c r="AG174" s="34"/>
      <c r="AH174" s="393"/>
      <c r="AI174" s="393"/>
      <c r="AJ174" s="395"/>
      <c r="AK174" s="449"/>
      <c r="AL174" s="222"/>
      <c r="AM174" s="274"/>
      <c r="AN174" s="23"/>
      <c r="AO174" s="24"/>
      <c r="AP174" s="25"/>
      <c r="AQ174" s="25"/>
      <c r="AR174" s="25"/>
      <c r="AS174" s="25"/>
      <c r="AT174" s="25"/>
      <c r="AU174" s="25"/>
      <c r="AV174" s="26"/>
      <c r="AW174" s="127"/>
      <c r="AX174" s="164"/>
      <c r="AY174" s="166"/>
      <c r="AZ174" s="374"/>
    </row>
    <row r="175" spans="1:52" ht="10.5" customHeight="1" thickBot="1">
      <c r="A175" s="333" t="s">
        <v>16</v>
      </c>
      <c r="B175" s="538"/>
      <c r="C175" s="229"/>
      <c r="D175" s="457"/>
      <c r="E175" s="486"/>
      <c r="F175" s="231"/>
      <c r="G175" s="209"/>
      <c r="H175" s="210"/>
      <c r="I175" s="211"/>
      <c r="J175" s="212"/>
      <c r="K175" s="210"/>
      <c r="L175" s="213"/>
      <c r="M175" s="209"/>
      <c r="N175" s="210"/>
      <c r="O175" s="211"/>
      <c r="P175" s="212"/>
      <c r="Q175" s="210"/>
      <c r="R175" s="213"/>
      <c r="S175" s="209"/>
      <c r="T175" s="210"/>
      <c r="U175" s="211"/>
      <c r="V175" s="209"/>
      <c r="W175" s="210"/>
      <c r="X175" s="211"/>
      <c r="Y175" s="209"/>
      <c r="Z175" s="210"/>
      <c r="AA175" s="211"/>
      <c r="AB175" s="41"/>
      <c r="AC175" s="397"/>
      <c r="AD175" s="397"/>
      <c r="AE175" s="396"/>
      <c r="AF175" s="399"/>
      <c r="AG175" s="52"/>
      <c r="AH175" s="392"/>
      <c r="AI175" s="392"/>
      <c r="AJ175" s="394"/>
      <c r="AK175" s="448"/>
      <c r="AL175" s="222"/>
      <c r="AM175" s="237"/>
      <c r="AN175" s="23"/>
      <c r="AO175" s="24"/>
      <c r="AP175" s="25"/>
      <c r="AQ175" s="25"/>
      <c r="AR175" s="25"/>
      <c r="AS175" s="25"/>
      <c r="AT175" s="25"/>
      <c r="AU175" s="25"/>
      <c r="AV175" s="26"/>
      <c r="AW175" s="127"/>
      <c r="AX175" s="164"/>
      <c r="AY175" s="166"/>
      <c r="AZ175" s="391">
        <f>AK175</f>
        <v>0</v>
      </c>
    </row>
    <row r="176" spans="1:52" ht="10.5" customHeight="1" thickTop="1" thickBot="1">
      <c r="A176" s="333" t="s">
        <v>16</v>
      </c>
      <c r="B176" s="539"/>
      <c r="C176" s="176"/>
      <c r="D176" s="458"/>
      <c r="E176" s="487"/>
      <c r="F176" s="216"/>
      <c r="G176" s="28"/>
      <c r="H176" s="29"/>
      <c r="I176" s="30"/>
      <c r="J176" s="31"/>
      <c r="K176" s="29"/>
      <c r="L176" s="32"/>
      <c r="M176" s="28"/>
      <c r="N176" s="29"/>
      <c r="O176" s="30"/>
      <c r="P176" s="31"/>
      <c r="Q176" s="29"/>
      <c r="R176" s="32"/>
      <c r="S176" s="28"/>
      <c r="T176" s="29"/>
      <c r="U176" s="30"/>
      <c r="V176" s="28"/>
      <c r="W176" s="29"/>
      <c r="X176" s="30"/>
      <c r="Y176" s="64"/>
      <c r="Z176" s="29"/>
      <c r="AA176" s="30"/>
      <c r="AB176" s="33"/>
      <c r="AC176" s="398"/>
      <c r="AD176" s="398"/>
      <c r="AE176" s="395"/>
      <c r="AF176" s="400"/>
      <c r="AG176" s="56"/>
      <c r="AH176" s="393"/>
      <c r="AI176" s="393"/>
      <c r="AJ176" s="395"/>
      <c r="AK176" s="449"/>
      <c r="AL176" s="222"/>
      <c r="AM176" s="237"/>
      <c r="AN176" s="23"/>
      <c r="AO176" s="24"/>
      <c r="AP176" s="25"/>
      <c r="AQ176" s="25"/>
      <c r="AR176" s="25"/>
      <c r="AS176" s="25"/>
      <c r="AT176" s="25"/>
      <c r="AU176" s="25"/>
      <c r="AV176" s="26"/>
      <c r="AW176" s="127"/>
      <c r="AX176" s="164"/>
      <c r="AY176" s="166"/>
      <c r="AZ176" s="374"/>
    </row>
    <row r="177" spans="1:52" ht="15" customHeight="1" thickBot="1">
      <c r="B177" s="554"/>
      <c r="C177" s="555"/>
      <c r="D177" s="555"/>
      <c r="E177" s="58"/>
      <c r="F177" s="59"/>
      <c r="G177" s="466"/>
      <c r="H177" s="467"/>
      <c r="I177" s="467"/>
      <c r="J177" s="467"/>
      <c r="K177" s="467"/>
      <c r="L177" s="468"/>
      <c r="M177" s="450"/>
      <c r="N177" s="451"/>
      <c r="O177" s="452"/>
      <c r="P177" s="502"/>
      <c r="Q177" s="451"/>
      <c r="R177" s="503"/>
      <c r="S177" s="504"/>
      <c r="T177" s="505"/>
      <c r="U177" s="506"/>
      <c r="V177" s="463"/>
      <c r="W177" s="464"/>
      <c r="X177" s="465"/>
      <c r="Y177" s="495"/>
      <c r="Z177" s="496"/>
      <c r="AA177" s="497"/>
      <c r="AB177" s="404"/>
      <c r="AC177" s="378"/>
      <c r="AD177" s="378"/>
      <c r="AE177" s="378"/>
      <c r="AF177" s="405"/>
      <c r="AG177" s="378"/>
      <c r="AH177" s="378"/>
      <c r="AI177" s="378"/>
      <c r="AJ177" s="378"/>
      <c r="AK177" s="378"/>
      <c r="AL177" s="378"/>
      <c r="AM177" s="378"/>
      <c r="AN177" s="15"/>
      <c r="AO177" s="329"/>
      <c r="AP177" s="329"/>
      <c r="AQ177" s="329"/>
      <c r="AR177" s="329"/>
      <c r="AS177" s="329"/>
      <c r="AT177" s="329"/>
      <c r="AU177" s="329"/>
      <c r="AV177" s="329"/>
      <c r="AW177" s="128"/>
      <c r="AX177" s="164"/>
      <c r="AY177" s="166"/>
    </row>
    <row r="178" spans="1:52" ht="12" customHeight="1" thickBot="1">
      <c r="A178" s="403">
        <f>+$B$177</f>
        <v>0</v>
      </c>
      <c r="B178" s="401"/>
      <c r="C178" s="175"/>
      <c r="D178" s="402"/>
      <c r="E178" s="413"/>
      <c r="F178" s="208"/>
      <c r="G178" s="278"/>
      <c r="H178" s="276"/>
      <c r="I178" s="277"/>
      <c r="J178" s="356"/>
      <c r="K178" s="357"/>
      <c r="L178" s="39"/>
      <c r="M178" s="278"/>
      <c r="N178" s="276"/>
      <c r="O178" s="277"/>
      <c r="P178" s="309"/>
      <c r="Q178" s="276"/>
      <c r="R178" s="39"/>
      <c r="S178" s="278"/>
      <c r="T178" s="73"/>
      <c r="U178" s="74"/>
      <c r="V178" s="278"/>
      <c r="W178" s="276"/>
      <c r="X178" s="277"/>
      <c r="Y178" s="209"/>
      <c r="Z178" s="210"/>
      <c r="AA178" s="211"/>
      <c r="AB178" s="41"/>
      <c r="AC178" s="397"/>
      <c r="AD178" s="397"/>
      <c r="AE178" s="396"/>
      <c r="AF178" s="399"/>
      <c r="AG178" s="21"/>
      <c r="AH178" s="392"/>
      <c r="AI178" s="392"/>
      <c r="AJ178" s="394"/>
      <c r="AK178" s="448"/>
      <c r="AL178" s="222"/>
      <c r="AM178" s="273"/>
      <c r="AN178" s="23"/>
      <c r="AO178" s="24"/>
      <c r="AP178" s="25"/>
      <c r="AQ178" s="25"/>
      <c r="AR178" s="25"/>
      <c r="AS178" s="25"/>
      <c r="AT178" s="25"/>
      <c r="AU178" s="25"/>
      <c r="AV178" s="26"/>
      <c r="AW178" s="127"/>
      <c r="AX178" s="164"/>
      <c r="AY178" s="166"/>
      <c r="AZ178" s="373">
        <f>AK178</f>
        <v>0</v>
      </c>
    </row>
    <row r="179" spans="1:52" ht="12" customHeight="1" thickTop="1" thickBot="1">
      <c r="A179" s="380"/>
      <c r="B179" s="402"/>
      <c r="C179" s="27"/>
      <c r="D179" s="402"/>
      <c r="E179" s="414"/>
      <c r="F179" s="216"/>
      <c r="G179" s="28"/>
      <c r="H179" s="29"/>
      <c r="I179" s="30"/>
      <c r="J179" s="31"/>
      <c r="K179" s="29"/>
      <c r="L179" s="32"/>
      <c r="M179" s="28"/>
      <c r="N179" s="29"/>
      <c r="O179" s="30"/>
      <c r="P179" s="31"/>
      <c r="Q179" s="29"/>
      <c r="R179" s="32"/>
      <c r="S179" s="28"/>
      <c r="T179" s="29"/>
      <c r="U179" s="30"/>
      <c r="V179" s="28"/>
      <c r="W179" s="29"/>
      <c r="X179" s="30"/>
      <c r="Y179" s="64"/>
      <c r="Z179" s="29"/>
      <c r="AA179" s="30"/>
      <c r="AB179" s="33"/>
      <c r="AC179" s="398"/>
      <c r="AD179" s="398"/>
      <c r="AE179" s="395"/>
      <c r="AF179" s="400"/>
      <c r="AG179" s="34"/>
      <c r="AH179" s="393"/>
      <c r="AI179" s="393"/>
      <c r="AJ179" s="395"/>
      <c r="AK179" s="449"/>
      <c r="AL179" s="300"/>
      <c r="AM179" s="274"/>
      <c r="AN179" s="23"/>
      <c r="AO179" s="24"/>
      <c r="AP179" s="25"/>
      <c r="AQ179" s="25"/>
      <c r="AR179" s="25"/>
      <c r="AS179" s="25"/>
      <c r="AT179" s="25"/>
      <c r="AU179" s="25"/>
      <c r="AV179" s="26"/>
      <c r="AW179" s="127"/>
      <c r="AX179" s="164"/>
      <c r="AY179" s="166"/>
      <c r="AZ179" s="374"/>
    </row>
    <row r="180" spans="1:52" ht="12" customHeight="1" thickBot="1">
      <c r="A180" s="403">
        <f>+$B$177</f>
        <v>0</v>
      </c>
      <c r="B180" s="401"/>
      <c r="C180" s="175"/>
      <c r="D180" s="401"/>
      <c r="E180" s="413"/>
      <c r="F180" s="208"/>
      <c r="G180" s="209"/>
      <c r="H180" s="210"/>
      <c r="I180" s="211"/>
      <c r="J180" s="212"/>
      <c r="K180" s="210"/>
      <c r="L180" s="213"/>
      <c r="M180" s="209"/>
      <c r="N180" s="210"/>
      <c r="O180" s="211"/>
      <c r="P180" s="212"/>
      <c r="Q180" s="210"/>
      <c r="R180" s="213"/>
      <c r="S180" s="209"/>
      <c r="T180" s="210"/>
      <c r="U180" s="211"/>
      <c r="V180" s="209"/>
      <c r="W180" s="210"/>
      <c r="X180" s="211"/>
      <c r="Y180" s="209"/>
      <c r="Z180" s="210"/>
      <c r="AA180" s="211"/>
      <c r="AB180" s="41"/>
      <c r="AC180" s="397"/>
      <c r="AD180" s="397"/>
      <c r="AE180" s="396"/>
      <c r="AF180" s="399"/>
      <c r="AG180" s="21"/>
      <c r="AH180" s="392"/>
      <c r="AI180" s="392"/>
      <c r="AJ180" s="394"/>
      <c r="AK180" s="448"/>
      <c r="AL180" s="300"/>
      <c r="AM180" s="273"/>
      <c r="AN180" s="23"/>
      <c r="AO180" s="24"/>
      <c r="AP180" s="25"/>
      <c r="AQ180" s="25"/>
      <c r="AR180" s="25"/>
      <c r="AS180" s="25"/>
      <c r="AT180" s="25"/>
      <c r="AU180" s="25"/>
      <c r="AV180" s="26"/>
      <c r="AW180" s="127"/>
      <c r="AX180" s="164"/>
      <c r="AY180" s="166"/>
      <c r="AZ180" s="373">
        <f>AK180</f>
        <v>0</v>
      </c>
    </row>
    <row r="181" spans="1:52" ht="12" customHeight="1" thickTop="1" thickBot="1">
      <c r="A181" s="380"/>
      <c r="B181" s="402"/>
      <c r="C181" s="27"/>
      <c r="D181" s="402"/>
      <c r="E181" s="414"/>
      <c r="F181" s="216"/>
      <c r="G181" s="28"/>
      <c r="H181" s="29"/>
      <c r="I181" s="30"/>
      <c r="J181" s="31"/>
      <c r="K181" s="29"/>
      <c r="L181" s="32"/>
      <c r="M181" s="28"/>
      <c r="N181" s="29"/>
      <c r="O181" s="30"/>
      <c r="P181" s="31"/>
      <c r="Q181" s="29"/>
      <c r="R181" s="32"/>
      <c r="S181" s="28"/>
      <c r="T181" s="29"/>
      <c r="U181" s="30"/>
      <c r="V181" s="28"/>
      <c r="W181" s="29"/>
      <c r="X181" s="30"/>
      <c r="Y181" s="64"/>
      <c r="Z181" s="29"/>
      <c r="AA181" s="30"/>
      <c r="AB181" s="33"/>
      <c r="AC181" s="398"/>
      <c r="AD181" s="398"/>
      <c r="AE181" s="395"/>
      <c r="AF181" s="400"/>
      <c r="AG181" s="34"/>
      <c r="AH181" s="393"/>
      <c r="AI181" s="393"/>
      <c r="AJ181" s="395"/>
      <c r="AK181" s="449"/>
      <c r="AL181" s="222"/>
      <c r="AM181" s="274"/>
      <c r="AN181" s="23"/>
      <c r="AO181" s="24"/>
      <c r="AP181" s="25"/>
      <c r="AQ181" s="25"/>
      <c r="AR181" s="25"/>
      <c r="AS181" s="25"/>
      <c r="AT181" s="25"/>
      <c r="AU181" s="25"/>
      <c r="AV181" s="26"/>
      <c r="AW181" s="127"/>
      <c r="AX181" s="164"/>
      <c r="AY181" s="166"/>
      <c r="AZ181" s="374"/>
    </row>
    <row r="182" spans="1:52" ht="12" customHeight="1" thickBot="1">
      <c r="A182" s="403">
        <f>+$B$177</f>
        <v>0</v>
      </c>
      <c r="B182" s="538"/>
      <c r="C182" s="175"/>
      <c r="D182" s="401"/>
      <c r="E182" s="413"/>
      <c r="F182" s="208"/>
      <c r="G182" s="209"/>
      <c r="H182" s="219"/>
      <c r="I182" s="211"/>
      <c r="J182" s="212"/>
      <c r="K182" s="210"/>
      <c r="L182" s="213"/>
      <c r="M182" s="209"/>
      <c r="N182" s="210"/>
      <c r="O182" s="211"/>
      <c r="P182" s="239"/>
      <c r="Q182" s="210"/>
      <c r="R182" s="213"/>
      <c r="S182" s="209"/>
      <c r="T182" s="219"/>
      <c r="U182" s="211"/>
      <c r="V182" s="209"/>
      <c r="W182" s="219"/>
      <c r="X182" s="211"/>
      <c r="Y182" s="209"/>
      <c r="Z182" s="210"/>
      <c r="AA182" s="211"/>
      <c r="AB182" s="41"/>
      <c r="AC182" s="397"/>
      <c r="AD182" s="397"/>
      <c r="AE182" s="396"/>
      <c r="AF182" s="399"/>
      <c r="AG182" s="21"/>
      <c r="AH182" s="392"/>
      <c r="AI182" s="392"/>
      <c r="AJ182" s="394"/>
      <c r="AK182" s="448"/>
      <c r="AL182" s="300"/>
      <c r="AM182" s="273"/>
      <c r="AN182" s="23"/>
      <c r="AO182" s="24"/>
      <c r="AP182" s="25"/>
      <c r="AQ182" s="25"/>
      <c r="AR182" s="25"/>
      <c r="AS182" s="25"/>
      <c r="AT182" s="25"/>
      <c r="AU182" s="25"/>
      <c r="AV182" s="26"/>
      <c r="AW182" s="127"/>
      <c r="AX182" s="164"/>
      <c r="AY182" s="166"/>
      <c r="AZ182" s="373">
        <f>AK182</f>
        <v>0</v>
      </c>
    </row>
    <row r="183" spans="1:52" ht="12" customHeight="1" thickTop="1" thickBot="1">
      <c r="A183" s="380"/>
      <c r="B183" s="401"/>
      <c r="C183" s="27"/>
      <c r="D183" s="402"/>
      <c r="E183" s="414"/>
      <c r="F183" s="216"/>
      <c r="G183" s="28"/>
      <c r="H183" s="29"/>
      <c r="I183" s="30"/>
      <c r="J183" s="31"/>
      <c r="K183" s="29"/>
      <c r="L183" s="32"/>
      <c r="M183" s="28"/>
      <c r="N183" s="29"/>
      <c r="O183" s="30"/>
      <c r="P183" s="31"/>
      <c r="Q183" s="29"/>
      <c r="R183" s="32"/>
      <c r="S183" s="28"/>
      <c r="T183" s="29"/>
      <c r="U183" s="30"/>
      <c r="V183" s="28"/>
      <c r="W183" s="29"/>
      <c r="X183" s="30"/>
      <c r="Y183" s="64"/>
      <c r="Z183" s="29"/>
      <c r="AA183" s="30"/>
      <c r="AB183" s="33"/>
      <c r="AC183" s="398"/>
      <c r="AD183" s="398"/>
      <c r="AE183" s="395"/>
      <c r="AF183" s="400"/>
      <c r="AG183" s="34"/>
      <c r="AH183" s="393"/>
      <c r="AI183" s="393"/>
      <c r="AJ183" s="395"/>
      <c r="AK183" s="449"/>
      <c r="AL183" s="222"/>
      <c r="AM183" s="274"/>
      <c r="AN183" s="23"/>
      <c r="AO183" s="24"/>
      <c r="AP183" s="25"/>
      <c r="AQ183" s="25"/>
      <c r="AR183" s="25"/>
      <c r="AS183" s="25"/>
      <c r="AT183" s="25"/>
      <c r="AU183" s="25"/>
      <c r="AV183" s="26"/>
      <c r="AW183" s="127"/>
      <c r="AX183" s="164"/>
      <c r="AY183" s="166"/>
      <c r="AZ183" s="374"/>
    </row>
    <row r="184" spans="1:52" ht="10.5" customHeight="1" thickBot="1">
      <c r="A184" s="333" t="s">
        <v>17</v>
      </c>
      <c r="B184" s="538"/>
      <c r="C184" s="229"/>
      <c r="D184" s="457"/>
      <c r="E184" s="486"/>
      <c r="F184" s="231"/>
      <c r="G184" s="209"/>
      <c r="H184" s="219"/>
      <c r="I184" s="211"/>
      <c r="J184" s="209"/>
      <c r="K184" s="219"/>
      <c r="L184" s="211"/>
      <c r="M184" s="209"/>
      <c r="N184" s="219"/>
      <c r="O184" s="211"/>
      <c r="P184" s="209"/>
      <c r="Q184" s="219"/>
      <c r="R184" s="211"/>
      <c r="S184" s="209"/>
      <c r="T184" s="219"/>
      <c r="U184" s="211"/>
      <c r="V184" s="209"/>
      <c r="W184" s="219"/>
      <c r="X184" s="211"/>
      <c r="Y184" s="209"/>
      <c r="Z184" s="219"/>
      <c r="AA184" s="211"/>
      <c r="AB184" s="41"/>
      <c r="AC184" s="397"/>
      <c r="AD184" s="397"/>
      <c r="AE184" s="396"/>
      <c r="AF184" s="399"/>
      <c r="AG184" s="52"/>
      <c r="AH184" s="392"/>
      <c r="AI184" s="392"/>
      <c r="AJ184" s="394"/>
      <c r="AK184" s="448"/>
      <c r="AL184" s="222"/>
      <c r="AM184" s="237"/>
      <c r="AN184" s="23"/>
      <c r="AO184" s="24"/>
      <c r="AP184" s="25"/>
      <c r="AQ184" s="25"/>
      <c r="AR184" s="25"/>
      <c r="AS184" s="25"/>
      <c r="AT184" s="25"/>
      <c r="AU184" s="25"/>
      <c r="AV184" s="26"/>
      <c r="AW184" s="127"/>
      <c r="AX184" s="164"/>
      <c r="AY184" s="166"/>
      <c r="AZ184" s="391">
        <f>AK184</f>
        <v>0</v>
      </c>
    </row>
    <row r="185" spans="1:52" ht="10.5" customHeight="1" thickTop="1" thickBot="1">
      <c r="A185" s="333" t="s">
        <v>17</v>
      </c>
      <c r="B185" s="539"/>
      <c r="C185" s="176"/>
      <c r="D185" s="458"/>
      <c r="E185" s="487"/>
      <c r="F185" s="216"/>
      <c r="G185" s="28"/>
      <c r="H185" s="29"/>
      <c r="I185" s="30"/>
      <c r="J185" s="28"/>
      <c r="K185" s="29"/>
      <c r="L185" s="30"/>
      <c r="M185" s="28"/>
      <c r="N185" s="29"/>
      <c r="O185" s="30"/>
      <c r="P185" s="28"/>
      <c r="Q185" s="29"/>
      <c r="R185" s="30"/>
      <c r="S185" s="28"/>
      <c r="T185" s="29"/>
      <c r="U185" s="30"/>
      <c r="V185" s="28"/>
      <c r="W185" s="29"/>
      <c r="X185" s="30"/>
      <c r="Y185" s="28"/>
      <c r="Z185" s="29"/>
      <c r="AA185" s="30"/>
      <c r="AB185" s="33"/>
      <c r="AC185" s="398"/>
      <c r="AD185" s="398"/>
      <c r="AE185" s="395"/>
      <c r="AF185" s="400"/>
      <c r="AG185" s="33"/>
      <c r="AH185" s="393"/>
      <c r="AI185" s="393"/>
      <c r="AJ185" s="395"/>
      <c r="AK185" s="449"/>
      <c r="AL185" s="222"/>
      <c r="AM185" s="237"/>
      <c r="AN185" s="23"/>
      <c r="AO185" s="24"/>
      <c r="AP185" s="25"/>
      <c r="AQ185" s="25"/>
      <c r="AR185" s="25"/>
      <c r="AS185" s="25"/>
      <c r="AT185" s="25"/>
      <c r="AU185" s="25"/>
      <c r="AV185" s="26"/>
      <c r="AW185" s="127"/>
      <c r="AX185" s="164"/>
      <c r="AY185" s="166"/>
      <c r="AZ185" s="374"/>
    </row>
    <row r="186" spans="1:52" s="334" customFormat="1" ht="15" customHeight="1" thickBot="1">
      <c r="A186" s="333"/>
      <c r="B186" s="540"/>
      <c r="C186" s="541"/>
      <c r="D186" s="541"/>
      <c r="E186" s="58"/>
      <c r="F186" s="59"/>
      <c r="G186" s="463"/>
      <c r="H186" s="464"/>
      <c r="I186" s="465"/>
      <c r="J186" s="450"/>
      <c r="K186" s="451"/>
      <c r="L186" s="452"/>
      <c r="M186" s="450"/>
      <c r="N186" s="451"/>
      <c r="O186" s="452"/>
      <c r="P186" s="502"/>
      <c r="Q186" s="451"/>
      <c r="R186" s="503"/>
      <c r="S186" s="504"/>
      <c r="T186" s="505"/>
      <c r="U186" s="506"/>
      <c r="V186" s="463"/>
      <c r="W186" s="464"/>
      <c r="X186" s="465"/>
      <c r="Y186" s="483"/>
      <c r="Z186" s="484"/>
      <c r="AA186" s="485"/>
      <c r="AB186" s="404"/>
      <c r="AC186" s="378"/>
      <c r="AD186" s="378"/>
      <c r="AE186" s="378"/>
      <c r="AF186" s="405"/>
      <c r="AG186" s="378"/>
      <c r="AH186" s="378"/>
      <c r="AI186" s="378"/>
      <c r="AJ186" s="378"/>
      <c r="AK186" s="378"/>
      <c r="AL186" s="378"/>
      <c r="AM186" s="378"/>
      <c r="AN186" s="15"/>
      <c r="AO186" s="129"/>
      <c r="AP186" s="129"/>
      <c r="AQ186" s="129"/>
      <c r="AW186" s="128"/>
      <c r="AX186" s="164"/>
      <c r="AY186" s="166"/>
    </row>
    <row r="187" spans="1:52" s="334" customFormat="1" ht="12" customHeight="1" thickBot="1">
      <c r="A187" s="379">
        <f>+$B$186</f>
        <v>0</v>
      </c>
      <c r="B187" s="401"/>
      <c r="C187" s="175"/>
      <c r="D187" s="402"/>
      <c r="E187" s="413"/>
      <c r="F187" s="208"/>
      <c r="G187" s="209"/>
      <c r="H187" s="210"/>
      <c r="I187" s="211"/>
      <c r="J187" s="212"/>
      <c r="K187" s="210"/>
      <c r="L187" s="261"/>
      <c r="M187" s="278"/>
      <c r="N187" s="276"/>
      <c r="O187" s="277"/>
      <c r="P187" s="38"/>
      <c r="Q187" s="276"/>
      <c r="R187" s="75"/>
      <c r="S187" s="278"/>
      <c r="T187" s="276"/>
      <c r="U187" s="277"/>
      <c r="V187" s="278"/>
      <c r="W187" s="276"/>
      <c r="X187" s="277"/>
      <c r="Y187" s="209"/>
      <c r="Z187" s="210"/>
      <c r="AA187" s="211"/>
      <c r="AB187" s="41"/>
      <c r="AC187" s="397"/>
      <c r="AD187" s="397"/>
      <c r="AE187" s="396"/>
      <c r="AF187" s="399"/>
      <c r="AG187" s="21"/>
      <c r="AH187" s="392"/>
      <c r="AI187" s="392"/>
      <c r="AJ187" s="394"/>
      <c r="AK187" s="448"/>
      <c r="AL187" s="300"/>
      <c r="AM187" s="273"/>
      <c r="AN187" s="23"/>
      <c r="AO187" s="24"/>
      <c r="AP187" s="25"/>
      <c r="AQ187" s="25"/>
      <c r="AR187" s="25"/>
      <c r="AS187" s="25"/>
      <c r="AT187" s="25"/>
      <c r="AU187" s="25"/>
      <c r="AV187" s="26"/>
      <c r="AW187" s="127"/>
      <c r="AX187" s="164"/>
      <c r="AY187" s="166"/>
      <c r="AZ187" s="373">
        <f>AK187</f>
        <v>0</v>
      </c>
    </row>
    <row r="188" spans="1:52" s="334" customFormat="1" ht="12" customHeight="1" thickTop="1" thickBot="1">
      <c r="A188" s="381"/>
      <c r="B188" s="402"/>
      <c r="C188" s="27"/>
      <c r="D188" s="402"/>
      <c r="E188" s="414"/>
      <c r="F188" s="216"/>
      <c r="G188" s="28"/>
      <c r="H188" s="29"/>
      <c r="I188" s="30"/>
      <c r="J188" s="31"/>
      <c r="K188" s="29"/>
      <c r="L188" s="32"/>
      <c r="M188" s="28"/>
      <c r="N188" s="29"/>
      <c r="O188" s="30"/>
      <c r="P188" s="31"/>
      <c r="Q188" s="29"/>
      <c r="R188" s="32"/>
      <c r="S188" s="28"/>
      <c r="T188" s="29"/>
      <c r="U188" s="30"/>
      <c r="V188" s="28"/>
      <c r="W188" s="29"/>
      <c r="X188" s="30"/>
      <c r="Y188" s="64"/>
      <c r="Z188" s="29"/>
      <c r="AA188" s="30"/>
      <c r="AB188" s="33"/>
      <c r="AC188" s="398"/>
      <c r="AD188" s="398"/>
      <c r="AE188" s="395"/>
      <c r="AF188" s="400"/>
      <c r="AG188" s="34"/>
      <c r="AH188" s="393"/>
      <c r="AI188" s="393"/>
      <c r="AJ188" s="395"/>
      <c r="AK188" s="449"/>
      <c r="AL188" s="222"/>
      <c r="AM188" s="274"/>
      <c r="AN188" s="23"/>
      <c r="AO188" s="24"/>
      <c r="AP188" s="25"/>
      <c r="AQ188" s="25"/>
      <c r="AR188" s="25"/>
      <c r="AS188" s="25"/>
      <c r="AT188" s="25"/>
      <c r="AU188" s="25"/>
      <c r="AV188" s="26"/>
      <c r="AW188" s="127"/>
      <c r="AX188" s="164"/>
      <c r="AY188" s="166"/>
      <c r="AZ188" s="374"/>
    </row>
    <row r="189" spans="1:52" s="334" customFormat="1" ht="12" customHeight="1" thickBot="1">
      <c r="A189" s="379">
        <f>+$B$186</f>
        <v>0</v>
      </c>
      <c r="B189" s="401"/>
      <c r="C189" s="175"/>
      <c r="D189" s="401"/>
      <c r="E189" s="413"/>
      <c r="F189" s="208"/>
      <c r="G189" s="209"/>
      <c r="H189" s="210"/>
      <c r="I189" s="211"/>
      <c r="J189" s="212"/>
      <c r="K189" s="210"/>
      <c r="L189" s="211"/>
      <c r="M189" s="212"/>
      <c r="N189" s="210"/>
      <c r="O189" s="232"/>
      <c r="P189" s="212"/>
      <c r="Q189" s="210"/>
      <c r="R189" s="213"/>
      <c r="S189" s="209"/>
      <c r="T189" s="210"/>
      <c r="U189" s="211"/>
      <c r="V189" s="209"/>
      <c r="W189" s="210"/>
      <c r="X189" s="211"/>
      <c r="Y189" s="209"/>
      <c r="Z189" s="210"/>
      <c r="AA189" s="211"/>
      <c r="AB189" s="41"/>
      <c r="AC189" s="397"/>
      <c r="AD189" s="397"/>
      <c r="AE189" s="396"/>
      <c r="AF189" s="399"/>
      <c r="AG189" s="21"/>
      <c r="AH189" s="392"/>
      <c r="AI189" s="392"/>
      <c r="AJ189" s="394"/>
      <c r="AK189" s="448"/>
      <c r="AL189" s="218"/>
      <c r="AM189" s="273"/>
      <c r="AN189" s="23"/>
      <c r="AO189" s="24"/>
      <c r="AP189" s="25"/>
      <c r="AQ189" s="25"/>
      <c r="AR189" s="25"/>
      <c r="AS189" s="25"/>
      <c r="AT189" s="25"/>
      <c r="AU189" s="25"/>
      <c r="AV189" s="26"/>
      <c r="AW189" s="127"/>
      <c r="AX189" s="164"/>
      <c r="AY189" s="166"/>
      <c r="AZ189" s="373">
        <f>AK189</f>
        <v>0</v>
      </c>
    </row>
    <row r="190" spans="1:52" s="334" customFormat="1" ht="12" customHeight="1" thickTop="1" thickBot="1">
      <c r="A190" s="381"/>
      <c r="B190" s="402"/>
      <c r="C190" s="27"/>
      <c r="D190" s="402"/>
      <c r="E190" s="414"/>
      <c r="F190" s="216"/>
      <c r="G190" s="28"/>
      <c r="H190" s="29"/>
      <c r="I190" s="30"/>
      <c r="J190" s="31"/>
      <c r="K190" s="29"/>
      <c r="L190" s="30"/>
      <c r="M190" s="31"/>
      <c r="N190" s="29"/>
      <c r="O190" s="30"/>
      <c r="P190" s="31"/>
      <c r="Q190" s="29"/>
      <c r="R190" s="32"/>
      <c r="S190" s="28"/>
      <c r="T190" s="29"/>
      <c r="U190" s="30"/>
      <c r="V190" s="28"/>
      <c r="W190" s="29"/>
      <c r="X190" s="30"/>
      <c r="Y190" s="64"/>
      <c r="Z190" s="29"/>
      <c r="AA190" s="30"/>
      <c r="AB190" s="33"/>
      <c r="AC190" s="398"/>
      <c r="AD190" s="398"/>
      <c r="AE190" s="395"/>
      <c r="AF190" s="400"/>
      <c r="AG190" s="34"/>
      <c r="AH190" s="393"/>
      <c r="AI190" s="393"/>
      <c r="AJ190" s="395"/>
      <c r="AK190" s="449"/>
      <c r="AL190" s="300"/>
      <c r="AM190" s="274"/>
      <c r="AN190" s="23"/>
      <c r="AO190" s="24"/>
      <c r="AP190" s="25"/>
      <c r="AQ190" s="25"/>
      <c r="AR190" s="25"/>
      <c r="AS190" s="25"/>
      <c r="AT190" s="25"/>
      <c r="AU190" s="25"/>
      <c r="AV190" s="26"/>
      <c r="AW190" s="127"/>
      <c r="AX190" s="164"/>
      <c r="AY190" s="166"/>
      <c r="AZ190" s="374"/>
    </row>
    <row r="191" spans="1:52" s="334" customFormat="1" ht="12" customHeight="1" thickBot="1">
      <c r="A191" s="379">
        <f>+$B$186</f>
        <v>0</v>
      </c>
      <c r="B191" s="401"/>
      <c r="C191" s="175"/>
      <c r="D191" s="401"/>
      <c r="E191" s="413"/>
      <c r="F191" s="208"/>
      <c r="G191" s="209"/>
      <c r="H191" s="210"/>
      <c r="I191" s="211"/>
      <c r="J191" s="212"/>
      <c r="K191" s="210"/>
      <c r="L191" s="213"/>
      <c r="M191" s="209"/>
      <c r="N191" s="210"/>
      <c r="O191" s="211"/>
      <c r="P191" s="212"/>
      <c r="Q191" s="210"/>
      <c r="R191" s="213"/>
      <c r="S191" s="215"/>
      <c r="T191" s="210"/>
      <c r="U191" s="211"/>
      <c r="V191" s="209"/>
      <c r="W191" s="210"/>
      <c r="X191" s="211"/>
      <c r="Y191" s="209"/>
      <c r="Z191" s="210"/>
      <c r="AA191" s="211"/>
      <c r="AB191" s="41"/>
      <c r="AC191" s="397"/>
      <c r="AD191" s="397"/>
      <c r="AE191" s="396"/>
      <c r="AF191" s="399"/>
      <c r="AG191" s="21"/>
      <c r="AH191" s="392"/>
      <c r="AI191" s="392"/>
      <c r="AJ191" s="394"/>
      <c r="AK191" s="448"/>
      <c r="AL191" s="222"/>
      <c r="AM191" s="273"/>
      <c r="AN191" s="23"/>
      <c r="AO191" s="24"/>
      <c r="AP191" s="25"/>
      <c r="AQ191" s="25"/>
      <c r="AR191" s="25"/>
      <c r="AS191" s="25"/>
      <c r="AT191" s="25"/>
      <c r="AU191" s="25"/>
      <c r="AV191" s="26"/>
      <c r="AW191" s="127"/>
      <c r="AX191" s="164"/>
      <c r="AY191" s="166"/>
      <c r="AZ191" s="373">
        <f>AK191</f>
        <v>0</v>
      </c>
    </row>
    <row r="192" spans="1:52" s="334" customFormat="1" ht="12" customHeight="1" thickTop="1" thickBot="1">
      <c r="A192" s="381"/>
      <c r="B192" s="402"/>
      <c r="C192" s="27"/>
      <c r="D192" s="402"/>
      <c r="E192" s="414"/>
      <c r="F192" s="216"/>
      <c r="G192" s="28"/>
      <c r="H192" s="29"/>
      <c r="I192" s="30"/>
      <c r="J192" s="31"/>
      <c r="K192" s="29"/>
      <c r="L192" s="32"/>
      <c r="M192" s="28"/>
      <c r="N192" s="29"/>
      <c r="O192" s="30"/>
      <c r="P192" s="31"/>
      <c r="Q192" s="29"/>
      <c r="R192" s="32"/>
      <c r="S192" s="28"/>
      <c r="T192" s="29"/>
      <c r="U192" s="30"/>
      <c r="V192" s="28"/>
      <c r="W192" s="29"/>
      <c r="X192" s="30"/>
      <c r="Y192" s="64"/>
      <c r="Z192" s="29"/>
      <c r="AA192" s="30"/>
      <c r="AB192" s="33"/>
      <c r="AC192" s="398"/>
      <c r="AD192" s="398"/>
      <c r="AE192" s="395"/>
      <c r="AF192" s="400"/>
      <c r="AG192" s="34"/>
      <c r="AH192" s="393"/>
      <c r="AI192" s="393"/>
      <c r="AJ192" s="395"/>
      <c r="AK192" s="449"/>
      <c r="AL192" s="300"/>
      <c r="AM192" s="274"/>
      <c r="AN192" s="23"/>
      <c r="AO192" s="24"/>
      <c r="AP192" s="25"/>
      <c r="AQ192" s="25"/>
      <c r="AR192" s="25"/>
      <c r="AS192" s="25"/>
      <c r="AT192" s="25"/>
      <c r="AU192" s="25"/>
      <c r="AV192" s="26"/>
      <c r="AW192" s="127"/>
      <c r="AX192" s="164"/>
      <c r="AY192" s="166"/>
      <c r="AZ192" s="374"/>
    </row>
    <row r="193" spans="1:52" s="334" customFormat="1" ht="12" customHeight="1" thickBot="1">
      <c r="A193" s="379">
        <f>+$B$186</f>
        <v>0</v>
      </c>
      <c r="B193" s="401"/>
      <c r="C193" s="175"/>
      <c r="D193" s="401"/>
      <c r="E193" s="413"/>
      <c r="F193" s="208"/>
      <c r="G193" s="209"/>
      <c r="H193" s="210"/>
      <c r="I193" s="211"/>
      <c r="J193" s="212"/>
      <c r="K193" s="210"/>
      <c r="L193" s="213"/>
      <c r="M193" s="209"/>
      <c r="N193" s="210"/>
      <c r="O193" s="211"/>
      <c r="P193" s="212"/>
      <c r="Q193" s="210"/>
      <c r="R193" s="213"/>
      <c r="S193" s="209"/>
      <c r="T193" s="210"/>
      <c r="U193" s="211"/>
      <c r="V193" s="209"/>
      <c r="W193" s="210"/>
      <c r="X193" s="211"/>
      <c r="Y193" s="209"/>
      <c r="Z193" s="210"/>
      <c r="AA193" s="211"/>
      <c r="AB193" s="41"/>
      <c r="AC193" s="397"/>
      <c r="AD193" s="397"/>
      <c r="AE193" s="396"/>
      <c r="AF193" s="399"/>
      <c r="AG193" s="21"/>
      <c r="AH193" s="392"/>
      <c r="AI193" s="392"/>
      <c r="AJ193" s="394"/>
      <c r="AK193" s="448"/>
      <c r="AL193" s="222"/>
      <c r="AM193" s="273"/>
      <c r="AN193" s="23"/>
      <c r="AO193" s="24"/>
      <c r="AP193" s="25"/>
      <c r="AQ193" s="25"/>
      <c r="AR193" s="25"/>
      <c r="AS193" s="25"/>
      <c r="AT193" s="25"/>
      <c r="AU193" s="25"/>
      <c r="AV193" s="26"/>
      <c r="AW193" s="127"/>
      <c r="AX193" s="164"/>
      <c r="AY193" s="166"/>
      <c r="AZ193" s="373">
        <f>AK193</f>
        <v>0</v>
      </c>
    </row>
    <row r="194" spans="1:52" s="334" customFormat="1" ht="12" customHeight="1" thickTop="1" thickBot="1">
      <c r="A194" s="381"/>
      <c r="B194" s="402"/>
      <c r="C194" s="27"/>
      <c r="D194" s="402"/>
      <c r="E194" s="414"/>
      <c r="F194" s="216"/>
      <c r="G194" s="28"/>
      <c r="H194" s="29"/>
      <c r="I194" s="30"/>
      <c r="J194" s="31"/>
      <c r="K194" s="29"/>
      <c r="L194" s="32"/>
      <c r="M194" s="28"/>
      <c r="N194" s="29"/>
      <c r="O194" s="30"/>
      <c r="P194" s="31"/>
      <c r="Q194" s="29"/>
      <c r="R194" s="32"/>
      <c r="S194" s="28"/>
      <c r="T194" s="29"/>
      <c r="U194" s="30"/>
      <c r="V194" s="28"/>
      <c r="W194" s="29"/>
      <c r="X194" s="30"/>
      <c r="Y194" s="64"/>
      <c r="Z194" s="29"/>
      <c r="AA194" s="30"/>
      <c r="AB194" s="33"/>
      <c r="AC194" s="398"/>
      <c r="AD194" s="398"/>
      <c r="AE194" s="395"/>
      <c r="AF194" s="400"/>
      <c r="AG194" s="34"/>
      <c r="AH194" s="393"/>
      <c r="AI194" s="393"/>
      <c r="AJ194" s="395"/>
      <c r="AK194" s="449"/>
      <c r="AL194" s="300"/>
      <c r="AM194" s="274"/>
      <c r="AN194" s="23"/>
      <c r="AO194" s="24"/>
      <c r="AP194" s="25"/>
      <c r="AQ194" s="25"/>
      <c r="AR194" s="25"/>
      <c r="AS194" s="25"/>
      <c r="AT194" s="25"/>
      <c r="AU194" s="25"/>
      <c r="AV194" s="26"/>
      <c r="AW194" s="127"/>
      <c r="AX194" s="164"/>
      <c r="AY194" s="166"/>
      <c r="AZ194" s="374"/>
    </row>
    <row r="195" spans="1:52" s="334" customFormat="1" ht="12" customHeight="1" thickBot="1">
      <c r="A195" s="379">
        <f>+$B$186</f>
        <v>0</v>
      </c>
      <c r="B195" s="401"/>
      <c r="C195" s="175"/>
      <c r="D195" s="401"/>
      <c r="E195" s="413"/>
      <c r="F195" s="208"/>
      <c r="G195" s="278"/>
      <c r="H195" s="276"/>
      <c r="I195" s="277"/>
      <c r="J195" s="38"/>
      <c r="K195" s="276"/>
      <c r="L195" s="39"/>
      <c r="M195" s="278"/>
      <c r="N195" s="276"/>
      <c r="O195" s="277"/>
      <c r="P195" s="38"/>
      <c r="Q195" s="276"/>
      <c r="R195" s="75"/>
      <c r="S195" s="278"/>
      <c r="T195" s="276"/>
      <c r="U195" s="277"/>
      <c r="V195" s="278"/>
      <c r="W195" s="276"/>
      <c r="X195" s="74"/>
      <c r="Y195" s="209"/>
      <c r="Z195" s="210"/>
      <c r="AA195" s="211"/>
      <c r="AB195" s="41"/>
      <c r="AC195" s="397"/>
      <c r="AD195" s="397"/>
      <c r="AE195" s="396"/>
      <c r="AF195" s="399"/>
      <c r="AG195" s="21"/>
      <c r="AH195" s="392"/>
      <c r="AI195" s="392"/>
      <c r="AJ195" s="394"/>
      <c r="AK195" s="448"/>
      <c r="AL195" s="300"/>
      <c r="AM195" s="273"/>
      <c r="AN195" s="23"/>
      <c r="AO195" s="24"/>
      <c r="AP195" s="25"/>
      <c r="AQ195" s="25"/>
      <c r="AR195" s="25"/>
      <c r="AS195" s="25"/>
      <c r="AT195" s="25"/>
      <c r="AU195" s="25"/>
      <c r="AV195" s="26"/>
      <c r="AW195" s="127"/>
      <c r="AX195" s="164"/>
      <c r="AY195" s="166"/>
      <c r="AZ195" s="373">
        <f>AK195</f>
        <v>0</v>
      </c>
    </row>
    <row r="196" spans="1:52" s="334" customFormat="1" ht="12" customHeight="1" thickTop="1" thickBot="1">
      <c r="A196" s="381"/>
      <c r="B196" s="402"/>
      <c r="C196" s="27"/>
      <c r="D196" s="402"/>
      <c r="E196" s="414"/>
      <c r="F196" s="216"/>
      <c r="G196" s="28"/>
      <c r="H196" s="29"/>
      <c r="I196" s="30"/>
      <c r="J196" s="31"/>
      <c r="K196" s="29"/>
      <c r="L196" s="32"/>
      <c r="M196" s="28"/>
      <c r="N196" s="29"/>
      <c r="O196" s="30"/>
      <c r="P196" s="31"/>
      <c r="Q196" s="29"/>
      <c r="R196" s="32"/>
      <c r="S196" s="28"/>
      <c r="T196" s="29"/>
      <c r="U196" s="30"/>
      <c r="V196" s="28"/>
      <c r="W196" s="29"/>
      <c r="X196" s="30"/>
      <c r="Y196" s="64"/>
      <c r="Z196" s="29"/>
      <c r="AA196" s="30"/>
      <c r="AB196" s="33"/>
      <c r="AC196" s="398"/>
      <c r="AD196" s="398"/>
      <c r="AE196" s="395"/>
      <c r="AF196" s="400"/>
      <c r="AG196" s="34"/>
      <c r="AH196" s="393"/>
      <c r="AI196" s="393"/>
      <c r="AJ196" s="395"/>
      <c r="AK196" s="449"/>
      <c r="AL196" s="222"/>
      <c r="AM196" s="274"/>
      <c r="AN196" s="23"/>
      <c r="AO196" s="24"/>
      <c r="AP196" s="25"/>
      <c r="AQ196" s="25"/>
      <c r="AR196" s="25"/>
      <c r="AS196" s="25"/>
      <c r="AT196" s="25"/>
      <c r="AU196" s="25"/>
      <c r="AV196" s="26"/>
      <c r="AW196" s="127"/>
      <c r="AX196" s="164"/>
      <c r="AY196" s="166"/>
      <c r="AZ196" s="374"/>
    </row>
    <row r="197" spans="1:52" s="334" customFormat="1" ht="12" customHeight="1" thickBot="1">
      <c r="A197" s="379">
        <f>+$B$186</f>
        <v>0</v>
      </c>
      <c r="B197" s="401"/>
      <c r="C197" s="175"/>
      <c r="D197" s="401"/>
      <c r="E197" s="413"/>
      <c r="F197" s="208"/>
      <c r="G197" s="209"/>
      <c r="H197" s="210"/>
      <c r="I197" s="211"/>
      <c r="J197" s="212"/>
      <c r="K197" s="210"/>
      <c r="L197" s="213"/>
      <c r="M197" s="209"/>
      <c r="N197" s="210"/>
      <c r="O197" s="211"/>
      <c r="P197" s="212"/>
      <c r="Q197" s="210"/>
      <c r="R197" s="213"/>
      <c r="S197" s="209"/>
      <c r="T197" s="210"/>
      <c r="U197" s="211"/>
      <c r="V197" s="209"/>
      <c r="W197" s="210"/>
      <c r="X197" s="211"/>
      <c r="Y197" s="209"/>
      <c r="Z197" s="210"/>
      <c r="AA197" s="211"/>
      <c r="AB197" s="41"/>
      <c r="AC197" s="397"/>
      <c r="AD197" s="397"/>
      <c r="AE197" s="396"/>
      <c r="AF197" s="399"/>
      <c r="AG197" s="21"/>
      <c r="AH197" s="392"/>
      <c r="AI197" s="392"/>
      <c r="AJ197" s="394"/>
      <c r="AK197" s="448"/>
      <c r="AL197" s="218"/>
      <c r="AM197" s="273"/>
      <c r="AN197" s="23"/>
      <c r="AO197" s="24"/>
      <c r="AP197" s="25"/>
      <c r="AQ197" s="25"/>
      <c r="AR197" s="25"/>
      <c r="AS197" s="25"/>
      <c r="AT197" s="25"/>
      <c r="AU197" s="25"/>
      <c r="AV197" s="26"/>
      <c r="AW197" s="127"/>
      <c r="AX197" s="164"/>
      <c r="AY197" s="166"/>
      <c r="AZ197" s="373">
        <f>AK197</f>
        <v>0</v>
      </c>
    </row>
    <row r="198" spans="1:52" s="334" customFormat="1" ht="12" customHeight="1" thickTop="1" thickBot="1">
      <c r="A198" s="381"/>
      <c r="B198" s="402"/>
      <c r="C198" s="27"/>
      <c r="D198" s="402"/>
      <c r="E198" s="414"/>
      <c r="F198" s="216"/>
      <c r="G198" s="28"/>
      <c r="H198" s="29"/>
      <c r="I198" s="30"/>
      <c r="J198" s="31"/>
      <c r="K198" s="29"/>
      <c r="L198" s="32"/>
      <c r="M198" s="28"/>
      <c r="N198" s="29"/>
      <c r="O198" s="30"/>
      <c r="P198" s="31"/>
      <c r="Q198" s="29"/>
      <c r="R198" s="32"/>
      <c r="S198" s="28"/>
      <c r="T198" s="29"/>
      <c r="U198" s="30"/>
      <c r="V198" s="28"/>
      <c r="W198" s="29"/>
      <c r="X198" s="30"/>
      <c r="Y198" s="64"/>
      <c r="Z198" s="29"/>
      <c r="AA198" s="30"/>
      <c r="AB198" s="33"/>
      <c r="AC198" s="398"/>
      <c r="AD198" s="398"/>
      <c r="AE198" s="395"/>
      <c r="AF198" s="400"/>
      <c r="AG198" s="34"/>
      <c r="AH198" s="393"/>
      <c r="AI198" s="393"/>
      <c r="AJ198" s="395"/>
      <c r="AK198" s="449"/>
      <c r="AL198" s="300"/>
      <c r="AM198" s="274"/>
      <c r="AN198" s="23"/>
      <c r="AO198" s="24"/>
      <c r="AP198" s="25"/>
      <c r="AQ198" s="25"/>
      <c r="AR198" s="25"/>
      <c r="AS198" s="25"/>
      <c r="AT198" s="25"/>
      <c r="AU198" s="25"/>
      <c r="AV198" s="26"/>
      <c r="AW198" s="127"/>
      <c r="AX198" s="164"/>
      <c r="AY198" s="166"/>
      <c r="AZ198" s="374"/>
    </row>
    <row r="199" spans="1:52" s="334" customFormat="1" ht="12" customHeight="1" thickBot="1">
      <c r="A199" s="379">
        <f>+$B$186</f>
        <v>0</v>
      </c>
      <c r="B199" s="401"/>
      <c r="C199" s="175"/>
      <c r="D199" s="401"/>
      <c r="E199" s="413"/>
      <c r="F199" s="208"/>
      <c r="G199" s="209"/>
      <c r="H199" s="210"/>
      <c r="I199" s="211"/>
      <c r="J199" s="212"/>
      <c r="K199" s="210"/>
      <c r="L199" s="213"/>
      <c r="M199" s="209"/>
      <c r="N199" s="210"/>
      <c r="O199" s="211"/>
      <c r="P199" s="212"/>
      <c r="Q199" s="210"/>
      <c r="R199" s="213"/>
      <c r="S199" s="209"/>
      <c r="T199" s="210"/>
      <c r="U199" s="211"/>
      <c r="V199" s="209"/>
      <c r="W199" s="210"/>
      <c r="X199" s="211"/>
      <c r="Y199" s="209"/>
      <c r="Z199" s="210"/>
      <c r="AA199" s="211"/>
      <c r="AB199" s="41"/>
      <c r="AC199" s="397"/>
      <c r="AD199" s="397"/>
      <c r="AE199" s="396"/>
      <c r="AF199" s="399"/>
      <c r="AG199" s="21"/>
      <c r="AH199" s="392"/>
      <c r="AI199" s="392"/>
      <c r="AJ199" s="394"/>
      <c r="AK199" s="448"/>
      <c r="AL199" s="222"/>
      <c r="AM199" s="273"/>
      <c r="AN199" s="23"/>
      <c r="AO199" s="24"/>
      <c r="AP199" s="25"/>
      <c r="AQ199" s="25"/>
      <c r="AR199" s="25"/>
      <c r="AS199" s="25"/>
      <c r="AT199" s="25"/>
      <c r="AU199" s="25"/>
      <c r="AV199" s="26"/>
      <c r="AW199" s="127"/>
      <c r="AX199" s="164"/>
      <c r="AY199" s="166"/>
      <c r="AZ199" s="373">
        <f>AK199</f>
        <v>0</v>
      </c>
    </row>
    <row r="200" spans="1:52" s="334" customFormat="1" ht="12" customHeight="1" thickTop="1" thickBot="1">
      <c r="A200" s="381"/>
      <c r="B200" s="402"/>
      <c r="C200" s="27"/>
      <c r="D200" s="402"/>
      <c r="E200" s="414"/>
      <c r="F200" s="216"/>
      <c r="G200" s="28"/>
      <c r="H200" s="29"/>
      <c r="I200" s="30"/>
      <c r="J200" s="31"/>
      <c r="K200" s="29"/>
      <c r="L200" s="32"/>
      <c r="M200" s="28"/>
      <c r="N200" s="29"/>
      <c r="O200" s="30"/>
      <c r="P200" s="31"/>
      <c r="Q200" s="29"/>
      <c r="R200" s="32"/>
      <c r="S200" s="28"/>
      <c r="T200" s="29"/>
      <c r="U200" s="30"/>
      <c r="V200" s="28"/>
      <c r="W200" s="29"/>
      <c r="X200" s="30"/>
      <c r="Y200" s="64"/>
      <c r="Z200" s="29"/>
      <c r="AA200" s="30"/>
      <c r="AB200" s="33"/>
      <c r="AC200" s="398"/>
      <c r="AD200" s="398"/>
      <c r="AE200" s="395"/>
      <c r="AF200" s="400"/>
      <c r="AG200" s="34"/>
      <c r="AH200" s="393"/>
      <c r="AI200" s="393"/>
      <c r="AJ200" s="395"/>
      <c r="AK200" s="449"/>
      <c r="AL200" s="300"/>
      <c r="AM200" s="274"/>
      <c r="AN200" s="23"/>
      <c r="AO200" s="24"/>
      <c r="AP200" s="25"/>
      <c r="AQ200" s="25"/>
      <c r="AR200" s="25"/>
      <c r="AS200" s="25"/>
      <c r="AT200" s="25"/>
      <c r="AU200" s="25"/>
      <c r="AV200" s="26"/>
      <c r="AW200" s="127"/>
      <c r="AX200" s="164"/>
      <c r="AY200" s="166"/>
      <c r="AZ200" s="374"/>
    </row>
    <row r="201" spans="1:52" s="334" customFormat="1" ht="12" customHeight="1" thickBot="1">
      <c r="A201" s="379">
        <f>+$B$186</f>
        <v>0</v>
      </c>
      <c r="B201" s="401"/>
      <c r="C201" s="175"/>
      <c r="D201" s="401"/>
      <c r="E201" s="413"/>
      <c r="F201" s="208"/>
      <c r="G201" s="209"/>
      <c r="H201" s="210"/>
      <c r="I201" s="211"/>
      <c r="J201" s="212"/>
      <c r="K201" s="210"/>
      <c r="L201" s="213"/>
      <c r="M201" s="209"/>
      <c r="N201" s="210"/>
      <c r="O201" s="211"/>
      <c r="P201" s="212"/>
      <c r="Q201" s="210"/>
      <c r="R201" s="213"/>
      <c r="S201" s="209"/>
      <c r="T201" s="210"/>
      <c r="U201" s="211"/>
      <c r="V201" s="209"/>
      <c r="W201" s="210"/>
      <c r="X201" s="211"/>
      <c r="Y201" s="209"/>
      <c r="Z201" s="210"/>
      <c r="AA201" s="211"/>
      <c r="AB201" s="41"/>
      <c r="AC201" s="397"/>
      <c r="AD201" s="397"/>
      <c r="AE201" s="396"/>
      <c r="AF201" s="399"/>
      <c r="AG201" s="21"/>
      <c r="AH201" s="392"/>
      <c r="AI201" s="392"/>
      <c r="AJ201" s="394"/>
      <c r="AK201" s="448"/>
      <c r="AL201" s="222"/>
      <c r="AM201" s="273"/>
      <c r="AN201" s="23"/>
      <c r="AO201" s="24"/>
      <c r="AP201" s="25"/>
      <c r="AQ201" s="25"/>
      <c r="AR201" s="25"/>
      <c r="AS201" s="25"/>
      <c r="AT201" s="25"/>
      <c r="AU201" s="25"/>
      <c r="AV201" s="26"/>
      <c r="AW201" s="127"/>
      <c r="AX201" s="164"/>
      <c r="AY201" s="166"/>
      <c r="AZ201" s="373">
        <f>AK201</f>
        <v>0</v>
      </c>
    </row>
    <row r="202" spans="1:52" s="334" customFormat="1" ht="12" customHeight="1" thickTop="1" thickBot="1">
      <c r="A202" s="381"/>
      <c r="B202" s="402"/>
      <c r="C202" s="27"/>
      <c r="D202" s="402"/>
      <c r="E202" s="414"/>
      <c r="F202" s="216"/>
      <c r="G202" s="28"/>
      <c r="H202" s="29"/>
      <c r="I202" s="30"/>
      <c r="J202" s="31"/>
      <c r="K202" s="29"/>
      <c r="L202" s="32"/>
      <c r="M202" s="28"/>
      <c r="N202" s="29"/>
      <c r="O202" s="30"/>
      <c r="P202" s="31"/>
      <c r="Q202" s="29"/>
      <c r="R202" s="32"/>
      <c r="S202" s="28"/>
      <c r="T202" s="29"/>
      <c r="U202" s="30"/>
      <c r="V202" s="28"/>
      <c r="W202" s="29"/>
      <c r="X202" s="30"/>
      <c r="Y202" s="64"/>
      <c r="Z202" s="29"/>
      <c r="AA202" s="30"/>
      <c r="AB202" s="33"/>
      <c r="AC202" s="398"/>
      <c r="AD202" s="398"/>
      <c r="AE202" s="395"/>
      <c r="AF202" s="400"/>
      <c r="AG202" s="34"/>
      <c r="AH202" s="393"/>
      <c r="AI202" s="393"/>
      <c r="AJ202" s="395"/>
      <c r="AK202" s="449"/>
      <c r="AL202" s="300"/>
      <c r="AM202" s="274"/>
      <c r="AN202" s="23"/>
      <c r="AO202" s="24"/>
      <c r="AP202" s="25"/>
      <c r="AQ202" s="25"/>
      <c r="AR202" s="25"/>
      <c r="AS202" s="25"/>
      <c r="AT202" s="25"/>
      <c r="AU202" s="25"/>
      <c r="AV202" s="26"/>
      <c r="AW202" s="127"/>
      <c r="AX202" s="164"/>
      <c r="AY202" s="166"/>
      <c r="AZ202" s="374"/>
    </row>
    <row r="203" spans="1:52" s="334" customFormat="1" ht="12" customHeight="1" thickBot="1">
      <c r="A203" s="379">
        <f>+$B$186</f>
        <v>0</v>
      </c>
      <c r="B203" s="401"/>
      <c r="C203" s="175"/>
      <c r="D203" s="401"/>
      <c r="E203" s="413"/>
      <c r="F203" s="208"/>
      <c r="G203" s="209"/>
      <c r="H203" s="210"/>
      <c r="I203" s="211"/>
      <c r="J203" s="212"/>
      <c r="K203" s="210"/>
      <c r="L203" s="213"/>
      <c r="M203" s="209"/>
      <c r="N203" s="210"/>
      <c r="O203" s="211"/>
      <c r="P203" s="212"/>
      <c r="Q203" s="210"/>
      <c r="R203" s="213"/>
      <c r="S203" s="209"/>
      <c r="T203" s="210"/>
      <c r="U203" s="211"/>
      <c r="V203" s="209"/>
      <c r="W203" s="210"/>
      <c r="X203" s="211"/>
      <c r="Y203" s="209"/>
      <c r="Z203" s="210"/>
      <c r="AA203" s="211"/>
      <c r="AB203" s="41"/>
      <c r="AC203" s="397"/>
      <c r="AD203" s="397"/>
      <c r="AE203" s="396"/>
      <c r="AF203" s="399"/>
      <c r="AG203" s="21"/>
      <c r="AH203" s="392"/>
      <c r="AI203" s="392"/>
      <c r="AJ203" s="394"/>
      <c r="AK203" s="448"/>
      <c r="AL203" s="222"/>
      <c r="AM203" s="273"/>
      <c r="AN203" s="23"/>
      <c r="AO203" s="24"/>
      <c r="AP203" s="25"/>
      <c r="AQ203" s="25"/>
      <c r="AR203" s="25"/>
      <c r="AS203" s="25"/>
      <c r="AT203" s="25"/>
      <c r="AU203" s="25"/>
      <c r="AV203" s="26"/>
      <c r="AW203" s="127"/>
      <c r="AX203" s="164"/>
      <c r="AY203" s="166"/>
      <c r="AZ203" s="373">
        <f>AK203</f>
        <v>0</v>
      </c>
    </row>
    <row r="204" spans="1:52" s="334" customFormat="1" ht="12" customHeight="1" thickTop="1" thickBot="1">
      <c r="A204" s="381"/>
      <c r="B204" s="402"/>
      <c r="C204" s="27"/>
      <c r="D204" s="402"/>
      <c r="E204" s="414"/>
      <c r="F204" s="216"/>
      <c r="G204" s="28"/>
      <c r="H204" s="29"/>
      <c r="I204" s="30"/>
      <c r="J204" s="31"/>
      <c r="K204" s="29"/>
      <c r="L204" s="32"/>
      <c r="M204" s="28"/>
      <c r="N204" s="29"/>
      <c r="O204" s="30"/>
      <c r="P204" s="31"/>
      <c r="Q204" s="29"/>
      <c r="R204" s="32"/>
      <c r="S204" s="28"/>
      <c r="T204" s="29"/>
      <c r="U204" s="30"/>
      <c r="V204" s="28"/>
      <c r="W204" s="29"/>
      <c r="X204" s="30"/>
      <c r="Y204" s="64"/>
      <c r="Z204" s="29"/>
      <c r="AA204" s="30"/>
      <c r="AB204" s="33"/>
      <c r="AC204" s="398"/>
      <c r="AD204" s="398"/>
      <c r="AE204" s="395"/>
      <c r="AF204" s="400"/>
      <c r="AG204" s="34"/>
      <c r="AH204" s="393"/>
      <c r="AI204" s="393"/>
      <c r="AJ204" s="395"/>
      <c r="AK204" s="449"/>
      <c r="AL204" s="300"/>
      <c r="AM204" s="274"/>
      <c r="AN204" s="23"/>
      <c r="AO204" s="24"/>
      <c r="AP204" s="25"/>
      <c r="AQ204" s="25"/>
      <c r="AR204" s="25"/>
      <c r="AS204" s="25"/>
      <c r="AT204" s="25"/>
      <c r="AU204" s="25"/>
      <c r="AV204" s="26"/>
      <c r="AW204" s="127"/>
      <c r="AX204" s="164"/>
      <c r="AY204" s="166"/>
      <c r="AZ204" s="374"/>
    </row>
    <row r="205" spans="1:52" s="334" customFormat="1" ht="12" customHeight="1" thickBot="1">
      <c r="A205" s="379">
        <f>+$B$186</f>
        <v>0</v>
      </c>
      <c r="B205" s="401"/>
      <c r="C205" s="175"/>
      <c r="D205" s="401"/>
      <c r="E205" s="413"/>
      <c r="F205" s="208"/>
      <c r="G205" s="209"/>
      <c r="H205" s="210"/>
      <c r="I205" s="211"/>
      <c r="J205" s="212"/>
      <c r="K205" s="210"/>
      <c r="L205" s="213"/>
      <c r="M205" s="209"/>
      <c r="N205" s="210"/>
      <c r="O205" s="211"/>
      <c r="P205" s="212"/>
      <c r="Q205" s="210"/>
      <c r="R205" s="213"/>
      <c r="S205" s="209"/>
      <c r="T205" s="210"/>
      <c r="U205" s="211"/>
      <c r="V205" s="209"/>
      <c r="W205" s="210"/>
      <c r="X205" s="211"/>
      <c r="Y205" s="209"/>
      <c r="Z205" s="210"/>
      <c r="AA205" s="211"/>
      <c r="AB205" s="41"/>
      <c r="AC205" s="397"/>
      <c r="AD205" s="397"/>
      <c r="AE205" s="396"/>
      <c r="AF205" s="399"/>
      <c r="AG205" s="21"/>
      <c r="AH205" s="392"/>
      <c r="AI205" s="392"/>
      <c r="AJ205" s="394"/>
      <c r="AK205" s="448"/>
      <c r="AL205" s="218"/>
      <c r="AM205" s="273"/>
      <c r="AN205" s="23"/>
      <c r="AO205" s="24"/>
      <c r="AP205" s="25"/>
      <c r="AQ205" s="25"/>
      <c r="AR205" s="25"/>
      <c r="AS205" s="25"/>
      <c r="AT205" s="25"/>
      <c r="AU205" s="25"/>
      <c r="AV205" s="26"/>
      <c r="AW205" s="127"/>
      <c r="AX205" s="164"/>
      <c r="AY205" s="166"/>
      <c r="AZ205" s="373">
        <f>AK205</f>
        <v>0</v>
      </c>
    </row>
    <row r="206" spans="1:52" s="334" customFormat="1" ht="12" customHeight="1" thickTop="1" thickBot="1">
      <c r="A206" s="381"/>
      <c r="B206" s="402"/>
      <c r="C206" s="27"/>
      <c r="D206" s="402"/>
      <c r="E206" s="414"/>
      <c r="F206" s="216"/>
      <c r="G206" s="28"/>
      <c r="H206" s="29"/>
      <c r="I206" s="30"/>
      <c r="J206" s="31"/>
      <c r="K206" s="29"/>
      <c r="L206" s="32"/>
      <c r="M206" s="28"/>
      <c r="N206" s="29"/>
      <c r="O206" s="30"/>
      <c r="P206" s="31"/>
      <c r="Q206" s="29"/>
      <c r="R206" s="32"/>
      <c r="S206" s="28"/>
      <c r="T206" s="29"/>
      <c r="U206" s="30"/>
      <c r="V206" s="28"/>
      <c r="W206" s="29"/>
      <c r="X206" s="30"/>
      <c r="Y206" s="64"/>
      <c r="Z206" s="29"/>
      <c r="AA206" s="30"/>
      <c r="AB206" s="33"/>
      <c r="AC206" s="398"/>
      <c r="AD206" s="398"/>
      <c r="AE206" s="395"/>
      <c r="AF206" s="400"/>
      <c r="AG206" s="34"/>
      <c r="AH206" s="393"/>
      <c r="AI206" s="393"/>
      <c r="AJ206" s="395"/>
      <c r="AK206" s="449"/>
      <c r="AL206" s="300"/>
      <c r="AM206" s="274"/>
      <c r="AN206" s="23"/>
      <c r="AO206" s="24"/>
      <c r="AP206" s="25"/>
      <c r="AQ206" s="25"/>
      <c r="AR206" s="25"/>
      <c r="AS206" s="25"/>
      <c r="AT206" s="25"/>
      <c r="AU206" s="25"/>
      <c r="AV206" s="26"/>
      <c r="AW206" s="127"/>
      <c r="AX206" s="164"/>
      <c r="AY206" s="166"/>
      <c r="AZ206" s="374"/>
    </row>
    <row r="207" spans="1:52" s="334" customFormat="1" ht="12" customHeight="1" thickBot="1">
      <c r="A207" s="379">
        <f>+$B$186</f>
        <v>0</v>
      </c>
      <c r="B207" s="401"/>
      <c r="C207" s="175"/>
      <c r="D207" s="401"/>
      <c r="E207" s="413"/>
      <c r="F207" s="208"/>
      <c r="G207" s="209"/>
      <c r="H207" s="210"/>
      <c r="I207" s="211"/>
      <c r="J207" s="212"/>
      <c r="K207" s="210"/>
      <c r="L207" s="213"/>
      <c r="M207" s="209"/>
      <c r="N207" s="210"/>
      <c r="O207" s="211"/>
      <c r="P207" s="212"/>
      <c r="Q207" s="210"/>
      <c r="R207" s="213"/>
      <c r="S207" s="209"/>
      <c r="T207" s="210"/>
      <c r="U207" s="211"/>
      <c r="V207" s="209"/>
      <c r="W207" s="210"/>
      <c r="X207" s="211"/>
      <c r="Y207" s="209"/>
      <c r="Z207" s="210"/>
      <c r="AA207" s="211"/>
      <c r="AB207" s="41"/>
      <c r="AC207" s="397"/>
      <c r="AD207" s="397"/>
      <c r="AE207" s="396"/>
      <c r="AF207" s="399"/>
      <c r="AG207" s="21"/>
      <c r="AH207" s="392"/>
      <c r="AI207" s="392"/>
      <c r="AJ207" s="394"/>
      <c r="AK207" s="448"/>
      <c r="AL207" s="222"/>
      <c r="AM207" s="273"/>
      <c r="AN207" s="23"/>
      <c r="AO207" s="24"/>
      <c r="AP207" s="25"/>
      <c r="AQ207" s="25"/>
      <c r="AR207" s="25"/>
      <c r="AS207" s="25"/>
      <c r="AT207" s="25"/>
      <c r="AU207" s="25"/>
      <c r="AV207" s="26"/>
      <c r="AW207" s="127"/>
      <c r="AX207" s="164"/>
      <c r="AY207" s="166"/>
      <c r="AZ207" s="373">
        <f>AK207</f>
        <v>0</v>
      </c>
    </row>
    <row r="208" spans="1:52" s="334" customFormat="1" ht="12" customHeight="1" thickTop="1" thickBot="1">
      <c r="A208" s="381"/>
      <c r="B208" s="402"/>
      <c r="C208" s="27"/>
      <c r="D208" s="402"/>
      <c r="E208" s="414"/>
      <c r="F208" s="216"/>
      <c r="G208" s="28"/>
      <c r="H208" s="29"/>
      <c r="I208" s="30"/>
      <c r="J208" s="31"/>
      <c r="K208" s="29"/>
      <c r="L208" s="32"/>
      <c r="M208" s="28"/>
      <c r="N208" s="29"/>
      <c r="O208" s="30"/>
      <c r="P208" s="31"/>
      <c r="Q208" s="29"/>
      <c r="R208" s="32"/>
      <c r="S208" s="28"/>
      <c r="T208" s="29"/>
      <c r="U208" s="30"/>
      <c r="V208" s="28"/>
      <c r="W208" s="29"/>
      <c r="X208" s="30"/>
      <c r="Y208" s="64"/>
      <c r="Z208" s="29"/>
      <c r="AA208" s="30"/>
      <c r="AB208" s="33"/>
      <c r="AC208" s="398"/>
      <c r="AD208" s="398"/>
      <c r="AE208" s="395"/>
      <c r="AF208" s="400"/>
      <c r="AG208" s="34"/>
      <c r="AH208" s="393"/>
      <c r="AI208" s="393"/>
      <c r="AJ208" s="395"/>
      <c r="AK208" s="449"/>
      <c r="AL208" s="300"/>
      <c r="AM208" s="274"/>
      <c r="AN208" s="23"/>
      <c r="AO208" s="24"/>
      <c r="AP208" s="25"/>
      <c r="AQ208" s="25"/>
      <c r="AR208" s="25"/>
      <c r="AS208" s="25"/>
      <c r="AT208" s="25"/>
      <c r="AU208" s="25"/>
      <c r="AV208" s="26"/>
      <c r="AW208" s="127"/>
      <c r="AX208" s="164"/>
      <c r="AY208" s="166"/>
      <c r="AZ208" s="374"/>
    </row>
    <row r="209" spans="1:52" s="334" customFormat="1" ht="12" customHeight="1" thickBot="1">
      <c r="A209" s="379">
        <f>+$B$186</f>
        <v>0</v>
      </c>
      <c r="B209" s="401"/>
      <c r="C209" s="175"/>
      <c r="D209" s="401"/>
      <c r="E209" s="413"/>
      <c r="F209" s="208"/>
      <c r="G209" s="209"/>
      <c r="H209" s="210"/>
      <c r="I209" s="211"/>
      <c r="J209" s="212"/>
      <c r="K209" s="210"/>
      <c r="L209" s="213"/>
      <c r="M209" s="209"/>
      <c r="N209" s="210"/>
      <c r="O209" s="211"/>
      <c r="P209" s="212"/>
      <c r="Q209" s="210"/>
      <c r="R209" s="213"/>
      <c r="S209" s="209"/>
      <c r="T209" s="210"/>
      <c r="U209" s="211"/>
      <c r="V209" s="209"/>
      <c r="W209" s="210"/>
      <c r="X209" s="211"/>
      <c r="Y209" s="209"/>
      <c r="Z209" s="210"/>
      <c r="AA209" s="211"/>
      <c r="AB209" s="41"/>
      <c r="AC209" s="397"/>
      <c r="AD209" s="397"/>
      <c r="AE209" s="396"/>
      <c r="AF209" s="399"/>
      <c r="AG209" s="21"/>
      <c r="AH209" s="392"/>
      <c r="AI209" s="392"/>
      <c r="AJ209" s="394"/>
      <c r="AK209" s="448"/>
      <c r="AL209" s="222"/>
      <c r="AM209" s="273"/>
      <c r="AN209" s="23"/>
      <c r="AO209" s="24"/>
      <c r="AP209" s="25"/>
      <c r="AQ209" s="25"/>
      <c r="AR209" s="25"/>
      <c r="AS209" s="25"/>
      <c r="AT209" s="25"/>
      <c r="AU209" s="25"/>
      <c r="AV209" s="26"/>
      <c r="AW209" s="127"/>
      <c r="AX209" s="164"/>
      <c r="AY209" s="166"/>
      <c r="AZ209" s="373">
        <f>AK209</f>
        <v>0</v>
      </c>
    </row>
    <row r="210" spans="1:52" s="334" customFormat="1" ht="12" customHeight="1" thickTop="1" thickBot="1">
      <c r="A210" s="381"/>
      <c r="B210" s="402"/>
      <c r="C210" s="27"/>
      <c r="D210" s="402"/>
      <c r="E210" s="414"/>
      <c r="F210" s="216"/>
      <c r="G210" s="28"/>
      <c r="H210" s="29"/>
      <c r="I210" s="30"/>
      <c r="J210" s="31"/>
      <c r="K210" s="29"/>
      <c r="L210" s="32"/>
      <c r="M210" s="28"/>
      <c r="N210" s="29"/>
      <c r="O210" s="30"/>
      <c r="P210" s="31"/>
      <c r="Q210" s="29"/>
      <c r="R210" s="32"/>
      <c r="S210" s="28"/>
      <c r="T210" s="29"/>
      <c r="U210" s="30"/>
      <c r="V210" s="28"/>
      <c r="W210" s="29"/>
      <c r="X210" s="30"/>
      <c r="Y210" s="64"/>
      <c r="Z210" s="29"/>
      <c r="AA210" s="30"/>
      <c r="AB210" s="33"/>
      <c r="AC210" s="398"/>
      <c r="AD210" s="398"/>
      <c r="AE210" s="395"/>
      <c r="AF210" s="400"/>
      <c r="AG210" s="34"/>
      <c r="AH210" s="393"/>
      <c r="AI210" s="393"/>
      <c r="AJ210" s="395"/>
      <c r="AK210" s="449"/>
      <c r="AL210" s="300"/>
      <c r="AM210" s="274"/>
      <c r="AN210" s="23"/>
      <c r="AO210" s="24"/>
      <c r="AP210" s="25"/>
      <c r="AQ210" s="25"/>
      <c r="AR210" s="25"/>
      <c r="AS210" s="25"/>
      <c r="AT210" s="25"/>
      <c r="AU210" s="25"/>
      <c r="AV210" s="26"/>
      <c r="AW210" s="127"/>
      <c r="AX210" s="164"/>
      <c r="AY210" s="166"/>
      <c r="AZ210" s="374"/>
    </row>
    <row r="211" spans="1:52" s="334" customFormat="1" ht="12" customHeight="1" thickBot="1">
      <c r="A211" s="379">
        <f>+$B$186</f>
        <v>0</v>
      </c>
      <c r="B211" s="401"/>
      <c r="C211" s="175"/>
      <c r="D211" s="401"/>
      <c r="E211" s="413"/>
      <c r="F211" s="208"/>
      <c r="G211" s="209"/>
      <c r="H211" s="210"/>
      <c r="I211" s="211"/>
      <c r="J211" s="212"/>
      <c r="K211" s="210"/>
      <c r="L211" s="213"/>
      <c r="M211" s="209"/>
      <c r="N211" s="210"/>
      <c r="O211" s="211"/>
      <c r="P211" s="212"/>
      <c r="Q211" s="210"/>
      <c r="R211" s="213"/>
      <c r="S211" s="209"/>
      <c r="T211" s="210"/>
      <c r="U211" s="211"/>
      <c r="V211" s="209"/>
      <c r="W211" s="210"/>
      <c r="X211" s="211"/>
      <c r="Y211" s="209"/>
      <c r="Z211" s="210"/>
      <c r="AA211" s="211"/>
      <c r="AB211" s="41"/>
      <c r="AC211" s="397"/>
      <c r="AD211" s="397"/>
      <c r="AE211" s="396"/>
      <c r="AF211" s="399"/>
      <c r="AG211" s="21"/>
      <c r="AH211" s="392"/>
      <c r="AI211" s="392"/>
      <c r="AJ211" s="394"/>
      <c r="AK211" s="448"/>
      <c r="AL211" s="222"/>
      <c r="AM211" s="273"/>
      <c r="AN211" s="23"/>
      <c r="AO211" s="24"/>
      <c r="AP211" s="25"/>
      <c r="AQ211" s="25"/>
      <c r="AR211" s="25"/>
      <c r="AS211" s="25"/>
      <c r="AT211" s="25"/>
      <c r="AU211" s="25"/>
      <c r="AV211" s="26"/>
      <c r="AW211" s="127"/>
      <c r="AX211" s="164"/>
      <c r="AY211" s="166"/>
      <c r="AZ211" s="373">
        <f>AK211</f>
        <v>0</v>
      </c>
    </row>
    <row r="212" spans="1:52" s="334" customFormat="1" ht="12" customHeight="1" thickTop="1" thickBot="1">
      <c r="A212" s="381"/>
      <c r="B212" s="402"/>
      <c r="C212" s="27"/>
      <c r="D212" s="402"/>
      <c r="E212" s="414"/>
      <c r="F212" s="216"/>
      <c r="G212" s="28"/>
      <c r="H212" s="29"/>
      <c r="I212" s="30"/>
      <c r="J212" s="31"/>
      <c r="K212" s="29"/>
      <c r="L212" s="32"/>
      <c r="M212" s="28"/>
      <c r="N212" s="29"/>
      <c r="O212" s="30"/>
      <c r="P212" s="31"/>
      <c r="Q212" s="29"/>
      <c r="R212" s="32"/>
      <c r="S212" s="28"/>
      <c r="T212" s="29"/>
      <c r="U212" s="30"/>
      <c r="V212" s="28"/>
      <c r="W212" s="29"/>
      <c r="X212" s="30"/>
      <c r="Y212" s="64"/>
      <c r="Z212" s="29"/>
      <c r="AA212" s="30"/>
      <c r="AB212" s="33"/>
      <c r="AC212" s="398"/>
      <c r="AD212" s="398"/>
      <c r="AE212" s="395"/>
      <c r="AF212" s="400"/>
      <c r="AG212" s="34"/>
      <c r="AH212" s="393"/>
      <c r="AI212" s="393"/>
      <c r="AJ212" s="395"/>
      <c r="AK212" s="449"/>
      <c r="AL212" s="300"/>
      <c r="AM212" s="274"/>
      <c r="AN212" s="23"/>
      <c r="AO212" s="24"/>
      <c r="AP212" s="25"/>
      <c r="AQ212" s="25"/>
      <c r="AR212" s="25"/>
      <c r="AS212" s="25"/>
      <c r="AT212" s="25"/>
      <c r="AU212" s="25"/>
      <c r="AV212" s="26"/>
      <c r="AW212" s="127"/>
      <c r="AX212" s="164"/>
      <c r="AY212" s="166"/>
      <c r="AZ212" s="374"/>
    </row>
    <row r="213" spans="1:52" s="334" customFormat="1" ht="10.5" customHeight="1" thickBot="1">
      <c r="A213" s="333" t="s">
        <v>18</v>
      </c>
      <c r="B213" s="538"/>
      <c r="C213" s="229"/>
      <c r="D213" s="457"/>
      <c r="E213" s="486"/>
      <c r="F213" s="231"/>
      <c r="G213" s="209"/>
      <c r="H213" s="210"/>
      <c r="I213" s="211"/>
      <c r="J213" s="212"/>
      <c r="K213" s="210"/>
      <c r="L213" s="213"/>
      <c r="M213" s="209"/>
      <c r="N213" s="210"/>
      <c r="O213" s="211"/>
      <c r="P213" s="212"/>
      <c r="Q213" s="210"/>
      <c r="R213" s="213"/>
      <c r="S213" s="209"/>
      <c r="T213" s="210"/>
      <c r="U213" s="211"/>
      <c r="V213" s="209"/>
      <c r="W213" s="210"/>
      <c r="X213" s="211"/>
      <c r="Y213" s="209"/>
      <c r="Z213" s="210"/>
      <c r="AA213" s="211"/>
      <c r="AB213" s="41"/>
      <c r="AC213" s="397"/>
      <c r="AD213" s="397"/>
      <c r="AE213" s="396"/>
      <c r="AF213" s="399"/>
      <c r="AG213" s="52"/>
      <c r="AH213" s="392"/>
      <c r="AI213" s="392"/>
      <c r="AJ213" s="394"/>
      <c r="AK213" s="448"/>
      <c r="AL213" s="218"/>
      <c r="AM213" s="249"/>
      <c r="AN213" s="23"/>
      <c r="AO213" s="24"/>
      <c r="AP213" s="25"/>
      <c r="AQ213" s="25"/>
      <c r="AR213" s="25"/>
      <c r="AS213" s="25"/>
      <c r="AT213" s="25"/>
      <c r="AU213" s="25"/>
      <c r="AV213" s="26"/>
      <c r="AW213" s="127"/>
      <c r="AX213" s="164"/>
      <c r="AY213" s="166"/>
      <c r="AZ213" s="391">
        <f>AK213</f>
        <v>0</v>
      </c>
    </row>
    <row r="214" spans="1:52" s="334" customFormat="1" ht="10.5" customHeight="1" thickTop="1" thickBot="1">
      <c r="A214" s="333" t="s">
        <v>18</v>
      </c>
      <c r="B214" s="545"/>
      <c r="C214" s="76"/>
      <c r="D214" s="458"/>
      <c r="E214" s="487"/>
      <c r="F214" s="250"/>
      <c r="G214" s="28"/>
      <c r="H214" s="29"/>
      <c r="I214" s="30"/>
      <c r="J214" s="31"/>
      <c r="K214" s="29"/>
      <c r="L214" s="32"/>
      <c r="M214" s="28"/>
      <c r="N214" s="29"/>
      <c r="O214" s="30"/>
      <c r="P214" s="31"/>
      <c r="Q214" s="29"/>
      <c r="R214" s="32"/>
      <c r="S214" s="28"/>
      <c r="T214" s="29"/>
      <c r="U214" s="30"/>
      <c r="V214" s="28"/>
      <c r="W214" s="29"/>
      <c r="X214" s="30"/>
      <c r="Y214" s="64"/>
      <c r="Z214" s="29"/>
      <c r="AA214" s="30"/>
      <c r="AB214" s="33"/>
      <c r="AC214" s="398"/>
      <c r="AD214" s="398"/>
      <c r="AE214" s="395"/>
      <c r="AF214" s="400"/>
      <c r="AG214" s="56"/>
      <c r="AH214" s="393"/>
      <c r="AI214" s="393"/>
      <c r="AJ214" s="395"/>
      <c r="AK214" s="449"/>
      <c r="AL214" s="251"/>
      <c r="AM214" s="252"/>
      <c r="AN214" s="23"/>
      <c r="AO214" s="24"/>
      <c r="AP214" s="25"/>
      <c r="AQ214" s="25"/>
      <c r="AR214" s="25"/>
      <c r="AS214" s="25"/>
      <c r="AT214" s="25"/>
      <c r="AU214" s="25"/>
      <c r="AV214" s="26"/>
      <c r="AW214" s="127"/>
      <c r="AX214" s="164"/>
      <c r="AY214" s="166"/>
      <c r="AZ214" s="374"/>
    </row>
    <row r="215" spans="1:52" s="334" customFormat="1" ht="15" customHeight="1" thickBot="1">
      <c r="A215" s="333"/>
      <c r="B215" s="500"/>
      <c r="C215" s="501"/>
      <c r="D215" s="501"/>
      <c r="E215" s="501"/>
      <c r="F215" s="501"/>
      <c r="G215" s="501"/>
      <c r="H215" s="501"/>
      <c r="I215" s="501"/>
      <c r="J215" s="501"/>
      <c r="K215" s="501"/>
      <c r="L215" s="501"/>
      <c r="M215" s="501"/>
      <c r="N215" s="501"/>
      <c r="O215" s="501"/>
      <c r="P215" s="501"/>
      <c r="Q215" s="501"/>
      <c r="R215" s="501"/>
      <c r="S215" s="501"/>
      <c r="T215" s="501"/>
      <c r="U215" s="501"/>
      <c r="V215" s="501"/>
      <c r="W215" s="501"/>
      <c r="X215" s="501"/>
      <c r="Y215" s="501"/>
      <c r="Z215" s="501"/>
      <c r="AA215" s="501"/>
      <c r="AB215" s="501"/>
      <c r="AC215" s="501"/>
      <c r="AD215" s="501"/>
      <c r="AE215" s="501"/>
      <c r="AF215" s="501"/>
      <c r="AG215" s="501"/>
      <c r="AH215" s="501"/>
      <c r="AI215" s="501"/>
      <c r="AJ215" s="501"/>
      <c r="AK215" s="501"/>
      <c r="AL215" s="501"/>
      <c r="AM215" s="501"/>
      <c r="AN215" s="15"/>
      <c r="AW215" s="127"/>
      <c r="AX215" s="164"/>
      <c r="AY215" s="166"/>
    </row>
    <row r="216" spans="1:52" s="334" customFormat="1" ht="15" customHeight="1" thickBot="1">
      <c r="A216" s="333"/>
      <c r="B216" s="540"/>
      <c r="C216" s="541"/>
      <c r="D216" s="541"/>
      <c r="E216" s="58"/>
      <c r="F216" s="59"/>
      <c r="G216" s="466"/>
      <c r="H216" s="467"/>
      <c r="I216" s="467"/>
      <c r="J216" s="467"/>
      <c r="K216" s="467"/>
      <c r="L216" s="468"/>
      <c r="M216" s="450"/>
      <c r="N216" s="451"/>
      <c r="O216" s="452"/>
      <c r="P216" s="502"/>
      <c r="Q216" s="451"/>
      <c r="R216" s="503"/>
      <c r="S216" s="504"/>
      <c r="T216" s="505"/>
      <c r="U216" s="506"/>
      <c r="V216" s="463"/>
      <c r="W216" s="464"/>
      <c r="X216" s="465"/>
      <c r="Y216" s="504"/>
      <c r="Z216" s="505"/>
      <c r="AA216" s="506"/>
      <c r="AB216" s="498"/>
      <c r="AC216" s="499"/>
      <c r="AD216" s="499"/>
      <c r="AE216" s="499"/>
      <c r="AF216" s="499"/>
      <c r="AG216" s="499"/>
      <c r="AH216" s="499"/>
      <c r="AI216" s="499"/>
      <c r="AJ216" s="499"/>
      <c r="AK216" s="499"/>
      <c r="AL216" s="499"/>
      <c r="AM216" s="499"/>
      <c r="AN216" s="15"/>
      <c r="AO216" s="129"/>
      <c r="AP216" s="129"/>
      <c r="AQ216" s="129"/>
      <c r="AW216" s="128"/>
      <c r="AX216" s="164"/>
      <c r="AY216" s="166"/>
    </row>
    <row r="217" spans="1:52" s="334" customFormat="1" ht="18" customHeight="1" thickBot="1">
      <c r="A217" s="379">
        <f>+$B$216</f>
        <v>0</v>
      </c>
      <c r="B217" s="401"/>
      <c r="C217" s="175"/>
      <c r="D217" s="402"/>
      <c r="E217" s="413"/>
      <c r="F217" s="208"/>
      <c r="G217" s="278"/>
      <c r="H217" s="276"/>
      <c r="I217" s="277"/>
      <c r="J217" s="38"/>
      <c r="K217" s="276"/>
      <c r="L217" s="277"/>
      <c r="M217" s="38"/>
      <c r="N217" s="276"/>
      <c r="O217" s="277"/>
      <c r="P217" s="38"/>
      <c r="Q217" s="276"/>
      <c r="R217" s="358"/>
      <c r="S217" s="278"/>
      <c r="T217" s="276"/>
      <c r="U217" s="277"/>
      <c r="V217" s="278"/>
      <c r="W217" s="276"/>
      <c r="X217" s="277"/>
      <c r="Y217" s="278"/>
      <c r="Z217" s="276"/>
      <c r="AA217" s="277"/>
      <c r="AB217" s="41"/>
      <c r="AC217" s="397"/>
      <c r="AD217" s="397"/>
      <c r="AE217" s="396"/>
      <c r="AF217" s="399"/>
      <c r="AG217" s="21"/>
      <c r="AH217" s="392"/>
      <c r="AI217" s="392"/>
      <c r="AJ217" s="394"/>
      <c r="AK217" s="448"/>
      <c r="AL217" s="77"/>
      <c r="AM217" s="273"/>
      <c r="AN217" s="23"/>
      <c r="AO217" s="24"/>
      <c r="AP217" s="25"/>
      <c r="AQ217" s="25"/>
      <c r="AR217" s="25"/>
      <c r="AS217" s="25"/>
      <c r="AT217" s="25"/>
      <c r="AU217" s="25"/>
      <c r="AV217" s="26"/>
      <c r="AW217" s="127"/>
      <c r="AX217" s="164"/>
      <c r="AY217" s="166"/>
      <c r="AZ217" s="373">
        <f>AK217</f>
        <v>0</v>
      </c>
    </row>
    <row r="218" spans="1:52" s="334" customFormat="1" ht="18" customHeight="1" thickTop="1" thickBot="1">
      <c r="A218" s="381"/>
      <c r="B218" s="402"/>
      <c r="C218" s="27"/>
      <c r="D218" s="402"/>
      <c r="E218" s="414"/>
      <c r="F218" s="216"/>
      <c r="G218" s="28"/>
      <c r="H218" s="29"/>
      <c r="I218" s="30"/>
      <c r="J218" s="31"/>
      <c r="K218" s="29"/>
      <c r="L218" s="30"/>
      <c r="M218" s="31"/>
      <c r="N218" s="29"/>
      <c r="O218" s="32"/>
      <c r="P218" s="28"/>
      <c r="Q218" s="29"/>
      <c r="R218" s="30"/>
      <c r="S218" s="28"/>
      <c r="T218" s="29"/>
      <c r="U218" s="30"/>
      <c r="V218" s="28"/>
      <c r="W218" s="29"/>
      <c r="X218" s="30"/>
      <c r="Y218" s="64"/>
      <c r="Z218" s="29"/>
      <c r="AA218" s="30"/>
      <c r="AB218" s="33"/>
      <c r="AC218" s="398"/>
      <c r="AD218" s="398"/>
      <c r="AE218" s="395"/>
      <c r="AF218" s="400"/>
      <c r="AG218" s="34"/>
      <c r="AH218" s="393"/>
      <c r="AI218" s="393"/>
      <c r="AJ218" s="395"/>
      <c r="AK218" s="449"/>
      <c r="AL218" s="218"/>
      <c r="AM218" s="274"/>
      <c r="AN218" s="23"/>
      <c r="AO218" s="24"/>
      <c r="AP218" s="25"/>
      <c r="AQ218" s="25"/>
      <c r="AR218" s="25"/>
      <c r="AS218" s="25"/>
      <c r="AT218" s="25"/>
      <c r="AU218" s="25"/>
      <c r="AV218" s="26"/>
      <c r="AW218" s="127"/>
      <c r="AX218" s="164"/>
      <c r="AY218" s="166"/>
      <c r="AZ218" s="374"/>
    </row>
    <row r="219" spans="1:52" s="334" customFormat="1" ht="18" customHeight="1" thickBot="1">
      <c r="A219" s="379">
        <f>+$B$216</f>
        <v>0</v>
      </c>
      <c r="B219" s="518"/>
      <c r="C219" s="175"/>
      <c r="D219" s="401"/>
      <c r="E219" s="413"/>
      <c r="F219" s="208"/>
      <c r="G219" s="209"/>
      <c r="H219" s="210"/>
      <c r="I219" s="211"/>
      <c r="J219" s="212"/>
      <c r="K219" s="210"/>
      <c r="L219" s="211"/>
      <c r="M219" s="212"/>
      <c r="N219" s="210"/>
      <c r="O219" s="213"/>
      <c r="P219" s="209"/>
      <c r="Q219" s="210"/>
      <c r="R219" s="211"/>
      <c r="S219" s="209"/>
      <c r="T219" s="210"/>
      <c r="U219" s="211"/>
      <c r="V219" s="209"/>
      <c r="W219" s="210"/>
      <c r="X219" s="211"/>
      <c r="Y219" s="209"/>
      <c r="Z219" s="210"/>
      <c r="AA219" s="211"/>
      <c r="AB219" s="41"/>
      <c r="AC219" s="397"/>
      <c r="AD219" s="397"/>
      <c r="AE219" s="396"/>
      <c r="AF219" s="399"/>
      <c r="AG219" s="21"/>
      <c r="AH219" s="392"/>
      <c r="AI219" s="392"/>
      <c r="AJ219" s="394"/>
      <c r="AK219" s="448"/>
      <c r="AL219" s="218"/>
      <c r="AM219" s="273"/>
      <c r="AN219" s="23"/>
      <c r="AO219" s="24"/>
      <c r="AP219" s="25"/>
      <c r="AQ219" s="25"/>
      <c r="AR219" s="25"/>
      <c r="AS219" s="25"/>
      <c r="AT219" s="25"/>
      <c r="AU219" s="25"/>
      <c r="AV219" s="26"/>
      <c r="AW219" s="127"/>
      <c r="AX219" s="164"/>
      <c r="AY219" s="166"/>
      <c r="AZ219" s="373">
        <f>AK219</f>
        <v>0</v>
      </c>
    </row>
    <row r="220" spans="1:52" s="334" customFormat="1" ht="15.75" customHeight="1" thickTop="1" thickBot="1">
      <c r="A220" s="381"/>
      <c r="B220" s="519"/>
      <c r="C220" s="27"/>
      <c r="D220" s="402"/>
      <c r="E220" s="414"/>
      <c r="F220" s="216"/>
      <c r="G220" s="28"/>
      <c r="H220" s="29"/>
      <c r="I220" s="30"/>
      <c r="J220" s="31"/>
      <c r="K220" s="29"/>
      <c r="L220" s="32"/>
      <c r="M220" s="28"/>
      <c r="N220" s="29"/>
      <c r="O220" s="30"/>
      <c r="P220" s="31"/>
      <c r="Q220" s="29"/>
      <c r="R220" s="32"/>
      <c r="S220" s="28"/>
      <c r="T220" s="29"/>
      <c r="U220" s="30"/>
      <c r="V220" s="28"/>
      <c r="W220" s="29"/>
      <c r="X220" s="30"/>
      <c r="Y220" s="64"/>
      <c r="Z220" s="29"/>
      <c r="AA220" s="30"/>
      <c r="AB220" s="33"/>
      <c r="AC220" s="398"/>
      <c r="AD220" s="398"/>
      <c r="AE220" s="395"/>
      <c r="AF220" s="400"/>
      <c r="AG220" s="34"/>
      <c r="AH220" s="393"/>
      <c r="AI220" s="393"/>
      <c r="AJ220" s="395"/>
      <c r="AK220" s="449"/>
      <c r="AL220" s="218"/>
      <c r="AM220" s="274"/>
      <c r="AN220" s="23"/>
      <c r="AO220" s="24"/>
      <c r="AP220" s="25"/>
      <c r="AQ220" s="25"/>
      <c r="AR220" s="25"/>
      <c r="AS220" s="25"/>
      <c r="AT220" s="25"/>
      <c r="AU220" s="25"/>
      <c r="AV220" s="26"/>
      <c r="AW220" s="127"/>
      <c r="AX220" s="164"/>
      <c r="AY220" s="166"/>
      <c r="AZ220" s="374"/>
    </row>
    <row r="221" spans="1:52" s="334" customFormat="1" ht="18" customHeight="1" thickBot="1">
      <c r="A221" s="333" t="s">
        <v>19</v>
      </c>
      <c r="B221" s="538"/>
      <c r="C221" s="229"/>
      <c r="D221" s="457"/>
      <c r="E221" s="486"/>
      <c r="F221" s="231"/>
      <c r="G221" s="209"/>
      <c r="H221" s="210"/>
      <c r="I221" s="211"/>
      <c r="J221" s="212"/>
      <c r="K221" s="210"/>
      <c r="L221" s="213"/>
      <c r="M221" s="209"/>
      <c r="N221" s="210"/>
      <c r="O221" s="211"/>
      <c r="P221" s="212"/>
      <c r="Q221" s="210"/>
      <c r="R221" s="213"/>
      <c r="S221" s="209"/>
      <c r="T221" s="210"/>
      <c r="U221" s="211"/>
      <c r="V221" s="212"/>
      <c r="W221" s="210"/>
      <c r="X221" s="213"/>
      <c r="Y221" s="209"/>
      <c r="Z221" s="210"/>
      <c r="AA221" s="211"/>
      <c r="AB221" s="41"/>
      <c r="AC221" s="397"/>
      <c r="AD221" s="397"/>
      <c r="AE221" s="396"/>
      <c r="AF221" s="399"/>
      <c r="AG221" s="52"/>
      <c r="AH221" s="392"/>
      <c r="AI221" s="392"/>
      <c r="AJ221" s="394"/>
      <c r="AK221" s="448"/>
      <c r="AL221" s="218"/>
      <c r="AM221" s="249"/>
      <c r="AN221" s="23"/>
      <c r="AO221" s="24"/>
      <c r="AP221" s="25"/>
      <c r="AQ221" s="25"/>
      <c r="AR221" s="25"/>
      <c r="AS221" s="25"/>
      <c r="AT221" s="25"/>
      <c r="AU221" s="25"/>
      <c r="AV221" s="26"/>
      <c r="AW221" s="127"/>
      <c r="AX221" s="164"/>
      <c r="AY221" s="166"/>
      <c r="AZ221" s="418">
        <f>AK221</f>
        <v>0</v>
      </c>
    </row>
    <row r="222" spans="1:52" s="334" customFormat="1" ht="18" customHeight="1" thickTop="1" thickBot="1">
      <c r="A222" s="333" t="s">
        <v>19</v>
      </c>
      <c r="B222" s="539"/>
      <c r="C222" s="65"/>
      <c r="D222" s="458"/>
      <c r="E222" s="487"/>
      <c r="F222" s="216"/>
      <c r="G222" s="28"/>
      <c r="H222" s="29"/>
      <c r="I222" s="30"/>
      <c r="J222" s="31"/>
      <c r="K222" s="29"/>
      <c r="L222" s="32"/>
      <c r="M222" s="28"/>
      <c r="N222" s="29"/>
      <c r="O222" s="30"/>
      <c r="P222" s="31"/>
      <c r="Q222" s="29"/>
      <c r="R222" s="32"/>
      <c r="S222" s="28"/>
      <c r="T222" s="29"/>
      <c r="U222" s="30"/>
      <c r="V222" s="31"/>
      <c r="W222" s="29"/>
      <c r="X222" s="32"/>
      <c r="Y222" s="28"/>
      <c r="Z222" s="29"/>
      <c r="AA222" s="30"/>
      <c r="AB222" s="33"/>
      <c r="AC222" s="398"/>
      <c r="AD222" s="398"/>
      <c r="AE222" s="395"/>
      <c r="AF222" s="400"/>
      <c r="AG222" s="56"/>
      <c r="AH222" s="393"/>
      <c r="AI222" s="393"/>
      <c r="AJ222" s="395"/>
      <c r="AK222" s="449"/>
      <c r="AL222" s="218"/>
      <c r="AM222" s="249"/>
      <c r="AN222" s="23"/>
      <c r="AO222" s="24"/>
      <c r="AP222" s="25"/>
      <c r="AQ222" s="25"/>
      <c r="AR222" s="25"/>
      <c r="AS222" s="25"/>
      <c r="AT222" s="25"/>
      <c r="AU222" s="25"/>
      <c r="AV222" s="26"/>
      <c r="AW222" s="127"/>
      <c r="AX222" s="164"/>
      <c r="AY222" s="166"/>
      <c r="AZ222" s="374"/>
    </row>
    <row r="223" spans="1:52" s="334" customFormat="1" ht="18" customHeight="1" thickBot="1">
      <c r="A223" s="333"/>
      <c r="B223" s="540"/>
      <c r="C223" s="541"/>
      <c r="D223" s="541"/>
      <c r="E223" s="58"/>
      <c r="F223" s="59"/>
      <c r="G223" s="466"/>
      <c r="H223" s="467"/>
      <c r="I223" s="467"/>
      <c r="J223" s="467"/>
      <c r="K223" s="467"/>
      <c r="L223" s="468"/>
      <c r="M223" s="450"/>
      <c r="N223" s="451"/>
      <c r="O223" s="452"/>
      <c r="P223" s="502"/>
      <c r="Q223" s="451"/>
      <c r="R223" s="503"/>
      <c r="S223" s="504"/>
      <c r="T223" s="505"/>
      <c r="U223" s="506"/>
      <c r="V223" s="463"/>
      <c r="W223" s="464"/>
      <c r="X223" s="465"/>
      <c r="Y223" s="507"/>
      <c r="Z223" s="508"/>
      <c r="AA223" s="509"/>
      <c r="AB223" s="404"/>
      <c r="AC223" s="378"/>
      <c r="AD223" s="378"/>
      <c r="AE223" s="378"/>
      <c r="AF223" s="405"/>
      <c r="AG223" s="378"/>
      <c r="AH223" s="378"/>
      <c r="AI223" s="378"/>
      <c r="AJ223" s="378"/>
      <c r="AK223" s="378"/>
      <c r="AL223" s="378"/>
      <c r="AM223" s="378"/>
      <c r="AN223" s="15"/>
      <c r="AO223" s="129"/>
      <c r="AP223" s="129"/>
      <c r="AQ223" s="129"/>
      <c r="AW223" s="128"/>
      <c r="AX223" s="164"/>
      <c r="AY223" s="166"/>
    </row>
    <row r="224" spans="1:52" s="334" customFormat="1" ht="18" customHeight="1" thickBot="1">
      <c r="A224" s="379">
        <f>+$B$223</f>
        <v>0</v>
      </c>
      <c r="B224" s="401"/>
      <c r="C224" s="175"/>
      <c r="D224" s="402"/>
      <c r="E224" s="413"/>
      <c r="F224" s="208"/>
      <c r="G224" s="209"/>
      <c r="H224" s="210"/>
      <c r="I224" s="211"/>
      <c r="J224" s="212"/>
      <c r="K224" s="210"/>
      <c r="L224" s="213"/>
      <c r="M224" s="209"/>
      <c r="N224" s="210"/>
      <c r="O224" s="232"/>
      <c r="P224" s="212"/>
      <c r="Q224" s="210"/>
      <c r="R224" s="213"/>
      <c r="S224" s="209"/>
      <c r="T224" s="210"/>
      <c r="U224" s="211"/>
      <c r="V224" s="209"/>
      <c r="W224" s="210"/>
      <c r="X224" s="211"/>
      <c r="Y224" s="209"/>
      <c r="Z224" s="210"/>
      <c r="AA224" s="211"/>
      <c r="AB224" s="41"/>
      <c r="AC224" s="397"/>
      <c r="AD224" s="397"/>
      <c r="AE224" s="396"/>
      <c r="AF224" s="399"/>
      <c r="AG224" s="21"/>
      <c r="AH224" s="392"/>
      <c r="AI224" s="392"/>
      <c r="AJ224" s="394"/>
      <c r="AK224" s="448"/>
      <c r="AL224" s="218"/>
      <c r="AM224" s="273"/>
      <c r="AN224" s="23"/>
      <c r="AO224" s="24"/>
      <c r="AP224" s="25"/>
      <c r="AQ224" s="25"/>
      <c r="AR224" s="25"/>
      <c r="AS224" s="25"/>
      <c r="AT224" s="25"/>
      <c r="AU224" s="25"/>
      <c r="AV224" s="26"/>
      <c r="AW224" s="127"/>
      <c r="AX224" s="164"/>
      <c r="AY224" s="166"/>
      <c r="AZ224" s="373">
        <f>AK224</f>
        <v>0</v>
      </c>
    </row>
    <row r="225" spans="1:52" s="334" customFormat="1" ht="18" customHeight="1" thickTop="1" thickBot="1">
      <c r="A225" s="381"/>
      <c r="B225" s="402"/>
      <c r="C225" s="27"/>
      <c r="D225" s="402"/>
      <c r="E225" s="414"/>
      <c r="F225" s="216"/>
      <c r="G225" s="28"/>
      <c r="H225" s="29"/>
      <c r="I225" s="30"/>
      <c r="J225" s="31"/>
      <c r="K225" s="29"/>
      <c r="L225" s="32"/>
      <c r="M225" s="28"/>
      <c r="N225" s="29"/>
      <c r="O225" s="30"/>
      <c r="P225" s="31"/>
      <c r="Q225" s="29"/>
      <c r="R225" s="32"/>
      <c r="S225" s="28"/>
      <c r="T225" s="29"/>
      <c r="U225" s="30"/>
      <c r="V225" s="28"/>
      <c r="W225" s="29"/>
      <c r="X225" s="30"/>
      <c r="Y225" s="64"/>
      <c r="Z225" s="29"/>
      <c r="AA225" s="30"/>
      <c r="AB225" s="33"/>
      <c r="AC225" s="398"/>
      <c r="AD225" s="398"/>
      <c r="AE225" s="395"/>
      <c r="AF225" s="400"/>
      <c r="AG225" s="34"/>
      <c r="AH225" s="393"/>
      <c r="AI225" s="393"/>
      <c r="AJ225" s="395"/>
      <c r="AK225" s="449"/>
      <c r="AL225" s="218"/>
      <c r="AM225" s="274"/>
      <c r="AN225" s="23"/>
      <c r="AO225" s="24"/>
      <c r="AP225" s="25"/>
      <c r="AQ225" s="25"/>
      <c r="AR225" s="25"/>
      <c r="AS225" s="25"/>
      <c r="AT225" s="25"/>
      <c r="AU225" s="25"/>
      <c r="AV225" s="26"/>
      <c r="AW225" s="127"/>
      <c r="AX225" s="164"/>
      <c r="AY225" s="166"/>
      <c r="AZ225" s="374"/>
    </row>
    <row r="226" spans="1:52" s="334" customFormat="1" ht="18" customHeight="1" thickBot="1">
      <c r="A226" s="379">
        <f>+$B$223</f>
        <v>0</v>
      </c>
      <c r="B226" s="401"/>
      <c r="C226" s="175"/>
      <c r="D226" s="401"/>
      <c r="E226" s="413"/>
      <c r="F226" s="208"/>
      <c r="G226" s="209"/>
      <c r="H226" s="210"/>
      <c r="I226" s="211"/>
      <c r="J226" s="212"/>
      <c r="K226" s="210"/>
      <c r="L226" s="213"/>
      <c r="M226" s="209"/>
      <c r="N226" s="210"/>
      <c r="O226" s="211"/>
      <c r="P226" s="238"/>
      <c r="Q226" s="219"/>
      <c r="R226" s="213"/>
      <c r="S226" s="209"/>
      <c r="T226" s="210"/>
      <c r="U226" s="211"/>
      <c r="V226" s="209"/>
      <c r="W226" s="210"/>
      <c r="X226" s="211"/>
      <c r="Y226" s="209"/>
      <c r="Z226" s="210"/>
      <c r="AA226" s="211"/>
      <c r="AB226" s="41"/>
      <c r="AC226" s="397"/>
      <c r="AD226" s="397"/>
      <c r="AE226" s="396"/>
      <c r="AF226" s="399"/>
      <c r="AG226" s="21"/>
      <c r="AH226" s="392"/>
      <c r="AI226" s="392"/>
      <c r="AJ226" s="394"/>
      <c r="AK226" s="448"/>
      <c r="AL226" s="218"/>
      <c r="AM226" s="273"/>
      <c r="AN226" s="23"/>
      <c r="AO226" s="24"/>
      <c r="AP226" s="25"/>
      <c r="AQ226" s="25"/>
      <c r="AR226" s="25"/>
      <c r="AS226" s="25"/>
      <c r="AT226" s="25"/>
      <c r="AU226" s="25"/>
      <c r="AV226" s="26"/>
      <c r="AW226" s="127"/>
      <c r="AX226" s="164"/>
      <c r="AY226" s="166"/>
      <c r="AZ226" s="373">
        <f>AK226</f>
        <v>0</v>
      </c>
    </row>
    <row r="227" spans="1:52" s="334" customFormat="1" ht="18" customHeight="1" thickTop="1" thickBot="1">
      <c r="A227" s="381"/>
      <c r="B227" s="402"/>
      <c r="C227" s="27"/>
      <c r="D227" s="402"/>
      <c r="E227" s="414"/>
      <c r="F227" s="216"/>
      <c r="G227" s="28"/>
      <c r="H227" s="29"/>
      <c r="I227" s="30"/>
      <c r="J227" s="31"/>
      <c r="K227" s="29"/>
      <c r="L227" s="32"/>
      <c r="M227" s="28"/>
      <c r="N227" s="29"/>
      <c r="O227" s="30"/>
      <c r="P227" s="31"/>
      <c r="Q227" s="29"/>
      <c r="R227" s="32"/>
      <c r="S227" s="28"/>
      <c r="T227" s="29"/>
      <c r="U227" s="30"/>
      <c r="V227" s="28"/>
      <c r="W227" s="29"/>
      <c r="X227" s="30"/>
      <c r="Y227" s="64"/>
      <c r="Z227" s="29"/>
      <c r="AA227" s="30"/>
      <c r="AB227" s="33"/>
      <c r="AC227" s="398"/>
      <c r="AD227" s="398"/>
      <c r="AE227" s="395"/>
      <c r="AF227" s="400"/>
      <c r="AG227" s="34"/>
      <c r="AH227" s="393"/>
      <c r="AI227" s="393"/>
      <c r="AJ227" s="395"/>
      <c r="AK227" s="449"/>
      <c r="AL227" s="218"/>
      <c r="AM227" s="274"/>
      <c r="AN227" s="23"/>
      <c r="AO227" s="24"/>
      <c r="AP227" s="25"/>
      <c r="AQ227" s="25"/>
      <c r="AR227" s="25"/>
      <c r="AS227" s="25"/>
      <c r="AT227" s="25"/>
      <c r="AU227" s="25"/>
      <c r="AV227" s="26"/>
      <c r="AW227" s="127"/>
      <c r="AX227" s="164"/>
      <c r="AY227" s="166"/>
      <c r="AZ227" s="374"/>
    </row>
    <row r="228" spans="1:52" s="334" customFormat="1" ht="16.5" customHeight="1" thickBot="1">
      <c r="A228" s="379">
        <f>+$B$223</f>
        <v>0</v>
      </c>
      <c r="B228" s="401"/>
      <c r="C228" s="175"/>
      <c r="D228" s="401"/>
      <c r="E228" s="413"/>
      <c r="F228" s="208"/>
      <c r="G228" s="209"/>
      <c r="H228" s="210"/>
      <c r="I228" s="211"/>
      <c r="J228" s="212"/>
      <c r="K228" s="210"/>
      <c r="L228" s="213"/>
      <c r="M228" s="209"/>
      <c r="N228" s="210"/>
      <c r="O228" s="211"/>
      <c r="P228" s="212"/>
      <c r="Q228" s="210"/>
      <c r="R228" s="213"/>
      <c r="S228" s="209"/>
      <c r="T228" s="210"/>
      <c r="U228" s="211"/>
      <c r="V228" s="209"/>
      <c r="W228" s="210"/>
      <c r="X228" s="211"/>
      <c r="Y228" s="209"/>
      <c r="Z228" s="210"/>
      <c r="AA228" s="211"/>
      <c r="AB228" s="41"/>
      <c r="AC228" s="397"/>
      <c r="AD228" s="397"/>
      <c r="AE228" s="396"/>
      <c r="AF228" s="399"/>
      <c r="AG228" s="21"/>
      <c r="AH228" s="392"/>
      <c r="AI228" s="392"/>
      <c r="AJ228" s="394"/>
      <c r="AK228" s="448"/>
      <c r="AL228" s="218"/>
      <c r="AM228" s="273"/>
      <c r="AN228" s="23"/>
      <c r="AO228" s="24"/>
      <c r="AP228" s="25"/>
      <c r="AQ228" s="25"/>
      <c r="AR228" s="25"/>
      <c r="AS228" s="25"/>
      <c r="AT228" s="25"/>
      <c r="AU228" s="25"/>
      <c r="AV228" s="26"/>
      <c r="AW228" s="127"/>
      <c r="AX228" s="164"/>
      <c r="AY228" s="166"/>
      <c r="AZ228" s="373">
        <f>AK228</f>
        <v>0</v>
      </c>
    </row>
    <row r="229" spans="1:52" s="334" customFormat="1" ht="16.5" customHeight="1" thickTop="1" thickBot="1">
      <c r="A229" s="381"/>
      <c r="B229" s="402"/>
      <c r="C229" s="27"/>
      <c r="D229" s="402"/>
      <c r="E229" s="414"/>
      <c r="F229" s="216"/>
      <c r="G229" s="28"/>
      <c r="H229" s="29"/>
      <c r="I229" s="30"/>
      <c r="J229" s="31"/>
      <c r="K229" s="29"/>
      <c r="L229" s="32"/>
      <c r="M229" s="28"/>
      <c r="N229" s="29"/>
      <c r="O229" s="30"/>
      <c r="P229" s="31"/>
      <c r="Q229" s="29"/>
      <c r="R229" s="32"/>
      <c r="S229" s="28"/>
      <c r="T229" s="29"/>
      <c r="U229" s="30"/>
      <c r="V229" s="28"/>
      <c r="W229" s="29"/>
      <c r="X229" s="30"/>
      <c r="Y229" s="64"/>
      <c r="Z229" s="29"/>
      <c r="AA229" s="30"/>
      <c r="AB229" s="33"/>
      <c r="AC229" s="398"/>
      <c r="AD229" s="398"/>
      <c r="AE229" s="395"/>
      <c r="AF229" s="400"/>
      <c r="AG229" s="34"/>
      <c r="AH229" s="393"/>
      <c r="AI229" s="393"/>
      <c r="AJ229" s="395"/>
      <c r="AK229" s="449"/>
      <c r="AL229" s="218"/>
      <c r="AM229" s="274"/>
      <c r="AN229" s="23"/>
      <c r="AO229" s="24"/>
      <c r="AP229" s="25"/>
      <c r="AQ229" s="25"/>
      <c r="AR229" s="25"/>
      <c r="AS229" s="25"/>
      <c r="AT229" s="25"/>
      <c r="AU229" s="25"/>
      <c r="AV229" s="26"/>
      <c r="AW229" s="127"/>
      <c r="AX229" s="164"/>
      <c r="AY229" s="166"/>
      <c r="AZ229" s="374"/>
    </row>
    <row r="230" spans="1:52" s="334" customFormat="1" ht="16.5" customHeight="1" thickBot="1">
      <c r="A230" s="379">
        <f>+$B$223</f>
        <v>0</v>
      </c>
      <c r="B230" s="401"/>
      <c r="C230" s="175"/>
      <c r="D230" s="401"/>
      <c r="E230" s="413"/>
      <c r="F230" s="208"/>
      <c r="G230" s="209"/>
      <c r="H230" s="210"/>
      <c r="I230" s="211"/>
      <c r="J230" s="212"/>
      <c r="K230" s="210"/>
      <c r="L230" s="213"/>
      <c r="M230" s="209"/>
      <c r="N230" s="210"/>
      <c r="O230" s="211"/>
      <c r="P230" s="212"/>
      <c r="Q230" s="210"/>
      <c r="R230" s="213"/>
      <c r="S230" s="209"/>
      <c r="T230" s="210"/>
      <c r="U230" s="211"/>
      <c r="V230" s="209"/>
      <c r="W230" s="210"/>
      <c r="X230" s="211"/>
      <c r="Y230" s="209"/>
      <c r="Z230" s="210"/>
      <c r="AA230" s="211"/>
      <c r="AB230" s="41"/>
      <c r="AC230" s="397"/>
      <c r="AD230" s="397"/>
      <c r="AE230" s="396"/>
      <c r="AF230" s="399"/>
      <c r="AG230" s="21"/>
      <c r="AH230" s="392"/>
      <c r="AI230" s="392"/>
      <c r="AJ230" s="394"/>
      <c r="AK230" s="448"/>
      <c r="AL230" s="218"/>
      <c r="AM230" s="273"/>
      <c r="AN230" s="23"/>
      <c r="AO230" s="24"/>
      <c r="AP230" s="25"/>
      <c r="AQ230" s="25"/>
      <c r="AR230" s="25"/>
      <c r="AS230" s="25"/>
      <c r="AT230" s="25"/>
      <c r="AU230" s="25"/>
      <c r="AV230" s="26"/>
      <c r="AW230" s="127"/>
      <c r="AX230" s="164"/>
      <c r="AY230" s="166"/>
      <c r="AZ230" s="373">
        <f>AK230</f>
        <v>0</v>
      </c>
    </row>
    <row r="231" spans="1:52" s="334" customFormat="1" ht="16.5" customHeight="1" thickTop="1" thickBot="1">
      <c r="A231" s="381"/>
      <c r="B231" s="402"/>
      <c r="C231" s="27"/>
      <c r="D231" s="402"/>
      <c r="E231" s="414"/>
      <c r="F231" s="216"/>
      <c r="G231" s="28"/>
      <c r="H231" s="29"/>
      <c r="I231" s="30"/>
      <c r="J231" s="31"/>
      <c r="K231" s="29"/>
      <c r="L231" s="32"/>
      <c r="M231" s="28"/>
      <c r="N231" s="29"/>
      <c r="O231" s="30"/>
      <c r="P231" s="31"/>
      <c r="Q231" s="29"/>
      <c r="R231" s="32"/>
      <c r="S231" s="28"/>
      <c r="T231" s="29"/>
      <c r="U231" s="30"/>
      <c r="V231" s="28"/>
      <c r="W231" s="29"/>
      <c r="X231" s="30"/>
      <c r="Y231" s="64"/>
      <c r="Z231" s="29"/>
      <c r="AA231" s="30"/>
      <c r="AB231" s="33"/>
      <c r="AC231" s="398"/>
      <c r="AD231" s="398"/>
      <c r="AE231" s="395"/>
      <c r="AF231" s="400"/>
      <c r="AG231" s="34"/>
      <c r="AH231" s="393"/>
      <c r="AI231" s="393"/>
      <c r="AJ231" s="395"/>
      <c r="AK231" s="449"/>
      <c r="AL231" s="218"/>
      <c r="AM231" s="274"/>
      <c r="AN231" s="23"/>
      <c r="AO231" s="24"/>
      <c r="AP231" s="25"/>
      <c r="AQ231" s="25"/>
      <c r="AR231" s="25"/>
      <c r="AS231" s="25"/>
      <c r="AT231" s="25"/>
      <c r="AU231" s="25"/>
      <c r="AV231" s="26"/>
      <c r="AW231" s="127"/>
      <c r="AX231" s="164"/>
      <c r="AY231" s="166"/>
      <c r="AZ231" s="374"/>
    </row>
    <row r="232" spans="1:52" s="334" customFormat="1" ht="16.5" customHeight="1" thickBot="1">
      <c r="A232" s="379">
        <f>+$B$223</f>
        <v>0</v>
      </c>
      <c r="B232" s="401"/>
      <c r="C232" s="175"/>
      <c r="D232" s="401"/>
      <c r="E232" s="413"/>
      <c r="F232" s="208"/>
      <c r="G232" s="209"/>
      <c r="H232" s="210"/>
      <c r="I232" s="211"/>
      <c r="J232" s="212"/>
      <c r="K232" s="210"/>
      <c r="L232" s="213"/>
      <c r="M232" s="209"/>
      <c r="N232" s="210"/>
      <c r="O232" s="211"/>
      <c r="P232" s="212"/>
      <c r="Q232" s="210"/>
      <c r="R232" s="213"/>
      <c r="S232" s="209"/>
      <c r="T232" s="210"/>
      <c r="U232" s="211"/>
      <c r="V232" s="209"/>
      <c r="W232" s="210"/>
      <c r="X232" s="211"/>
      <c r="Y232" s="209"/>
      <c r="Z232" s="210"/>
      <c r="AA232" s="211"/>
      <c r="AB232" s="41"/>
      <c r="AC232" s="397"/>
      <c r="AD232" s="397"/>
      <c r="AE232" s="396"/>
      <c r="AF232" s="399"/>
      <c r="AG232" s="21"/>
      <c r="AH232" s="392"/>
      <c r="AI232" s="392"/>
      <c r="AJ232" s="394"/>
      <c r="AK232" s="448"/>
      <c r="AL232" s="218"/>
      <c r="AM232" s="273"/>
      <c r="AN232" s="23"/>
      <c r="AO232" s="24"/>
      <c r="AP232" s="25"/>
      <c r="AQ232" s="25"/>
      <c r="AR232" s="25"/>
      <c r="AS232" s="25"/>
      <c r="AT232" s="25"/>
      <c r="AU232" s="25"/>
      <c r="AV232" s="26"/>
      <c r="AW232" s="127"/>
      <c r="AX232" s="164"/>
      <c r="AY232" s="166"/>
      <c r="AZ232" s="373">
        <f>AK232</f>
        <v>0</v>
      </c>
    </row>
    <row r="233" spans="1:52" s="334" customFormat="1" ht="16.5" customHeight="1" thickTop="1" thickBot="1">
      <c r="A233" s="381"/>
      <c r="B233" s="402"/>
      <c r="C233" s="27"/>
      <c r="D233" s="402"/>
      <c r="E233" s="414"/>
      <c r="F233" s="216"/>
      <c r="G233" s="28"/>
      <c r="H233" s="29"/>
      <c r="I233" s="30"/>
      <c r="J233" s="31"/>
      <c r="K233" s="29"/>
      <c r="L233" s="32"/>
      <c r="M233" s="28"/>
      <c r="N233" s="29"/>
      <c r="O233" s="30"/>
      <c r="P233" s="31"/>
      <c r="Q233" s="29"/>
      <c r="R233" s="32"/>
      <c r="S233" s="28"/>
      <c r="T233" s="29"/>
      <c r="U233" s="30"/>
      <c r="V233" s="28"/>
      <c r="W233" s="29"/>
      <c r="X233" s="30"/>
      <c r="Y233" s="64"/>
      <c r="Z233" s="29"/>
      <c r="AA233" s="30"/>
      <c r="AB233" s="33"/>
      <c r="AC233" s="398"/>
      <c r="AD233" s="398"/>
      <c r="AE233" s="395"/>
      <c r="AF233" s="400"/>
      <c r="AG233" s="34"/>
      <c r="AH233" s="393"/>
      <c r="AI233" s="393"/>
      <c r="AJ233" s="395"/>
      <c r="AK233" s="449"/>
      <c r="AL233" s="218"/>
      <c r="AM233" s="274"/>
      <c r="AN233" s="23"/>
      <c r="AO233" s="24"/>
      <c r="AP233" s="25"/>
      <c r="AQ233" s="25"/>
      <c r="AR233" s="25"/>
      <c r="AS233" s="25"/>
      <c r="AT233" s="25"/>
      <c r="AU233" s="25"/>
      <c r="AV233" s="26"/>
      <c r="AW233" s="127"/>
      <c r="AX233" s="164"/>
      <c r="AY233" s="166"/>
      <c r="AZ233" s="374"/>
    </row>
    <row r="234" spans="1:52" s="334" customFormat="1" ht="18" customHeight="1" thickBot="1">
      <c r="A234" s="333" t="s">
        <v>20</v>
      </c>
      <c r="B234" s="538"/>
      <c r="C234" s="229"/>
      <c r="D234" s="457"/>
      <c r="E234" s="486"/>
      <c r="F234" s="231"/>
      <c r="G234" s="209"/>
      <c r="H234" s="210"/>
      <c r="I234" s="211"/>
      <c r="J234" s="212"/>
      <c r="K234" s="210"/>
      <c r="L234" s="213"/>
      <c r="M234" s="209"/>
      <c r="N234" s="210"/>
      <c r="O234" s="211"/>
      <c r="P234" s="212"/>
      <c r="Q234" s="210"/>
      <c r="R234" s="213"/>
      <c r="S234" s="209"/>
      <c r="T234" s="210"/>
      <c r="U234" s="211"/>
      <c r="V234" s="212"/>
      <c r="W234" s="210"/>
      <c r="X234" s="213"/>
      <c r="Y234" s="209"/>
      <c r="Z234" s="210"/>
      <c r="AA234" s="211"/>
      <c r="AB234" s="41"/>
      <c r="AC234" s="397"/>
      <c r="AD234" s="397"/>
      <c r="AE234" s="396"/>
      <c r="AF234" s="399"/>
      <c r="AG234" s="52"/>
      <c r="AH234" s="392"/>
      <c r="AI234" s="392"/>
      <c r="AJ234" s="394"/>
      <c r="AK234" s="448"/>
      <c r="AL234" s="218"/>
      <c r="AM234" s="249"/>
      <c r="AN234" s="23"/>
      <c r="AO234" s="24"/>
      <c r="AP234" s="25"/>
      <c r="AQ234" s="25"/>
      <c r="AR234" s="25"/>
      <c r="AS234" s="25"/>
      <c r="AT234" s="25"/>
      <c r="AU234" s="25"/>
      <c r="AV234" s="26"/>
      <c r="AW234" s="127"/>
      <c r="AX234" s="164"/>
      <c r="AY234" s="166"/>
      <c r="AZ234" s="391">
        <f>AK234</f>
        <v>0</v>
      </c>
    </row>
    <row r="235" spans="1:52" s="334" customFormat="1" ht="18" customHeight="1" thickTop="1" thickBot="1">
      <c r="A235" s="333" t="s">
        <v>20</v>
      </c>
      <c r="B235" s="539"/>
      <c r="C235" s="65"/>
      <c r="D235" s="458"/>
      <c r="E235" s="487"/>
      <c r="F235" s="216"/>
      <c r="G235" s="28"/>
      <c r="H235" s="29"/>
      <c r="I235" s="30"/>
      <c r="J235" s="31"/>
      <c r="K235" s="29"/>
      <c r="L235" s="32"/>
      <c r="M235" s="28"/>
      <c r="N235" s="29"/>
      <c r="O235" s="30"/>
      <c r="P235" s="31"/>
      <c r="Q235" s="29"/>
      <c r="R235" s="32"/>
      <c r="S235" s="28"/>
      <c r="T235" s="29"/>
      <c r="U235" s="30"/>
      <c r="V235" s="31"/>
      <c r="W235" s="29"/>
      <c r="X235" s="32"/>
      <c r="Y235" s="28"/>
      <c r="Z235" s="29"/>
      <c r="AA235" s="30"/>
      <c r="AB235" s="33"/>
      <c r="AC235" s="398"/>
      <c r="AD235" s="398"/>
      <c r="AE235" s="395"/>
      <c r="AF235" s="400"/>
      <c r="AG235" s="56"/>
      <c r="AH235" s="393"/>
      <c r="AI235" s="393"/>
      <c r="AJ235" s="395"/>
      <c r="AK235" s="449"/>
      <c r="AL235" s="218"/>
      <c r="AM235" s="249"/>
      <c r="AN235" s="23"/>
      <c r="AO235" s="24"/>
      <c r="AP235" s="25"/>
      <c r="AQ235" s="25"/>
      <c r="AR235" s="25"/>
      <c r="AS235" s="25"/>
      <c r="AT235" s="25"/>
      <c r="AU235" s="25"/>
      <c r="AV235" s="26"/>
      <c r="AW235" s="127"/>
      <c r="AX235" s="164"/>
      <c r="AY235" s="166"/>
      <c r="AZ235" s="374"/>
    </row>
    <row r="236" spans="1:52" s="334" customFormat="1" ht="18" customHeight="1" thickBot="1">
      <c r="A236" s="333"/>
      <c r="B236" s="540"/>
      <c r="C236" s="541"/>
      <c r="D236" s="541"/>
      <c r="E236" s="58"/>
      <c r="F236" s="59"/>
      <c r="G236" s="466"/>
      <c r="H236" s="467"/>
      <c r="I236" s="467"/>
      <c r="J236" s="467"/>
      <c r="K236" s="467"/>
      <c r="L236" s="468"/>
      <c r="M236" s="450"/>
      <c r="N236" s="451"/>
      <c r="O236" s="452"/>
      <c r="P236" s="502"/>
      <c r="Q236" s="451"/>
      <c r="R236" s="503"/>
      <c r="S236" s="504"/>
      <c r="T236" s="505"/>
      <c r="U236" s="506"/>
      <c r="V236" s="463"/>
      <c r="W236" s="464"/>
      <c r="X236" s="465"/>
      <c r="Y236" s="507"/>
      <c r="Z236" s="508"/>
      <c r="AA236" s="509"/>
      <c r="AB236" s="404"/>
      <c r="AC236" s="378"/>
      <c r="AD236" s="378"/>
      <c r="AE236" s="378"/>
      <c r="AF236" s="405"/>
      <c r="AG236" s="378"/>
      <c r="AH236" s="378"/>
      <c r="AI236" s="378"/>
      <c r="AJ236" s="378"/>
      <c r="AK236" s="378"/>
      <c r="AL236" s="378"/>
      <c r="AM236" s="378"/>
      <c r="AN236" s="15"/>
      <c r="AO236" s="129"/>
      <c r="AP236" s="129"/>
      <c r="AQ236" s="129"/>
      <c r="AW236" s="128"/>
      <c r="AX236" s="164"/>
      <c r="AY236" s="166"/>
    </row>
    <row r="237" spans="1:52" s="334" customFormat="1" ht="18" customHeight="1" thickBot="1">
      <c r="A237" s="379">
        <f>+$B$236</f>
        <v>0</v>
      </c>
      <c r="B237" s="401"/>
      <c r="C237" s="175"/>
      <c r="D237" s="402"/>
      <c r="E237" s="413"/>
      <c r="F237" s="208"/>
      <c r="G237" s="278"/>
      <c r="H237" s="276"/>
      <c r="I237" s="277"/>
      <c r="J237" s="38"/>
      <c r="K237" s="276"/>
      <c r="L237" s="39"/>
      <c r="M237" s="278"/>
      <c r="N237" s="276"/>
      <c r="O237" s="277"/>
      <c r="P237" s="38"/>
      <c r="Q237" s="276"/>
      <c r="R237" s="287"/>
      <c r="S237" s="278"/>
      <c r="T237" s="276"/>
      <c r="U237" s="277"/>
      <c r="V237" s="278"/>
      <c r="W237" s="276"/>
      <c r="X237" s="277"/>
      <c r="Y237" s="209"/>
      <c r="Z237" s="210"/>
      <c r="AA237" s="211"/>
      <c r="AB237" s="41"/>
      <c r="AC237" s="397"/>
      <c r="AD237" s="397"/>
      <c r="AE237" s="396"/>
      <c r="AF237" s="399"/>
      <c r="AG237" s="21"/>
      <c r="AH237" s="392"/>
      <c r="AI237" s="392"/>
      <c r="AJ237" s="394"/>
      <c r="AK237" s="448"/>
      <c r="AL237" s="218"/>
      <c r="AM237" s="273"/>
      <c r="AN237" s="23"/>
      <c r="AO237" s="24"/>
      <c r="AP237" s="25"/>
      <c r="AQ237" s="25"/>
      <c r="AR237" s="25"/>
      <c r="AS237" s="25"/>
      <c r="AT237" s="25"/>
      <c r="AU237" s="25"/>
      <c r="AV237" s="26"/>
      <c r="AW237" s="127"/>
      <c r="AX237" s="164"/>
      <c r="AY237" s="166"/>
      <c r="AZ237" s="373">
        <f>AK237</f>
        <v>0</v>
      </c>
    </row>
    <row r="238" spans="1:52" s="334" customFormat="1" ht="18" customHeight="1" thickTop="1" thickBot="1">
      <c r="A238" s="381"/>
      <c r="B238" s="402"/>
      <c r="C238" s="27"/>
      <c r="D238" s="402"/>
      <c r="E238" s="414"/>
      <c r="F238" s="216"/>
      <c r="G238" s="28"/>
      <c r="H238" s="29"/>
      <c r="I238" s="30"/>
      <c r="J238" s="31"/>
      <c r="K238" s="29"/>
      <c r="L238" s="32"/>
      <c r="M238" s="28"/>
      <c r="N238" s="29"/>
      <c r="O238" s="30"/>
      <c r="P238" s="31"/>
      <c r="Q238" s="29"/>
      <c r="R238" s="32"/>
      <c r="S238" s="28"/>
      <c r="T238" s="29"/>
      <c r="U238" s="30"/>
      <c r="V238" s="28"/>
      <c r="W238" s="29"/>
      <c r="X238" s="30"/>
      <c r="Y238" s="64"/>
      <c r="Z238" s="29"/>
      <c r="AA238" s="30"/>
      <c r="AB238" s="33"/>
      <c r="AC238" s="398"/>
      <c r="AD238" s="398"/>
      <c r="AE238" s="395"/>
      <c r="AF238" s="400"/>
      <c r="AG238" s="34"/>
      <c r="AH238" s="393"/>
      <c r="AI238" s="393"/>
      <c r="AJ238" s="395"/>
      <c r="AK238" s="449"/>
      <c r="AL238" s="218"/>
      <c r="AM238" s="274"/>
      <c r="AN238" s="23"/>
      <c r="AO238" s="24"/>
      <c r="AP238" s="25"/>
      <c r="AQ238" s="25"/>
      <c r="AR238" s="25"/>
      <c r="AS238" s="25"/>
      <c r="AT238" s="25"/>
      <c r="AU238" s="25"/>
      <c r="AV238" s="26"/>
      <c r="AW238" s="127"/>
      <c r="AX238" s="164"/>
      <c r="AY238" s="166"/>
      <c r="AZ238" s="374"/>
    </row>
    <row r="239" spans="1:52" s="334" customFormat="1" ht="18" customHeight="1" thickBot="1">
      <c r="A239" s="379">
        <f>+$B$236</f>
        <v>0</v>
      </c>
      <c r="B239" s="401"/>
      <c r="C239" s="175"/>
      <c r="D239" s="401"/>
      <c r="E239" s="413"/>
      <c r="F239" s="208"/>
      <c r="G239" s="278"/>
      <c r="H239" s="210"/>
      <c r="I239" s="211"/>
      <c r="J239" s="212"/>
      <c r="K239" s="210"/>
      <c r="L239" s="213"/>
      <c r="M239" s="209"/>
      <c r="N239" s="219"/>
      <c r="O239" s="211"/>
      <c r="P239" s="239"/>
      <c r="Q239" s="210"/>
      <c r="R239" s="213"/>
      <c r="S239" s="278"/>
      <c r="T239" s="210"/>
      <c r="U239" s="324"/>
      <c r="V239" s="278"/>
      <c r="W239" s="210"/>
      <c r="X239" s="211"/>
      <c r="Y239" s="209"/>
      <c r="Z239" s="210"/>
      <c r="AA239" s="211"/>
      <c r="AB239" s="41"/>
      <c r="AC239" s="397"/>
      <c r="AD239" s="397"/>
      <c r="AE239" s="396"/>
      <c r="AF239" s="399"/>
      <c r="AG239" s="21"/>
      <c r="AH239" s="392"/>
      <c r="AI239" s="392"/>
      <c r="AJ239" s="394"/>
      <c r="AK239" s="448"/>
      <c r="AL239" s="218"/>
      <c r="AM239" s="273"/>
      <c r="AN239" s="23"/>
      <c r="AO239" s="24"/>
      <c r="AP239" s="25"/>
      <c r="AQ239" s="25"/>
      <c r="AR239" s="25"/>
      <c r="AS239" s="25"/>
      <c r="AT239" s="25"/>
      <c r="AU239" s="25"/>
      <c r="AV239" s="26"/>
      <c r="AW239" s="127"/>
      <c r="AX239" s="164"/>
      <c r="AY239" s="166"/>
      <c r="AZ239" s="373">
        <f>AK239</f>
        <v>0</v>
      </c>
    </row>
    <row r="240" spans="1:52" s="334" customFormat="1" ht="18" customHeight="1" thickTop="1" thickBot="1">
      <c r="A240" s="381"/>
      <c r="B240" s="402"/>
      <c r="C240" s="27"/>
      <c r="D240" s="402"/>
      <c r="E240" s="414"/>
      <c r="F240" s="216"/>
      <c r="G240" s="28"/>
      <c r="H240" s="29"/>
      <c r="I240" s="30"/>
      <c r="J240" s="31"/>
      <c r="K240" s="29"/>
      <c r="L240" s="32"/>
      <c r="M240" s="28"/>
      <c r="N240" s="29"/>
      <c r="O240" s="30"/>
      <c r="P240" s="31"/>
      <c r="Q240" s="29"/>
      <c r="R240" s="32"/>
      <c r="S240" s="28"/>
      <c r="T240" s="29"/>
      <c r="U240" s="30"/>
      <c r="V240" s="28"/>
      <c r="W240" s="29"/>
      <c r="X240" s="30"/>
      <c r="Y240" s="64"/>
      <c r="Z240" s="29"/>
      <c r="AA240" s="30"/>
      <c r="AB240" s="33"/>
      <c r="AC240" s="398"/>
      <c r="AD240" s="398"/>
      <c r="AE240" s="395"/>
      <c r="AF240" s="400"/>
      <c r="AG240" s="34"/>
      <c r="AH240" s="393"/>
      <c r="AI240" s="393"/>
      <c r="AJ240" s="395"/>
      <c r="AK240" s="449"/>
      <c r="AL240" s="218"/>
      <c r="AM240" s="274"/>
      <c r="AN240" s="23"/>
      <c r="AO240" s="24"/>
      <c r="AP240" s="25"/>
      <c r="AQ240" s="25"/>
      <c r="AR240" s="25"/>
      <c r="AS240" s="25"/>
      <c r="AT240" s="25"/>
      <c r="AU240" s="25"/>
      <c r="AV240" s="26"/>
      <c r="AW240" s="127"/>
      <c r="AX240" s="164"/>
      <c r="AY240" s="166"/>
      <c r="AZ240" s="374"/>
    </row>
    <row r="241" spans="1:52" s="334" customFormat="1" ht="18" customHeight="1" thickBot="1">
      <c r="A241" s="379">
        <f>+$B$236</f>
        <v>0</v>
      </c>
      <c r="B241" s="401"/>
      <c r="C241" s="175"/>
      <c r="D241" s="401"/>
      <c r="E241" s="413"/>
      <c r="F241" s="208"/>
      <c r="G241" s="209"/>
      <c r="H241" s="210"/>
      <c r="I241" s="211"/>
      <c r="J241" s="212"/>
      <c r="K241" s="210"/>
      <c r="L241" s="213"/>
      <c r="M241" s="209"/>
      <c r="N241" s="210"/>
      <c r="O241" s="211"/>
      <c r="P241" s="212"/>
      <c r="Q241" s="210"/>
      <c r="R241" s="213"/>
      <c r="S241" s="209"/>
      <c r="T241" s="210"/>
      <c r="U241" s="211"/>
      <c r="V241" s="209"/>
      <c r="W241" s="210"/>
      <c r="X241" s="211"/>
      <c r="Y241" s="209"/>
      <c r="Z241" s="210"/>
      <c r="AA241" s="211"/>
      <c r="AB241" s="41"/>
      <c r="AC241" s="397"/>
      <c r="AD241" s="397"/>
      <c r="AE241" s="396"/>
      <c r="AF241" s="399"/>
      <c r="AG241" s="21"/>
      <c r="AH241" s="392"/>
      <c r="AI241" s="392"/>
      <c r="AJ241" s="394"/>
      <c r="AK241" s="448"/>
      <c r="AL241" s="218"/>
      <c r="AM241" s="273"/>
      <c r="AN241" s="23"/>
      <c r="AO241" s="24"/>
      <c r="AP241" s="25"/>
      <c r="AQ241" s="25"/>
      <c r="AR241" s="25"/>
      <c r="AS241" s="25"/>
      <c r="AT241" s="25"/>
      <c r="AU241" s="25"/>
      <c r="AV241" s="26"/>
      <c r="AW241" s="127"/>
      <c r="AX241" s="164"/>
      <c r="AY241" s="166"/>
      <c r="AZ241" s="373">
        <f>AK241</f>
        <v>0</v>
      </c>
    </row>
    <row r="242" spans="1:52" s="334" customFormat="1" ht="18" customHeight="1" thickTop="1" thickBot="1">
      <c r="A242" s="381"/>
      <c r="B242" s="402"/>
      <c r="C242" s="27"/>
      <c r="D242" s="402"/>
      <c r="E242" s="414"/>
      <c r="F242" s="216"/>
      <c r="G242" s="28"/>
      <c r="H242" s="29"/>
      <c r="I242" s="30"/>
      <c r="J242" s="31"/>
      <c r="K242" s="29"/>
      <c r="L242" s="32"/>
      <c r="M242" s="28"/>
      <c r="N242" s="63"/>
      <c r="O242" s="30"/>
      <c r="P242" s="31"/>
      <c r="Q242" s="29"/>
      <c r="R242" s="32"/>
      <c r="S242" s="28"/>
      <c r="T242" s="29"/>
      <c r="U242" s="30"/>
      <c r="V242" s="28"/>
      <c r="W242" s="29"/>
      <c r="X242" s="30"/>
      <c r="Y242" s="64"/>
      <c r="Z242" s="29"/>
      <c r="AA242" s="30"/>
      <c r="AB242" s="33"/>
      <c r="AC242" s="398"/>
      <c r="AD242" s="398"/>
      <c r="AE242" s="395"/>
      <c r="AF242" s="400"/>
      <c r="AG242" s="34"/>
      <c r="AH242" s="393"/>
      <c r="AI242" s="393"/>
      <c r="AJ242" s="395"/>
      <c r="AK242" s="449"/>
      <c r="AL242" s="218"/>
      <c r="AM242" s="274"/>
      <c r="AN242" s="23"/>
      <c r="AO242" s="24"/>
      <c r="AP242" s="25"/>
      <c r="AQ242" s="25"/>
      <c r="AR242" s="25"/>
      <c r="AS242" s="25"/>
      <c r="AT242" s="25"/>
      <c r="AU242" s="25"/>
      <c r="AV242" s="26"/>
      <c r="AW242" s="127"/>
      <c r="AX242" s="164"/>
      <c r="AY242" s="166"/>
      <c r="AZ242" s="374"/>
    </row>
    <row r="243" spans="1:52" s="334" customFormat="1" ht="18" customHeight="1" thickBot="1">
      <c r="A243" s="379">
        <f>+$B$236</f>
        <v>0</v>
      </c>
      <c r="B243" s="401"/>
      <c r="C243" s="175"/>
      <c r="D243" s="401"/>
      <c r="E243" s="413"/>
      <c r="F243" s="208"/>
      <c r="G243" s="209"/>
      <c r="H243" s="210"/>
      <c r="I243" s="211"/>
      <c r="J243" s="212"/>
      <c r="K243" s="210"/>
      <c r="L243" s="213"/>
      <c r="M243" s="209"/>
      <c r="N243" s="210"/>
      <c r="O243" s="211"/>
      <c r="P243" s="212"/>
      <c r="Q243" s="210"/>
      <c r="R243" s="213"/>
      <c r="S243" s="209"/>
      <c r="T243" s="210"/>
      <c r="U243" s="211"/>
      <c r="V243" s="209"/>
      <c r="W243" s="210"/>
      <c r="X243" s="211"/>
      <c r="Y243" s="209"/>
      <c r="Z243" s="210"/>
      <c r="AA243" s="211"/>
      <c r="AB243" s="41"/>
      <c r="AC243" s="397"/>
      <c r="AD243" s="397"/>
      <c r="AE243" s="396"/>
      <c r="AF243" s="399"/>
      <c r="AG243" s="21"/>
      <c r="AH243" s="392"/>
      <c r="AI243" s="392"/>
      <c r="AJ243" s="394"/>
      <c r="AK243" s="448"/>
      <c r="AL243" s="218"/>
      <c r="AM243" s="273"/>
      <c r="AN243" s="23"/>
      <c r="AO243" s="24"/>
      <c r="AP243" s="25"/>
      <c r="AQ243" s="25"/>
      <c r="AR243" s="25"/>
      <c r="AS243" s="25"/>
      <c r="AT243" s="25"/>
      <c r="AU243" s="25"/>
      <c r="AV243" s="26"/>
      <c r="AW243" s="127"/>
      <c r="AX243" s="164"/>
      <c r="AY243" s="166"/>
      <c r="AZ243" s="373">
        <f>AK243</f>
        <v>0</v>
      </c>
    </row>
    <row r="244" spans="1:52" s="334" customFormat="1" ht="18" customHeight="1" thickTop="1" thickBot="1">
      <c r="A244" s="381"/>
      <c r="B244" s="402"/>
      <c r="C244" s="27"/>
      <c r="D244" s="402"/>
      <c r="E244" s="414"/>
      <c r="F244" s="216"/>
      <c r="G244" s="28"/>
      <c r="H244" s="29"/>
      <c r="I244" s="30"/>
      <c r="J244" s="31"/>
      <c r="K244" s="29"/>
      <c r="L244" s="32"/>
      <c r="M244" s="28"/>
      <c r="N244" s="29"/>
      <c r="O244" s="30"/>
      <c r="P244" s="31"/>
      <c r="Q244" s="29"/>
      <c r="R244" s="32"/>
      <c r="S244" s="28"/>
      <c r="T244" s="29"/>
      <c r="U244" s="30"/>
      <c r="V244" s="28"/>
      <c r="W244" s="29"/>
      <c r="X244" s="30"/>
      <c r="Y244" s="64"/>
      <c r="Z244" s="29"/>
      <c r="AA244" s="30"/>
      <c r="AB244" s="33"/>
      <c r="AC244" s="398"/>
      <c r="AD244" s="398"/>
      <c r="AE244" s="395"/>
      <c r="AF244" s="400"/>
      <c r="AG244" s="34"/>
      <c r="AH244" s="393"/>
      <c r="AI244" s="393"/>
      <c r="AJ244" s="395"/>
      <c r="AK244" s="449"/>
      <c r="AL244" s="218"/>
      <c r="AM244" s="274"/>
      <c r="AN244" s="23"/>
      <c r="AO244" s="24"/>
      <c r="AP244" s="25"/>
      <c r="AQ244" s="25"/>
      <c r="AR244" s="25"/>
      <c r="AS244" s="25"/>
      <c r="AT244" s="25"/>
      <c r="AU244" s="25"/>
      <c r="AV244" s="26"/>
      <c r="AW244" s="127"/>
      <c r="AX244" s="164"/>
      <c r="AY244" s="166"/>
      <c r="AZ244" s="374"/>
    </row>
    <row r="245" spans="1:52" s="334" customFormat="1" ht="18" customHeight="1" thickBot="1">
      <c r="A245" s="379">
        <f>+$B$236</f>
        <v>0</v>
      </c>
      <c r="B245" s="401"/>
      <c r="C245" s="175"/>
      <c r="D245" s="401"/>
      <c r="E245" s="413"/>
      <c r="F245" s="208"/>
      <c r="G245" s="209"/>
      <c r="H245" s="210"/>
      <c r="I245" s="211"/>
      <c r="J245" s="212"/>
      <c r="K245" s="210"/>
      <c r="L245" s="213"/>
      <c r="M245" s="209"/>
      <c r="N245" s="210"/>
      <c r="O245" s="211"/>
      <c r="P245" s="212"/>
      <c r="Q245" s="210"/>
      <c r="R245" s="213"/>
      <c r="S245" s="209"/>
      <c r="T245" s="210"/>
      <c r="U245" s="211"/>
      <c r="V245" s="209"/>
      <c r="W245" s="210"/>
      <c r="X245" s="211"/>
      <c r="Y245" s="209"/>
      <c r="Z245" s="210"/>
      <c r="AA245" s="211"/>
      <c r="AB245" s="41"/>
      <c r="AC245" s="397"/>
      <c r="AD245" s="397"/>
      <c r="AE245" s="396"/>
      <c r="AF245" s="399"/>
      <c r="AG245" s="21"/>
      <c r="AH245" s="392"/>
      <c r="AI245" s="392"/>
      <c r="AJ245" s="394"/>
      <c r="AK245" s="448"/>
      <c r="AL245" s="218"/>
      <c r="AM245" s="273"/>
      <c r="AN245" s="23"/>
      <c r="AO245" s="24"/>
      <c r="AP245" s="25"/>
      <c r="AQ245" s="25"/>
      <c r="AR245" s="25"/>
      <c r="AS245" s="25"/>
      <c r="AT245" s="25"/>
      <c r="AU245" s="25"/>
      <c r="AV245" s="26"/>
      <c r="AW245" s="127"/>
      <c r="AX245" s="164"/>
      <c r="AY245" s="166"/>
      <c r="AZ245" s="373">
        <f>AK245</f>
        <v>0</v>
      </c>
    </row>
    <row r="246" spans="1:52" s="334" customFormat="1" ht="18.75" customHeight="1" thickTop="1" thickBot="1">
      <c r="A246" s="381"/>
      <c r="B246" s="402"/>
      <c r="C246" s="27"/>
      <c r="D246" s="402"/>
      <c r="E246" s="414"/>
      <c r="F246" s="216"/>
      <c r="G246" s="28"/>
      <c r="H246" s="29"/>
      <c r="I246" s="30"/>
      <c r="J246" s="31"/>
      <c r="K246" s="29"/>
      <c r="L246" s="32"/>
      <c r="M246" s="28"/>
      <c r="N246" s="29"/>
      <c r="O246" s="30"/>
      <c r="P246" s="31"/>
      <c r="Q246" s="29"/>
      <c r="R246" s="32"/>
      <c r="S246" s="28"/>
      <c r="T246" s="29"/>
      <c r="U246" s="30"/>
      <c r="V246" s="28"/>
      <c r="W246" s="29"/>
      <c r="X246" s="30"/>
      <c r="Y246" s="64"/>
      <c r="Z246" s="29"/>
      <c r="AA246" s="30"/>
      <c r="AB246" s="33"/>
      <c r="AC246" s="398"/>
      <c r="AD246" s="398"/>
      <c r="AE246" s="395"/>
      <c r="AF246" s="400"/>
      <c r="AG246" s="34"/>
      <c r="AH246" s="393"/>
      <c r="AI246" s="393"/>
      <c r="AJ246" s="395"/>
      <c r="AK246" s="449"/>
      <c r="AL246" s="218"/>
      <c r="AM246" s="274"/>
      <c r="AN246" s="23"/>
      <c r="AO246" s="24"/>
      <c r="AP246" s="25"/>
      <c r="AQ246" s="25"/>
      <c r="AR246" s="25"/>
      <c r="AS246" s="25"/>
      <c r="AT246" s="25"/>
      <c r="AU246" s="25"/>
      <c r="AV246" s="26"/>
      <c r="AW246" s="127"/>
      <c r="AX246" s="164"/>
      <c r="AY246" s="166"/>
      <c r="AZ246" s="374"/>
    </row>
    <row r="247" spans="1:52" s="334" customFormat="1" ht="18" customHeight="1" thickBot="1">
      <c r="A247" s="379">
        <f>+$B$236</f>
        <v>0</v>
      </c>
      <c r="B247" s="401"/>
      <c r="C247" s="175"/>
      <c r="D247" s="401"/>
      <c r="E247" s="413"/>
      <c r="F247" s="208"/>
      <c r="G247" s="209"/>
      <c r="H247" s="210"/>
      <c r="I247" s="211"/>
      <c r="J247" s="212"/>
      <c r="K247" s="210"/>
      <c r="L247" s="213"/>
      <c r="M247" s="209"/>
      <c r="N247" s="210"/>
      <c r="O247" s="211"/>
      <c r="P247" s="212"/>
      <c r="Q247" s="210"/>
      <c r="R247" s="213"/>
      <c r="S247" s="209"/>
      <c r="T247" s="210"/>
      <c r="U247" s="211"/>
      <c r="V247" s="209"/>
      <c r="W247" s="210"/>
      <c r="X247" s="211"/>
      <c r="Y247" s="209"/>
      <c r="Z247" s="210"/>
      <c r="AA247" s="211"/>
      <c r="AB247" s="41"/>
      <c r="AC247" s="397"/>
      <c r="AD247" s="397"/>
      <c r="AE247" s="396"/>
      <c r="AF247" s="399"/>
      <c r="AG247" s="21"/>
      <c r="AH247" s="392"/>
      <c r="AI247" s="392"/>
      <c r="AJ247" s="394"/>
      <c r="AK247" s="448"/>
      <c r="AL247" s="218"/>
      <c r="AM247" s="273"/>
      <c r="AN247" s="23"/>
      <c r="AO247" s="24"/>
      <c r="AP247" s="25"/>
      <c r="AQ247" s="25"/>
      <c r="AR247" s="25"/>
      <c r="AS247" s="25"/>
      <c r="AT247" s="25"/>
      <c r="AU247" s="25"/>
      <c r="AV247" s="26"/>
      <c r="AW247" s="127"/>
      <c r="AX247" s="164"/>
      <c r="AY247" s="166"/>
      <c r="AZ247" s="373">
        <f>AK247</f>
        <v>0</v>
      </c>
    </row>
    <row r="248" spans="1:52" s="334" customFormat="1" ht="18.75" customHeight="1" thickTop="1" thickBot="1">
      <c r="A248" s="381"/>
      <c r="B248" s="402"/>
      <c r="C248" s="27"/>
      <c r="D248" s="402"/>
      <c r="E248" s="414"/>
      <c r="F248" s="216"/>
      <c r="G248" s="28"/>
      <c r="H248" s="29"/>
      <c r="I248" s="30"/>
      <c r="J248" s="31"/>
      <c r="K248" s="29"/>
      <c r="L248" s="32"/>
      <c r="M248" s="28"/>
      <c r="N248" s="29"/>
      <c r="O248" s="30"/>
      <c r="P248" s="31"/>
      <c r="Q248" s="29"/>
      <c r="R248" s="32"/>
      <c r="S248" s="28"/>
      <c r="T248" s="29"/>
      <c r="U248" s="30"/>
      <c r="V248" s="28"/>
      <c r="W248" s="29"/>
      <c r="X248" s="30"/>
      <c r="Y248" s="64"/>
      <c r="Z248" s="29"/>
      <c r="AA248" s="30"/>
      <c r="AB248" s="33"/>
      <c r="AC248" s="398"/>
      <c r="AD248" s="398"/>
      <c r="AE248" s="395"/>
      <c r="AF248" s="400"/>
      <c r="AG248" s="34"/>
      <c r="AH248" s="393"/>
      <c r="AI248" s="393"/>
      <c r="AJ248" s="395"/>
      <c r="AK248" s="449"/>
      <c r="AL248" s="218"/>
      <c r="AM248" s="274"/>
      <c r="AN248" s="23"/>
      <c r="AO248" s="24"/>
      <c r="AP248" s="25"/>
      <c r="AQ248" s="25"/>
      <c r="AR248" s="25"/>
      <c r="AS248" s="25"/>
      <c r="AT248" s="25"/>
      <c r="AU248" s="25"/>
      <c r="AV248" s="26"/>
      <c r="AW248" s="127"/>
      <c r="AX248" s="164"/>
      <c r="AY248" s="166"/>
      <c r="AZ248" s="374"/>
    </row>
    <row r="249" spans="1:52" s="334" customFormat="1" ht="16.5" customHeight="1" thickBot="1">
      <c r="A249" s="379">
        <f>+$B$236</f>
        <v>0</v>
      </c>
      <c r="B249" s="401"/>
      <c r="C249" s="175"/>
      <c r="D249" s="401"/>
      <c r="E249" s="413"/>
      <c r="F249" s="208"/>
      <c r="G249" s="209"/>
      <c r="H249" s="210"/>
      <c r="I249" s="211"/>
      <c r="J249" s="212"/>
      <c r="K249" s="210"/>
      <c r="L249" s="213"/>
      <c r="M249" s="209"/>
      <c r="N249" s="210"/>
      <c r="O249" s="211"/>
      <c r="P249" s="212"/>
      <c r="Q249" s="210"/>
      <c r="R249" s="213"/>
      <c r="S249" s="209"/>
      <c r="T249" s="210"/>
      <c r="U249" s="211"/>
      <c r="V249" s="209"/>
      <c r="W249" s="210"/>
      <c r="X249" s="211"/>
      <c r="Y249" s="209"/>
      <c r="Z249" s="210"/>
      <c r="AA249" s="211"/>
      <c r="AB249" s="41"/>
      <c r="AC249" s="397"/>
      <c r="AD249" s="397"/>
      <c r="AE249" s="396"/>
      <c r="AF249" s="399"/>
      <c r="AG249" s="21"/>
      <c r="AH249" s="392"/>
      <c r="AI249" s="392"/>
      <c r="AJ249" s="394"/>
      <c r="AK249" s="448"/>
      <c r="AL249" s="218"/>
      <c r="AM249" s="273"/>
      <c r="AN249" s="23"/>
      <c r="AO249" s="24"/>
      <c r="AP249" s="25"/>
      <c r="AQ249" s="25"/>
      <c r="AR249" s="25"/>
      <c r="AS249" s="25"/>
      <c r="AT249" s="25"/>
      <c r="AU249" s="25"/>
      <c r="AV249" s="26"/>
      <c r="AW249" s="127"/>
      <c r="AX249" s="164"/>
      <c r="AY249" s="166"/>
      <c r="AZ249" s="373">
        <f>AK249</f>
        <v>0</v>
      </c>
    </row>
    <row r="250" spans="1:52" s="334" customFormat="1" ht="16.5" customHeight="1" thickTop="1" thickBot="1">
      <c r="A250" s="381"/>
      <c r="B250" s="402"/>
      <c r="C250" s="27"/>
      <c r="D250" s="402"/>
      <c r="E250" s="414"/>
      <c r="F250" s="216"/>
      <c r="G250" s="28"/>
      <c r="H250" s="29"/>
      <c r="I250" s="30"/>
      <c r="J250" s="31"/>
      <c r="K250" s="29"/>
      <c r="L250" s="32"/>
      <c r="M250" s="28"/>
      <c r="N250" s="29"/>
      <c r="O250" s="30"/>
      <c r="P250" s="31"/>
      <c r="Q250" s="29"/>
      <c r="R250" s="32"/>
      <c r="S250" s="28"/>
      <c r="T250" s="29"/>
      <c r="U250" s="30"/>
      <c r="V250" s="28"/>
      <c r="W250" s="29"/>
      <c r="X250" s="30"/>
      <c r="Y250" s="64"/>
      <c r="Z250" s="29"/>
      <c r="AA250" s="30"/>
      <c r="AB250" s="33"/>
      <c r="AC250" s="398"/>
      <c r="AD250" s="398"/>
      <c r="AE250" s="395"/>
      <c r="AF250" s="400"/>
      <c r="AG250" s="34"/>
      <c r="AH250" s="393"/>
      <c r="AI250" s="393"/>
      <c r="AJ250" s="395"/>
      <c r="AK250" s="449"/>
      <c r="AL250" s="218"/>
      <c r="AM250" s="274"/>
      <c r="AN250" s="23"/>
      <c r="AO250" s="24"/>
      <c r="AP250" s="25"/>
      <c r="AQ250" s="25"/>
      <c r="AR250" s="25"/>
      <c r="AS250" s="25"/>
      <c r="AT250" s="25"/>
      <c r="AU250" s="25"/>
      <c r="AV250" s="26"/>
      <c r="AW250" s="127"/>
      <c r="AX250" s="164"/>
      <c r="AY250" s="166"/>
      <c r="AZ250" s="374"/>
    </row>
    <row r="251" spans="1:52" s="334" customFormat="1" ht="16.5" customHeight="1" thickBot="1">
      <c r="A251" s="379">
        <f>+$B$236</f>
        <v>0</v>
      </c>
      <c r="B251" s="401"/>
      <c r="C251" s="175"/>
      <c r="D251" s="401"/>
      <c r="E251" s="413"/>
      <c r="F251" s="208"/>
      <c r="G251" s="209"/>
      <c r="H251" s="210"/>
      <c r="I251" s="211"/>
      <c r="J251" s="212"/>
      <c r="K251" s="210"/>
      <c r="L251" s="213"/>
      <c r="M251" s="209"/>
      <c r="N251" s="210"/>
      <c r="O251" s="211"/>
      <c r="P251" s="212"/>
      <c r="Q251" s="210"/>
      <c r="R251" s="213"/>
      <c r="S251" s="209"/>
      <c r="T251" s="210"/>
      <c r="U251" s="211"/>
      <c r="V251" s="209"/>
      <c r="W251" s="210"/>
      <c r="X251" s="211"/>
      <c r="Y251" s="209"/>
      <c r="Z251" s="210"/>
      <c r="AA251" s="211"/>
      <c r="AB251" s="41"/>
      <c r="AC251" s="397"/>
      <c r="AD251" s="397"/>
      <c r="AE251" s="396"/>
      <c r="AF251" s="399"/>
      <c r="AG251" s="21"/>
      <c r="AH251" s="392"/>
      <c r="AI251" s="392"/>
      <c r="AJ251" s="394"/>
      <c r="AK251" s="448"/>
      <c r="AL251" s="218"/>
      <c r="AM251" s="273"/>
      <c r="AN251" s="23"/>
      <c r="AO251" s="24"/>
      <c r="AP251" s="25"/>
      <c r="AQ251" s="25"/>
      <c r="AR251" s="25"/>
      <c r="AS251" s="25"/>
      <c r="AT251" s="25"/>
      <c r="AU251" s="25"/>
      <c r="AV251" s="26"/>
      <c r="AW251" s="127"/>
      <c r="AX251" s="164"/>
      <c r="AY251" s="166"/>
      <c r="AZ251" s="373">
        <f>AK251</f>
        <v>0</v>
      </c>
    </row>
    <row r="252" spans="1:52" s="334" customFormat="1" ht="16.5" customHeight="1" thickTop="1" thickBot="1">
      <c r="A252" s="381"/>
      <c r="B252" s="402"/>
      <c r="C252" s="27"/>
      <c r="D252" s="402"/>
      <c r="E252" s="414"/>
      <c r="F252" s="216"/>
      <c r="G252" s="28"/>
      <c r="H252" s="29"/>
      <c r="I252" s="30"/>
      <c r="J252" s="31"/>
      <c r="K252" s="29"/>
      <c r="L252" s="32"/>
      <c r="M252" s="28"/>
      <c r="N252" s="29"/>
      <c r="O252" s="30"/>
      <c r="P252" s="31"/>
      <c r="Q252" s="29"/>
      <c r="R252" s="32"/>
      <c r="S252" s="28"/>
      <c r="T252" s="29"/>
      <c r="U252" s="30"/>
      <c r="V252" s="28"/>
      <c r="W252" s="29"/>
      <c r="X252" s="30"/>
      <c r="Y252" s="64"/>
      <c r="Z252" s="29"/>
      <c r="AA252" s="30"/>
      <c r="AB252" s="33"/>
      <c r="AC252" s="398"/>
      <c r="AD252" s="398"/>
      <c r="AE252" s="395"/>
      <c r="AF252" s="400"/>
      <c r="AG252" s="34"/>
      <c r="AH252" s="393"/>
      <c r="AI252" s="393"/>
      <c r="AJ252" s="395"/>
      <c r="AK252" s="449"/>
      <c r="AL252" s="218"/>
      <c r="AM252" s="274"/>
      <c r="AN252" s="23"/>
      <c r="AO252" s="24"/>
      <c r="AP252" s="25"/>
      <c r="AQ252" s="25"/>
      <c r="AR252" s="25"/>
      <c r="AS252" s="25"/>
      <c r="AT252" s="25"/>
      <c r="AU252" s="25"/>
      <c r="AV252" s="26"/>
      <c r="AW252" s="127"/>
      <c r="AX252" s="164"/>
      <c r="AY252" s="166"/>
      <c r="AZ252" s="374"/>
    </row>
    <row r="253" spans="1:52" s="334" customFormat="1" ht="18" customHeight="1" thickBot="1">
      <c r="A253" s="333" t="s">
        <v>21</v>
      </c>
      <c r="B253" s="538"/>
      <c r="C253" s="229"/>
      <c r="D253" s="457"/>
      <c r="E253" s="486"/>
      <c r="F253" s="231"/>
      <c r="G253" s="209"/>
      <c r="H253" s="210"/>
      <c r="I253" s="211"/>
      <c r="J253" s="212"/>
      <c r="K253" s="210"/>
      <c r="L253" s="213"/>
      <c r="M253" s="209"/>
      <c r="N253" s="210"/>
      <c r="O253" s="211"/>
      <c r="P253" s="212"/>
      <c r="Q253" s="210"/>
      <c r="R253" s="213"/>
      <c r="S253" s="209"/>
      <c r="T253" s="210"/>
      <c r="U253" s="211"/>
      <c r="V253" s="212"/>
      <c r="W253" s="210"/>
      <c r="X253" s="213"/>
      <c r="Y253" s="209"/>
      <c r="Z253" s="210"/>
      <c r="AA253" s="211"/>
      <c r="AB253" s="41"/>
      <c r="AC253" s="397"/>
      <c r="AD253" s="397"/>
      <c r="AE253" s="396"/>
      <c r="AF253" s="399"/>
      <c r="AG253" s="52"/>
      <c r="AH253" s="392"/>
      <c r="AI253" s="392"/>
      <c r="AJ253" s="394"/>
      <c r="AK253" s="448"/>
      <c r="AL253" s="218"/>
      <c r="AM253" s="249"/>
      <c r="AN253" s="23"/>
      <c r="AO253" s="24"/>
      <c r="AP253" s="25"/>
      <c r="AQ253" s="25"/>
      <c r="AR253" s="25"/>
      <c r="AS253" s="25"/>
      <c r="AT253" s="25"/>
      <c r="AU253" s="25"/>
      <c r="AV253" s="26"/>
      <c r="AW253" s="127"/>
      <c r="AX253" s="164"/>
      <c r="AY253" s="166"/>
      <c r="AZ253" s="391">
        <f>AK253</f>
        <v>0</v>
      </c>
    </row>
    <row r="254" spans="1:52" s="334" customFormat="1" ht="18" customHeight="1" thickTop="1" thickBot="1">
      <c r="A254" s="333" t="s">
        <v>21</v>
      </c>
      <c r="B254" s="539"/>
      <c r="C254" s="176"/>
      <c r="D254" s="458"/>
      <c r="E254" s="487"/>
      <c r="F254" s="216"/>
      <c r="G254" s="28"/>
      <c r="H254" s="29"/>
      <c r="I254" s="30"/>
      <c r="J254" s="31"/>
      <c r="K254" s="29"/>
      <c r="L254" s="32"/>
      <c r="M254" s="28"/>
      <c r="N254" s="29"/>
      <c r="O254" s="30"/>
      <c r="P254" s="31"/>
      <c r="Q254" s="29"/>
      <c r="R254" s="32"/>
      <c r="S254" s="28"/>
      <c r="T254" s="29"/>
      <c r="U254" s="30"/>
      <c r="V254" s="31"/>
      <c r="W254" s="29"/>
      <c r="X254" s="32"/>
      <c r="Y254" s="28"/>
      <c r="Z254" s="29"/>
      <c r="AA254" s="30"/>
      <c r="AB254" s="33"/>
      <c r="AC254" s="398"/>
      <c r="AD254" s="398"/>
      <c r="AE254" s="395"/>
      <c r="AF254" s="400"/>
      <c r="AG254" s="56"/>
      <c r="AH254" s="393"/>
      <c r="AI254" s="393"/>
      <c r="AJ254" s="395"/>
      <c r="AK254" s="449"/>
      <c r="AL254" s="218"/>
      <c r="AM254" s="249"/>
      <c r="AN254" s="23"/>
      <c r="AO254" s="24"/>
      <c r="AP254" s="25"/>
      <c r="AQ254" s="25"/>
      <c r="AR254" s="25"/>
      <c r="AS254" s="25"/>
      <c r="AT254" s="25"/>
      <c r="AU254" s="25"/>
      <c r="AV254" s="26"/>
      <c r="AW254" s="127"/>
      <c r="AX254" s="164"/>
      <c r="AY254" s="166"/>
      <c r="AZ254" s="374"/>
    </row>
    <row r="255" spans="1:52" s="334" customFormat="1" ht="18" customHeight="1" thickBot="1">
      <c r="A255" s="333"/>
      <c r="B255" s="540"/>
      <c r="C255" s="541"/>
      <c r="D255" s="541"/>
      <c r="E255" s="58"/>
      <c r="F255" s="59"/>
      <c r="G255" s="466"/>
      <c r="H255" s="467"/>
      <c r="I255" s="467"/>
      <c r="J255" s="467"/>
      <c r="K255" s="467"/>
      <c r="L255" s="468"/>
      <c r="M255" s="450"/>
      <c r="N255" s="451"/>
      <c r="O255" s="452"/>
      <c r="P255" s="502"/>
      <c r="Q255" s="451"/>
      <c r="R255" s="503"/>
      <c r="S255" s="504"/>
      <c r="T255" s="505"/>
      <c r="U255" s="506"/>
      <c r="V255" s="463"/>
      <c r="W255" s="464"/>
      <c r="X255" s="465"/>
      <c r="Y255" s="507"/>
      <c r="Z255" s="508"/>
      <c r="AA255" s="509"/>
      <c r="AB255" s="404"/>
      <c r="AC255" s="378"/>
      <c r="AD255" s="378"/>
      <c r="AE255" s="378"/>
      <c r="AF255" s="405"/>
      <c r="AG255" s="378"/>
      <c r="AH255" s="378"/>
      <c r="AI255" s="378"/>
      <c r="AJ255" s="378"/>
      <c r="AK255" s="378"/>
      <c r="AL255" s="378"/>
      <c r="AM255" s="378"/>
      <c r="AN255" s="15"/>
      <c r="AO255" s="129"/>
      <c r="AP255" s="129"/>
      <c r="AQ255" s="129"/>
      <c r="AW255" s="128"/>
      <c r="AX255" s="164"/>
      <c r="AY255" s="166"/>
    </row>
    <row r="256" spans="1:52" s="334" customFormat="1" ht="18" customHeight="1" thickBot="1">
      <c r="A256" s="379">
        <f>+$B$255</f>
        <v>0</v>
      </c>
      <c r="B256" s="401"/>
      <c r="C256" s="175"/>
      <c r="D256" s="402"/>
      <c r="E256" s="413"/>
      <c r="F256" s="208"/>
      <c r="G256" s="278"/>
      <c r="H256" s="276"/>
      <c r="I256" s="277"/>
      <c r="J256" s="212"/>
      <c r="K256" s="210"/>
      <c r="L256" s="213"/>
      <c r="M256" s="209"/>
      <c r="N256" s="210"/>
      <c r="O256" s="211"/>
      <c r="P256" s="212"/>
      <c r="Q256" s="286"/>
      <c r="R256" s="359"/>
      <c r="S256" s="278"/>
      <c r="T256" s="276"/>
      <c r="U256" s="277"/>
      <c r="V256" s="278"/>
      <c r="W256" s="276"/>
      <c r="X256" s="277"/>
      <c r="Y256" s="278"/>
      <c r="Z256" s="276"/>
      <c r="AA256" s="277"/>
      <c r="AB256" s="41"/>
      <c r="AC256" s="397"/>
      <c r="AD256" s="397"/>
      <c r="AE256" s="396"/>
      <c r="AF256" s="399"/>
      <c r="AG256" s="21"/>
      <c r="AH256" s="392"/>
      <c r="AI256" s="392"/>
      <c r="AJ256" s="394"/>
      <c r="AK256" s="448"/>
      <c r="AL256" s="218"/>
      <c r="AM256" s="273"/>
      <c r="AN256" s="23"/>
      <c r="AO256" s="24"/>
      <c r="AP256" s="25"/>
      <c r="AQ256" s="25"/>
      <c r="AR256" s="25"/>
      <c r="AS256" s="25"/>
      <c r="AT256" s="25"/>
      <c r="AU256" s="25"/>
      <c r="AV256" s="26"/>
      <c r="AW256" s="127"/>
      <c r="AX256" s="164"/>
      <c r="AY256" s="166"/>
      <c r="AZ256" s="373">
        <f>AK256</f>
        <v>0</v>
      </c>
    </row>
    <row r="257" spans="1:52" s="334" customFormat="1" ht="18" customHeight="1" thickTop="1" thickBot="1">
      <c r="A257" s="381"/>
      <c r="B257" s="402"/>
      <c r="C257" s="27"/>
      <c r="D257" s="402"/>
      <c r="E257" s="414"/>
      <c r="F257" s="216"/>
      <c r="G257" s="28"/>
      <c r="H257" s="29"/>
      <c r="I257" s="30"/>
      <c r="J257" s="31"/>
      <c r="K257" s="29"/>
      <c r="L257" s="32"/>
      <c r="M257" s="28"/>
      <c r="N257" s="29"/>
      <c r="O257" s="30"/>
      <c r="P257" s="31"/>
      <c r="Q257" s="29"/>
      <c r="R257" s="32"/>
      <c r="S257" s="28"/>
      <c r="T257" s="29"/>
      <c r="U257" s="30"/>
      <c r="V257" s="28"/>
      <c r="W257" s="29"/>
      <c r="X257" s="30"/>
      <c r="Y257" s="64"/>
      <c r="Z257" s="29"/>
      <c r="AA257" s="30"/>
      <c r="AB257" s="33"/>
      <c r="AC257" s="398"/>
      <c r="AD257" s="398"/>
      <c r="AE257" s="395"/>
      <c r="AF257" s="400"/>
      <c r="AG257" s="34"/>
      <c r="AH257" s="393"/>
      <c r="AI257" s="393"/>
      <c r="AJ257" s="395"/>
      <c r="AK257" s="449"/>
      <c r="AL257" s="218"/>
      <c r="AM257" s="274"/>
      <c r="AN257" s="23"/>
      <c r="AO257" s="24"/>
      <c r="AP257" s="25"/>
      <c r="AQ257" s="25"/>
      <c r="AR257" s="25"/>
      <c r="AS257" s="25"/>
      <c r="AT257" s="25"/>
      <c r="AU257" s="25"/>
      <c r="AV257" s="26"/>
      <c r="AW257" s="127"/>
      <c r="AX257" s="164"/>
      <c r="AY257" s="166"/>
      <c r="AZ257" s="374"/>
    </row>
    <row r="258" spans="1:52" s="334" customFormat="1" ht="18" customHeight="1" thickBot="1">
      <c r="A258" s="379">
        <f>+$B$255</f>
        <v>0</v>
      </c>
      <c r="B258" s="401"/>
      <c r="C258" s="175"/>
      <c r="D258" s="401"/>
      <c r="E258" s="413"/>
      <c r="F258" s="208"/>
      <c r="G258" s="209"/>
      <c r="H258" s="210"/>
      <c r="I258" s="211"/>
      <c r="J258" s="212"/>
      <c r="K258" s="210"/>
      <c r="L258" s="213"/>
      <c r="M258" s="209"/>
      <c r="N258" s="210"/>
      <c r="O258" s="211"/>
      <c r="P258" s="212"/>
      <c r="Q258" s="210"/>
      <c r="R258" s="213"/>
      <c r="S258" s="209"/>
      <c r="T258" s="210"/>
      <c r="U258" s="211"/>
      <c r="V258" s="209"/>
      <c r="W258" s="210"/>
      <c r="X258" s="211"/>
      <c r="Y258" s="209"/>
      <c r="Z258" s="210"/>
      <c r="AA258" s="211"/>
      <c r="AB258" s="41"/>
      <c r="AC258" s="397"/>
      <c r="AD258" s="397"/>
      <c r="AE258" s="396"/>
      <c r="AF258" s="399"/>
      <c r="AG258" s="21"/>
      <c r="AH258" s="392"/>
      <c r="AI258" s="392"/>
      <c r="AJ258" s="394"/>
      <c r="AK258" s="448"/>
      <c r="AL258" s="218"/>
      <c r="AM258" s="273"/>
      <c r="AN258" s="23"/>
      <c r="AO258" s="24"/>
      <c r="AP258" s="25"/>
      <c r="AQ258" s="25"/>
      <c r="AR258" s="25"/>
      <c r="AS258" s="25"/>
      <c r="AT258" s="25"/>
      <c r="AU258" s="25"/>
      <c r="AV258" s="26"/>
      <c r="AW258" s="127"/>
      <c r="AX258" s="164"/>
      <c r="AY258" s="166"/>
      <c r="AZ258" s="373">
        <f>AK258</f>
        <v>0</v>
      </c>
    </row>
    <row r="259" spans="1:52" s="334" customFormat="1" ht="18" customHeight="1" thickTop="1" thickBot="1">
      <c r="A259" s="381"/>
      <c r="B259" s="402"/>
      <c r="C259" s="27"/>
      <c r="D259" s="402"/>
      <c r="E259" s="414"/>
      <c r="F259" s="216"/>
      <c r="G259" s="28"/>
      <c r="H259" s="29"/>
      <c r="I259" s="30"/>
      <c r="J259" s="31"/>
      <c r="K259" s="29"/>
      <c r="L259" s="32"/>
      <c r="M259" s="28"/>
      <c r="N259" s="29"/>
      <c r="O259" s="30"/>
      <c r="P259" s="31"/>
      <c r="Q259" s="29"/>
      <c r="R259" s="32"/>
      <c r="S259" s="28"/>
      <c r="T259" s="29"/>
      <c r="U259" s="30"/>
      <c r="V259" s="28"/>
      <c r="W259" s="29"/>
      <c r="X259" s="30"/>
      <c r="Y259" s="64"/>
      <c r="Z259" s="29"/>
      <c r="AA259" s="30"/>
      <c r="AB259" s="33"/>
      <c r="AC259" s="398"/>
      <c r="AD259" s="398"/>
      <c r="AE259" s="395"/>
      <c r="AF259" s="400"/>
      <c r="AG259" s="34"/>
      <c r="AH259" s="393"/>
      <c r="AI259" s="393"/>
      <c r="AJ259" s="395"/>
      <c r="AK259" s="449"/>
      <c r="AL259" s="218"/>
      <c r="AM259" s="274"/>
      <c r="AN259" s="23"/>
      <c r="AO259" s="24"/>
      <c r="AP259" s="25"/>
      <c r="AQ259" s="25"/>
      <c r="AR259" s="25"/>
      <c r="AS259" s="25"/>
      <c r="AT259" s="25"/>
      <c r="AU259" s="25"/>
      <c r="AV259" s="26"/>
      <c r="AW259" s="127"/>
      <c r="AX259" s="164"/>
      <c r="AY259" s="166"/>
      <c r="AZ259" s="374"/>
    </row>
    <row r="260" spans="1:52" s="334" customFormat="1" ht="18" customHeight="1" thickBot="1">
      <c r="A260" s="379">
        <f>+$B$255</f>
        <v>0</v>
      </c>
      <c r="B260" s="401"/>
      <c r="C260" s="175"/>
      <c r="D260" s="401"/>
      <c r="E260" s="413"/>
      <c r="F260" s="208"/>
      <c r="G260" s="209"/>
      <c r="H260" s="210"/>
      <c r="I260" s="211"/>
      <c r="J260" s="212"/>
      <c r="K260" s="210"/>
      <c r="L260" s="213"/>
      <c r="M260" s="209"/>
      <c r="N260" s="210"/>
      <c r="O260" s="211"/>
      <c r="P260" s="212"/>
      <c r="Q260" s="210"/>
      <c r="R260" s="213"/>
      <c r="S260" s="209"/>
      <c r="T260" s="210"/>
      <c r="U260" s="211"/>
      <c r="V260" s="209"/>
      <c r="W260" s="210"/>
      <c r="X260" s="211"/>
      <c r="Y260" s="209"/>
      <c r="Z260" s="210"/>
      <c r="AA260" s="211"/>
      <c r="AB260" s="41"/>
      <c r="AC260" s="397"/>
      <c r="AD260" s="397"/>
      <c r="AE260" s="396"/>
      <c r="AF260" s="399"/>
      <c r="AG260" s="21"/>
      <c r="AH260" s="392"/>
      <c r="AI260" s="392"/>
      <c r="AJ260" s="394"/>
      <c r="AK260" s="448"/>
      <c r="AL260" s="218"/>
      <c r="AM260" s="273"/>
      <c r="AN260" s="23"/>
      <c r="AO260" s="24"/>
      <c r="AP260" s="25"/>
      <c r="AQ260" s="25"/>
      <c r="AR260" s="25"/>
      <c r="AS260" s="25"/>
      <c r="AT260" s="25"/>
      <c r="AU260" s="25"/>
      <c r="AV260" s="26"/>
      <c r="AW260" s="127"/>
      <c r="AX260" s="164"/>
      <c r="AY260" s="166"/>
      <c r="AZ260" s="373">
        <f>AK260</f>
        <v>0</v>
      </c>
    </row>
    <row r="261" spans="1:52" s="334" customFormat="1" ht="18.75" customHeight="1" thickTop="1" thickBot="1">
      <c r="A261" s="381"/>
      <c r="B261" s="402"/>
      <c r="C261" s="27"/>
      <c r="D261" s="402"/>
      <c r="E261" s="414"/>
      <c r="F261" s="216"/>
      <c r="G261" s="28"/>
      <c r="H261" s="29"/>
      <c r="I261" s="30"/>
      <c r="J261" s="31"/>
      <c r="K261" s="29"/>
      <c r="L261" s="32"/>
      <c r="M261" s="28"/>
      <c r="N261" s="29"/>
      <c r="O261" s="30"/>
      <c r="P261" s="31"/>
      <c r="Q261" s="29"/>
      <c r="R261" s="32"/>
      <c r="S261" s="28"/>
      <c r="T261" s="29"/>
      <c r="U261" s="30"/>
      <c r="V261" s="28"/>
      <c r="W261" s="29"/>
      <c r="X261" s="30"/>
      <c r="Y261" s="64"/>
      <c r="Z261" s="29"/>
      <c r="AA261" s="30"/>
      <c r="AB261" s="33"/>
      <c r="AC261" s="398"/>
      <c r="AD261" s="398"/>
      <c r="AE261" s="395"/>
      <c r="AF261" s="400"/>
      <c r="AG261" s="34"/>
      <c r="AH261" s="393"/>
      <c r="AI261" s="393"/>
      <c r="AJ261" s="395"/>
      <c r="AK261" s="449"/>
      <c r="AL261" s="218"/>
      <c r="AM261" s="274"/>
      <c r="AN261" s="23"/>
      <c r="AO261" s="24"/>
      <c r="AP261" s="25"/>
      <c r="AQ261" s="25"/>
      <c r="AR261" s="25"/>
      <c r="AS261" s="25"/>
      <c r="AT261" s="25"/>
      <c r="AU261" s="25"/>
      <c r="AV261" s="26"/>
      <c r="AW261" s="127"/>
      <c r="AX261" s="164"/>
      <c r="AY261" s="166"/>
      <c r="AZ261" s="374"/>
    </row>
    <row r="262" spans="1:52" s="334" customFormat="1" ht="18" customHeight="1" thickBot="1">
      <c r="A262" s="379">
        <f>+$B$255</f>
        <v>0</v>
      </c>
      <c r="B262" s="401"/>
      <c r="C262" s="175"/>
      <c r="D262" s="401"/>
      <c r="E262" s="413"/>
      <c r="F262" s="208"/>
      <c r="G262" s="209"/>
      <c r="H262" s="210"/>
      <c r="I262" s="211"/>
      <c r="J262" s="212"/>
      <c r="K262" s="210"/>
      <c r="L262" s="213"/>
      <c r="M262" s="209"/>
      <c r="N262" s="210"/>
      <c r="O262" s="211"/>
      <c r="P262" s="212"/>
      <c r="Q262" s="210"/>
      <c r="R262" s="220"/>
      <c r="S262" s="209"/>
      <c r="T262" s="210"/>
      <c r="U262" s="211"/>
      <c r="V262" s="209"/>
      <c r="W262" s="210"/>
      <c r="X262" s="211"/>
      <c r="Y262" s="209"/>
      <c r="Z262" s="210"/>
      <c r="AA262" s="211"/>
      <c r="AB262" s="33"/>
      <c r="AC262" s="397"/>
      <c r="AD262" s="397"/>
      <c r="AE262" s="396"/>
      <c r="AF262" s="399"/>
      <c r="AG262" s="21"/>
      <c r="AH262" s="392"/>
      <c r="AI262" s="392"/>
      <c r="AJ262" s="394"/>
      <c r="AK262" s="448"/>
      <c r="AL262" s="218"/>
      <c r="AM262" s="273"/>
      <c r="AN262" s="23"/>
      <c r="AO262" s="24"/>
      <c r="AP262" s="25"/>
      <c r="AQ262" s="25"/>
      <c r="AR262" s="25"/>
      <c r="AS262" s="25"/>
      <c r="AT262" s="25"/>
      <c r="AU262" s="25"/>
      <c r="AV262" s="26"/>
      <c r="AW262" s="127"/>
      <c r="AX262" s="164"/>
      <c r="AY262" s="166"/>
      <c r="AZ262" s="373">
        <f>AK262</f>
        <v>0</v>
      </c>
    </row>
    <row r="263" spans="1:52" s="334" customFormat="1" ht="18" customHeight="1" thickTop="1" thickBot="1">
      <c r="A263" s="381"/>
      <c r="B263" s="402"/>
      <c r="C263" s="27"/>
      <c r="D263" s="402"/>
      <c r="E263" s="414"/>
      <c r="F263" s="216"/>
      <c r="G263" s="28"/>
      <c r="H263" s="29"/>
      <c r="I263" s="30"/>
      <c r="J263" s="31"/>
      <c r="K263" s="29"/>
      <c r="L263" s="32"/>
      <c r="M263" s="28"/>
      <c r="N263" s="29"/>
      <c r="O263" s="30"/>
      <c r="P263" s="31"/>
      <c r="Q263" s="29"/>
      <c r="R263" s="32"/>
      <c r="S263" s="28"/>
      <c r="T263" s="29"/>
      <c r="U263" s="30"/>
      <c r="V263" s="28"/>
      <c r="W263" s="29"/>
      <c r="X263" s="30"/>
      <c r="Y263" s="64"/>
      <c r="Z263" s="29"/>
      <c r="AA263" s="30"/>
      <c r="AB263" s="33"/>
      <c r="AC263" s="398"/>
      <c r="AD263" s="398"/>
      <c r="AE263" s="395"/>
      <c r="AF263" s="400"/>
      <c r="AG263" s="34"/>
      <c r="AH263" s="393"/>
      <c r="AI263" s="393"/>
      <c r="AJ263" s="395"/>
      <c r="AK263" s="449"/>
      <c r="AL263" s="218"/>
      <c r="AM263" s="274"/>
      <c r="AN263" s="23"/>
      <c r="AO263" s="24"/>
      <c r="AP263" s="25"/>
      <c r="AQ263" s="25"/>
      <c r="AR263" s="25"/>
      <c r="AS263" s="25"/>
      <c r="AT263" s="25"/>
      <c r="AU263" s="25"/>
      <c r="AV263" s="26"/>
      <c r="AW263" s="127"/>
      <c r="AX263" s="164"/>
      <c r="AY263" s="166"/>
      <c r="AZ263" s="374"/>
    </row>
    <row r="264" spans="1:52" s="334" customFormat="1" ht="18" customHeight="1" thickBot="1">
      <c r="A264" s="379">
        <f>+$B$255</f>
        <v>0</v>
      </c>
      <c r="B264" s="401"/>
      <c r="C264" s="175"/>
      <c r="D264" s="401"/>
      <c r="E264" s="413"/>
      <c r="F264" s="208"/>
      <c r="G264" s="209"/>
      <c r="H264" s="210"/>
      <c r="I264" s="211"/>
      <c r="J264" s="212"/>
      <c r="K264" s="210"/>
      <c r="L264" s="213"/>
      <c r="M264" s="209"/>
      <c r="N264" s="210"/>
      <c r="O264" s="211"/>
      <c r="P264" s="212"/>
      <c r="Q264" s="210"/>
      <c r="R264" s="213"/>
      <c r="S264" s="209"/>
      <c r="T264" s="210"/>
      <c r="U264" s="211"/>
      <c r="V264" s="209"/>
      <c r="W264" s="210"/>
      <c r="X264" s="211"/>
      <c r="Y264" s="209"/>
      <c r="Z264" s="210"/>
      <c r="AA264" s="211"/>
      <c r="AB264" s="41"/>
      <c r="AC264" s="397"/>
      <c r="AD264" s="397"/>
      <c r="AE264" s="396"/>
      <c r="AF264" s="399"/>
      <c r="AG264" s="21"/>
      <c r="AH264" s="392"/>
      <c r="AI264" s="392"/>
      <c r="AJ264" s="394"/>
      <c r="AK264" s="448"/>
      <c r="AL264" s="218"/>
      <c r="AM264" s="273"/>
      <c r="AN264" s="23"/>
      <c r="AO264" s="24"/>
      <c r="AP264" s="25"/>
      <c r="AQ264" s="25"/>
      <c r="AR264" s="25"/>
      <c r="AS264" s="25"/>
      <c r="AT264" s="25"/>
      <c r="AU264" s="25"/>
      <c r="AV264" s="26"/>
      <c r="AW264" s="127"/>
      <c r="AX264" s="164"/>
      <c r="AY264" s="166"/>
      <c r="AZ264" s="373">
        <f>AK264</f>
        <v>0</v>
      </c>
    </row>
    <row r="265" spans="1:52" s="334" customFormat="1" ht="18" customHeight="1" thickTop="1" thickBot="1">
      <c r="A265" s="381"/>
      <c r="B265" s="402"/>
      <c r="C265" s="27"/>
      <c r="D265" s="402"/>
      <c r="E265" s="414"/>
      <c r="F265" s="216"/>
      <c r="G265" s="28"/>
      <c r="H265" s="29"/>
      <c r="I265" s="30"/>
      <c r="J265" s="31"/>
      <c r="K265" s="29"/>
      <c r="L265" s="32"/>
      <c r="M265" s="28"/>
      <c r="N265" s="29"/>
      <c r="O265" s="30"/>
      <c r="P265" s="31"/>
      <c r="Q265" s="29"/>
      <c r="R265" s="32"/>
      <c r="S265" s="28"/>
      <c r="T265" s="29"/>
      <c r="U265" s="30"/>
      <c r="V265" s="28"/>
      <c r="W265" s="29"/>
      <c r="X265" s="30"/>
      <c r="Y265" s="64"/>
      <c r="Z265" s="29"/>
      <c r="AA265" s="30"/>
      <c r="AB265" s="33"/>
      <c r="AC265" s="398"/>
      <c r="AD265" s="398"/>
      <c r="AE265" s="395"/>
      <c r="AF265" s="400"/>
      <c r="AG265" s="34"/>
      <c r="AH265" s="393"/>
      <c r="AI265" s="393"/>
      <c r="AJ265" s="395"/>
      <c r="AK265" s="449"/>
      <c r="AL265" s="218"/>
      <c r="AM265" s="274"/>
      <c r="AN265" s="23"/>
      <c r="AO265" s="24"/>
      <c r="AP265" s="25"/>
      <c r="AQ265" s="25"/>
      <c r="AR265" s="25"/>
      <c r="AS265" s="25"/>
      <c r="AT265" s="25"/>
      <c r="AU265" s="25"/>
      <c r="AV265" s="26"/>
      <c r="AW265" s="127"/>
      <c r="AX265" s="164"/>
      <c r="AY265" s="166"/>
      <c r="AZ265" s="374"/>
    </row>
    <row r="266" spans="1:52" s="334" customFormat="1" ht="18" customHeight="1" thickBot="1">
      <c r="A266" s="379">
        <f>+$B$255</f>
        <v>0</v>
      </c>
      <c r="B266" s="401"/>
      <c r="C266" s="175"/>
      <c r="D266" s="401"/>
      <c r="E266" s="413"/>
      <c r="F266" s="208"/>
      <c r="G266" s="209"/>
      <c r="H266" s="210"/>
      <c r="I266" s="211"/>
      <c r="J266" s="212"/>
      <c r="K266" s="210"/>
      <c r="L266" s="213"/>
      <c r="M266" s="209"/>
      <c r="N266" s="210"/>
      <c r="O266" s="211"/>
      <c r="P266" s="212"/>
      <c r="Q266" s="210"/>
      <c r="R266" s="213"/>
      <c r="S266" s="209"/>
      <c r="T266" s="210"/>
      <c r="U266" s="211"/>
      <c r="V266" s="209"/>
      <c r="W266" s="210"/>
      <c r="X266" s="211"/>
      <c r="Y266" s="209"/>
      <c r="Z266" s="210"/>
      <c r="AA266" s="211"/>
      <c r="AB266" s="41"/>
      <c r="AC266" s="397"/>
      <c r="AD266" s="397"/>
      <c r="AE266" s="396"/>
      <c r="AF266" s="399"/>
      <c r="AG266" s="21"/>
      <c r="AH266" s="392"/>
      <c r="AI266" s="392"/>
      <c r="AJ266" s="394"/>
      <c r="AK266" s="448"/>
      <c r="AL266" s="218"/>
      <c r="AM266" s="273"/>
      <c r="AN266" s="23"/>
      <c r="AO266" s="24"/>
      <c r="AP266" s="25"/>
      <c r="AQ266" s="25"/>
      <c r="AR266" s="25"/>
      <c r="AS266" s="25"/>
      <c r="AT266" s="25"/>
      <c r="AU266" s="25"/>
      <c r="AV266" s="26"/>
      <c r="AW266" s="127"/>
      <c r="AX266" s="164"/>
      <c r="AY266" s="166"/>
      <c r="AZ266" s="373">
        <f>AK266</f>
        <v>0</v>
      </c>
    </row>
    <row r="267" spans="1:52" s="334" customFormat="1" ht="18.75" customHeight="1" thickTop="1" thickBot="1">
      <c r="A267" s="381"/>
      <c r="B267" s="402"/>
      <c r="C267" s="27"/>
      <c r="D267" s="402"/>
      <c r="E267" s="414"/>
      <c r="F267" s="216"/>
      <c r="G267" s="28"/>
      <c r="H267" s="29"/>
      <c r="I267" s="30"/>
      <c r="J267" s="31"/>
      <c r="K267" s="29"/>
      <c r="L267" s="32"/>
      <c r="M267" s="28"/>
      <c r="N267" s="29"/>
      <c r="O267" s="30"/>
      <c r="P267" s="31"/>
      <c r="Q267" s="29"/>
      <c r="R267" s="32"/>
      <c r="S267" s="28"/>
      <c r="T267" s="29"/>
      <c r="U267" s="30"/>
      <c r="V267" s="28"/>
      <c r="W267" s="29"/>
      <c r="X267" s="30"/>
      <c r="Y267" s="64"/>
      <c r="Z267" s="29"/>
      <c r="AA267" s="30"/>
      <c r="AB267" s="33"/>
      <c r="AC267" s="398"/>
      <c r="AD267" s="398"/>
      <c r="AE267" s="395"/>
      <c r="AF267" s="400"/>
      <c r="AG267" s="34"/>
      <c r="AH267" s="393"/>
      <c r="AI267" s="393"/>
      <c r="AJ267" s="395"/>
      <c r="AK267" s="449"/>
      <c r="AL267" s="218"/>
      <c r="AM267" s="274"/>
      <c r="AN267" s="23"/>
      <c r="AO267" s="24"/>
      <c r="AP267" s="25"/>
      <c r="AQ267" s="25"/>
      <c r="AR267" s="25"/>
      <c r="AS267" s="25"/>
      <c r="AT267" s="25"/>
      <c r="AU267" s="25"/>
      <c r="AV267" s="26"/>
      <c r="AW267" s="127"/>
      <c r="AX267" s="164"/>
      <c r="AY267" s="166"/>
      <c r="AZ267" s="374"/>
    </row>
    <row r="268" spans="1:52" s="334" customFormat="1" ht="18" customHeight="1" thickBot="1">
      <c r="A268" s="379">
        <f>+$B$255</f>
        <v>0</v>
      </c>
      <c r="B268" s="401"/>
      <c r="C268" s="175"/>
      <c r="D268" s="401"/>
      <c r="E268" s="413"/>
      <c r="F268" s="208"/>
      <c r="G268" s="209"/>
      <c r="H268" s="210"/>
      <c r="I268" s="211"/>
      <c r="J268" s="212"/>
      <c r="K268" s="210"/>
      <c r="L268" s="213"/>
      <c r="M268" s="209"/>
      <c r="N268" s="210"/>
      <c r="O268" s="211"/>
      <c r="P268" s="212"/>
      <c r="Q268" s="210"/>
      <c r="R268" s="213"/>
      <c r="S268" s="209"/>
      <c r="T268" s="210"/>
      <c r="U268" s="211"/>
      <c r="V268" s="209"/>
      <c r="W268" s="210"/>
      <c r="X268" s="211"/>
      <c r="Y268" s="209"/>
      <c r="Z268" s="210"/>
      <c r="AA268" s="211"/>
      <c r="AB268" s="41"/>
      <c r="AC268" s="397"/>
      <c r="AD268" s="397"/>
      <c r="AE268" s="396"/>
      <c r="AF268" s="399"/>
      <c r="AG268" s="21"/>
      <c r="AH268" s="392"/>
      <c r="AI268" s="392"/>
      <c r="AJ268" s="394"/>
      <c r="AK268" s="448"/>
      <c r="AL268" s="218"/>
      <c r="AM268" s="273"/>
      <c r="AN268" s="23"/>
      <c r="AO268" s="24"/>
      <c r="AP268" s="25"/>
      <c r="AQ268" s="25"/>
      <c r="AR268" s="25"/>
      <c r="AS268" s="25"/>
      <c r="AT268" s="25"/>
      <c r="AU268" s="25"/>
      <c r="AV268" s="26"/>
      <c r="AW268" s="127"/>
      <c r="AX268" s="164"/>
      <c r="AY268" s="166"/>
      <c r="AZ268" s="373">
        <f>AK268</f>
        <v>0</v>
      </c>
    </row>
    <row r="269" spans="1:52" s="334" customFormat="1" ht="18.75" customHeight="1" thickTop="1" thickBot="1">
      <c r="A269" s="381"/>
      <c r="B269" s="402"/>
      <c r="C269" s="27"/>
      <c r="D269" s="402"/>
      <c r="E269" s="414"/>
      <c r="F269" s="216"/>
      <c r="G269" s="28"/>
      <c r="H269" s="29"/>
      <c r="I269" s="30"/>
      <c r="J269" s="31"/>
      <c r="K269" s="29"/>
      <c r="L269" s="32"/>
      <c r="M269" s="28"/>
      <c r="N269" s="29"/>
      <c r="O269" s="30"/>
      <c r="P269" s="31"/>
      <c r="Q269" s="29"/>
      <c r="R269" s="32"/>
      <c r="S269" s="28"/>
      <c r="T269" s="29"/>
      <c r="U269" s="30"/>
      <c r="V269" s="28"/>
      <c r="W269" s="29"/>
      <c r="X269" s="30"/>
      <c r="Y269" s="64"/>
      <c r="Z269" s="29"/>
      <c r="AA269" s="30"/>
      <c r="AB269" s="33"/>
      <c r="AC269" s="398"/>
      <c r="AD269" s="398"/>
      <c r="AE269" s="395"/>
      <c r="AF269" s="400"/>
      <c r="AG269" s="34"/>
      <c r="AH269" s="393"/>
      <c r="AI269" s="393"/>
      <c r="AJ269" s="395"/>
      <c r="AK269" s="449"/>
      <c r="AL269" s="218"/>
      <c r="AM269" s="274"/>
      <c r="AN269" s="23"/>
      <c r="AO269" s="24"/>
      <c r="AP269" s="25"/>
      <c r="AQ269" s="25"/>
      <c r="AR269" s="25"/>
      <c r="AS269" s="25"/>
      <c r="AT269" s="25"/>
      <c r="AU269" s="25"/>
      <c r="AV269" s="26"/>
      <c r="AW269" s="127"/>
      <c r="AX269" s="164"/>
      <c r="AY269" s="166"/>
      <c r="AZ269" s="374"/>
    </row>
    <row r="270" spans="1:52" s="334" customFormat="1" ht="18" customHeight="1" thickBot="1">
      <c r="A270" s="379">
        <f>+$B$255</f>
        <v>0</v>
      </c>
      <c r="B270" s="401"/>
      <c r="C270" s="175"/>
      <c r="D270" s="401"/>
      <c r="E270" s="413"/>
      <c r="F270" s="208"/>
      <c r="G270" s="209"/>
      <c r="H270" s="210"/>
      <c r="I270" s="211"/>
      <c r="J270" s="212"/>
      <c r="K270" s="210"/>
      <c r="L270" s="213"/>
      <c r="M270" s="209"/>
      <c r="N270" s="210"/>
      <c r="O270" s="211"/>
      <c r="P270" s="212"/>
      <c r="Q270" s="210"/>
      <c r="R270" s="213"/>
      <c r="S270" s="209"/>
      <c r="T270" s="210"/>
      <c r="U270" s="211"/>
      <c r="V270" s="209"/>
      <c r="W270" s="210"/>
      <c r="X270" s="211"/>
      <c r="Y270" s="209"/>
      <c r="Z270" s="210"/>
      <c r="AA270" s="211"/>
      <c r="AB270" s="41"/>
      <c r="AC270" s="397"/>
      <c r="AD270" s="397"/>
      <c r="AE270" s="396"/>
      <c r="AF270" s="399"/>
      <c r="AG270" s="21"/>
      <c r="AH270" s="392"/>
      <c r="AI270" s="392"/>
      <c r="AJ270" s="394"/>
      <c r="AK270" s="448"/>
      <c r="AL270" s="218"/>
      <c r="AM270" s="273"/>
      <c r="AN270" s="23"/>
      <c r="AO270" s="24"/>
      <c r="AP270" s="25"/>
      <c r="AQ270" s="25"/>
      <c r="AR270" s="25"/>
      <c r="AS270" s="25"/>
      <c r="AT270" s="25"/>
      <c r="AU270" s="25"/>
      <c r="AV270" s="26"/>
      <c r="AW270" s="127"/>
      <c r="AX270" s="164"/>
      <c r="AY270" s="166"/>
      <c r="AZ270" s="373">
        <f>AK270</f>
        <v>0</v>
      </c>
    </row>
    <row r="271" spans="1:52" s="334" customFormat="1" ht="18.75" customHeight="1" thickTop="1" thickBot="1">
      <c r="A271" s="381"/>
      <c r="B271" s="402"/>
      <c r="C271" s="27"/>
      <c r="D271" s="402"/>
      <c r="E271" s="414"/>
      <c r="F271" s="216"/>
      <c r="G271" s="28"/>
      <c r="H271" s="29"/>
      <c r="I271" s="30"/>
      <c r="J271" s="31"/>
      <c r="K271" s="29"/>
      <c r="L271" s="32"/>
      <c r="M271" s="28"/>
      <c r="N271" s="29"/>
      <c r="O271" s="30"/>
      <c r="P271" s="31"/>
      <c r="Q271" s="29"/>
      <c r="R271" s="32"/>
      <c r="S271" s="28"/>
      <c r="T271" s="29"/>
      <c r="U271" s="30"/>
      <c r="V271" s="28"/>
      <c r="W271" s="29"/>
      <c r="X271" s="30"/>
      <c r="Y271" s="64"/>
      <c r="Z271" s="29"/>
      <c r="AA271" s="30"/>
      <c r="AB271" s="33"/>
      <c r="AC271" s="398"/>
      <c r="AD271" s="398"/>
      <c r="AE271" s="395"/>
      <c r="AF271" s="400"/>
      <c r="AG271" s="34"/>
      <c r="AH271" s="393"/>
      <c r="AI271" s="393"/>
      <c r="AJ271" s="395"/>
      <c r="AK271" s="449"/>
      <c r="AL271" s="218"/>
      <c r="AM271" s="274"/>
      <c r="AN271" s="23"/>
      <c r="AO271" s="24"/>
      <c r="AP271" s="25"/>
      <c r="AQ271" s="25"/>
      <c r="AR271" s="25"/>
      <c r="AS271" s="25"/>
      <c r="AT271" s="25"/>
      <c r="AU271" s="25"/>
      <c r="AV271" s="26"/>
      <c r="AW271" s="127"/>
      <c r="AX271" s="164"/>
      <c r="AY271" s="166"/>
      <c r="AZ271" s="374"/>
    </row>
    <row r="272" spans="1:52" s="334" customFormat="1" ht="18" customHeight="1" thickBot="1">
      <c r="A272" s="379">
        <f>+$B$255</f>
        <v>0</v>
      </c>
      <c r="B272" s="401"/>
      <c r="C272" s="175"/>
      <c r="D272" s="401"/>
      <c r="E272" s="413"/>
      <c r="F272" s="208"/>
      <c r="G272" s="209"/>
      <c r="H272" s="210"/>
      <c r="I272" s="211"/>
      <c r="J272" s="212"/>
      <c r="K272" s="210"/>
      <c r="L272" s="213"/>
      <c r="M272" s="209"/>
      <c r="N272" s="210"/>
      <c r="O272" s="211"/>
      <c r="P272" s="212"/>
      <c r="Q272" s="210"/>
      <c r="R272" s="213"/>
      <c r="S272" s="209"/>
      <c r="T272" s="210"/>
      <c r="U272" s="211"/>
      <c r="V272" s="209"/>
      <c r="W272" s="210"/>
      <c r="X272" s="211"/>
      <c r="Y272" s="209"/>
      <c r="Z272" s="210"/>
      <c r="AA272" s="211"/>
      <c r="AB272" s="41"/>
      <c r="AC272" s="397"/>
      <c r="AD272" s="397"/>
      <c r="AE272" s="396"/>
      <c r="AF272" s="399"/>
      <c r="AG272" s="21"/>
      <c r="AH272" s="392"/>
      <c r="AI272" s="392"/>
      <c r="AJ272" s="394"/>
      <c r="AK272" s="448"/>
      <c r="AL272" s="218"/>
      <c r="AM272" s="273"/>
      <c r="AN272" s="23"/>
      <c r="AO272" s="24"/>
      <c r="AP272" s="25"/>
      <c r="AQ272" s="25"/>
      <c r="AR272" s="25"/>
      <c r="AS272" s="25"/>
      <c r="AT272" s="25"/>
      <c r="AU272" s="25"/>
      <c r="AV272" s="26"/>
      <c r="AW272" s="127"/>
      <c r="AX272" s="164"/>
      <c r="AY272" s="166"/>
      <c r="AZ272" s="373">
        <f>AK272</f>
        <v>0</v>
      </c>
    </row>
    <row r="273" spans="1:52" s="334" customFormat="1" ht="18.75" customHeight="1" thickTop="1" thickBot="1">
      <c r="A273" s="381"/>
      <c r="B273" s="402"/>
      <c r="C273" s="27"/>
      <c r="D273" s="402"/>
      <c r="E273" s="414"/>
      <c r="F273" s="216"/>
      <c r="G273" s="28"/>
      <c r="H273" s="29"/>
      <c r="I273" s="30"/>
      <c r="J273" s="31"/>
      <c r="K273" s="29"/>
      <c r="L273" s="32"/>
      <c r="M273" s="28"/>
      <c r="N273" s="29"/>
      <c r="O273" s="30"/>
      <c r="P273" s="31"/>
      <c r="Q273" s="29"/>
      <c r="R273" s="32"/>
      <c r="S273" s="28"/>
      <c r="T273" s="29"/>
      <c r="U273" s="30"/>
      <c r="V273" s="28"/>
      <c r="W273" s="29"/>
      <c r="X273" s="30"/>
      <c r="Y273" s="64"/>
      <c r="Z273" s="29"/>
      <c r="AA273" s="30"/>
      <c r="AB273" s="33"/>
      <c r="AC273" s="398"/>
      <c r="AD273" s="398"/>
      <c r="AE273" s="395"/>
      <c r="AF273" s="400"/>
      <c r="AG273" s="34"/>
      <c r="AH273" s="393"/>
      <c r="AI273" s="393"/>
      <c r="AJ273" s="395"/>
      <c r="AK273" s="449"/>
      <c r="AL273" s="218"/>
      <c r="AM273" s="274"/>
      <c r="AN273" s="23"/>
      <c r="AO273" s="24"/>
      <c r="AP273" s="25"/>
      <c r="AQ273" s="25"/>
      <c r="AR273" s="25"/>
      <c r="AS273" s="25"/>
      <c r="AT273" s="25"/>
      <c r="AU273" s="25"/>
      <c r="AV273" s="26"/>
      <c r="AW273" s="127"/>
      <c r="AX273" s="164"/>
      <c r="AY273" s="166"/>
      <c r="AZ273" s="374"/>
    </row>
    <row r="274" spans="1:52" s="334" customFormat="1" ht="18" customHeight="1" thickBot="1">
      <c r="A274" s="379">
        <f>+$B$255</f>
        <v>0</v>
      </c>
      <c r="B274" s="401"/>
      <c r="C274" s="175"/>
      <c r="D274" s="401"/>
      <c r="E274" s="413"/>
      <c r="F274" s="208"/>
      <c r="G274" s="209"/>
      <c r="H274" s="210"/>
      <c r="I274" s="211"/>
      <c r="J274" s="212"/>
      <c r="K274" s="210"/>
      <c r="L274" s="213"/>
      <c r="M274" s="209"/>
      <c r="N274" s="210"/>
      <c r="O274" s="211"/>
      <c r="P274" s="212"/>
      <c r="Q274" s="210"/>
      <c r="R274" s="213"/>
      <c r="S274" s="209"/>
      <c r="T274" s="210"/>
      <c r="U274" s="211"/>
      <c r="V274" s="209"/>
      <c r="W274" s="210"/>
      <c r="X274" s="211"/>
      <c r="Y274" s="209"/>
      <c r="Z274" s="210"/>
      <c r="AA274" s="211"/>
      <c r="AB274" s="41"/>
      <c r="AC274" s="397"/>
      <c r="AD274" s="397"/>
      <c r="AE274" s="396"/>
      <c r="AF274" s="399"/>
      <c r="AG274" s="21"/>
      <c r="AH274" s="392"/>
      <c r="AI274" s="392"/>
      <c r="AJ274" s="394"/>
      <c r="AK274" s="448"/>
      <c r="AL274" s="218"/>
      <c r="AM274" s="273"/>
      <c r="AN274" s="23"/>
      <c r="AO274" s="24"/>
      <c r="AP274" s="25"/>
      <c r="AQ274" s="25"/>
      <c r="AR274" s="25"/>
      <c r="AS274" s="25"/>
      <c r="AT274" s="25"/>
      <c r="AU274" s="25"/>
      <c r="AV274" s="26"/>
      <c r="AW274" s="127"/>
      <c r="AX274" s="164"/>
      <c r="AY274" s="166"/>
      <c r="AZ274" s="373">
        <f>AK274</f>
        <v>0</v>
      </c>
    </row>
    <row r="275" spans="1:52" s="334" customFormat="1" ht="18.75" customHeight="1" thickTop="1" thickBot="1">
      <c r="A275" s="381"/>
      <c r="B275" s="402"/>
      <c r="C275" s="27"/>
      <c r="D275" s="402"/>
      <c r="E275" s="414"/>
      <c r="F275" s="216"/>
      <c r="G275" s="28"/>
      <c r="H275" s="29"/>
      <c r="I275" s="30"/>
      <c r="J275" s="31"/>
      <c r="K275" s="29"/>
      <c r="L275" s="32"/>
      <c r="M275" s="28"/>
      <c r="N275" s="29"/>
      <c r="O275" s="30"/>
      <c r="P275" s="31"/>
      <c r="Q275" s="29"/>
      <c r="R275" s="32"/>
      <c r="S275" s="28"/>
      <c r="T275" s="29"/>
      <c r="U275" s="30"/>
      <c r="V275" s="28"/>
      <c r="W275" s="29"/>
      <c r="X275" s="30"/>
      <c r="Y275" s="64"/>
      <c r="Z275" s="29"/>
      <c r="AA275" s="30"/>
      <c r="AB275" s="33"/>
      <c r="AC275" s="398"/>
      <c r="AD275" s="398"/>
      <c r="AE275" s="395"/>
      <c r="AF275" s="400"/>
      <c r="AG275" s="34"/>
      <c r="AH275" s="393"/>
      <c r="AI275" s="393"/>
      <c r="AJ275" s="395"/>
      <c r="AK275" s="449"/>
      <c r="AL275" s="218"/>
      <c r="AM275" s="274"/>
      <c r="AN275" s="23"/>
      <c r="AO275" s="24"/>
      <c r="AP275" s="25"/>
      <c r="AQ275" s="25"/>
      <c r="AR275" s="25"/>
      <c r="AS275" s="25"/>
      <c r="AT275" s="25"/>
      <c r="AU275" s="25"/>
      <c r="AV275" s="26"/>
      <c r="AW275" s="127"/>
      <c r="AX275" s="164"/>
      <c r="AY275" s="166"/>
      <c r="AZ275" s="374"/>
    </row>
    <row r="276" spans="1:52" s="334" customFormat="1" ht="18" customHeight="1" thickBot="1">
      <c r="A276" s="379">
        <f>+$B$255</f>
        <v>0</v>
      </c>
      <c r="B276" s="401"/>
      <c r="C276" s="175"/>
      <c r="D276" s="401"/>
      <c r="E276" s="413"/>
      <c r="F276" s="208"/>
      <c r="G276" s="209"/>
      <c r="H276" s="210"/>
      <c r="I276" s="211"/>
      <c r="J276" s="212"/>
      <c r="K276" s="210"/>
      <c r="L276" s="213"/>
      <c r="M276" s="209"/>
      <c r="N276" s="210"/>
      <c r="O276" s="211"/>
      <c r="P276" s="212"/>
      <c r="Q276" s="210"/>
      <c r="R276" s="213"/>
      <c r="S276" s="209"/>
      <c r="T276" s="210"/>
      <c r="U276" s="211"/>
      <c r="V276" s="209"/>
      <c r="W276" s="210"/>
      <c r="X276" s="211"/>
      <c r="Y276" s="209"/>
      <c r="Z276" s="210"/>
      <c r="AA276" s="211"/>
      <c r="AB276" s="41"/>
      <c r="AC276" s="397"/>
      <c r="AD276" s="397"/>
      <c r="AE276" s="396"/>
      <c r="AF276" s="399"/>
      <c r="AG276" s="21"/>
      <c r="AH276" s="392"/>
      <c r="AI276" s="392"/>
      <c r="AJ276" s="394"/>
      <c r="AK276" s="448"/>
      <c r="AL276" s="218"/>
      <c r="AM276" s="273"/>
      <c r="AN276" s="23"/>
      <c r="AO276" s="24"/>
      <c r="AP276" s="25"/>
      <c r="AQ276" s="25"/>
      <c r="AR276" s="25"/>
      <c r="AS276" s="25"/>
      <c r="AT276" s="25"/>
      <c r="AU276" s="25"/>
      <c r="AV276" s="26"/>
      <c r="AW276" s="127"/>
      <c r="AX276" s="164"/>
      <c r="AY276" s="166"/>
      <c r="AZ276" s="373">
        <f>AK276</f>
        <v>0</v>
      </c>
    </row>
    <row r="277" spans="1:52" s="334" customFormat="1" ht="18.75" customHeight="1" thickTop="1" thickBot="1">
      <c r="A277" s="381"/>
      <c r="B277" s="402"/>
      <c r="C277" s="27"/>
      <c r="D277" s="402"/>
      <c r="E277" s="414"/>
      <c r="F277" s="216"/>
      <c r="G277" s="28"/>
      <c r="H277" s="29"/>
      <c r="I277" s="30"/>
      <c r="J277" s="31"/>
      <c r="K277" s="29"/>
      <c r="L277" s="32"/>
      <c r="M277" s="28"/>
      <c r="N277" s="29"/>
      <c r="O277" s="30"/>
      <c r="P277" s="31"/>
      <c r="Q277" s="29"/>
      <c r="R277" s="32"/>
      <c r="S277" s="28"/>
      <c r="T277" s="29"/>
      <c r="U277" s="30"/>
      <c r="V277" s="28"/>
      <c r="W277" s="29"/>
      <c r="X277" s="30"/>
      <c r="Y277" s="64"/>
      <c r="Z277" s="29"/>
      <c r="AA277" s="30"/>
      <c r="AB277" s="33"/>
      <c r="AC277" s="398"/>
      <c r="AD277" s="398"/>
      <c r="AE277" s="395"/>
      <c r="AF277" s="400"/>
      <c r="AG277" s="34"/>
      <c r="AH277" s="393"/>
      <c r="AI277" s="393"/>
      <c r="AJ277" s="395"/>
      <c r="AK277" s="449"/>
      <c r="AL277" s="218"/>
      <c r="AM277" s="274"/>
      <c r="AN277" s="23"/>
      <c r="AO277" s="24"/>
      <c r="AP277" s="25"/>
      <c r="AQ277" s="25"/>
      <c r="AR277" s="25"/>
      <c r="AS277" s="25"/>
      <c r="AT277" s="25"/>
      <c r="AU277" s="25"/>
      <c r="AV277" s="26"/>
      <c r="AW277" s="127"/>
      <c r="AX277" s="164"/>
      <c r="AY277" s="166"/>
      <c r="AZ277" s="374"/>
    </row>
    <row r="278" spans="1:52" s="334" customFormat="1" ht="18" customHeight="1" thickBot="1">
      <c r="A278" s="379">
        <f>+$B$255</f>
        <v>0</v>
      </c>
      <c r="B278" s="401"/>
      <c r="C278" s="175"/>
      <c r="D278" s="401"/>
      <c r="E278" s="413"/>
      <c r="F278" s="208"/>
      <c r="G278" s="209"/>
      <c r="H278" s="210"/>
      <c r="I278" s="211"/>
      <c r="J278" s="212"/>
      <c r="K278" s="210"/>
      <c r="L278" s="213"/>
      <c r="M278" s="209"/>
      <c r="N278" s="210"/>
      <c r="O278" s="211"/>
      <c r="P278" s="212"/>
      <c r="Q278" s="210"/>
      <c r="R278" s="213"/>
      <c r="S278" s="209"/>
      <c r="T278" s="210"/>
      <c r="U278" s="211"/>
      <c r="V278" s="209"/>
      <c r="W278" s="210"/>
      <c r="X278" s="211"/>
      <c r="Y278" s="209"/>
      <c r="Z278" s="210"/>
      <c r="AA278" s="211"/>
      <c r="AB278" s="41"/>
      <c r="AC278" s="397"/>
      <c r="AD278" s="397"/>
      <c r="AE278" s="396"/>
      <c r="AF278" s="399"/>
      <c r="AG278" s="21"/>
      <c r="AH278" s="392"/>
      <c r="AI278" s="392"/>
      <c r="AJ278" s="394"/>
      <c r="AK278" s="448"/>
      <c r="AL278" s="218"/>
      <c r="AM278" s="273"/>
      <c r="AN278" s="23"/>
      <c r="AO278" s="24"/>
      <c r="AP278" s="25"/>
      <c r="AQ278" s="25"/>
      <c r="AR278" s="25"/>
      <c r="AS278" s="25"/>
      <c r="AT278" s="25"/>
      <c r="AU278" s="25"/>
      <c r="AV278" s="26"/>
      <c r="AW278" s="127"/>
      <c r="AX278" s="164"/>
      <c r="AY278" s="166"/>
      <c r="AZ278" s="373">
        <f>AK278</f>
        <v>0</v>
      </c>
    </row>
    <row r="279" spans="1:52" s="334" customFormat="1" ht="18.75" customHeight="1" thickTop="1" thickBot="1">
      <c r="A279" s="381"/>
      <c r="B279" s="402"/>
      <c r="C279" s="27"/>
      <c r="D279" s="402"/>
      <c r="E279" s="414"/>
      <c r="F279" s="216"/>
      <c r="G279" s="28"/>
      <c r="H279" s="29"/>
      <c r="I279" s="30"/>
      <c r="J279" s="31"/>
      <c r="K279" s="29"/>
      <c r="L279" s="32"/>
      <c r="M279" s="28"/>
      <c r="N279" s="29"/>
      <c r="O279" s="30"/>
      <c r="P279" s="31"/>
      <c r="Q279" s="29"/>
      <c r="R279" s="32"/>
      <c r="S279" s="28"/>
      <c r="T279" s="29"/>
      <c r="U279" s="30"/>
      <c r="V279" s="28"/>
      <c r="W279" s="29"/>
      <c r="X279" s="30"/>
      <c r="Y279" s="28"/>
      <c r="Z279" s="29"/>
      <c r="AA279" s="30"/>
      <c r="AB279" s="33"/>
      <c r="AC279" s="398"/>
      <c r="AD279" s="398"/>
      <c r="AE279" s="395"/>
      <c r="AF279" s="400"/>
      <c r="AG279" s="34"/>
      <c r="AH279" s="393"/>
      <c r="AI279" s="393"/>
      <c r="AJ279" s="395"/>
      <c r="AK279" s="449"/>
      <c r="AL279" s="218"/>
      <c r="AM279" s="274"/>
      <c r="AN279" s="23"/>
      <c r="AO279" s="24"/>
      <c r="AP279" s="25"/>
      <c r="AQ279" s="25"/>
      <c r="AR279" s="25"/>
      <c r="AS279" s="25"/>
      <c r="AT279" s="25"/>
      <c r="AU279" s="25"/>
      <c r="AV279" s="26"/>
      <c r="AW279" s="127"/>
      <c r="AX279" s="164"/>
      <c r="AY279" s="166"/>
      <c r="AZ279" s="374"/>
    </row>
    <row r="280" spans="1:52" s="334" customFormat="1" ht="18" customHeight="1" thickBot="1">
      <c r="A280" s="333" t="s">
        <v>22</v>
      </c>
      <c r="B280" s="538"/>
      <c r="C280" s="229"/>
      <c r="D280" s="457"/>
      <c r="E280" s="486"/>
      <c r="F280" s="231"/>
      <c r="G280" s="209"/>
      <c r="H280" s="210"/>
      <c r="I280" s="211"/>
      <c r="J280" s="212"/>
      <c r="K280" s="210"/>
      <c r="L280" s="213"/>
      <c r="M280" s="209"/>
      <c r="N280" s="210"/>
      <c r="O280" s="211"/>
      <c r="P280" s="212"/>
      <c r="Q280" s="210"/>
      <c r="R280" s="213"/>
      <c r="S280" s="209"/>
      <c r="T280" s="210"/>
      <c r="U280" s="211"/>
      <c r="V280" s="212"/>
      <c r="W280" s="210"/>
      <c r="X280" s="213"/>
      <c r="Y280" s="209"/>
      <c r="Z280" s="210"/>
      <c r="AA280" s="211"/>
      <c r="AB280" s="52"/>
      <c r="AC280" s="397"/>
      <c r="AD280" s="397"/>
      <c r="AE280" s="396"/>
      <c r="AF280" s="399"/>
      <c r="AG280" s="52"/>
      <c r="AH280" s="392"/>
      <c r="AI280" s="392"/>
      <c r="AJ280" s="394"/>
      <c r="AK280" s="448"/>
      <c r="AL280" s="218"/>
      <c r="AM280" s="249"/>
      <c r="AN280" s="23"/>
      <c r="AO280" s="24"/>
      <c r="AP280" s="25"/>
      <c r="AQ280" s="25"/>
      <c r="AR280" s="25"/>
      <c r="AS280" s="25"/>
      <c r="AT280" s="25"/>
      <c r="AU280" s="25"/>
      <c r="AV280" s="26"/>
      <c r="AW280" s="127"/>
      <c r="AX280" s="164"/>
      <c r="AY280" s="166"/>
      <c r="AZ280" s="391">
        <f>AK280</f>
        <v>0</v>
      </c>
    </row>
    <row r="281" spans="1:52" s="334" customFormat="1" ht="18" customHeight="1" thickTop="1" thickBot="1">
      <c r="A281" s="333" t="s">
        <v>22</v>
      </c>
      <c r="B281" s="539"/>
      <c r="C281" s="176"/>
      <c r="D281" s="458"/>
      <c r="E281" s="487"/>
      <c r="F281" s="216"/>
      <c r="G281" s="28"/>
      <c r="H281" s="29"/>
      <c r="I281" s="30"/>
      <c r="J281" s="31"/>
      <c r="K281" s="29"/>
      <c r="L281" s="32"/>
      <c r="M281" s="28"/>
      <c r="N281" s="29"/>
      <c r="O281" s="30"/>
      <c r="P281" s="31"/>
      <c r="Q281" s="29"/>
      <c r="R281" s="32"/>
      <c r="S281" s="28"/>
      <c r="T281" s="29"/>
      <c r="U281" s="30"/>
      <c r="V281" s="31"/>
      <c r="W281" s="29"/>
      <c r="X281" s="32"/>
      <c r="Y281" s="28"/>
      <c r="Z281" s="29"/>
      <c r="AA281" s="30"/>
      <c r="AB281" s="33"/>
      <c r="AC281" s="398"/>
      <c r="AD281" s="398"/>
      <c r="AE281" s="395"/>
      <c r="AF281" s="400"/>
      <c r="AG281" s="56"/>
      <c r="AH281" s="393"/>
      <c r="AI281" s="393"/>
      <c r="AJ281" s="395"/>
      <c r="AK281" s="449"/>
      <c r="AL281" s="218"/>
      <c r="AM281" s="249"/>
      <c r="AN281" s="23"/>
      <c r="AO281" s="24"/>
      <c r="AP281" s="25"/>
      <c r="AQ281" s="25"/>
      <c r="AR281" s="25"/>
      <c r="AS281" s="25"/>
      <c r="AT281" s="25"/>
      <c r="AU281" s="25"/>
      <c r="AV281" s="26"/>
      <c r="AW281" s="127"/>
      <c r="AX281" s="164"/>
      <c r="AY281" s="166"/>
      <c r="AZ281" s="374"/>
    </row>
    <row r="282" spans="1:52" s="334" customFormat="1" ht="18" customHeight="1" thickBot="1">
      <c r="A282" s="333"/>
      <c r="B282" s="540"/>
      <c r="C282" s="541"/>
      <c r="D282" s="541"/>
      <c r="E282" s="58"/>
      <c r="F282" s="59"/>
      <c r="G282" s="466"/>
      <c r="H282" s="467"/>
      <c r="I282" s="467"/>
      <c r="J282" s="467"/>
      <c r="K282" s="467"/>
      <c r="L282" s="468"/>
      <c r="M282" s="450"/>
      <c r="N282" s="451"/>
      <c r="O282" s="452"/>
      <c r="P282" s="502"/>
      <c r="Q282" s="451"/>
      <c r="R282" s="503"/>
      <c r="S282" s="504"/>
      <c r="T282" s="505"/>
      <c r="U282" s="506"/>
      <c r="V282" s="463"/>
      <c r="W282" s="464"/>
      <c r="X282" s="465"/>
      <c r="Y282" s="507"/>
      <c r="Z282" s="508"/>
      <c r="AA282" s="509"/>
      <c r="AB282" s="404"/>
      <c r="AC282" s="378"/>
      <c r="AD282" s="378"/>
      <c r="AE282" s="378"/>
      <c r="AF282" s="405"/>
      <c r="AG282" s="378"/>
      <c r="AH282" s="378"/>
      <c r="AI282" s="378"/>
      <c r="AJ282" s="378"/>
      <c r="AK282" s="378"/>
      <c r="AL282" s="378"/>
      <c r="AM282" s="378"/>
      <c r="AN282" s="15"/>
      <c r="AO282" s="129"/>
      <c r="AP282" s="129"/>
      <c r="AQ282" s="129"/>
      <c r="AW282" s="128"/>
      <c r="AX282" s="164"/>
      <c r="AY282" s="166"/>
    </row>
    <row r="283" spans="1:52" s="334" customFormat="1" ht="18" customHeight="1" thickBot="1">
      <c r="A283" s="379">
        <f>+$B$282</f>
        <v>0</v>
      </c>
      <c r="B283" s="401"/>
      <c r="C283" s="175"/>
      <c r="D283" s="402"/>
      <c r="E283" s="413"/>
      <c r="F283" s="208"/>
      <c r="G283" s="278"/>
      <c r="H283" s="276"/>
      <c r="I283" s="277"/>
      <c r="J283" s="38"/>
      <c r="K283" s="276"/>
      <c r="L283" s="39"/>
      <c r="M283" s="78"/>
      <c r="N283" s="276"/>
      <c r="O283" s="277"/>
      <c r="P283" s="38"/>
      <c r="Q283" s="276"/>
      <c r="R283" s="39"/>
      <c r="S283" s="278"/>
      <c r="T283" s="73"/>
      <c r="U283" s="277"/>
      <c r="V283" s="278"/>
      <c r="W283" s="276"/>
      <c r="X283" s="277"/>
      <c r="Y283" s="278"/>
      <c r="Z283" s="276"/>
      <c r="AA283" s="277"/>
      <c r="AB283" s="41"/>
      <c r="AC283" s="397"/>
      <c r="AD283" s="397"/>
      <c r="AE283" s="396"/>
      <c r="AF283" s="399"/>
      <c r="AG283" s="21"/>
      <c r="AH283" s="392"/>
      <c r="AI283" s="392"/>
      <c r="AJ283" s="394"/>
      <c r="AK283" s="448"/>
      <c r="AL283" s="218"/>
      <c r="AM283" s="273"/>
      <c r="AN283" s="23"/>
      <c r="AO283" s="24"/>
      <c r="AP283" s="25"/>
      <c r="AQ283" s="25"/>
      <c r="AR283" s="25"/>
      <c r="AS283" s="25"/>
      <c r="AT283" s="25"/>
      <c r="AU283" s="25"/>
      <c r="AV283" s="26"/>
      <c r="AW283" s="127"/>
      <c r="AX283" s="164"/>
      <c r="AY283" s="166"/>
      <c r="AZ283" s="373">
        <f>AK283</f>
        <v>0</v>
      </c>
    </row>
    <row r="284" spans="1:52" s="334" customFormat="1" ht="18" customHeight="1" thickTop="1" thickBot="1">
      <c r="A284" s="381"/>
      <c r="B284" s="402"/>
      <c r="C284" s="27"/>
      <c r="D284" s="402"/>
      <c r="E284" s="414"/>
      <c r="F284" s="216"/>
      <c r="G284" s="28"/>
      <c r="H284" s="29"/>
      <c r="I284" s="30"/>
      <c r="J284" s="31"/>
      <c r="K284" s="29"/>
      <c r="L284" s="32"/>
      <c r="M284" s="28"/>
      <c r="N284" s="29"/>
      <c r="O284" s="30"/>
      <c r="P284" s="31"/>
      <c r="Q284" s="29"/>
      <c r="R284" s="32"/>
      <c r="S284" s="28"/>
      <c r="T284" s="29"/>
      <c r="U284" s="30"/>
      <c r="V284" s="28"/>
      <c r="W284" s="29"/>
      <c r="X284" s="30"/>
      <c r="Y284" s="28"/>
      <c r="Z284" s="29"/>
      <c r="AA284" s="30"/>
      <c r="AB284" s="33"/>
      <c r="AC284" s="398"/>
      <c r="AD284" s="398"/>
      <c r="AE284" s="395"/>
      <c r="AF284" s="400"/>
      <c r="AG284" s="34"/>
      <c r="AH284" s="393"/>
      <c r="AI284" s="393"/>
      <c r="AJ284" s="395"/>
      <c r="AK284" s="449"/>
      <c r="AL284" s="218"/>
      <c r="AM284" s="274"/>
      <c r="AN284" s="23"/>
      <c r="AO284" s="24"/>
      <c r="AP284" s="25"/>
      <c r="AQ284" s="25"/>
      <c r="AR284" s="25"/>
      <c r="AS284" s="25"/>
      <c r="AT284" s="25"/>
      <c r="AU284" s="25"/>
      <c r="AV284" s="26"/>
      <c r="AW284" s="127"/>
      <c r="AX284" s="164"/>
      <c r="AY284" s="166"/>
      <c r="AZ284" s="374"/>
    </row>
    <row r="285" spans="1:52" s="334" customFormat="1" ht="18" customHeight="1" thickBot="1">
      <c r="A285" s="379">
        <f>+$B$282</f>
        <v>0</v>
      </c>
      <c r="B285" s="401"/>
      <c r="C285" s="175"/>
      <c r="D285" s="401"/>
      <c r="E285" s="413"/>
      <c r="F285" s="208"/>
      <c r="G285" s="209"/>
      <c r="H285" s="210"/>
      <c r="I285" s="211"/>
      <c r="J285" s="212"/>
      <c r="K285" s="210"/>
      <c r="L285" s="213"/>
      <c r="M285" s="209"/>
      <c r="N285" s="210"/>
      <c r="O285" s="211"/>
      <c r="P285" s="212"/>
      <c r="Q285" s="210"/>
      <c r="R285" s="213"/>
      <c r="S285" s="209"/>
      <c r="T285" s="210"/>
      <c r="U285" s="211"/>
      <c r="V285" s="209"/>
      <c r="W285" s="210"/>
      <c r="X285" s="211"/>
      <c r="Y285" s="209"/>
      <c r="Z285" s="210"/>
      <c r="AA285" s="211"/>
      <c r="AB285" s="41"/>
      <c r="AC285" s="397"/>
      <c r="AD285" s="397"/>
      <c r="AE285" s="396"/>
      <c r="AF285" s="399"/>
      <c r="AG285" s="21"/>
      <c r="AH285" s="392"/>
      <c r="AI285" s="392"/>
      <c r="AJ285" s="394"/>
      <c r="AK285" s="448"/>
      <c r="AL285" s="218"/>
      <c r="AM285" s="273"/>
      <c r="AN285" s="23"/>
      <c r="AO285" s="24"/>
      <c r="AP285" s="25"/>
      <c r="AQ285" s="25"/>
      <c r="AR285" s="25"/>
      <c r="AS285" s="25"/>
      <c r="AT285" s="25"/>
      <c r="AU285" s="25"/>
      <c r="AV285" s="26"/>
      <c r="AW285" s="127"/>
      <c r="AX285" s="164"/>
      <c r="AY285" s="166"/>
      <c r="AZ285" s="373">
        <f>AK285</f>
        <v>0</v>
      </c>
    </row>
    <row r="286" spans="1:52" s="334" customFormat="1" ht="18" customHeight="1" thickTop="1" thickBot="1">
      <c r="A286" s="381"/>
      <c r="B286" s="402"/>
      <c r="C286" s="27"/>
      <c r="D286" s="402"/>
      <c r="E286" s="414"/>
      <c r="F286" s="216"/>
      <c r="G286" s="28"/>
      <c r="H286" s="29"/>
      <c r="I286" s="30"/>
      <c r="J286" s="31"/>
      <c r="K286" s="29"/>
      <c r="L286" s="32"/>
      <c r="M286" s="28"/>
      <c r="N286" s="29"/>
      <c r="O286" s="30"/>
      <c r="P286" s="31"/>
      <c r="Q286" s="29"/>
      <c r="R286" s="32"/>
      <c r="S286" s="28"/>
      <c r="T286" s="29"/>
      <c r="U286" s="30"/>
      <c r="V286" s="28"/>
      <c r="W286" s="29"/>
      <c r="X286" s="30"/>
      <c r="Y286" s="28"/>
      <c r="Z286" s="29"/>
      <c r="AA286" s="30"/>
      <c r="AB286" s="33"/>
      <c r="AC286" s="398"/>
      <c r="AD286" s="398"/>
      <c r="AE286" s="395"/>
      <c r="AF286" s="400"/>
      <c r="AG286" s="34"/>
      <c r="AH286" s="393"/>
      <c r="AI286" s="393"/>
      <c r="AJ286" s="395"/>
      <c r="AK286" s="449"/>
      <c r="AL286" s="218"/>
      <c r="AM286" s="274"/>
      <c r="AN286" s="23"/>
      <c r="AO286" s="24"/>
      <c r="AP286" s="25"/>
      <c r="AQ286" s="25"/>
      <c r="AR286" s="25"/>
      <c r="AS286" s="25"/>
      <c r="AT286" s="25"/>
      <c r="AU286" s="25"/>
      <c r="AV286" s="26"/>
      <c r="AW286" s="127"/>
      <c r="AX286" s="164"/>
      <c r="AY286" s="166"/>
      <c r="AZ286" s="374"/>
    </row>
    <row r="287" spans="1:52" s="334" customFormat="1" ht="18" customHeight="1" thickBot="1">
      <c r="A287" s="379">
        <f>+$B$282</f>
        <v>0</v>
      </c>
      <c r="B287" s="401"/>
      <c r="C287" s="175"/>
      <c r="D287" s="401"/>
      <c r="E287" s="413"/>
      <c r="F287" s="208"/>
      <c r="G287" s="209"/>
      <c r="H287" s="210"/>
      <c r="I287" s="211"/>
      <c r="J287" s="212"/>
      <c r="K287" s="210"/>
      <c r="L287" s="220"/>
      <c r="M287" s="209"/>
      <c r="N287" s="210"/>
      <c r="O287" s="211"/>
      <c r="P287" s="212"/>
      <c r="Q287" s="210"/>
      <c r="R287" s="213"/>
      <c r="S287" s="209"/>
      <c r="T287" s="210"/>
      <c r="U287" s="211"/>
      <c r="V287" s="209"/>
      <c r="W287" s="210"/>
      <c r="X287" s="211"/>
      <c r="Y287" s="209"/>
      <c r="Z287" s="210"/>
      <c r="AA287" s="211"/>
      <c r="AB287" s="41"/>
      <c r="AC287" s="397"/>
      <c r="AD287" s="397"/>
      <c r="AE287" s="396"/>
      <c r="AF287" s="399"/>
      <c r="AG287" s="21"/>
      <c r="AH287" s="392"/>
      <c r="AI287" s="392"/>
      <c r="AJ287" s="394"/>
      <c r="AK287" s="448"/>
      <c r="AL287" s="218"/>
      <c r="AM287" s="273"/>
      <c r="AN287" s="23"/>
      <c r="AO287" s="24"/>
      <c r="AP287" s="25"/>
      <c r="AQ287" s="25"/>
      <c r="AR287" s="25"/>
      <c r="AS287" s="25"/>
      <c r="AT287" s="25"/>
      <c r="AU287" s="25"/>
      <c r="AV287" s="26"/>
      <c r="AW287" s="127"/>
      <c r="AX287" s="164"/>
      <c r="AY287" s="166"/>
      <c r="AZ287" s="373">
        <f>AK287</f>
        <v>0</v>
      </c>
    </row>
    <row r="288" spans="1:52" s="334" customFormat="1" ht="18" customHeight="1" thickTop="1" thickBot="1">
      <c r="A288" s="381"/>
      <c r="B288" s="402"/>
      <c r="C288" s="27"/>
      <c r="D288" s="402"/>
      <c r="E288" s="414"/>
      <c r="F288" s="216"/>
      <c r="G288" s="28"/>
      <c r="H288" s="29"/>
      <c r="I288" s="30"/>
      <c r="J288" s="31"/>
      <c r="K288" s="29"/>
      <c r="L288" s="32"/>
      <c r="M288" s="28"/>
      <c r="N288" s="29"/>
      <c r="O288" s="30"/>
      <c r="P288" s="31"/>
      <c r="Q288" s="29"/>
      <c r="R288" s="32"/>
      <c r="S288" s="28"/>
      <c r="T288" s="29"/>
      <c r="U288" s="30"/>
      <c r="V288" s="28"/>
      <c r="W288" s="29"/>
      <c r="X288" s="30"/>
      <c r="Y288" s="28"/>
      <c r="Z288" s="29"/>
      <c r="AA288" s="30"/>
      <c r="AB288" s="33"/>
      <c r="AC288" s="398"/>
      <c r="AD288" s="398"/>
      <c r="AE288" s="395"/>
      <c r="AF288" s="400"/>
      <c r="AG288" s="34"/>
      <c r="AH288" s="393"/>
      <c r="AI288" s="393"/>
      <c r="AJ288" s="395"/>
      <c r="AK288" s="449"/>
      <c r="AL288" s="218"/>
      <c r="AM288" s="274"/>
      <c r="AN288" s="23"/>
      <c r="AO288" s="24"/>
      <c r="AP288" s="25"/>
      <c r="AQ288" s="25"/>
      <c r="AR288" s="25"/>
      <c r="AS288" s="25"/>
      <c r="AT288" s="25"/>
      <c r="AU288" s="25"/>
      <c r="AV288" s="26"/>
      <c r="AW288" s="127"/>
      <c r="AX288" s="164"/>
      <c r="AY288" s="166"/>
      <c r="AZ288" s="374"/>
    </row>
    <row r="289" spans="1:52" s="334" customFormat="1" ht="18" customHeight="1" thickBot="1">
      <c r="A289" s="379">
        <f>+$B$282</f>
        <v>0</v>
      </c>
      <c r="B289" s="401"/>
      <c r="C289" s="175"/>
      <c r="D289" s="401"/>
      <c r="E289" s="413"/>
      <c r="F289" s="208"/>
      <c r="G289" s="209"/>
      <c r="H289" s="210"/>
      <c r="I289" s="211"/>
      <c r="J289" s="212"/>
      <c r="K289" s="210"/>
      <c r="L289" s="213"/>
      <c r="M289" s="209"/>
      <c r="N289" s="210"/>
      <c r="O289" s="211"/>
      <c r="P289" s="212"/>
      <c r="Q289" s="210"/>
      <c r="R289" s="213"/>
      <c r="S289" s="209"/>
      <c r="T289" s="210"/>
      <c r="U289" s="211"/>
      <c r="V289" s="209"/>
      <c r="W289" s="210"/>
      <c r="X289" s="211"/>
      <c r="Y289" s="209"/>
      <c r="Z289" s="210"/>
      <c r="AA289" s="211"/>
      <c r="AB289" s="41"/>
      <c r="AC289" s="397"/>
      <c r="AD289" s="397"/>
      <c r="AE289" s="396"/>
      <c r="AF289" s="399"/>
      <c r="AG289" s="21"/>
      <c r="AH289" s="392"/>
      <c r="AI289" s="392"/>
      <c r="AJ289" s="394"/>
      <c r="AK289" s="448"/>
      <c r="AL289" s="218"/>
      <c r="AM289" s="273"/>
      <c r="AN289" s="23"/>
      <c r="AO289" s="24"/>
      <c r="AP289" s="25"/>
      <c r="AQ289" s="25"/>
      <c r="AR289" s="25"/>
      <c r="AS289" s="25"/>
      <c r="AT289" s="25"/>
      <c r="AU289" s="25"/>
      <c r="AV289" s="26"/>
      <c r="AW289" s="127"/>
      <c r="AX289" s="164"/>
      <c r="AY289" s="166"/>
      <c r="AZ289" s="373">
        <f>AK289</f>
        <v>0</v>
      </c>
    </row>
    <row r="290" spans="1:52" s="334" customFormat="1" ht="18.75" customHeight="1" thickTop="1" thickBot="1">
      <c r="A290" s="381"/>
      <c r="B290" s="402"/>
      <c r="C290" s="27"/>
      <c r="D290" s="402"/>
      <c r="E290" s="414"/>
      <c r="F290" s="216"/>
      <c r="G290" s="28"/>
      <c r="H290" s="29"/>
      <c r="I290" s="30"/>
      <c r="J290" s="31"/>
      <c r="K290" s="29"/>
      <c r="L290" s="32"/>
      <c r="M290" s="28"/>
      <c r="N290" s="29"/>
      <c r="O290" s="30"/>
      <c r="P290" s="31"/>
      <c r="Q290" s="29"/>
      <c r="R290" s="32"/>
      <c r="S290" s="28"/>
      <c r="T290" s="29"/>
      <c r="U290" s="30"/>
      <c r="V290" s="28"/>
      <c r="W290" s="29"/>
      <c r="X290" s="30"/>
      <c r="Y290" s="28"/>
      <c r="Z290" s="29"/>
      <c r="AA290" s="30"/>
      <c r="AB290" s="33"/>
      <c r="AC290" s="398"/>
      <c r="AD290" s="398"/>
      <c r="AE290" s="395"/>
      <c r="AF290" s="400"/>
      <c r="AG290" s="34"/>
      <c r="AH290" s="393"/>
      <c r="AI290" s="393"/>
      <c r="AJ290" s="395"/>
      <c r="AK290" s="449"/>
      <c r="AL290" s="218"/>
      <c r="AM290" s="274"/>
      <c r="AN290" s="23"/>
      <c r="AO290" s="24"/>
      <c r="AP290" s="25"/>
      <c r="AQ290" s="25"/>
      <c r="AR290" s="25"/>
      <c r="AS290" s="25"/>
      <c r="AT290" s="25"/>
      <c r="AU290" s="25"/>
      <c r="AV290" s="26"/>
      <c r="AW290" s="127"/>
      <c r="AX290" s="164"/>
      <c r="AY290" s="166"/>
      <c r="AZ290" s="374"/>
    </row>
    <row r="291" spans="1:52" s="334" customFormat="1" ht="18" customHeight="1" thickBot="1">
      <c r="A291" s="379">
        <f>+$B$282</f>
        <v>0</v>
      </c>
      <c r="B291" s="401"/>
      <c r="C291" s="175"/>
      <c r="D291" s="401"/>
      <c r="E291" s="413"/>
      <c r="F291" s="208"/>
      <c r="G291" s="209"/>
      <c r="H291" s="210"/>
      <c r="I291" s="211"/>
      <c r="J291" s="212"/>
      <c r="K291" s="210"/>
      <c r="L291" s="213"/>
      <c r="M291" s="209"/>
      <c r="N291" s="210"/>
      <c r="O291" s="211"/>
      <c r="P291" s="212"/>
      <c r="Q291" s="210"/>
      <c r="R291" s="213"/>
      <c r="S291" s="209"/>
      <c r="T291" s="210"/>
      <c r="U291" s="211"/>
      <c r="V291" s="209"/>
      <c r="W291" s="210"/>
      <c r="X291" s="211"/>
      <c r="Y291" s="209"/>
      <c r="Z291" s="210"/>
      <c r="AA291" s="211"/>
      <c r="AB291" s="41"/>
      <c r="AC291" s="397"/>
      <c r="AD291" s="397"/>
      <c r="AE291" s="396"/>
      <c r="AF291" s="399"/>
      <c r="AG291" s="21"/>
      <c r="AH291" s="392"/>
      <c r="AI291" s="392"/>
      <c r="AJ291" s="394"/>
      <c r="AK291" s="448"/>
      <c r="AL291" s="218"/>
      <c r="AM291" s="273"/>
      <c r="AN291" s="23"/>
      <c r="AO291" s="24"/>
      <c r="AP291" s="25"/>
      <c r="AQ291" s="25"/>
      <c r="AR291" s="25"/>
      <c r="AS291" s="25"/>
      <c r="AT291" s="25"/>
      <c r="AU291" s="25"/>
      <c r="AV291" s="26"/>
      <c r="AW291" s="127"/>
      <c r="AX291" s="164"/>
      <c r="AY291" s="166"/>
      <c r="AZ291" s="373">
        <f>AK291</f>
        <v>0</v>
      </c>
    </row>
    <row r="292" spans="1:52" s="334" customFormat="1" ht="18.75" customHeight="1" thickTop="1" thickBot="1">
      <c r="A292" s="381"/>
      <c r="B292" s="402"/>
      <c r="C292" s="27"/>
      <c r="D292" s="402"/>
      <c r="E292" s="414"/>
      <c r="F292" s="216"/>
      <c r="G292" s="28"/>
      <c r="H292" s="29"/>
      <c r="I292" s="30"/>
      <c r="J292" s="31"/>
      <c r="K292" s="29"/>
      <c r="L292" s="32"/>
      <c r="M292" s="28"/>
      <c r="N292" s="29"/>
      <c r="O292" s="30"/>
      <c r="P292" s="31"/>
      <c r="Q292" s="29"/>
      <c r="R292" s="32"/>
      <c r="S292" s="28"/>
      <c r="T292" s="29"/>
      <c r="U292" s="30"/>
      <c r="V292" s="28"/>
      <c r="W292" s="29"/>
      <c r="X292" s="30"/>
      <c r="Y292" s="28"/>
      <c r="Z292" s="29"/>
      <c r="AA292" s="30"/>
      <c r="AB292" s="33"/>
      <c r="AC292" s="398"/>
      <c r="AD292" s="398"/>
      <c r="AE292" s="395"/>
      <c r="AF292" s="400"/>
      <c r="AG292" s="34"/>
      <c r="AH292" s="393"/>
      <c r="AI292" s="393"/>
      <c r="AJ292" s="395"/>
      <c r="AK292" s="449"/>
      <c r="AL292" s="218"/>
      <c r="AM292" s="274"/>
      <c r="AN292" s="23"/>
      <c r="AO292" s="24"/>
      <c r="AP292" s="25"/>
      <c r="AQ292" s="25"/>
      <c r="AR292" s="25"/>
      <c r="AS292" s="25"/>
      <c r="AT292" s="25"/>
      <c r="AU292" s="25"/>
      <c r="AV292" s="26"/>
      <c r="AW292" s="127"/>
      <c r="AX292" s="164"/>
      <c r="AY292" s="166"/>
      <c r="AZ292" s="374"/>
    </row>
    <row r="293" spans="1:52" s="334" customFormat="1" ht="18" customHeight="1" thickBot="1">
      <c r="A293" s="379">
        <f>+$B$282</f>
        <v>0</v>
      </c>
      <c r="B293" s="401"/>
      <c r="C293" s="175"/>
      <c r="D293" s="401"/>
      <c r="E293" s="413"/>
      <c r="F293" s="208"/>
      <c r="G293" s="209"/>
      <c r="H293" s="210"/>
      <c r="I293" s="211"/>
      <c r="J293" s="212"/>
      <c r="K293" s="210"/>
      <c r="L293" s="213"/>
      <c r="M293" s="209"/>
      <c r="N293" s="210"/>
      <c r="O293" s="211"/>
      <c r="P293" s="212"/>
      <c r="Q293" s="210"/>
      <c r="R293" s="213"/>
      <c r="S293" s="209"/>
      <c r="T293" s="210"/>
      <c r="U293" s="211"/>
      <c r="V293" s="209"/>
      <c r="W293" s="210"/>
      <c r="X293" s="211"/>
      <c r="Y293" s="209"/>
      <c r="Z293" s="210"/>
      <c r="AA293" s="211"/>
      <c r="AB293" s="41"/>
      <c r="AC293" s="397"/>
      <c r="AD293" s="397"/>
      <c r="AE293" s="396"/>
      <c r="AF293" s="399"/>
      <c r="AG293" s="21"/>
      <c r="AH293" s="392"/>
      <c r="AI293" s="392"/>
      <c r="AJ293" s="394"/>
      <c r="AK293" s="448"/>
      <c r="AL293" s="218"/>
      <c r="AM293" s="273"/>
      <c r="AN293" s="23"/>
      <c r="AO293" s="24"/>
      <c r="AP293" s="25"/>
      <c r="AQ293" s="25"/>
      <c r="AR293" s="25"/>
      <c r="AS293" s="25"/>
      <c r="AT293" s="25"/>
      <c r="AU293" s="25"/>
      <c r="AV293" s="26"/>
      <c r="AW293" s="127"/>
      <c r="AX293" s="164"/>
      <c r="AY293" s="166"/>
      <c r="AZ293" s="373">
        <f>AK293</f>
        <v>0</v>
      </c>
    </row>
    <row r="294" spans="1:52" s="334" customFormat="1" ht="18.75" customHeight="1" thickTop="1" thickBot="1">
      <c r="A294" s="381"/>
      <c r="B294" s="402"/>
      <c r="C294" s="27"/>
      <c r="D294" s="402"/>
      <c r="E294" s="414"/>
      <c r="F294" s="216"/>
      <c r="G294" s="28"/>
      <c r="H294" s="29"/>
      <c r="I294" s="30"/>
      <c r="J294" s="31"/>
      <c r="K294" s="29"/>
      <c r="L294" s="32"/>
      <c r="M294" s="28"/>
      <c r="N294" s="29"/>
      <c r="O294" s="30"/>
      <c r="P294" s="31"/>
      <c r="Q294" s="29"/>
      <c r="R294" s="32"/>
      <c r="S294" s="28"/>
      <c r="T294" s="29"/>
      <c r="U294" s="30"/>
      <c r="V294" s="28"/>
      <c r="W294" s="29"/>
      <c r="X294" s="30"/>
      <c r="Y294" s="28"/>
      <c r="Z294" s="29"/>
      <c r="AA294" s="30"/>
      <c r="AB294" s="33"/>
      <c r="AC294" s="398"/>
      <c r="AD294" s="398"/>
      <c r="AE294" s="395"/>
      <c r="AF294" s="400"/>
      <c r="AG294" s="34"/>
      <c r="AH294" s="393"/>
      <c r="AI294" s="393"/>
      <c r="AJ294" s="395"/>
      <c r="AK294" s="449"/>
      <c r="AL294" s="218"/>
      <c r="AM294" s="274"/>
      <c r="AN294" s="23"/>
      <c r="AO294" s="24"/>
      <c r="AP294" s="25"/>
      <c r="AQ294" s="25"/>
      <c r="AR294" s="25"/>
      <c r="AS294" s="25"/>
      <c r="AT294" s="25"/>
      <c r="AU294" s="25"/>
      <c r="AV294" s="26"/>
      <c r="AW294" s="127"/>
      <c r="AX294" s="164"/>
      <c r="AY294" s="166"/>
      <c r="AZ294" s="374"/>
    </row>
    <row r="295" spans="1:52" s="334" customFormat="1" ht="18" customHeight="1" thickBot="1">
      <c r="A295" s="379">
        <f>+$B$282</f>
        <v>0</v>
      </c>
      <c r="B295" s="401"/>
      <c r="C295" s="175"/>
      <c r="D295" s="401"/>
      <c r="E295" s="413"/>
      <c r="F295" s="208"/>
      <c r="G295" s="209"/>
      <c r="H295" s="210"/>
      <c r="I295" s="211"/>
      <c r="J295" s="212"/>
      <c r="K295" s="210"/>
      <c r="L295" s="213"/>
      <c r="M295" s="209"/>
      <c r="N295" s="210"/>
      <c r="O295" s="211"/>
      <c r="P295" s="212"/>
      <c r="Q295" s="210"/>
      <c r="R295" s="213"/>
      <c r="S295" s="209"/>
      <c r="T295" s="210"/>
      <c r="U295" s="211"/>
      <c r="V295" s="209"/>
      <c r="W295" s="210"/>
      <c r="X295" s="211"/>
      <c r="Y295" s="209"/>
      <c r="Z295" s="210"/>
      <c r="AA295" s="211"/>
      <c r="AB295" s="41"/>
      <c r="AC295" s="397"/>
      <c r="AD295" s="397"/>
      <c r="AE295" s="396"/>
      <c r="AF295" s="399"/>
      <c r="AG295" s="21"/>
      <c r="AH295" s="392"/>
      <c r="AI295" s="392"/>
      <c r="AJ295" s="394"/>
      <c r="AK295" s="448"/>
      <c r="AL295" s="218"/>
      <c r="AM295" s="273"/>
      <c r="AN295" s="23"/>
      <c r="AO295" s="24"/>
      <c r="AP295" s="25"/>
      <c r="AQ295" s="25"/>
      <c r="AR295" s="25"/>
      <c r="AS295" s="25"/>
      <c r="AT295" s="25"/>
      <c r="AU295" s="25"/>
      <c r="AV295" s="26"/>
      <c r="AW295" s="127"/>
      <c r="AX295" s="164"/>
      <c r="AY295" s="166"/>
      <c r="AZ295" s="373">
        <f>AK295</f>
        <v>0</v>
      </c>
    </row>
    <row r="296" spans="1:52" s="334" customFormat="1" ht="18.75" customHeight="1" thickTop="1" thickBot="1">
      <c r="A296" s="381"/>
      <c r="B296" s="402"/>
      <c r="C296" s="27"/>
      <c r="D296" s="402"/>
      <c r="E296" s="414"/>
      <c r="F296" s="216"/>
      <c r="G296" s="28"/>
      <c r="H296" s="29"/>
      <c r="I296" s="30"/>
      <c r="J296" s="31"/>
      <c r="K296" s="29"/>
      <c r="L296" s="32"/>
      <c r="M296" s="28"/>
      <c r="N296" s="29"/>
      <c r="O296" s="30"/>
      <c r="P296" s="31"/>
      <c r="Q296" s="29"/>
      <c r="R296" s="32"/>
      <c r="S296" s="28"/>
      <c r="T296" s="29"/>
      <c r="U296" s="30"/>
      <c r="V296" s="28"/>
      <c r="W296" s="29"/>
      <c r="X296" s="30"/>
      <c r="Y296" s="28"/>
      <c r="Z296" s="29"/>
      <c r="AA296" s="30"/>
      <c r="AB296" s="33"/>
      <c r="AC296" s="398"/>
      <c r="AD296" s="398"/>
      <c r="AE296" s="395"/>
      <c r="AF296" s="400"/>
      <c r="AG296" s="34"/>
      <c r="AH296" s="393"/>
      <c r="AI296" s="393"/>
      <c r="AJ296" s="395"/>
      <c r="AK296" s="449"/>
      <c r="AL296" s="218"/>
      <c r="AM296" s="274"/>
      <c r="AN296" s="23"/>
      <c r="AO296" s="24"/>
      <c r="AP296" s="25"/>
      <c r="AQ296" s="25"/>
      <c r="AR296" s="25"/>
      <c r="AS296" s="25"/>
      <c r="AT296" s="25"/>
      <c r="AU296" s="25"/>
      <c r="AV296" s="26"/>
      <c r="AW296" s="127"/>
      <c r="AX296" s="164"/>
      <c r="AY296" s="166"/>
      <c r="AZ296" s="374"/>
    </row>
    <row r="297" spans="1:52" s="334" customFormat="1" ht="18" customHeight="1" thickBot="1">
      <c r="A297" s="379">
        <f>+$B$282</f>
        <v>0</v>
      </c>
      <c r="B297" s="401"/>
      <c r="C297" s="175"/>
      <c r="D297" s="401"/>
      <c r="E297" s="413"/>
      <c r="F297" s="208"/>
      <c r="G297" s="209"/>
      <c r="H297" s="210"/>
      <c r="I297" s="211"/>
      <c r="J297" s="212"/>
      <c r="K297" s="210"/>
      <c r="L297" s="213"/>
      <c r="M297" s="209"/>
      <c r="N297" s="253"/>
      <c r="O297" s="211"/>
      <c r="P297" s="254"/>
      <c r="Q297" s="253"/>
      <c r="R297" s="213"/>
      <c r="S297" s="209"/>
      <c r="T297" s="210"/>
      <c r="U297" s="211"/>
      <c r="V297" s="209"/>
      <c r="W297" s="210"/>
      <c r="X297" s="211"/>
      <c r="Y297" s="209"/>
      <c r="Z297" s="210"/>
      <c r="AA297" s="211"/>
      <c r="AB297" s="41"/>
      <c r="AC297" s="397"/>
      <c r="AD297" s="397"/>
      <c r="AE297" s="396"/>
      <c r="AF297" s="399"/>
      <c r="AG297" s="21"/>
      <c r="AH297" s="392"/>
      <c r="AI297" s="392"/>
      <c r="AJ297" s="394"/>
      <c r="AK297" s="448"/>
      <c r="AL297" s="218"/>
      <c r="AM297" s="273"/>
      <c r="AN297" s="23"/>
      <c r="AO297" s="24"/>
      <c r="AP297" s="25"/>
      <c r="AQ297" s="25"/>
      <c r="AR297" s="25"/>
      <c r="AS297" s="25"/>
      <c r="AT297" s="25"/>
      <c r="AU297" s="25"/>
      <c r="AV297" s="26"/>
      <c r="AW297" s="127"/>
      <c r="AX297" s="164"/>
      <c r="AY297" s="166"/>
      <c r="AZ297" s="373">
        <f>AK297</f>
        <v>0</v>
      </c>
    </row>
    <row r="298" spans="1:52" s="334" customFormat="1" ht="18.75" customHeight="1" thickTop="1" thickBot="1">
      <c r="A298" s="381"/>
      <c r="B298" s="402"/>
      <c r="C298" s="27"/>
      <c r="D298" s="402"/>
      <c r="E298" s="414"/>
      <c r="F298" s="216"/>
      <c r="G298" s="28"/>
      <c r="H298" s="29"/>
      <c r="I298" s="30"/>
      <c r="J298" s="31"/>
      <c r="K298" s="29"/>
      <c r="L298" s="32"/>
      <c r="M298" s="28"/>
      <c r="N298" s="29"/>
      <c r="O298" s="30"/>
      <c r="P298" s="31"/>
      <c r="Q298" s="29"/>
      <c r="R298" s="32"/>
      <c r="S298" s="28"/>
      <c r="T298" s="29"/>
      <c r="U298" s="30"/>
      <c r="V298" s="28"/>
      <c r="W298" s="29"/>
      <c r="X298" s="30"/>
      <c r="Y298" s="28"/>
      <c r="Z298" s="29"/>
      <c r="AA298" s="30"/>
      <c r="AB298" s="33"/>
      <c r="AC298" s="398"/>
      <c r="AD298" s="398"/>
      <c r="AE298" s="395"/>
      <c r="AF298" s="400"/>
      <c r="AG298" s="34"/>
      <c r="AH298" s="393"/>
      <c r="AI298" s="393"/>
      <c r="AJ298" s="395"/>
      <c r="AK298" s="449"/>
      <c r="AL298" s="218"/>
      <c r="AM298" s="274"/>
      <c r="AN298" s="23"/>
      <c r="AO298" s="24"/>
      <c r="AP298" s="25"/>
      <c r="AQ298" s="25"/>
      <c r="AR298" s="25"/>
      <c r="AS298" s="25"/>
      <c r="AT298" s="25"/>
      <c r="AU298" s="25"/>
      <c r="AV298" s="26"/>
      <c r="AW298" s="127"/>
      <c r="AX298" s="164"/>
      <c r="AY298" s="166"/>
      <c r="AZ298" s="374"/>
    </row>
    <row r="299" spans="1:52" s="334" customFormat="1" ht="18" customHeight="1" thickBot="1">
      <c r="A299" s="379">
        <f>+$B$282</f>
        <v>0</v>
      </c>
      <c r="B299" s="401"/>
      <c r="C299" s="175"/>
      <c r="D299" s="401"/>
      <c r="E299" s="413"/>
      <c r="F299" s="208"/>
      <c r="G299" s="209"/>
      <c r="H299" s="210"/>
      <c r="I299" s="211"/>
      <c r="J299" s="212"/>
      <c r="K299" s="210"/>
      <c r="L299" s="213"/>
      <c r="M299" s="209"/>
      <c r="N299" s="210"/>
      <c r="O299" s="211"/>
      <c r="P299" s="212"/>
      <c r="Q299" s="210"/>
      <c r="R299" s="220"/>
      <c r="S299" s="209"/>
      <c r="T299" s="210"/>
      <c r="U299" s="211"/>
      <c r="V299" s="209"/>
      <c r="W299" s="210"/>
      <c r="X299" s="211"/>
      <c r="Y299" s="209"/>
      <c r="Z299" s="210"/>
      <c r="AA299" s="211"/>
      <c r="AB299" s="41"/>
      <c r="AC299" s="397"/>
      <c r="AD299" s="397"/>
      <c r="AE299" s="396"/>
      <c r="AF299" s="399"/>
      <c r="AG299" s="21"/>
      <c r="AH299" s="392"/>
      <c r="AI299" s="392"/>
      <c r="AJ299" s="394"/>
      <c r="AK299" s="448"/>
      <c r="AL299" s="218"/>
      <c r="AM299" s="273"/>
      <c r="AN299" s="23"/>
      <c r="AO299" s="24"/>
      <c r="AP299" s="25"/>
      <c r="AQ299" s="25"/>
      <c r="AR299" s="25"/>
      <c r="AS299" s="25"/>
      <c r="AT299" s="25"/>
      <c r="AU299" s="25"/>
      <c r="AV299" s="26"/>
      <c r="AW299" s="127"/>
      <c r="AX299" s="164"/>
      <c r="AY299" s="166"/>
      <c r="AZ299" s="373">
        <f>AK299</f>
        <v>0</v>
      </c>
    </row>
    <row r="300" spans="1:52" s="334" customFormat="1" ht="18" customHeight="1" thickTop="1" thickBot="1">
      <c r="A300" s="381"/>
      <c r="B300" s="402"/>
      <c r="C300" s="27"/>
      <c r="D300" s="402"/>
      <c r="E300" s="414"/>
      <c r="F300" s="216"/>
      <c r="G300" s="28"/>
      <c r="H300" s="29"/>
      <c r="I300" s="30"/>
      <c r="J300" s="31"/>
      <c r="K300" s="29"/>
      <c r="L300" s="32"/>
      <c r="M300" s="28"/>
      <c r="N300" s="29"/>
      <c r="O300" s="30"/>
      <c r="P300" s="31"/>
      <c r="Q300" s="29"/>
      <c r="R300" s="32"/>
      <c r="S300" s="28"/>
      <c r="T300" s="29"/>
      <c r="U300" s="30"/>
      <c r="V300" s="28"/>
      <c r="W300" s="29"/>
      <c r="X300" s="30"/>
      <c r="Y300" s="28"/>
      <c r="Z300" s="29"/>
      <c r="AA300" s="30"/>
      <c r="AB300" s="33"/>
      <c r="AC300" s="398"/>
      <c r="AD300" s="398"/>
      <c r="AE300" s="395"/>
      <c r="AF300" s="400"/>
      <c r="AG300" s="34"/>
      <c r="AH300" s="393"/>
      <c r="AI300" s="393"/>
      <c r="AJ300" s="395"/>
      <c r="AK300" s="449"/>
      <c r="AL300" s="218"/>
      <c r="AM300" s="274"/>
      <c r="AN300" s="23"/>
      <c r="AO300" s="24"/>
      <c r="AP300" s="25"/>
      <c r="AQ300" s="25"/>
      <c r="AR300" s="25"/>
      <c r="AS300" s="25"/>
      <c r="AT300" s="25"/>
      <c r="AU300" s="25"/>
      <c r="AV300" s="26"/>
      <c r="AW300" s="127"/>
      <c r="AX300" s="164"/>
      <c r="AY300" s="166"/>
      <c r="AZ300" s="374"/>
    </row>
    <row r="301" spans="1:52" s="334" customFormat="1" ht="18" customHeight="1" thickBot="1">
      <c r="A301" s="379">
        <f>+$B$282</f>
        <v>0</v>
      </c>
      <c r="B301" s="401"/>
      <c r="C301" s="175"/>
      <c r="D301" s="401"/>
      <c r="E301" s="413"/>
      <c r="F301" s="208"/>
      <c r="G301" s="209"/>
      <c r="H301" s="210"/>
      <c r="I301" s="211"/>
      <c r="J301" s="212"/>
      <c r="K301" s="210"/>
      <c r="L301" s="213"/>
      <c r="M301" s="209"/>
      <c r="N301" s="210"/>
      <c r="O301" s="211"/>
      <c r="P301" s="212"/>
      <c r="Q301" s="210"/>
      <c r="R301" s="213"/>
      <c r="S301" s="209"/>
      <c r="T301" s="210"/>
      <c r="U301" s="211"/>
      <c r="V301" s="209"/>
      <c r="W301" s="210"/>
      <c r="X301" s="211"/>
      <c r="Y301" s="209"/>
      <c r="Z301" s="210"/>
      <c r="AA301" s="211"/>
      <c r="AB301" s="41"/>
      <c r="AC301" s="397"/>
      <c r="AD301" s="397"/>
      <c r="AE301" s="396"/>
      <c r="AF301" s="399"/>
      <c r="AG301" s="21"/>
      <c r="AH301" s="392"/>
      <c r="AI301" s="392"/>
      <c r="AJ301" s="394"/>
      <c r="AK301" s="448"/>
      <c r="AL301" s="218"/>
      <c r="AM301" s="273"/>
      <c r="AN301" s="23"/>
      <c r="AO301" s="24"/>
      <c r="AP301" s="25"/>
      <c r="AQ301" s="25"/>
      <c r="AR301" s="25"/>
      <c r="AS301" s="25"/>
      <c r="AT301" s="25"/>
      <c r="AU301" s="25"/>
      <c r="AV301" s="26"/>
      <c r="AW301" s="127"/>
      <c r="AX301" s="164"/>
      <c r="AY301" s="166"/>
      <c r="AZ301" s="373">
        <f>AK301</f>
        <v>0</v>
      </c>
    </row>
    <row r="302" spans="1:52" s="334" customFormat="1" ht="18.75" customHeight="1" thickTop="1" thickBot="1">
      <c r="A302" s="381"/>
      <c r="B302" s="402"/>
      <c r="C302" s="27"/>
      <c r="D302" s="402"/>
      <c r="E302" s="414"/>
      <c r="F302" s="216"/>
      <c r="G302" s="28"/>
      <c r="H302" s="29"/>
      <c r="I302" s="30"/>
      <c r="J302" s="31"/>
      <c r="K302" s="29"/>
      <c r="L302" s="32"/>
      <c r="M302" s="28"/>
      <c r="N302" s="29"/>
      <c r="O302" s="30"/>
      <c r="P302" s="31"/>
      <c r="Q302" s="29"/>
      <c r="R302" s="32"/>
      <c r="S302" s="28"/>
      <c r="T302" s="29"/>
      <c r="U302" s="30"/>
      <c r="V302" s="28"/>
      <c r="W302" s="29"/>
      <c r="X302" s="30"/>
      <c r="Y302" s="28"/>
      <c r="Z302" s="29"/>
      <c r="AA302" s="30"/>
      <c r="AB302" s="33"/>
      <c r="AC302" s="398"/>
      <c r="AD302" s="398"/>
      <c r="AE302" s="395"/>
      <c r="AF302" s="400"/>
      <c r="AG302" s="34"/>
      <c r="AH302" s="393"/>
      <c r="AI302" s="393"/>
      <c r="AJ302" s="395"/>
      <c r="AK302" s="449"/>
      <c r="AL302" s="218"/>
      <c r="AM302" s="274"/>
      <c r="AN302" s="23"/>
      <c r="AO302" s="24"/>
      <c r="AP302" s="25"/>
      <c r="AQ302" s="25"/>
      <c r="AR302" s="25"/>
      <c r="AS302" s="25"/>
      <c r="AT302" s="25"/>
      <c r="AU302" s="25"/>
      <c r="AV302" s="26"/>
      <c r="AW302" s="127"/>
      <c r="AX302" s="164"/>
      <c r="AY302" s="166"/>
      <c r="AZ302" s="374"/>
    </row>
    <row r="303" spans="1:52" s="334" customFormat="1" ht="18" customHeight="1" thickBot="1">
      <c r="A303" s="379">
        <f>+$B$282</f>
        <v>0</v>
      </c>
      <c r="B303" s="401"/>
      <c r="C303" s="175"/>
      <c r="D303" s="401"/>
      <c r="E303" s="413"/>
      <c r="F303" s="208"/>
      <c r="G303" s="209"/>
      <c r="H303" s="210"/>
      <c r="I303" s="211"/>
      <c r="J303" s="212"/>
      <c r="K303" s="210"/>
      <c r="L303" s="213"/>
      <c r="M303" s="209"/>
      <c r="N303" s="210"/>
      <c r="O303" s="211"/>
      <c r="P303" s="212"/>
      <c r="Q303" s="210"/>
      <c r="R303" s="213"/>
      <c r="S303" s="209"/>
      <c r="T303" s="210"/>
      <c r="U303" s="211"/>
      <c r="V303" s="209"/>
      <c r="W303" s="210"/>
      <c r="X303" s="211"/>
      <c r="Y303" s="209"/>
      <c r="Z303" s="210"/>
      <c r="AA303" s="211"/>
      <c r="AB303" s="41"/>
      <c r="AC303" s="397"/>
      <c r="AD303" s="397"/>
      <c r="AE303" s="396"/>
      <c r="AF303" s="399"/>
      <c r="AG303" s="21"/>
      <c r="AH303" s="392"/>
      <c r="AI303" s="392"/>
      <c r="AJ303" s="394"/>
      <c r="AK303" s="448"/>
      <c r="AL303" s="218"/>
      <c r="AM303" s="273"/>
      <c r="AN303" s="23"/>
      <c r="AO303" s="24"/>
      <c r="AP303" s="25"/>
      <c r="AQ303" s="25"/>
      <c r="AR303" s="25"/>
      <c r="AS303" s="25"/>
      <c r="AT303" s="25"/>
      <c r="AU303" s="25"/>
      <c r="AV303" s="26"/>
      <c r="AW303" s="127"/>
      <c r="AX303" s="164"/>
      <c r="AY303" s="166"/>
      <c r="AZ303" s="373">
        <f>AK303</f>
        <v>0</v>
      </c>
    </row>
    <row r="304" spans="1:52" s="334" customFormat="1" ht="18.75" customHeight="1" thickTop="1" thickBot="1">
      <c r="A304" s="381"/>
      <c r="B304" s="402"/>
      <c r="C304" s="27"/>
      <c r="D304" s="402"/>
      <c r="E304" s="414"/>
      <c r="F304" s="216"/>
      <c r="G304" s="28"/>
      <c r="H304" s="29"/>
      <c r="I304" s="30"/>
      <c r="J304" s="31"/>
      <c r="K304" s="29"/>
      <c r="L304" s="32"/>
      <c r="M304" s="28"/>
      <c r="N304" s="29"/>
      <c r="O304" s="30"/>
      <c r="P304" s="31"/>
      <c r="Q304" s="29"/>
      <c r="R304" s="32"/>
      <c r="S304" s="28"/>
      <c r="T304" s="29"/>
      <c r="U304" s="30"/>
      <c r="V304" s="28"/>
      <c r="W304" s="29"/>
      <c r="X304" s="30"/>
      <c r="Y304" s="28"/>
      <c r="Z304" s="29"/>
      <c r="AA304" s="30"/>
      <c r="AB304" s="33"/>
      <c r="AC304" s="398"/>
      <c r="AD304" s="398"/>
      <c r="AE304" s="395"/>
      <c r="AF304" s="400"/>
      <c r="AG304" s="34"/>
      <c r="AH304" s="393"/>
      <c r="AI304" s="393"/>
      <c r="AJ304" s="395"/>
      <c r="AK304" s="449"/>
      <c r="AL304" s="218"/>
      <c r="AM304" s="274"/>
      <c r="AN304" s="23"/>
      <c r="AO304" s="24"/>
      <c r="AP304" s="25"/>
      <c r="AQ304" s="25"/>
      <c r="AR304" s="25"/>
      <c r="AS304" s="25"/>
      <c r="AT304" s="25"/>
      <c r="AU304" s="25"/>
      <c r="AV304" s="26"/>
      <c r="AW304" s="127"/>
      <c r="AX304" s="164"/>
      <c r="AY304" s="166"/>
      <c r="AZ304" s="374"/>
    </row>
    <row r="305" spans="1:52" s="334" customFormat="1" ht="18" customHeight="1" thickBot="1">
      <c r="A305" s="379">
        <f>+$B$282</f>
        <v>0</v>
      </c>
      <c r="B305" s="401"/>
      <c r="C305" s="175"/>
      <c r="D305" s="401"/>
      <c r="E305" s="413"/>
      <c r="F305" s="208"/>
      <c r="G305" s="209"/>
      <c r="H305" s="210"/>
      <c r="I305" s="211"/>
      <c r="J305" s="212"/>
      <c r="K305" s="210"/>
      <c r="L305" s="213"/>
      <c r="M305" s="209"/>
      <c r="N305" s="210"/>
      <c r="O305" s="211"/>
      <c r="P305" s="212"/>
      <c r="Q305" s="210"/>
      <c r="R305" s="213"/>
      <c r="S305" s="209"/>
      <c r="T305" s="210"/>
      <c r="U305" s="211"/>
      <c r="V305" s="209"/>
      <c r="W305" s="210"/>
      <c r="X305" s="211"/>
      <c r="Y305" s="209"/>
      <c r="Z305" s="210"/>
      <c r="AA305" s="211"/>
      <c r="AB305" s="41"/>
      <c r="AC305" s="397"/>
      <c r="AD305" s="397"/>
      <c r="AE305" s="396"/>
      <c r="AF305" s="399"/>
      <c r="AG305" s="21"/>
      <c r="AH305" s="392"/>
      <c r="AI305" s="392"/>
      <c r="AJ305" s="394"/>
      <c r="AK305" s="448"/>
      <c r="AL305" s="218"/>
      <c r="AM305" s="273"/>
      <c r="AN305" s="23"/>
      <c r="AO305" s="24"/>
      <c r="AP305" s="25"/>
      <c r="AQ305" s="25"/>
      <c r="AR305" s="25"/>
      <c r="AS305" s="25"/>
      <c r="AT305" s="25"/>
      <c r="AU305" s="25"/>
      <c r="AV305" s="26"/>
      <c r="AW305" s="127"/>
      <c r="AX305" s="164"/>
      <c r="AY305" s="166"/>
      <c r="AZ305" s="373">
        <f>AK305</f>
        <v>0</v>
      </c>
    </row>
    <row r="306" spans="1:52" s="334" customFormat="1" ht="18.75" customHeight="1" thickTop="1" thickBot="1">
      <c r="A306" s="381"/>
      <c r="B306" s="402"/>
      <c r="C306" s="27"/>
      <c r="D306" s="402"/>
      <c r="E306" s="414"/>
      <c r="F306" s="216"/>
      <c r="G306" s="28"/>
      <c r="H306" s="29"/>
      <c r="I306" s="30"/>
      <c r="J306" s="31"/>
      <c r="K306" s="29"/>
      <c r="L306" s="32"/>
      <c r="M306" s="28"/>
      <c r="N306" s="29"/>
      <c r="O306" s="30"/>
      <c r="P306" s="31"/>
      <c r="Q306" s="29"/>
      <c r="R306" s="32"/>
      <c r="S306" s="28"/>
      <c r="T306" s="29"/>
      <c r="U306" s="30"/>
      <c r="V306" s="28"/>
      <c r="W306" s="29"/>
      <c r="X306" s="30"/>
      <c r="Y306" s="28"/>
      <c r="Z306" s="29"/>
      <c r="AA306" s="30"/>
      <c r="AB306" s="33"/>
      <c r="AC306" s="398"/>
      <c r="AD306" s="398"/>
      <c r="AE306" s="395"/>
      <c r="AF306" s="400"/>
      <c r="AG306" s="34"/>
      <c r="AH306" s="393"/>
      <c r="AI306" s="393"/>
      <c r="AJ306" s="395"/>
      <c r="AK306" s="449"/>
      <c r="AL306" s="218"/>
      <c r="AM306" s="274"/>
      <c r="AN306" s="23"/>
      <c r="AO306" s="24"/>
      <c r="AP306" s="25"/>
      <c r="AQ306" s="25"/>
      <c r="AR306" s="25"/>
      <c r="AS306" s="25"/>
      <c r="AT306" s="25"/>
      <c r="AU306" s="25"/>
      <c r="AV306" s="26"/>
      <c r="AW306" s="127"/>
      <c r="AX306" s="164"/>
      <c r="AY306" s="166"/>
      <c r="AZ306" s="374"/>
    </row>
    <row r="307" spans="1:52" s="334" customFormat="1" ht="18" customHeight="1" thickBot="1">
      <c r="A307" s="333" t="s">
        <v>23</v>
      </c>
      <c r="B307" s="538"/>
      <c r="C307" s="229"/>
      <c r="D307" s="457"/>
      <c r="E307" s="486"/>
      <c r="F307" s="231"/>
      <c r="G307" s="209"/>
      <c r="H307" s="210"/>
      <c r="I307" s="211"/>
      <c r="J307" s="212"/>
      <c r="K307" s="210"/>
      <c r="L307" s="213"/>
      <c r="M307" s="209"/>
      <c r="N307" s="210"/>
      <c r="O307" s="211"/>
      <c r="P307" s="212"/>
      <c r="Q307" s="210"/>
      <c r="R307" s="213"/>
      <c r="S307" s="209"/>
      <c r="T307" s="210"/>
      <c r="U307" s="211"/>
      <c r="V307" s="212"/>
      <c r="W307" s="210"/>
      <c r="X307" s="213"/>
      <c r="Y307" s="209"/>
      <c r="Z307" s="210"/>
      <c r="AA307" s="211"/>
      <c r="AB307" s="52"/>
      <c r="AC307" s="397"/>
      <c r="AD307" s="397"/>
      <c r="AE307" s="396"/>
      <c r="AF307" s="399"/>
      <c r="AG307" s="52"/>
      <c r="AH307" s="392"/>
      <c r="AI307" s="392"/>
      <c r="AJ307" s="394"/>
      <c r="AK307" s="448"/>
      <c r="AL307" s="218"/>
      <c r="AM307" s="249"/>
      <c r="AN307" s="23"/>
      <c r="AO307" s="24"/>
      <c r="AP307" s="25"/>
      <c r="AQ307" s="25"/>
      <c r="AR307" s="25"/>
      <c r="AS307" s="25"/>
      <c r="AT307" s="25"/>
      <c r="AU307" s="25"/>
      <c r="AV307" s="26"/>
      <c r="AW307" s="127"/>
      <c r="AX307" s="164"/>
      <c r="AY307" s="166"/>
      <c r="AZ307" s="375">
        <f>AK307</f>
        <v>0</v>
      </c>
    </row>
    <row r="308" spans="1:52" s="334" customFormat="1" ht="18" customHeight="1" thickTop="1" thickBot="1">
      <c r="A308" s="333" t="s">
        <v>23</v>
      </c>
      <c r="B308" s="539"/>
      <c r="C308" s="65"/>
      <c r="D308" s="458"/>
      <c r="E308" s="487"/>
      <c r="F308" s="216"/>
      <c r="G308" s="28"/>
      <c r="H308" s="29"/>
      <c r="I308" s="30"/>
      <c r="J308" s="31"/>
      <c r="K308" s="29"/>
      <c r="L308" s="32"/>
      <c r="M308" s="28"/>
      <c r="N308" s="29"/>
      <c r="O308" s="30"/>
      <c r="P308" s="31"/>
      <c r="Q308" s="29"/>
      <c r="R308" s="32"/>
      <c r="S308" s="28"/>
      <c r="T308" s="29"/>
      <c r="U308" s="30"/>
      <c r="V308" s="31"/>
      <c r="W308" s="29"/>
      <c r="X308" s="32"/>
      <c r="Y308" s="28"/>
      <c r="Z308" s="29"/>
      <c r="AA308" s="30"/>
      <c r="AB308" s="33"/>
      <c r="AC308" s="398"/>
      <c r="AD308" s="398"/>
      <c r="AE308" s="395"/>
      <c r="AF308" s="400"/>
      <c r="AG308" s="56"/>
      <c r="AH308" s="393"/>
      <c r="AI308" s="393"/>
      <c r="AJ308" s="395"/>
      <c r="AK308" s="449"/>
      <c r="AL308" s="218"/>
      <c r="AM308" s="249"/>
      <c r="AN308" s="23"/>
      <c r="AO308" s="24"/>
      <c r="AP308" s="25"/>
      <c r="AQ308" s="25"/>
      <c r="AR308" s="25"/>
      <c r="AS308" s="25"/>
      <c r="AT308" s="25"/>
      <c r="AU308" s="25"/>
      <c r="AV308" s="26"/>
      <c r="AW308" s="127"/>
      <c r="AX308" s="164"/>
      <c r="AY308" s="166"/>
      <c r="AZ308" s="374"/>
    </row>
    <row r="309" spans="1:52" s="334" customFormat="1" ht="18" customHeight="1" thickBot="1">
      <c r="A309" s="333"/>
      <c r="B309" s="540"/>
      <c r="C309" s="541"/>
      <c r="D309" s="541"/>
      <c r="E309" s="58"/>
      <c r="F309" s="59"/>
      <c r="G309" s="466"/>
      <c r="H309" s="467"/>
      <c r="I309" s="467"/>
      <c r="J309" s="467"/>
      <c r="K309" s="467"/>
      <c r="L309" s="468"/>
      <c r="M309" s="450"/>
      <c r="N309" s="451"/>
      <c r="O309" s="452"/>
      <c r="P309" s="502"/>
      <c r="Q309" s="451"/>
      <c r="R309" s="503"/>
      <c r="S309" s="504"/>
      <c r="T309" s="505"/>
      <c r="U309" s="506"/>
      <c r="V309" s="463"/>
      <c r="W309" s="464"/>
      <c r="X309" s="465"/>
      <c r="Y309" s="507"/>
      <c r="Z309" s="508"/>
      <c r="AA309" s="509"/>
      <c r="AB309" s="404"/>
      <c r="AC309" s="378"/>
      <c r="AD309" s="378"/>
      <c r="AE309" s="378"/>
      <c r="AF309" s="405"/>
      <c r="AG309" s="378"/>
      <c r="AH309" s="378"/>
      <c r="AI309" s="378"/>
      <c r="AJ309" s="378"/>
      <c r="AK309" s="378"/>
      <c r="AL309" s="378"/>
      <c r="AM309" s="378"/>
      <c r="AN309" s="15"/>
      <c r="AO309" s="129"/>
      <c r="AP309" s="129"/>
      <c r="AQ309" s="129"/>
      <c r="AW309" s="128"/>
      <c r="AX309" s="164"/>
      <c r="AY309" s="166"/>
    </row>
    <row r="310" spans="1:52" s="334" customFormat="1" ht="18" customHeight="1" thickBot="1">
      <c r="A310" s="379">
        <f>+$B$309</f>
        <v>0</v>
      </c>
      <c r="B310" s="401"/>
      <c r="C310" s="175"/>
      <c r="D310" s="402"/>
      <c r="E310" s="413"/>
      <c r="F310" s="208"/>
      <c r="G310" s="278"/>
      <c r="H310" s="276"/>
      <c r="I310" s="277"/>
      <c r="J310" s="38"/>
      <c r="K310" s="276"/>
      <c r="L310" s="211"/>
      <c r="M310" s="212"/>
      <c r="N310" s="276"/>
      <c r="O310" s="211"/>
      <c r="P310" s="212"/>
      <c r="Q310" s="276"/>
      <c r="R310" s="39"/>
      <c r="S310" s="278"/>
      <c r="T310" s="276"/>
      <c r="U310" s="277"/>
      <c r="V310" s="278"/>
      <c r="W310" s="73"/>
      <c r="X310" s="277"/>
      <c r="Y310" s="278"/>
      <c r="Z310" s="276"/>
      <c r="AA310" s="277"/>
      <c r="AB310" s="41"/>
      <c r="AC310" s="397"/>
      <c r="AD310" s="397"/>
      <c r="AE310" s="396"/>
      <c r="AF310" s="399"/>
      <c r="AG310" s="21"/>
      <c r="AH310" s="392"/>
      <c r="AI310" s="392"/>
      <c r="AJ310" s="394"/>
      <c r="AK310" s="448"/>
      <c r="AL310" s="218"/>
      <c r="AM310" s="273"/>
      <c r="AN310" s="23"/>
      <c r="AO310" s="24"/>
      <c r="AP310" s="25"/>
      <c r="AQ310" s="25"/>
      <c r="AR310" s="25"/>
      <c r="AS310" s="25"/>
      <c r="AT310" s="25"/>
      <c r="AU310" s="25"/>
      <c r="AV310" s="26"/>
      <c r="AW310" s="127"/>
      <c r="AX310" s="164"/>
      <c r="AY310" s="166"/>
      <c r="AZ310" s="373">
        <f>AK310</f>
        <v>0</v>
      </c>
    </row>
    <row r="311" spans="1:52" s="334" customFormat="1" ht="18" customHeight="1" thickTop="1" thickBot="1">
      <c r="A311" s="381"/>
      <c r="B311" s="402"/>
      <c r="C311" s="27"/>
      <c r="D311" s="402"/>
      <c r="E311" s="414"/>
      <c r="F311" s="216"/>
      <c r="G311" s="28"/>
      <c r="H311" s="29"/>
      <c r="I311" s="30"/>
      <c r="J311" s="31"/>
      <c r="K311" s="29"/>
      <c r="L311" s="32"/>
      <c r="M311" s="28"/>
      <c r="N311" s="29"/>
      <c r="O311" s="30"/>
      <c r="P311" s="31"/>
      <c r="Q311" s="29"/>
      <c r="R311" s="32"/>
      <c r="S311" s="28"/>
      <c r="T311" s="29"/>
      <c r="U311" s="30"/>
      <c r="V311" s="28"/>
      <c r="W311" s="29"/>
      <c r="X311" s="30"/>
      <c r="Y311" s="28"/>
      <c r="Z311" s="29"/>
      <c r="AA311" s="30"/>
      <c r="AB311" s="33"/>
      <c r="AC311" s="398"/>
      <c r="AD311" s="398"/>
      <c r="AE311" s="395"/>
      <c r="AF311" s="400"/>
      <c r="AG311" s="34"/>
      <c r="AH311" s="393"/>
      <c r="AI311" s="393"/>
      <c r="AJ311" s="395"/>
      <c r="AK311" s="449"/>
      <c r="AL311" s="218"/>
      <c r="AM311" s="274"/>
      <c r="AN311" s="23"/>
      <c r="AO311" s="24"/>
      <c r="AP311" s="25"/>
      <c r="AQ311" s="25"/>
      <c r="AR311" s="25"/>
      <c r="AS311" s="25"/>
      <c r="AT311" s="25"/>
      <c r="AU311" s="25"/>
      <c r="AV311" s="26"/>
      <c r="AW311" s="127"/>
      <c r="AX311" s="164"/>
      <c r="AY311" s="166"/>
      <c r="AZ311" s="374"/>
    </row>
    <row r="312" spans="1:52" s="334" customFormat="1" ht="18" customHeight="1" thickBot="1">
      <c r="A312" s="379">
        <f>+$B$309</f>
        <v>0</v>
      </c>
      <c r="B312" s="401"/>
      <c r="C312" s="175"/>
      <c r="D312" s="401"/>
      <c r="E312" s="413"/>
      <c r="F312" s="208"/>
      <c r="G312" s="209"/>
      <c r="H312" s="210"/>
      <c r="I312" s="277"/>
      <c r="J312" s="212"/>
      <c r="K312" s="210"/>
      <c r="L312" s="220"/>
      <c r="M312" s="228"/>
      <c r="N312" s="219"/>
      <c r="O312" s="211"/>
      <c r="P312" s="212"/>
      <c r="Q312" s="210"/>
      <c r="R312" s="213"/>
      <c r="S312" s="209"/>
      <c r="T312" s="210"/>
      <c r="U312" s="277"/>
      <c r="V312" s="209"/>
      <c r="W312" s="210"/>
      <c r="X312" s="277"/>
      <c r="Y312" s="209"/>
      <c r="Z312" s="210"/>
      <c r="AA312" s="211"/>
      <c r="AB312" s="41"/>
      <c r="AC312" s="397"/>
      <c r="AD312" s="397"/>
      <c r="AE312" s="396"/>
      <c r="AF312" s="399"/>
      <c r="AG312" s="21"/>
      <c r="AH312" s="392"/>
      <c r="AI312" s="392"/>
      <c r="AJ312" s="394"/>
      <c r="AK312" s="448"/>
      <c r="AL312" s="218"/>
      <c r="AM312" s="273"/>
      <c r="AN312" s="23"/>
      <c r="AO312" s="24"/>
      <c r="AP312" s="25"/>
      <c r="AQ312" s="25"/>
      <c r="AR312" s="25"/>
      <c r="AS312" s="25"/>
      <c r="AT312" s="25"/>
      <c r="AU312" s="25"/>
      <c r="AV312" s="26"/>
      <c r="AW312" s="127"/>
      <c r="AX312" s="164"/>
      <c r="AY312" s="166"/>
      <c r="AZ312" s="373">
        <f>AK312</f>
        <v>0</v>
      </c>
    </row>
    <row r="313" spans="1:52" s="334" customFormat="1" ht="18" customHeight="1" thickTop="1" thickBot="1">
      <c r="A313" s="381"/>
      <c r="B313" s="402"/>
      <c r="C313" s="27"/>
      <c r="D313" s="402"/>
      <c r="E313" s="414"/>
      <c r="F313" s="216"/>
      <c r="G313" s="28"/>
      <c r="H313" s="29"/>
      <c r="I313" s="30"/>
      <c r="J313" s="31"/>
      <c r="K313" s="29"/>
      <c r="L313" s="32"/>
      <c r="M313" s="28"/>
      <c r="N313" s="29"/>
      <c r="O313" s="30"/>
      <c r="P313" s="31"/>
      <c r="Q313" s="29"/>
      <c r="R313" s="32"/>
      <c r="S313" s="28"/>
      <c r="T313" s="29"/>
      <c r="U313" s="30"/>
      <c r="V313" s="28"/>
      <c r="W313" s="29"/>
      <c r="X313" s="30"/>
      <c r="Y313" s="28"/>
      <c r="Z313" s="29"/>
      <c r="AA313" s="30"/>
      <c r="AB313" s="33"/>
      <c r="AC313" s="398"/>
      <c r="AD313" s="398"/>
      <c r="AE313" s="395"/>
      <c r="AF313" s="400"/>
      <c r="AG313" s="34"/>
      <c r="AH313" s="393"/>
      <c r="AI313" s="393"/>
      <c r="AJ313" s="395"/>
      <c r="AK313" s="449"/>
      <c r="AL313" s="218"/>
      <c r="AM313" s="274"/>
      <c r="AN313" s="23"/>
      <c r="AO313" s="24"/>
      <c r="AP313" s="25"/>
      <c r="AQ313" s="25"/>
      <c r="AR313" s="25"/>
      <c r="AS313" s="25"/>
      <c r="AT313" s="25"/>
      <c r="AU313" s="25"/>
      <c r="AV313" s="26"/>
      <c r="AW313" s="127"/>
      <c r="AX313" s="164"/>
      <c r="AY313" s="166"/>
      <c r="AZ313" s="374"/>
    </row>
    <row r="314" spans="1:52" s="334" customFormat="1" ht="18" customHeight="1" thickBot="1">
      <c r="A314" s="379">
        <f>+$B$309</f>
        <v>0</v>
      </c>
      <c r="B314" s="401"/>
      <c r="C314" s="175"/>
      <c r="D314" s="401"/>
      <c r="E314" s="413"/>
      <c r="F314" s="208"/>
      <c r="G314" s="209"/>
      <c r="H314" s="210"/>
      <c r="I314" s="211"/>
      <c r="J314" s="212"/>
      <c r="K314" s="210"/>
      <c r="L314" s="213"/>
      <c r="M314" s="209"/>
      <c r="N314" s="210"/>
      <c r="O314" s="211"/>
      <c r="P314" s="212"/>
      <c r="Q314" s="210"/>
      <c r="R314" s="213"/>
      <c r="S314" s="209"/>
      <c r="T314" s="210"/>
      <c r="U314" s="211"/>
      <c r="V314" s="209"/>
      <c r="W314" s="210"/>
      <c r="X314" s="211"/>
      <c r="Y314" s="209"/>
      <c r="Z314" s="210"/>
      <c r="AA314" s="211"/>
      <c r="AB314" s="41"/>
      <c r="AC314" s="397"/>
      <c r="AD314" s="397"/>
      <c r="AE314" s="396"/>
      <c r="AF314" s="399"/>
      <c r="AG314" s="21"/>
      <c r="AH314" s="392"/>
      <c r="AI314" s="392"/>
      <c r="AJ314" s="394"/>
      <c r="AK314" s="448"/>
      <c r="AL314" s="218"/>
      <c r="AM314" s="273"/>
      <c r="AN314" s="23"/>
      <c r="AO314" s="24"/>
      <c r="AP314" s="25"/>
      <c r="AQ314" s="25"/>
      <c r="AR314" s="25"/>
      <c r="AS314" s="25"/>
      <c r="AT314" s="25"/>
      <c r="AU314" s="25"/>
      <c r="AV314" s="26"/>
      <c r="AW314" s="127"/>
      <c r="AX314" s="164"/>
      <c r="AY314" s="166"/>
      <c r="AZ314" s="373">
        <f>AK314</f>
        <v>0</v>
      </c>
    </row>
    <row r="315" spans="1:52" s="334" customFormat="1" ht="18.75" customHeight="1" thickTop="1" thickBot="1">
      <c r="A315" s="381"/>
      <c r="B315" s="402"/>
      <c r="C315" s="27"/>
      <c r="D315" s="402"/>
      <c r="E315" s="414"/>
      <c r="F315" s="216"/>
      <c r="G315" s="28"/>
      <c r="H315" s="29"/>
      <c r="I315" s="30"/>
      <c r="J315" s="31"/>
      <c r="K315" s="29"/>
      <c r="L315" s="32"/>
      <c r="M315" s="28"/>
      <c r="N315" s="29"/>
      <c r="O315" s="30"/>
      <c r="P315" s="31"/>
      <c r="Q315" s="29"/>
      <c r="R315" s="32"/>
      <c r="S315" s="28"/>
      <c r="T315" s="29"/>
      <c r="U315" s="30"/>
      <c r="V315" s="28"/>
      <c r="W315" s="29"/>
      <c r="X315" s="30"/>
      <c r="Y315" s="28"/>
      <c r="Z315" s="29"/>
      <c r="AA315" s="30"/>
      <c r="AB315" s="33"/>
      <c r="AC315" s="398"/>
      <c r="AD315" s="398"/>
      <c r="AE315" s="395"/>
      <c r="AF315" s="400"/>
      <c r="AG315" s="34"/>
      <c r="AH315" s="393"/>
      <c r="AI315" s="393"/>
      <c r="AJ315" s="395"/>
      <c r="AK315" s="449"/>
      <c r="AL315" s="218"/>
      <c r="AM315" s="274"/>
      <c r="AN315" s="23"/>
      <c r="AO315" s="24"/>
      <c r="AP315" s="25"/>
      <c r="AQ315" s="25"/>
      <c r="AR315" s="25"/>
      <c r="AS315" s="25"/>
      <c r="AT315" s="25"/>
      <c r="AU315" s="25"/>
      <c r="AV315" s="26"/>
      <c r="AW315" s="127"/>
      <c r="AX315" s="164"/>
      <c r="AY315" s="166"/>
      <c r="AZ315" s="374"/>
    </row>
    <row r="316" spans="1:52" s="334" customFormat="1" ht="18" customHeight="1" thickBot="1">
      <c r="A316" s="379">
        <f>+$B$309</f>
        <v>0</v>
      </c>
      <c r="B316" s="401"/>
      <c r="C316" s="175"/>
      <c r="D316" s="401"/>
      <c r="E316" s="413"/>
      <c r="F316" s="208"/>
      <c r="G316" s="209"/>
      <c r="H316" s="210"/>
      <c r="I316" s="211"/>
      <c r="J316" s="212"/>
      <c r="K316" s="210"/>
      <c r="L316" s="213"/>
      <c r="M316" s="209"/>
      <c r="N316" s="210"/>
      <c r="O316" s="211"/>
      <c r="P316" s="212"/>
      <c r="Q316" s="210"/>
      <c r="R316" s="213"/>
      <c r="S316" s="209"/>
      <c r="T316" s="210"/>
      <c r="U316" s="211"/>
      <c r="V316" s="209"/>
      <c r="W316" s="210"/>
      <c r="X316" s="211"/>
      <c r="Y316" s="209"/>
      <c r="Z316" s="210"/>
      <c r="AA316" s="211"/>
      <c r="AB316" s="41"/>
      <c r="AC316" s="397"/>
      <c r="AD316" s="397"/>
      <c r="AE316" s="396"/>
      <c r="AF316" s="399"/>
      <c r="AG316" s="21"/>
      <c r="AH316" s="392"/>
      <c r="AI316" s="392"/>
      <c r="AJ316" s="394"/>
      <c r="AK316" s="448"/>
      <c r="AL316" s="218"/>
      <c r="AM316" s="273"/>
      <c r="AN316" s="23"/>
      <c r="AO316" s="24"/>
      <c r="AP316" s="25"/>
      <c r="AQ316" s="25"/>
      <c r="AR316" s="25"/>
      <c r="AS316" s="25"/>
      <c r="AT316" s="25"/>
      <c r="AU316" s="25"/>
      <c r="AV316" s="26"/>
      <c r="AW316" s="127"/>
      <c r="AX316" s="164"/>
      <c r="AY316" s="166"/>
      <c r="AZ316" s="373">
        <f>AK316</f>
        <v>0</v>
      </c>
    </row>
    <row r="317" spans="1:52" s="334" customFormat="1" ht="18.75" customHeight="1" thickTop="1" thickBot="1">
      <c r="A317" s="381"/>
      <c r="B317" s="402"/>
      <c r="C317" s="27"/>
      <c r="D317" s="402"/>
      <c r="E317" s="414"/>
      <c r="F317" s="216"/>
      <c r="G317" s="28"/>
      <c r="H317" s="29"/>
      <c r="I317" s="30"/>
      <c r="J317" s="31"/>
      <c r="K317" s="29"/>
      <c r="L317" s="32"/>
      <c r="M317" s="28"/>
      <c r="N317" s="29"/>
      <c r="O317" s="30"/>
      <c r="P317" s="31"/>
      <c r="Q317" s="29"/>
      <c r="R317" s="32"/>
      <c r="S317" s="28"/>
      <c r="T317" s="29"/>
      <c r="U317" s="30"/>
      <c r="V317" s="28"/>
      <c r="W317" s="29"/>
      <c r="X317" s="30"/>
      <c r="Y317" s="28"/>
      <c r="Z317" s="29"/>
      <c r="AA317" s="30"/>
      <c r="AB317" s="33"/>
      <c r="AC317" s="398"/>
      <c r="AD317" s="398"/>
      <c r="AE317" s="395"/>
      <c r="AF317" s="400"/>
      <c r="AG317" s="34"/>
      <c r="AH317" s="393"/>
      <c r="AI317" s="393"/>
      <c r="AJ317" s="395"/>
      <c r="AK317" s="449"/>
      <c r="AL317" s="218"/>
      <c r="AM317" s="274"/>
      <c r="AN317" s="23"/>
      <c r="AO317" s="24"/>
      <c r="AP317" s="25"/>
      <c r="AQ317" s="25"/>
      <c r="AR317" s="25"/>
      <c r="AS317" s="25"/>
      <c r="AT317" s="25"/>
      <c r="AU317" s="25"/>
      <c r="AV317" s="26"/>
      <c r="AW317" s="127"/>
      <c r="AX317" s="164"/>
      <c r="AY317" s="166"/>
      <c r="AZ317" s="374"/>
    </row>
    <row r="318" spans="1:52" s="334" customFormat="1" ht="18" customHeight="1" thickBot="1">
      <c r="A318" s="379">
        <f>+$B$309</f>
        <v>0</v>
      </c>
      <c r="B318" s="401"/>
      <c r="C318" s="175"/>
      <c r="D318" s="401"/>
      <c r="E318" s="413"/>
      <c r="F318" s="208"/>
      <c r="G318" s="209"/>
      <c r="H318" s="210"/>
      <c r="I318" s="211"/>
      <c r="J318" s="212"/>
      <c r="K318" s="210"/>
      <c r="L318" s="213"/>
      <c r="M318" s="209"/>
      <c r="N318" s="210"/>
      <c r="O318" s="211"/>
      <c r="P318" s="212"/>
      <c r="Q318" s="210"/>
      <c r="R318" s="213"/>
      <c r="S318" s="209"/>
      <c r="T318" s="210"/>
      <c r="U318" s="211"/>
      <c r="V318" s="209"/>
      <c r="W318" s="210"/>
      <c r="X318" s="211"/>
      <c r="Y318" s="209"/>
      <c r="Z318" s="210"/>
      <c r="AA318" s="211"/>
      <c r="AB318" s="41"/>
      <c r="AC318" s="397"/>
      <c r="AD318" s="397"/>
      <c r="AE318" s="396"/>
      <c r="AF318" s="399"/>
      <c r="AG318" s="21"/>
      <c r="AH318" s="392"/>
      <c r="AI318" s="392"/>
      <c r="AJ318" s="394"/>
      <c r="AK318" s="448"/>
      <c r="AL318" s="218"/>
      <c r="AM318" s="273"/>
      <c r="AN318" s="23"/>
      <c r="AO318" s="24"/>
      <c r="AP318" s="25"/>
      <c r="AQ318" s="25"/>
      <c r="AR318" s="25"/>
      <c r="AS318" s="25"/>
      <c r="AT318" s="25"/>
      <c r="AU318" s="25"/>
      <c r="AV318" s="26"/>
      <c r="AW318" s="127"/>
      <c r="AX318" s="164"/>
      <c r="AY318" s="166"/>
      <c r="AZ318" s="373">
        <f>AK318</f>
        <v>0</v>
      </c>
    </row>
    <row r="319" spans="1:52" s="334" customFormat="1" ht="18.75" customHeight="1" thickTop="1" thickBot="1">
      <c r="A319" s="381"/>
      <c r="B319" s="402"/>
      <c r="C319" s="27"/>
      <c r="D319" s="402"/>
      <c r="E319" s="414"/>
      <c r="F319" s="216"/>
      <c r="G319" s="28"/>
      <c r="H319" s="29"/>
      <c r="I319" s="30"/>
      <c r="J319" s="31"/>
      <c r="K319" s="29"/>
      <c r="L319" s="32"/>
      <c r="M319" s="28"/>
      <c r="N319" s="29"/>
      <c r="O319" s="30"/>
      <c r="P319" s="31"/>
      <c r="Q319" s="29"/>
      <c r="R319" s="32"/>
      <c r="S319" s="28"/>
      <c r="T319" s="29"/>
      <c r="U319" s="30"/>
      <c r="V319" s="28"/>
      <c r="W319" s="29"/>
      <c r="X319" s="30"/>
      <c r="Y319" s="28"/>
      <c r="Z319" s="29"/>
      <c r="AA319" s="30"/>
      <c r="AB319" s="33"/>
      <c r="AC319" s="398"/>
      <c r="AD319" s="398"/>
      <c r="AE319" s="395"/>
      <c r="AF319" s="400"/>
      <c r="AG319" s="34"/>
      <c r="AH319" s="393"/>
      <c r="AI319" s="393"/>
      <c r="AJ319" s="395"/>
      <c r="AK319" s="449"/>
      <c r="AL319" s="218"/>
      <c r="AM319" s="274"/>
      <c r="AN319" s="23"/>
      <c r="AO319" s="24"/>
      <c r="AP319" s="25"/>
      <c r="AQ319" s="25"/>
      <c r="AR319" s="25"/>
      <c r="AS319" s="25"/>
      <c r="AT319" s="25"/>
      <c r="AU319" s="25"/>
      <c r="AV319" s="26"/>
      <c r="AW319" s="127"/>
      <c r="AX319" s="164"/>
      <c r="AY319" s="166"/>
      <c r="AZ319" s="374"/>
    </row>
    <row r="320" spans="1:52" s="334" customFormat="1" ht="18" customHeight="1" thickBot="1">
      <c r="A320" s="379">
        <f>+$B$309</f>
        <v>0</v>
      </c>
      <c r="B320" s="401"/>
      <c r="C320" s="175"/>
      <c r="D320" s="401"/>
      <c r="E320" s="413"/>
      <c r="F320" s="208"/>
      <c r="G320" s="209"/>
      <c r="H320" s="210"/>
      <c r="I320" s="211"/>
      <c r="J320" s="212"/>
      <c r="K320" s="210"/>
      <c r="L320" s="213"/>
      <c r="M320" s="209"/>
      <c r="N320" s="210"/>
      <c r="O320" s="211"/>
      <c r="P320" s="212"/>
      <c r="Q320" s="210"/>
      <c r="R320" s="213"/>
      <c r="S320" s="209"/>
      <c r="T320" s="210"/>
      <c r="U320" s="211"/>
      <c r="V320" s="209"/>
      <c r="W320" s="210"/>
      <c r="X320" s="211"/>
      <c r="Y320" s="209"/>
      <c r="Z320" s="210"/>
      <c r="AA320" s="211"/>
      <c r="AB320" s="41"/>
      <c r="AC320" s="397"/>
      <c r="AD320" s="397"/>
      <c r="AE320" s="396"/>
      <c r="AF320" s="399"/>
      <c r="AG320" s="21"/>
      <c r="AH320" s="392"/>
      <c r="AI320" s="392"/>
      <c r="AJ320" s="394"/>
      <c r="AK320" s="448"/>
      <c r="AL320" s="218"/>
      <c r="AM320" s="273"/>
      <c r="AN320" s="23"/>
      <c r="AO320" s="24"/>
      <c r="AP320" s="25"/>
      <c r="AQ320" s="25"/>
      <c r="AR320" s="25"/>
      <c r="AS320" s="25"/>
      <c r="AT320" s="25"/>
      <c r="AU320" s="25"/>
      <c r="AV320" s="26"/>
      <c r="AW320" s="127"/>
      <c r="AX320" s="164"/>
      <c r="AY320" s="166"/>
      <c r="AZ320" s="373">
        <f>AK320</f>
        <v>0</v>
      </c>
    </row>
    <row r="321" spans="1:52" s="334" customFormat="1" ht="18.75" customHeight="1" thickTop="1" thickBot="1">
      <c r="A321" s="381"/>
      <c r="B321" s="402"/>
      <c r="C321" s="27"/>
      <c r="D321" s="402"/>
      <c r="E321" s="414"/>
      <c r="F321" s="216"/>
      <c r="G321" s="28"/>
      <c r="H321" s="29"/>
      <c r="I321" s="30"/>
      <c r="J321" s="31"/>
      <c r="K321" s="29"/>
      <c r="L321" s="32"/>
      <c r="M321" s="28"/>
      <c r="N321" s="29"/>
      <c r="O321" s="30"/>
      <c r="P321" s="31"/>
      <c r="Q321" s="29"/>
      <c r="R321" s="32"/>
      <c r="S321" s="28"/>
      <c r="T321" s="29"/>
      <c r="U321" s="30"/>
      <c r="V321" s="28"/>
      <c r="W321" s="29"/>
      <c r="X321" s="30"/>
      <c r="Y321" s="28"/>
      <c r="Z321" s="29"/>
      <c r="AA321" s="30"/>
      <c r="AB321" s="33"/>
      <c r="AC321" s="398"/>
      <c r="AD321" s="398"/>
      <c r="AE321" s="395"/>
      <c r="AF321" s="400"/>
      <c r="AG321" s="34"/>
      <c r="AH321" s="393"/>
      <c r="AI321" s="393"/>
      <c r="AJ321" s="395"/>
      <c r="AK321" s="449"/>
      <c r="AL321" s="218"/>
      <c r="AM321" s="274"/>
      <c r="AN321" s="23"/>
      <c r="AO321" s="24"/>
      <c r="AP321" s="25"/>
      <c r="AQ321" s="25"/>
      <c r="AR321" s="25"/>
      <c r="AS321" s="25"/>
      <c r="AT321" s="25"/>
      <c r="AU321" s="25"/>
      <c r="AV321" s="26"/>
      <c r="AW321" s="127"/>
      <c r="AX321" s="164"/>
      <c r="AY321" s="166"/>
      <c r="AZ321" s="374"/>
    </row>
    <row r="322" spans="1:52" s="334" customFormat="1" ht="18" customHeight="1" thickBot="1">
      <c r="A322" s="379">
        <f>+$B$309</f>
        <v>0</v>
      </c>
      <c r="B322" s="401"/>
      <c r="C322" s="175"/>
      <c r="D322" s="401"/>
      <c r="E322" s="413"/>
      <c r="F322" s="208"/>
      <c r="G322" s="209"/>
      <c r="H322" s="210"/>
      <c r="I322" s="211"/>
      <c r="J322" s="212"/>
      <c r="K322" s="210"/>
      <c r="L322" s="213"/>
      <c r="M322" s="209"/>
      <c r="N322" s="210"/>
      <c r="O322" s="211"/>
      <c r="P322" s="212"/>
      <c r="Q322" s="210"/>
      <c r="R322" s="213"/>
      <c r="S322" s="209"/>
      <c r="T322" s="210"/>
      <c r="U322" s="211"/>
      <c r="V322" s="209"/>
      <c r="W322" s="210"/>
      <c r="X322" s="211"/>
      <c r="Y322" s="209"/>
      <c r="Z322" s="210"/>
      <c r="AA322" s="211"/>
      <c r="AB322" s="41"/>
      <c r="AC322" s="397"/>
      <c r="AD322" s="397"/>
      <c r="AE322" s="396"/>
      <c r="AF322" s="399"/>
      <c r="AG322" s="21"/>
      <c r="AH322" s="392"/>
      <c r="AI322" s="392"/>
      <c r="AJ322" s="394"/>
      <c r="AK322" s="448"/>
      <c r="AL322" s="218"/>
      <c r="AM322" s="273"/>
      <c r="AN322" s="23"/>
      <c r="AO322" s="24"/>
      <c r="AP322" s="25"/>
      <c r="AQ322" s="25"/>
      <c r="AR322" s="25"/>
      <c r="AS322" s="25"/>
      <c r="AT322" s="25"/>
      <c r="AU322" s="25"/>
      <c r="AV322" s="26"/>
      <c r="AW322" s="127"/>
      <c r="AX322" s="164"/>
      <c r="AY322" s="166"/>
      <c r="AZ322" s="373">
        <f>AK322</f>
        <v>0</v>
      </c>
    </row>
    <row r="323" spans="1:52" s="334" customFormat="1" ht="18.75" customHeight="1" thickTop="1" thickBot="1">
      <c r="A323" s="381"/>
      <c r="B323" s="402"/>
      <c r="C323" s="27"/>
      <c r="D323" s="402"/>
      <c r="E323" s="414"/>
      <c r="F323" s="216"/>
      <c r="G323" s="28"/>
      <c r="H323" s="29"/>
      <c r="I323" s="30"/>
      <c r="J323" s="31"/>
      <c r="K323" s="29"/>
      <c r="L323" s="32"/>
      <c r="M323" s="28"/>
      <c r="N323" s="29"/>
      <c r="O323" s="30"/>
      <c r="P323" s="31"/>
      <c r="Q323" s="29"/>
      <c r="R323" s="32"/>
      <c r="S323" s="28"/>
      <c r="T323" s="29"/>
      <c r="U323" s="30"/>
      <c r="V323" s="28"/>
      <c r="W323" s="29"/>
      <c r="X323" s="30"/>
      <c r="Y323" s="28"/>
      <c r="Z323" s="29"/>
      <c r="AA323" s="30"/>
      <c r="AB323" s="33"/>
      <c r="AC323" s="398"/>
      <c r="AD323" s="398"/>
      <c r="AE323" s="395"/>
      <c r="AF323" s="400"/>
      <c r="AG323" s="34"/>
      <c r="AH323" s="393"/>
      <c r="AI323" s="393"/>
      <c r="AJ323" s="395"/>
      <c r="AK323" s="449"/>
      <c r="AL323" s="218"/>
      <c r="AM323" s="274"/>
      <c r="AN323" s="23"/>
      <c r="AO323" s="24"/>
      <c r="AP323" s="25"/>
      <c r="AQ323" s="25"/>
      <c r="AR323" s="25"/>
      <c r="AS323" s="25"/>
      <c r="AT323" s="25"/>
      <c r="AU323" s="25"/>
      <c r="AV323" s="26"/>
      <c r="AW323" s="127"/>
      <c r="AX323" s="164"/>
      <c r="AY323" s="166"/>
      <c r="AZ323" s="374"/>
    </row>
    <row r="324" spans="1:52" s="334" customFormat="1" ht="18" customHeight="1" thickBot="1">
      <c r="A324" s="379">
        <f>+$B$309</f>
        <v>0</v>
      </c>
      <c r="B324" s="401"/>
      <c r="C324" s="175"/>
      <c r="D324" s="401"/>
      <c r="E324" s="413"/>
      <c r="F324" s="208"/>
      <c r="G324" s="209"/>
      <c r="H324" s="210"/>
      <c r="I324" s="211"/>
      <c r="J324" s="212"/>
      <c r="K324" s="210"/>
      <c r="L324" s="213"/>
      <c r="M324" s="209"/>
      <c r="N324" s="210"/>
      <c r="O324" s="211"/>
      <c r="P324" s="212"/>
      <c r="Q324" s="210"/>
      <c r="R324" s="213"/>
      <c r="S324" s="209"/>
      <c r="T324" s="210"/>
      <c r="U324" s="211"/>
      <c r="V324" s="209"/>
      <c r="W324" s="210"/>
      <c r="X324" s="211"/>
      <c r="Y324" s="209"/>
      <c r="Z324" s="210"/>
      <c r="AA324" s="211"/>
      <c r="AB324" s="41"/>
      <c r="AC324" s="397"/>
      <c r="AD324" s="397"/>
      <c r="AE324" s="396"/>
      <c r="AF324" s="399"/>
      <c r="AG324" s="21"/>
      <c r="AH324" s="392"/>
      <c r="AI324" s="392"/>
      <c r="AJ324" s="394"/>
      <c r="AK324" s="448"/>
      <c r="AL324" s="218"/>
      <c r="AM324" s="273"/>
      <c r="AN324" s="23"/>
      <c r="AO324" s="24"/>
      <c r="AP324" s="25"/>
      <c r="AQ324" s="25"/>
      <c r="AR324" s="25"/>
      <c r="AS324" s="25"/>
      <c r="AT324" s="25"/>
      <c r="AU324" s="25"/>
      <c r="AV324" s="26"/>
      <c r="AW324" s="127"/>
      <c r="AX324" s="164"/>
      <c r="AY324" s="166"/>
      <c r="AZ324" s="373">
        <f>AK324</f>
        <v>0</v>
      </c>
    </row>
    <row r="325" spans="1:52" s="334" customFormat="1" ht="18.75" customHeight="1" thickTop="1" thickBot="1">
      <c r="A325" s="381"/>
      <c r="B325" s="402"/>
      <c r="C325" s="27"/>
      <c r="D325" s="402"/>
      <c r="E325" s="414"/>
      <c r="F325" s="216"/>
      <c r="G325" s="28"/>
      <c r="H325" s="29"/>
      <c r="I325" s="30"/>
      <c r="J325" s="31"/>
      <c r="K325" s="29"/>
      <c r="L325" s="32"/>
      <c r="M325" s="28"/>
      <c r="N325" s="29"/>
      <c r="O325" s="30"/>
      <c r="P325" s="31"/>
      <c r="Q325" s="29"/>
      <c r="R325" s="32"/>
      <c r="S325" s="28"/>
      <c r="T325" s="29"/>
      <c r="U325" s="30"/>
      <c r="V325" s="28"/>
      <c r="W325" s="29"/>
      <c r="X325" s="30"/>
      <c r="Y325" s="28"/>
      <c r="Z325" s="29"/>
      <c r="AA325" s="30"/>
      <c r="AB325" s="33"/>
      <c r="AC325" s="398"/>
      <c r="AD325" s="398"/>
      <c r="AE325" s="395"/>
      <c r="AF325" s="400"/>
      <c r="AG325" s="34"/>
      <c r="AH325" s="393"/>
      <c r="AI325" s="393"/>
      <c r="AJ325" s="395"/>
      <c r="AK325" s="449"/>
      <c r="AL325" s="218"/>
      <c r="AM325" s="274"/>
      <c r="AN325" s="23"/>
      <c r="AO325" s="24"/>
      <c r="AP325" s="25"/>
      <c r="AQ325" s="25"/>
      <c r="AR325" s="25"/>
      <c r="AS325" s="25"/>
      <c r="AT325" s="25"/>
      <c r="AU325" s="25"/>
      <c r="AV325" s="26"/>
      <c r="AW325" s="127"/>
      <c r="AX325" s="164"/>
      <c r="AY325" s="166"/>
      <c r="AZ325" s="374"/>
    </row>
    <row r="326" spans="1:52" s="334" customFormat="1" ht="18" customHeight="1" thickBot="1">
      <c r="A326" s="379">
        <f>+$B$309</f>
        <v>0</v>
      </c>
      <c r="B326" s="401"/>
      <c r="C326" s="175"/>
      <c r="D326" s="401"/>
      <c r="E326" s="413"/>
      <c r="F326" s="208"/>
      <c r="G326" s="209"/>
      <c r="H326" s="210"/>
      <c r="I326" s="211"/>
      <c r="J326" s="212"/>
      <c r="K326" s="210"/>
      <c r="L326" s="213"/>
      <c r="M326" s="209"/>
      <c r="N326" s="210"/>
      <c r="O326" s="211"/>
      <c r="P326" s="212"/>
      <c r="Q326" s="210"/>
      <c r="R326" s="213"/>
      <c r="S326" s="209"/>
      <c r="T326" s="210"/>
      <c r="U326" s="211"/>
      <c r="V326" s="209"/>
      <c r="W326" s="210"/>
      <c r="X326" s="211"/>
      <c r="Y326" s="209"/>
      <c r="Z326" s="210"/>
      <c r="AA326" s="211"/>
      <c r="AB326" s="41"/>
      <c r="AC326" s="397"/>
      <c r="AD326" s="397"/>
      <c r="AE326" s="396"/>
      <c r="AF326" s="399"/>
      <c r="AG326" s="21"/>
      <c r="AH326" s="392"/>
      <c r="AI326" s="392"/>
      <c r="AJ326" s="394"/>
      <c r="AK326" s="448"/>
      <c r="AL326" s="218"/>
      <c r="AM326" s="273"/>
      <c r="AN326" s="23"/>
      <c r="AO326" s="24"/>
      <c r="AP326" s="25"/>
      <c r="AQ326" s="25"/>
      <c r="AR326" s="25"/>
      <c r="AS326" s="25"/>
      <c r="AT326" s="25"/>
      <c r="AU326" s="25"/>
      <c r="AV326" s="26"/>
      <c r="AW326" s="127"/>
      <c r="AX326" s="164"/>
      <c r="AY326" s="166"/>
      <c r="AZ326" s="373">
        <f>AK326</f>
        <v>0</v>
      </c>
    </row>
    <row r="327" spans="1:52" s="334" customFormat="1" ht="18.75" customHeight="1" thickTop="1" thickBot="1">
      <c r="A327" s="381"/>
      <c r="B327" s="402"/>
      <c r="C327" s="27"/>
      <c r="D327" s="402"/>
      <c r="E327" s="414"/>
      <c r="F327" s="216"/>
      <c r="G327" s="28"/>
      <c r="H327" s="29"/>
      <c r="I327" s="30"/>
      <c r="J327" s="31"/>
      <c r="K327" s="29"/>
      <c r="L327" s="32"/>
      <c r="M327" s="28"/>
      <c r="N327" s="29"/>
      <c r="O327" s="30"/>
      <c r="P327" s="31"/>
      <c r="Q327" s="29"/>
      <c r="R327" s="32"/>
      <c r="S327" s="28"/>
      <c r="T327" s="29"/>
      <c r="U327" s="30"/>
      <c r="V327" s="28"/>
      <c r="W327" s="29"/>
      <c r="X327" s="30"/>
      <c r="Y327" s="28"/>
      <c r="Z327" s="29"/>
      <c r="AA327" s="30"/>
      <c r="AB327" s="33"/>
      <c r="AC327" s="398"/>
      <c r="AD327" s="398"/>
      <c r="AE327" s="395"/>
      <c r="AF327" s="400"/>
      <c r="AG327" s="34"/>
      <c r="AH327" s="393"/>
      <c r="AI327" s="393"/>
      <c r="AJ327" s="395"/>
      <c r="AK327" s="449"/>
      <c r="AL327" s="218"/>
      <c r="AM327" s="274"/>
      <c r="AN327" s="23"/>
      <c r="AO327" s="24"/>
      <c r="AP327" s="25"/>
      <c r="AQ327" s="25"/>
      <c r="AR327" s="25"/>
      <c r="AS327" s="25"/>
      <c r="AT327" s="25"/>
      <c r="AU327" s="25"/>
      <c r="AV327" s="26"/>
      <c r="AW327" s="127"/>
      <c r="AX327" s="164"/>
      <c r="AY327" s="166"/>
      <c r="AZ327" s="374"/>
    </row>
    <row r="328" spans="1:52" s="334" customFormat="1" ht="18" customHeight="1" thickBot="1">
      <c r="A328" s="379">
        <f>+$B$309</f>
        <v>0</v>
      </c>
      <c r="B328" s="401"/>
      <c r="C328" s="175"/>
      <c r="D328" s="401"/>
      <c r="E328" s="413"/>
      <c r="F328" s="208"/>
      <c r="G328" s="209"/>
      <c r="H328" s="210"/>
      <c r="I328" s="211"/>
      <c r="J328" s="212"/>
      <c r="K328" s="210"/>
      <c r="L328" s="213"/>
      <c r="M328" s="209"/>
      <c r="N328" s="210"/>
      <c r="O328" s="211"/>
      <c r="P328" s="212"/>
      <c r="Q328" s="210"/>
      <c r="R328" s="213"/>
      <c r="S328" s="209"/>
      <c r="T328" s="210"/>
      <c r="U328" s="211"/>
      <c r="V328" s="209"/>
      <c r="W328" s="210"/>
      <c r="X328" s="211"/>
      <c r="Y328" s="209"/>
      <c r="Z328" s="210"/>
      <c r="AA328" s="211"/>
      <c r="AB328" s="41"/>
      <c r="AC328" s="397"/>
      <c r="AD328" s="397"/>
      <c r="AE328" s="396"/>
      <c r="AF328" s="399"/>
      <c r="AG328" s="21"/>
      <c r="AH328" s="392"/>
      <c r="AI328" s="392"/>
      <c r="AJ328" s="394"/>
      <c r="AK328" s="448"/>
      <c r="AL328" s="218"/>
      <c r="AM328" s="273"/>
      <c r="AN328" s="23"/>
      <c r="AO328" s="24"/>
      <c r="AP328" s="25"/>
      <c r="AQ328" s="25"/>
      <c r="AR328" s="25"/>
      <c r="AS328" s="25"/>
      <c r="AT328" s="25"/>
      <c r="AU328" s="25"/>
      <c r="AV328" s="26"/>
      <c r="AW328" s="127"/>
      <c r="AX328" s="164"/>
      <c r="AY328" s="166"/>
      <c r="AZ328" s="373">
        <f>AK328</f>
        <v>0</v>
      </c>
    </row>
    <row r="329" spans="1:52" s="334" customFormat="1" ht="18.75" customHeight="1" thickTop="1" thickBot="1">
      <c r="A329" s="381"/>
      <c r="B329" s="402"/>
      <c r="C329" s="27"/>
      <c r="D329" s="402"/>
      <c r="E329" s="414"/>
      <c r="F329" s="216"/>
      <c r="G329" s="28"/>
      <c r="H329" s="29"/>
      <c r="I329" s="30"/>
      <c r="J329" s="31"/>
      <c r="K329" s="29"/>
      <c r="L329" s="32"/>
      <c r="M329" s="28"/>
      <c r="N329" s="29"/>
      <c r="O329" s="30"/>
      <c r="P329" s="31"/>
      <c r="Q329" s="29"/>
      <c r="R329" s="32"/>
      <c r="S329" s="28"/>
      <c r="T329" s="29"/>
      <c r="U329" s="30"/>
      <c r="V329" s="28"/>
      <c r="W329" s="29"/>
      <c r="X329" s="30"/>
      <c r="Y329" s="28"/>
      <c r="Z329" s="29"/>
      <c r="AA329" s="30"/>
      <c r="AB329" s="33"/>
      <c r="AC329" s="398"/>
      <c r="AD329" s="398"/>
      <c r="AE329" s="395"/>
      <c r="AF329" s="400"/>
      <c r="AG329" s="34"/>
      <c r="AH329" s="393"/>
      <c r="AI329" s="393"/>
      <c r="AJ329" s="395"/>
      <c r="AK329" s="449"/>
      <c r="AL329" s="218"/>
      <c r="AM329" s="274"/>
      <c r="AN329" s="23"/>
      <c r="AO329" s="24"/>
      <c r="AP329" s="25"/>
      <c r="AQ329" s="25"/>
      <c r="AR329" s="25"/>
      <c r="AS329" s="25"/>
      <c r="AT329" s="25"/>
      <c r="AU329" s="25"/>
      <c r="AV329" s="26"/>
      <c r="AW329" s="127"/>
      <c r="AX329" s="164"/>
      <c r="AY329" s="166"/>
      <c r="AZ329" s="374"/>
    </row>
    <row r="330" spans="1:52" s="334" customFormat="1" ht="18" customHeight="1" thickBot="1">
      <c r="A330" s="379">
        <f>+$B$309</f>
        <v>0</v>
      </c>
      <c r="B330" s="401"/>
      <c r="C330" s="175"/>
      <c r="D330" s="401"/>
      <c r="E330" s="413"/>
      <c r="F330" s="208"/>
      <c r="G330" s="209"/>
      <c r="H330" s="210"/>
      <c r="I330" s="277"/>
      <c r="J330" s="212"/>
      <c r="K330" s="210"/>
      <c r="L330" s="213"/>
      <c r="M330" s="209"/>
      <c r="N330" s="210"/>
      <c r="O330" s="211"/>
      <c r="P330" s="212"/>
      <c r="Q330" s="210"/>
      <c r="R330" s="213"/>
      <c r="S330" s="209"/>
      <c r="T330" s="210"/>
      <c r="U330" s="277"/>
      <c r="V330" s="209"/>
      <c r="W330" s="210"/>
      <c r="X330" s="277"/>
      <c r="Y330" s="209"/>
      <c r="Z330" s="210"/>
      <c r="AA330" s="211"/>
      <c r="AB330" s="41"/>
      <c r="AC330" s="397"/>
      <c r="AD330" s="397"/>
      <c r="AE330" s="396"/>
      <c r="AF330" s="399"/>
      <c r="AG330" s="21"/>
      <c r="AH330" s="392"/>
      <c r="AI330" s="392"/>
      <c r="AJ330" s="394"/>
      <c r="AK330" s="448"/>
      <c r="AL330" s="218"/>
      <c r="AM330" s="273"/>
      <c r="AN330" s="23"/>
      <c r="AO330" s="24"/>
      <c r="AP330" s="25"/>
      <c r="AQ330" s="25"/>
      <c r="AR330" s="25"/>
      <c r="AS330" s="25"/>
      <c r="AT330" s="25"/>
      <c r="AU330" s="25"/>
      <c r="AV330" s="26"/>
      <c r="AW330" s="127"/>
      <c r="AX330" s="164"/>
      <c r="AY330" s="166"/>
      <c r="AZ330" s="373">
        <f>AK330</f>
        <v>0</v>
      </c>
    </row>
    <row r="331" spans="1:52" s="334" customFormat="1" ht="18" customHeight="1" thickTop="1" thickBot="1">
      <c r="A331" s="381"/>
      <c r="B331" s="402"/>
      <c r="C331" s="27"/>
      <c r="D331" s="402"/>
      <c r="E331" s="414"/>
      <c r="F331" s="216"/>
      <c r="G331" s="28"/>
      <c r="H331" s="29"/>
      <c r="I331" s="30"/>
      <c r="J331" s="31"/>
      <c r="K331" s="29"/>
      <c r="L331" s="32"/>
      <c r="M331" s="28"/>
      <c r="N331" s="29"/>
      <c r="O331" s="30"/>
      <c r="P331" s="31"/>
      <c r="Q331" s="29"/>
      <c r="R331" s="32"/>
      <c r="S331" s="28"/>
      <c r="T331" s="29"/>
      <c r="U331" s="30"/>
      <c r="V331" s="28"/>
      <c r="W331" s="29"/>
      <c r="X331" s="30"/>
      <c r="Y331" s="28"/>
      <c r="Z331" s="29"/>
      <c r="AA331" s="30"/>
      <c r="AB331" s="33"/>
      <c r="AC331" s="398"/>
      <c r="AD331" s="398"/>
      <c r="AE331" s="395"/>
      <c r="AF331" s="400"/>
      <c r="AG331" s="34"/>
      <c r="AH331" s="393"/>
      <c r="AI331" s="393"/>
      <c r="AJ331" s="395"/>
      <c r="AK331" s="449"/>
      <c r="AL331" s="218"/>
      <c r="AM331" s="274"/>
      <c r="AN331" s="23"/>
      <c r="AO331" s="24"/>
      <c r="AP331" s="25"/>
      <c r="AQ331" s="25"/>
      <c r="AR331" s="25"/>
      <c r="AS331" s="25"/>
      <c r="AT331" s="25"/>
      <c r="AU331" s="25"/>
      <c r="AV331" s="26"/>
      <c r="AW331" s="127"/>
      <c r="AX331" s="164"/>
      <c r="AY331" s="166"/>
      <c r="AZ331" s="374"/>
    </row>
    <row r="332" spans="1:52" s="334" customFormat="1" ht="18" customHeight="1" thickBot="1">
      <c r="A332" s="379">
        <f>+$B$309</f>
        <v>0</v>
      </c>
      <c r="B332" s="401"/>
      <c r="C332" s="175"/>
      <c r="D332" s="401"/>
      <c r="E332" s="413"/>
      <c r="F332" s="208"/>
      <c r="G332" s="209"/>
      <c r="H332" s="210"/>
      <c r="I332" s="277"/>
      <c r="J332" s="212"/>
      <c r="K332" s="210"/>
      <c r="L332" s="213"/>
      <c r="M332" s="209"/>
      <c r="N332" s="210"/>
      <c r="O332" s="277"/>
      <c r="P332" s="212"/>
      <c r="Q332" s="210"/>
      <c r="R332" s="213"/>
      <c r="S332" s="209"/>
      <c r="T332" s="210"/>
      <c r="U332" s="277"/>
      <c r="V332" s="212"/>
      <c r="W332" s="210"/>
      <c r="X332" s="213"/>
      <c r="Y332" s="209"/>
      <c r="Z332" s="210"/>
      <c r="AA332" s="277"/>
      <c r="AB332" s="41"/>
      <c r="AC332" s="397"/>
      <c r="AD332" s="397"/>
      <c r="AE332" s="396"/>
      <c r="AF332" s="399"/>
      <c r="AG332" s="21"/>
      <c r="AH332" s="392"/>
      <c r="AI332" s="392"/>
      <c r="AJ332" s="394"/>
      <c r="AK332" s="448"/>
      <c r="AL332" s="218"/>
      <c r="AM332" s="273"/>
      <c r="AN332" s="23"/>
      <c r="AO332" s="24"/>
      <c r="AP332" s="25"/>
      <c r="AQ332" s="25"/>
      <c r="AR332" s="25"/>
      <c r="AS332" s="25"/>
      <c r="AT332" s="25"/>
      <c r="AU332" s="25"/>
      <c r="AV332" s="26"/>
      <c r="AW332" s="127"/>
      <c r="AX332" s="164"/>
      <c r="AY332" s="166"/>
      <c r="AZ332" s="373">
        <f>AK332</f>
        <v>0</v>
      </c>
    </row>
    <row r="333" spans="1:52" s="334" customFormat="1" ht="18.75" customHeight="1" thickTop="1" thickBot="1">
      <c r="A333" s="381"/>
      <c r="B333" s="402"/>
      <c r="C333" s="27"/>
      <c r="D333" s="402"/>
      <c r="E333" s="414"/>
      <c r="F333" s="216"/>
      <c r="G333" s="28"/>
      <c r="H333" s="29"/>
      <c r="I333" s="30"/>
      <c r="J333" s="31"/>
      <c r="K333" s="29"/>
      <c r="L333" s="32"/>
      <c r="M333" s="28"/>
      <c r="N333" s="29"/>
      <c r="O333" s="30"/>
      <c r="P333" s="31"/>
      <c r="Q333" s="29"/>
      <c r="R333" s="32"/>
      <c r="S333" s="28"/>
      <c r="T333" s="29"/>
      <c r="U333" s="30"/>
      <c r="V333" s="31"/>
      <c r="W333" s="29"/>
      <c r="X333" s="32"/>
      <c r="Y333" s="28"/>
      <c r="Z333" s="29"/>
      <c r="AA333" s="30"/>
      <c r="AB333" s="33"/>
      <c r="AC333" s="398"/>
      <c r="AD333" s="398"/>
      <c r="AE333" s="395"/>
      <c r="AF333" s="400"/>
      <c r="AG333" s="34"/>
      <c r="AH333" s="393"/>
      <c r="AI333" s="393"/>
      <c r="AJ333" s="395"/>
      <c r="AK333" s="449"/>
      <c r="AL333" s="218"/>
      <c r="AM333" s="274"/>
      <c r="AN333" s="23"/>
      <c r="AO333" s="24"/>
      <c r="AP333" s="25"/>
      <c r="AQ333" s="25"/>
      <c r="AR333" s="25"/>
      <c r="AS333" s="25"/>
      <c r="AT333" s="25"/>
      <c r="AU333" s="25"/>
      <c r="AV333" s="26"/>
      <c r="AW333" s="127"/>
      <c r="AX333" s="164"/>
      <c r="AY333" s="166"/>
      <c r="AZ333" s="374"/>
    </row>
    <row r="334" spans="1:52" s="334" customFormat="1" ht="18" customHeight="1" thickBot="1">
      <c r="A334" s="333" t="s">
        <v>24</v>
      </c>
      <c r="B334" s="538"/>
      <c r="C334" s="229"/>
      <c r="D334" s="457"/>
      <c r="E334" s="486"/>
      <c r="F334" s="231"/>
      <c r="G334" s="209"/>
      <c r="H334" s="210"/>
      <c r="I334" s="277"/>
      <c r="J334" s="212"/>
      <c r="K334" s="210"/>
      <c r="L334" s="213"/>
      <c r="M334" s="209"/>
      <c r="N334" s="210"/>
      <c r="O334" s="277"/>
      <c r="P334" s="212"/>
      <c r="Q334" s="210"/>
      <c r="R334" s="213"/>
      <c r="S334" s="209"/>
      <c r="T334" s="210"/>
      <c r="U334" s="277"/>
      <c r="V334" s="212"/>
      <c r="W334" s="210"/>
      <c r="X334" s="213"/>
      <c r="Y334" s="209"/>
      <c r="Z334" s="210"/>
      <c r="AA334" s="277"/>
      <c r="AB334" s="52"/>
      <c r="AC334" s="397"/>
      <c r="AD334" s="397"/>
      <c r="AE334" s="396"/>
      <c r="AF334" s="399"/>
      <c r="AG334" s="52"/>
      <c r="AH334" s="392"/>
      <c r="AI334" s="392"/>
      <c r="AJ334" s="394"/>
      <c r="AK334" s="448"/>
      <c r="AL334" s="218"/>
      <c r="AM334" s="249"/>
      <c r="AN334" s="23"/>
      <c r="AO334" s="24"/>
      <c r="AP334" s="25"/>
      <c r="AQ334" s="25"/>
      <c r="AR334" s="25"/>
      <c r="AS334" s="25"/>
      <c r="AT334" s="25"/>
      <c r="AU334" s="25"/>
      <c r="AV334" s="26"/>
      <c r="AW334" s="127"/>
      <c r="AX334" s="164"/>
      <c r="AY334" s="166"/>
      <c r="AZ334" s="391">
        <f>AK334</f>
        <v>0</v>
      </c>
    </row>
    <row r="335" spans="1:52" s="334" customFormat="1" ht="18" customHeight="1" thickTop="1" thickBot="1">
      <c r="A335" s="333" t="s">
        <v>24</v>
      </c>
      <c r="B335" s="539"/>
      <c r="C335" s="176"/>
      <c r="D335" s="458"/>
      <c r="E335" s="487"/>
      <c r="F335" s="216"/>
      <c r="G335" s="28"/>
      <c r="H335" s="29"/>
      <c r="I335" s="30"/>
      <c r="J335" s="31"/>
      <c r="K335" s="29"/>
      <c r="L335" s="32"/>
      <c r="M335" s="28"/>
      <c r="N335" s="29"/>
      <c r="O335" s="30"/>
      <c r="P335" s="31"/>
      <c r="Q335" s="29"/>
      <c r="R335" s="32"/>
      <c r="S335" s="28"/>
      <c r="T335" s="29"/>
      <c r="U335" s="30"/>
      <c r="V335" s="31"/>
      <c r="W335" s="29"/>
      <c r="X335" s="32"/>
      <c r="Y335" s="28"/>
      <c r="Z335" s="29"/>
      <c r="AA335" s="30"/>
      <c r="AB335" s="33"/>
      <c r="AC335" s="398"/>
      <c r="AD335" s="398"/>
      <c r="AE335" s="395"/>
      <c r="AF335" s="400"/>
      <c r="AG335" s="56"/>
      <c r="AH335" s="393"/>
      <c r="AI335" s="393"/>
      <c r="AJ335" s="395"/>
      <c r="AK335" s="449"/>
      <c r="AL335" s="218"/>
      <c r="AM335" s="249"/>
      <c r="AN335" s="23"/>
      <c r="AO335" s="24"/>
      <c r="AP335" s="25"/>
      <c r="AQ335" s="25"/>
      <c r="AR335" s="25"/>
      <c r="AS335" s="25"/>
      <c r="AT335" s="25"/>
      <c r="AU335" s="25"/>
      <c r="AV335" s="26"/>
      <c r="AW335" s="127"/>
      <c r="AX335" s="164"/>
      <c r="AY335" s="166"/>
      <c r="AZ335" s="374"/>
    </row>
    <row r="336" spans="1:52" s="334" customFormat="1" ht="18" customHeight="1" thickBot="1">
      <c r="A336" s="333"/>
      <c r="B336" s="540"/>
      <c r="C336" s="541"/>
      <c r="D336" s="541"/>
      <c r="E336" s="72"/>
      <c r="F336" s="59"/>
      <c r="G336" s="466"/>
      <c r="H336" s="467"/>
      <c r="I336" s="467"/>
      <c r="J336" s="467"/>
      <c r="K336" s="467"/>
      <c r="L336" s="468"/>
      <c r="M336" s="450"/>
      <c r="N336" s="451"/>
      <c r="O336" s="452"/>
      <c r="P336" s="502"/>
      <c r="Q336" s="451"/>
      <c r="R336" s="503"/>
      <c r="S336" s="504"/>
      <c r="T336" s="505"/>
      <c r="U336" s="506"/>
      <c r="V336" s="463"/>
      <c r="W336" s="464"/>
      <c r="X336" s="465"/>
      <c r="Y336" s="507"/>
      <c r="Z336" s="508"/>
      <c r="AA336" s="509"/>
      <c r="AB336" s="404"/>
      <c r="AC336" s="378"/>
      <c r="AD336" s="378"/>
      <c r="AE336" s="378"/>
      <c r="AF336" s="405"/>
      <c r="AG336" s="378"/>
      <c r="AH336" s="378"/>
      <c r="AI336" s="378"/>
      <c r="AJ336" s="378"/>
      <c r="AK336" s="378"/>
      <c r="AL336" s="378"/>
      <c r="AM336" s="378"/>
      <c r="AN336" s="15"/>
      <c r="AO336" s="129"/>
      <c r="AP336" s="129"/>
      <c r="AQ336" s="129"/>
      <c r="AW336" s="128"/>
      <c r="AX336" s="164"/>
      <c r="AY336" s="166"/>
    </row>
    <row r="337" spans="1:52" s="334" customFormat="1" ht="18" customHeight="1" thickBot="1">
      <c r="A337" s="379">
        <f>+$B$336</f>
        <v>0</v>
      </c>
      <c r="B337" s="401"/>
      <c r="C337" s="175"/>
      <c r="D337" s="402"/>
      <c r="E337" s="413"/>
      <c r="F337" s="208"/>
      <c r="G337" s="278"/>
      <c r="H337" s="276"/>
      <c r="I337" s="277"/>
      <c r="J337" s="38"/>
      <c r="K337" s="276"/>
      <c r="L337" s="39"/>
      <c r="M337" s="275"/>
      <c r="N337" s="73"/>
      <c r="O337" s="277"/>
      <c r="P337" s="38"/>
      <c r="Q337" s="276"/>
      <c r="R337" s="39"/>
      <c r="S337" s="310"/>
      <c r="T337" s="276"/>
      <c r="U337" s="277"/>
      <c r="V337" s="278"/>
      <c r="W337" s="276"/>
      <c r="X337" s="277"/>
      <c r="Y337" s="278"/>
      <c r="Z337" s="276"/>
      <c r="AA337" s="277"/>
      <c r="AB337" s="41"/>
      <c r="AC337" s="397"/>
      <c r="AD337" s="397"/>
      <c r="AE337" s="396"/>
      <c r="AF337" s="399"/>
      <c r="AG337" s="21"/>
      <c r="AH337" s="392"/>
      <c r="AI337" s="392"/>
      <c r="AJ337" s="394"/>
      <c r="AK337" s="448"/>
      <c r="AL337" s="218"/>
      <c r="AM337" s="273"/>
      <c r="AN337" s="23"/>
      <c r="AO337" s="24"/>
      <c r="AP337" s="25"/>
      <c r="AQ337" s="25"/>
      <c r="AR337" s="25"/>
      <c r="AS337" s="25"/>
      <c r="AT337" s="25"/>
      <c r="AU337" s="25"/>
      <c r="AV337" s="26"/>
      <c r="AW337" s="127"/>
      <c r="AX337" s="164"/>
      <c r="AY337" s="166"/>
      <c r="AZ337" s="373">
        <f>AK337</f>
        <v>0</v>
      </c>
    </row>
    <row r="338" spans="1:52" s="334" customFormat="1" ht="18" customHeight="1" thickTop="1" thickBot="1">
      <c r="A338" s="381"/>
      <c r="B338" s="402"/>
      <c r="C338" s="27"/>
      <c r="D338" s="402"/>
      <c r="E338" s="414"/>
      <c r="F338" s="216"/>
      <c r="G338" s="28"/>
      <c r="H338" s="29"/>
      <c r="I338" s="30"/>
      <c r="J338" s="31"/>
      <c r="K338" s="29"/>
      <c r="L338" s="32"/>
      <c r="M338" s="28"/>
      <c r="N338" s="29"/>
      <c r="O338" s="30"/>
      <c r="P338" s="31"/>
      <c r="Q338" s="29"/>
      <c r="R338" s="32"/>
      <c r="S338" s="28"/>
      <c r="T338" s="29"/>
      <c r="U338" s="30"/>
      <c r="V338" s="28"/>
      <c r="W338" s="29"/>
      <c r="X338" s="30"/>
      <c r="Y338" s="28"/>
      <c r="Z338" s="29"/>
      <c r="AA338" s="30"/>
      <c r="AB338" s="33"/>
      <c r="AC338" s="398"/>
      <c r="AD338" s="398"/>
      <c r="AE338" s="395"/>
      <c r="AF338" s="400"/>
      <c r="AG338" s="34"/>
      <c r="AH338" s="393"/>
      <c r="AI338" s="393"/>
      <c r="AJ338" s="395"/>
      <c r="AK338" s="449"/>
      <c r="AL338" s="218"/>
      <c r="AM338" s="274"/>
      <c r="AN338" s="23"/>
      <c r="AO338" s="24"/>
      <c r="AP338" s="25"/>
      <c r="AQ338" s="25"/>
      <c r="AR338" s="25"/>
      <c r="AS338" s="25"/>
      <c r="AT338" s="25"/>
      <c r="AU338" s="25"/>
      <c r="AV338" s="26"/>
      <c r="AW338" s="127"/>
      <c r="AX338" s="164"/>
      <c r="AY338" s="166"/>
      <c r="AZ338" s="374"/>
    </row>
    <row r="339" spans="1:52" s="334" customFormat="1" ht="18" customHeight="1" thickBot="1">
      <c r="A339" s="379">
        <f>+$B$336</f>
        <v>0</v>
      </c>
      <c r="B339" s="401"/>
      <c r="C339" s="175"/>
      <c r="D339" s="401"/>
      <c r="E339" s="413"/>
      <c r="F339" s="208"/>
      <c r="G339" s="209"/>
      <c r="H339" s="210"/>
      <c r="I339" s="211"/>
      <c r="J339" s="212"/>
      <c r="K339" s="210"/>
      <c r="L339" s="213"/>
      <c r="M339" s="209"/>
      <c r="N339" s="210"/>
      <c r="O339" s="211"/>
      <c r="P339" s="212"/>
      <c r="Q339" s="234"/>
      <c r="R339" s="213"/>
      <c r="S339" s="215"/>
      <c r="T339" s="210"/>
      <c r="U339" s="211"/>
      <c r="V339" s="209"/>
      <c r="W339" s="210"/>
      <c r="X339" s="211"/>
      <c r="Y339" s="209"/>
      <c r="Z339" s="210"/>
      <c r="AA339" s="211"/>
      <c r="AB339" s="41"/>
      <c r="AC339" s="397"/>
      <c r="AD339" s="397"/>
      <c r="AE339" s="396"/>
      <c r="AF339" s="399"/>
      <c r="AG339" s="21"/>
      <c r="AH339" s="392"/>
      <c r="AI339" s="392"/>
      <c r="AJ339" s="394"/>
      <c r="AK339" s="448"/>
      <c r="AL339" s="218"/>
      <c r="AM339" s="273"/>
      <c r="AN339" s="23"/>
      <c r="AO339" s="24"/>
      <c r="AP339" s="25"/>
      <c r="AQ339" s="25"/>
      <c r="AR339" s="25"/>
      <c r="AS339" s="25"/>
      <c r="AT339" s="25"/>
      <c r="AU339" s="25"/>
      <c r="AV339" s="26"/>
      <c r="AW339" s="127"/>
      <c r="AX339" s="164"/>
      <c r="AY339" s="166"/>
      <c r="AZ339" s="373">
        <f>AK339</f>
        <v>0</v>
      </c>
    </row>
    <row r="340" spans="1:52" s="334" customFormat="1" ht="18" customHeight="1" thickTop="1" thickBot="1">
      <c r="A340" s="381"/>
      <c r="B340" s="402"/>
      <c r="C340" s="27"/>
      <c r="D340" s="402"/>
      <c r="E340" s="414"/>
      <c r="F340" s="216"/>
      <c r="G340" s="28"/>
      <c r="H340" s="29"/>
      <c r="I340" s="30"/>
      <c r="J340" s="31"/>
      <c r="K340" s="29"/>
      <c r="L340" s="32"/>
      <c r="M340" s="28"/>
      <c r="N340" s="29"/>
      <c r="O340" s="30"/>
      <c r="P340" s="31"/>
      <c r="Q340" s="29"/>
      <c r="R340" s="32"/>
      <c r="S340" s="28"/>
      <c r="T340" s="29"/>
      <c r="U340" s="30"/>
      <c r="V340" s="28"/>
      <c r="W340" s="29"/>
      <c r="X340" s="30"/>
      <c r="Y340" s="28"/>
      <c r="Z340" s="29"/>
      <c r="AA340" s="30"/>
      <c r="AB340" s="33"/>
      <c r="AC340" s="398"/>
      <c r="AD340" s="398"/>
      <c r="AE340" s="395"/>
      <c r="AF340" s="400"/>
      <c r="AG340" s="34"/>
      <c r="AH340" s="393"/>
      <c r="AI340" s="393"/>
      <c r="AJ340" s="395"/>
      <c r="AK340" s="449"/>
      <c r="AL340" s="218"/>
      <c r="AM340" s="274"/>
      <c r="AN340" s="23"/>
      <c r="AO340" s="24"/>
      <c r="AP340" s="25"/>
      <c r="AQ340" s="25"/>
      <c r="AR340" s="25"/>
      <c r="AS340" s="25"/>
      <c r="AT340" s="25"/>
      <c r="AU340" s="25"/>
      <c r="AV340" s="26"/>
      <c r="AW340" s="127"/>
      <c r="AX340" s="164"/>
      <c r="AY340" s="166"/>
      <c r="AZ340" s="374"/>
    </row>
    <row r="341" spans="1:52" s="334" customFormat="1" ht="18" customHeight="1" thickBot="1">
      <c r="A341" s="379">
        <f>+$B$336</f>
        <v>0</v>
      </c>
      <c r="B341" s="401"/>
      <c r="C341" s="175"/>
      <c r="D341" s="401"/>
      <c r="E341" s="413"/>
      <c r="F341" s="208"/>
      <c r="G341" s="209"/>
      <c r="H341" s="210"/>
      <c r="I341" s="211"/>
      <c r="J341" s="212"/>
      <c r="K341" s="210"/>
      <c r="L341" s="213"/>
      <c r="M341" s="209"/>
      <c r="N341" s="210"/>
      <c r="O341" s="211"/>
      <c r="P341" s="212"/>
      <c r="Q341" s="210"/>
      <c r="R341" s="213"/>
      <c r="S341" s="215"/>
      <c r="T341" s="210"/>
      <c r="U341" s="211"/>
      <c r="V341" s="209"/>
      <c r="W341" s="210"/>
      <c r="X341" s="211"/>
      <c r="Y341" s="209"/>
      <c r="Z341" s="210"/>
      <c r="AA341" s="211"/>
      <c r="AB341" s="41"/>
      <c r="AC341" s="397"/>
      <c r="AD341" s="397"/>
      <c r="AE341" s="396"/>
      <c r="AF341" s="399"/>
      <c r="AG341" s="21"/>
      <c r="AH341" s="392"/>
      <c r="AI341" s="392"/>
      <c r="AJ341" s="394"/>
      <c r="AK341" s="448"/>
      <c r="AL341" s="218"/>
      <c r="AM341" s="273"/>
      <c r="AN341" s="23"/>
      <c r="AO341" s="24"/>
      <c r="AP341" s="25"/>
      <c r="AQ341" s="25"/>
      <c r="AR341" s="25"/>
      <c r="AS341" s="25"/>
      <c r="AT341" s="25"/>
      <c r="AU341" s="25"/>
      <c r="AV341" s="26"/>
      <c r="AW341" s="127"/>
      <c r="AX341" s="164"/>
      <c r="AY341" s="166"/>
      <c r="AZ341" s="373">
        <f>AK341</f>
        <v>0</v>
      </c>
    </row>
    <row r="342" spans="1:52" s="334" customFormat="1" ht="18.75" customHeight="1" thickTop="1" thickBot="1">
      <c r="A342" s="381"/>
      <c r="B342" s="402"/>
      <c r="C342" s="27"/>
      <c r="D342" s="402"/>
      <c r="E342" s="414"/>
      <c r="F342" s="216"/>
      <c r="G342" s="28"/>
      <c r="H342" s="29"/>
      <c r="I342" s="30"/>
      <c r="J342" s="31"/>
      <c r="K342" s="29"/>
      <c r="L342" s="32"/>
      <c r="M342" s="28"/>
      <c r="N342" s="29"/>
      <c r="O342" s="30"/>
      <c r="P342" s="31"/>
      <c r="Q342" s="29"/>
      <c r="R342" s="32"/>
      <c r="S342" s="28"/>
      <c r="T342" s="29"/>
      <c r="U342" s="30"/>
      <c r="V342" s="28"/>
      <c r="W342" s="29"/>
      <c r="X342" s="30"/>
      <c r="Y342" s="28"/>
      <c r="Z342" s="29"/>
      <c r="AA342" s="30"/>
      <c r="AB342" s="33"/>
      <c r="AC342" s="398"/>
      <c r="AD342" s="398"/>
      <c r="AE342" s="395"/>
      <c r="AF342" s="400"/>
      <c r="AG342" s="34"/>
      <c r="AH342" s="393"/>
      <c r="AI342" s="393"/>
      <c r="AJ342" s="395"/>
      <c r="AK342" s="449"/>
      <c r="AL342" s="218"/>
      <c r="AM342" s="274"/>
      <c r="AN342" s="23"/>
      <c r="AO342" s="24"/>
      <c r="AP342" s="25"/>
      <c r="AQ342" s="25"/>
      <c r="AR342" s="25"/>
      <c r="AS342" s="25"/>
      <c r="AT342" s="25"/>
      <c r="AU342" s="25"/>
      <c r="AV342" s="26"/>
      <c r="AW342" s="127"/>
      <c r="AX342" s="164"/>
      <c r="AY342" s="166"/>
      <c r="AZ342" s="374"/>
    </row>
    <row r="343" spans="1:52" s="334" customFormat="1" ht="18" customHeight="1" thickBot="1">
      <c r="A343" s="379">
        <f>+$B$336</f>
        <v>0</v>
      </c>
      <c r="B343" s="401"/>
      <c r="C343" s="175"/>
      <c r="D343" s="401"/>
      <c r="E343" s="413"/>
      <c r="F343" s="208"/>
      <c r="G343" s="209"/>
      <c r="H343" s="210"/>
      <c r="I343" s="211"/>
      <c r="J343" s="212"/>
      <c r="K343" s="210"/>
      <c r="L343" s="213"/>
      <c r="M343" s="209"/>
      <c r="N343" s="210"/>
      <c r="O343" s="211"/>
      <c r="P343" s="212"/>
      <c r="Q343" s="210"/>
      <c r="R343" s="213"/>
      <c r="S343" s="209"/>
      <c r="T343" s="210"/>
      <c r="U343" s="211"/>
      <c r="V343" s="209"/>
      <c r="W343" s="210"/>
      <c r="X343" s="211"/>
      <c r="Y343" s="209"/>
      <c r="Z343" s="210"/>
      <c r="AA343" s="211"/>
      <c r="AB343" s="41"/>
      <c r="AC343" s="397"/>
      <c r="AD343" s="397"/>
      <c r="AE343" s="396"/>
      <c r="AF343" s="399"/>
      <c r="AG343" s="21"/>
      <c r="AH343" s="392"/>
      <c r="AI343" s="392"/>
      <c r="AJ343" s="394"/>
      <c r="AK343" s="448"/>
      <c r="AL343" s="218"/>
      <c r="AM343" s="273"/>
      <c r="AN343" s="23"/>
      <c r="AO343" s="24"/>
      <c r="AP343" s="25"/>
      <c r="AQ343" s="25"/>
      <c r="AR343" s="25"/>
      <c r="AS343" s="25"/>
      <c r="AT343" s="25"/>
      <c r="AU343" s="25"/>
      <c r="AV343" s="26"/>
      <c r="AW343" s="127"/>
      <c r="AX343" s="164"/>
      <c r="AY343" s="166"/>
      <c r="AZ343" s="373">
        <f>AK343</f>
        <v>0</v>
      </c>
    </row>
    <row r="344" spans="1:52" s="334" customFormat="1" ht="18.75" customHeight="1" thickTop="1" thickBot="1">
      <c r="A344" s="381"/>
      <c r="B344" s="402"/>
      <c r="C344" s="27"/>
      <c r="D344" s="402"/>
      <c r="E344" s="414"/>
      <c r="F344" s="216"/>
      <c r="G344" s="28"/>
      <c r="H344" s="29"/>
      <c r="I344" s="30"/>
      <c r="J344" s="31"/>
      <c r="K344" s="29"/>
      <c r="L344" s="32"/>
      <c r="M344" s="28"/>
      <c r="N344" s="29"/>
      <c r="O344" s="30"/>
      <c r="P344" s="31"/>
      <c r="Q344" s="29"/>
      <c r="R344" s="32"/>
      <c r="S344" s="28"/>
      <c r="T344" s="29"/>
      <c r="U344" s="30"/>
      <c r="V344" s="28"/>
      <c r="W344" s="29"/>
      <c r="X344" s="30"/>
      <c r="Y344" s="28"/>
      <c r="Z344" s="29"/>
      <c r="AA344" s="30"/>
      <c r="AB344" s="33"/>
      <c r="AC344" s="398"/>
      <c r="AD344" s="398"/>
      <c r="AE344" s="395"/>
      <c r="AF344" s="400"/>
      <c r="AG344" s="34"/>
      <c r="AH344" s="393"/>
      <c r="AI344" s="393"/>
      <c r="AJ344" s="395"/>
      <c r="AK344" s="449"/>
      <c r="AL344" s="218"/>
      <c r="AM344" s="274"/>
      <c r="AN344" s="23"/>
      <c r="AO344" s="24"/>
      <c r="AP344" s="25"/>
      <c r="AQ344" s="25"/>
      <c r="AR344" s="25"/>
      <c r="AS344" s="25"/>
      <c r="AT344" s="25"/>
      <c r="AU344" s="25"/>
      <c r="AV344" s="26"/>
      <c r="AW344" s="127"/>
      <c r="AX344" s="164"/>
      <c r="AY344" s="166"/>
      <c r="AZ344" s="374"/>
    </row>
    <row r="345" spans="1:52" s="334" customFormat="1" ht="18" customHeight="1" thickBot="1">
      <c r="A345" s="379">
        <f>+$B$336</f>
        <v>0</v>
      </c>
      <c r="B345" s="401"/>
      <c r="C345" s="175"/>
      <c r="D345" s="401"/>
      <c r="E345" s="413"/>
      <c r="F345" s="208"/>
      <c r="G345" s="209"/>
      <c r="H345" s="210"/>
      <c r="I345" s="211"/>
      <c r="J345" s="212"/>
      <c r="K345" s="210"/>
      <c r="L345" s="213"/>
      <c r="M345" s="209"/>
      <c r="N345" s="210"/>
      <c r="O345" s="211"/>
      <c r="P345" s="212"/>
      <c r="Q345" s="210"/>
      <c r="R345" s="213"/>
      <c r="S345" s="209"/>
      <c r="T345" s="210"/>
      <c r="U345" s="211"/>
      <c r="V345" s="209"/>
      <c r="W345" s="210"/>
      <c r="X345" s="211"/>
      <c r="Y345" s="209"/>
      <c r="Z345" s="210"/>
      <c r="AA345" s="211"/>
      <c r="AB345" s="41"/>
      <c r="AC345" s="397"/>
      <c r="AD345" s="397"/>
      <c r="AE345" s="396"/>
      <c r="AF345" s="399"/>
      <c r="AG345" s="21"/>
      <c r="AH345" s="392"/>
      <c r="AI345" s="392"/>
      <c r="AJ345" s="394"/>
      <c r="AK345" s="448"/>
      <c r="AL345" s="218"/>
      <c r="AM345" s="273"/>
      <c r="AN345" s="23"/>
      <c r="AO345" s="24"/>
      <c r="AP345" s="25"/>
      <c r="AQ345" s="25"/>
      <c r="AR345" s="25"/>
      <c r="AS345" s="25"/>
      <c r="AT345" s="25"/>
      <c r="AU345" s="25"/>
      <c r="AV345" s="26"/>
      <c r="AW345" s="127"/>
      <c r="AX345" s="164"/>
      <c r="AY345" s="166"/>
      <c r="AZ345" s="373">
        <f>AK345</f>
        <v>0</v>
      </c>
    </row>
    <row r="346" spans="1:52" s="334" customFormat="1" ht="18.75" customHeight="1" thickTop="1" thickBot="1">
      <c r="A346" s="381"/>
      <c r="B346" s="402"/>
      <c r="C346" s="27"/>
      <c r="D346" s="402"/>
      <c r="E346" s="414"/>
      <c r="F346" s="216"/>
      <c r="G346" s="28"/>
      <c r="H346" s="29"/>
      <c r="I346" s="30"/>
      <c r="J346" s="31"/>
      <c r="K346" s="29"/>
      <c r="L346" s="32"/>
      <c r="M346" s="28"/>
      <c r="N346" s="29"/>
      <c r="O346" s="30"/>
      <c r="P346" s="31"/>
      <c r="Q346" s="29"/>
      <c r="R346" s="32"/>
      <c r="S346" s="28"/>
      <c r="T346" s="29"/>
      <c r="U346" s="30"/>
      <c r="V346" s="28"/>
      <c r="W346" s="29"/>
      <c r="X346" s="30"/>
      <c r="Y346" s="28"/>
      <c r="Z346" s="29"/>
      <c r="AA346" s="30"/>
      <c r="AB346" s="33"/>
      <c r="AC346" s="398"/>
      <c r="AD346" s="398"/>
      <c r="AE346" s="395"/>
      <c r="AF346" s="400"/>
      <c r="AG346" s="34"/>
      <c r="AH346" s="393"/>
      <c r="AI346" s="393"/>
      <c r="AJ346" s="395"/>
      <c r="AK346" s="449"/>
      <c r="AL346" s="218"/>
      <c r="AM346" s="274"/>
      <c r="AN346" s="23"/>
      <c r="AO346" s="24"/>
      <c r="AP346" s="25"/>
      <c r="AQ346" s="25"/>
      <c r="AR346" s="25"/>
      <c r="AS346" s="25"/>
      <c r="AT346" s="25"/>
      <c r="AU346" s="25"/>
      <c r="AV346" s="26"/>
      <c r="AW346" s="127"/>
      <c r="AX346" s="164"/>
      <c r="AY346" s="166"/>
      <c r="AZ346" s="374"/>
    </row>
    <row r="347" spans="1:52" s="334" customFormat="1" ht="18" customHeight="1" thickBot="1">
      <c r="A347" s="379">
        <f>+$B$336</f>
        <v>0</v>
      </c>
      <c r="B347" s="401"/>
      <c r="C347" s="175"/>
      <c r="D347" s="401"/>
      <c r="E347" s="413"/>
      <c r="F347" s="208"/>
      <c r="G347" s="209"/>
      <c r="H347" s="210"/>
      <c r="I347" s="211"/>
      <c r="J347" s="212"/>
      <c r="K347" s="210"/>
      <c r="L347" s="213"/>
      <c r="M347" s="209"/>
      <c r="N347" s="210"/>
      <c r="O347" s="211"/>
      <c r="P347" s="212"/>
      <c r="Q347" s="210"/>
      <c r="R347" s="213"/>
      <c r="S347" s="209"/>
      <c r="T347" s="210"/>
      <c r="U347" s="211"/>
      <c r="V347" s="209"/>
      <c r="W347" s="210"/>
      <c r="X347" s="211"/>
      <c r="Y347" s="209"/>
      <c r="Z347" s="210"/>
      <c r="AA347" s="211"/>
      <c r="AB347" s="41"/>
      <c r="AC347" s="397"/>
      <c r="AD347" s="397"/>
      <c r="AE347" s="396"/>
      <c r="AF347" s="399"/>
      <c r="AG347" s="21"/>
      <c r="AH347" s="392"/>
      <c r="AI347" s="392"/>
      <c r="AJ347" s="394"/>
      <c r="AK347" s="448"/>
      <c r="AL347" s="218"/>
      <c r="AM347" s="273"/>
      <c r="AN347" s="23"/>
      <c r="AO347" s="24"/>
      <c r="AP347" s="25"/>
      <c r="AQ347" s="25"/>
      <c r="AR347" s="25"/>
      <c r="AS347" s="25"/>
      <c r="AT347" s="25"/>
      <c r="AU347" s="25"/>
      <c r="AV347" s="26"/>
      <c r="AW347" s="127"/>
      <c r="AX347" s="164"/>
      <c r="AY347" s="166"/>
      <c r="AZ347" s="373">
        <f>AK347</f>
        <v>0</v>
      </c>
    </row>
    <row r="348" spans="1:52" s="334" customFormat="1" ht="18.75" customHeight="1" thickTop="1" thickBot="1">
      <c r="A348" s="381"/>
      <c r="B348" s="402"/>
      <c r="C348" s="27"/>
      <c r="D348" s="402"/>
      <c r="E348" s="414"/>
      <c r="F348" s="216"/>
      <c r="G348" s="28"/>
      <c r="H348" s="29"/>
      <c r="I348" s="30"/>
      <c r="J348" s="31"/>
      <c r="K348" s="29"/>
      <c r="L348" s="32"/>
      <c r="M348" s="28"/>
      <c r="N348" s="29"/>
      <c r="O348" s="30"/>
      <c r="P348" s="31"/>
      <c r="Q348" s="29"/>
      <c r="R348" s="32"/>
      <c r="S348" s="28"/>
      <c r="T348" s="29"/>
      <c r="U348" s="30"/>
      <c r="V348" s="28"/>
      <c r="W348" s="29"/>
      <c r="X348" s="30"/>
      <c r="Y348" s="28"/>
      <c r="Z348" s="29"/>
      <c r="AA348" s="30"/>
      <c r="AB348" s="33"/>
      <c r="AC348" s="398"/>
      <c r="AD348" s="398"/>
      <c r="AE348" s="395"/>
      <c r="AF348" s="400"/>
      <c r="AG348" s="34"/>
      <c r="AH348" s="393"/>
      <c r="AI348" s="393"/>
      <c r="AJ348" s="395"/>
      <c r="AK348" s="449"/>
      <c r="AL348" s="218"/>
      <c r="AM348" s="274"/>
      <c r="AN348" s="23"/>
      <c r="AO348" s="24"/>
      <c r="AP348" s="25"/>
      <c r="AQ348" s="25"/>
      <c r="AR348" s="25"/>
      <c r="AS348" s="25"/>
      <c r="AT348" s="25"/>
      <c r="AU348" s="25"/>
      <c r="AV348" s="26"/>
      <c r="AW348" s="127"/>
      <c r="AX348" s="164"/>
      <c r="AY348" s="166"/>
      <c r="AZ348" s="374"/>
    </row>
    <row r="349" spans="1:52" s="334" customFormat="1" ht="18" customHeight="1" thickBot="1">
      <c r="A349" s="379">
        <f>+$B$336</f>
        <v>0</v>
      </c>
      <c r="B349" s="401"/>
      <c r="C349" s="175"/>
      <c r="D349" s="401"/>
      <c r="E349" s="413"/>
      <c r="F349" s="208"/>
      <c r="G349" s="209"/>
      <c r="H349" s="210"/>
      <c r="I349" s="211"/>
      <c r="J349" s="212"/>
      <c r="K349" s="210"/>
      <c r="L349" s="213"/>
      <c r="M349" s="209"/>
      <c r="N349" s="210"/>
      <c r="O349" s="211"/>
      <c r="P349" s="212"/>
      <c r="Q349" s="210"/>
      <c r="R349" s="213"/>
      <c r="S349" s="209"/>
      <c r="T349" s="210"/>
      <c r="U349" s="211"/>
      <c r="V349" s="209"/>
      <c r="W349" s="210"/>
      <c r="X349" s="211"/>
      <c r="Y349" s="209"/>
      <c r="Z349" s="210"/>
      <c r="AA349" s="211"/>
      <c r="AB349" s="41"/>
      <c r="AC349" s="397"/>
      <c r="AD349" s="397"/>
      <c r="AE349" s="396"/>
      <c r="AF349" s="399"/>
      <c r="AG349" s="21"/>
      <c r="AH349" s="392"/>
      <c r="AI349" s="392"/>
      <c r="AJ349" s="394"/>
      <c r="AK349" s="448"/>
      <c r="AL349" s="218"/>
      <c r="AM349" s="273"/>
      <c r="AN349" s="23"/>
      <c r="AO349" s="24"/>
      <c r="AP349" s="25"/>
      <c r="AQ349" s="25"/>
      <c r="AR349" s="25"/>
      <c r="AS349" s="25"/>
      <c r="AT349" s="25"/>
      <c r="AU349" s="25"/>
      <c r="AV349" s="26"/>
      <c r="AW349" s="127"/>
      <c r="AX349" s="164"/>
      <c r="AY349" s="166"/>
      <c r="AZ349" s="373">
        <f>AK349</f>
        <v>0</v>
      </c>
    </row>
    <row r="350" spans="1:52" s="334" customFormat="1" ht="18.75" customHeight="1" thickTop="1" thickBot="1">
      <c r="A350" s="381"/>
      <c r="B350" s="402"/>
      <c r="C350" s="27"/>
      <c r="D350" s="402"/>
      <c r="E350" s="414"/>
      <c r="F350" s="216"/>
      <c r="G350" s="28"/>
      <c r="H350" s="29"/>
      <c r="I350" s="30"/>
      <c r="J350" s="31"/>
      <c r="K350" s="29"/>
      <c r="L350" s="32"/>
      <c r="M350" s="28"/>
      <c r="N350" s="29"/>
      <c r="O350" s="30"/>
      <c r="P350" s="31"/>
      <c r="Q350" s="29"/>
      <c r="R350" s="32"/>
      <c r="S350" s="28"/>
      <c r="T350" s="29"/>
      <c r="U350" s="30"/>
      <c r="V350" s="28"/>
      <c r="W350" s="29"/>
      <c r="X350" s="30"/>
      <c r="Y350" s="28"/>
      <c r="Z350" s="29"/>
      <c r="AA350" s="30"/>
      <c r="AB350" s="33"/>
      <c r="AC350" s="398"/>
      <c r="AD350" s="398"/>
      <c r="AE350" s="395"/>
      <c r="AF350" s="400"/>
      <c r="AG350" s="34"/>
      <c r="AH350" s="393"/>
      <c r="AI350" s="393"/>
      <c r="AJ350" s="395"/>
      <c r="AK350" s="449"/>
      <c r="AL350" s="218"/>
      <c r="AM350" s="274"/>
      <c r="AN350" s="23"/>
      <c r="AO350" s="24"/>
      <c r="AP350" s="25"/>
      <c r="AQ350" s="25"/>
      <c r="AR350" s="25"/>
      <c r="AS350" s="25"/>
      <c r="AT350" s="25"/>
      <c r="AU350" s="25"/>
      <c r="AV350" s="26"/>
      <c r="AW350" s="127"/>
      <c r="AX350" s="164"/>
      <c r="AY350" s="166"/>
      <c r="AZ350" s="374"/>
    </row>
    <row r="351" spans="1:52" s="334" customFormat="1" ht="18" customHeight="1" thickBot="1">
      <c r="A351" s="379">
        <f>+$B$336</f>
        <v>0</v>
      </c>
      <c r="B351" s="401"/>
      <c r="C351" s="175"/>
      <c r="D351" s="401"/>
      <c r="E351" s="413"/>
      <c r="F351" s="208"/>
      <c r="G351" s="209"/>
      <c r="H351" s="210"/>
      <c r="I351" s="277"/>
      <c r="J351" s="212"/>
      <c r="K351" s="210"/>
      <c r="L351" s="220"/>
      <c r="M351" s="209"/>
      <c r="N351" s="210"/>
      <c r="O351" s="211"/>
      <c r="P351" s="212"/>
      <c r="Q351" s="210"/>
      <c r="R351" s="213"/>
      <c r="S351" s="209"/>
      <c r="T351" s="210"/>
      <c r="U351" s="277"/>
      <c r="V351" s="209"/>
      <c r="W351" s="210"/>
      <c r="X351" s="277"/>
      <c r="Y351" s="209"/>
      <c r="Z351" s="210"/>
      <c r="AA351" s="211"/>
      <c r="AB351" s="41"/>
      <c r="AC351" s="397"/>
      <c r="AD351" s="397"/>
      <c r="AE351" s="396"/>
      <c r="AF351" s="399"/>
      <c r="AG351" s="21"/>
      <c r="AH351" s="392"/>
      <c r="AI351" s="392"/>
      <c r="AJ351" s="394"/>
      <c r="AK351" s="448"/>
      <c r="AL351" s="218"/>
      <c r="AM351" s="273"/>
      <c r="AN351" s="23"/>
      <c r="AO351" s="24"/>
      <c r="AP351" s="25"/>
      <c r="AQ351" s="25"/>
      <c r="AR351" s="25"/>
      <c r="AS351" s="25"/>
      <c r="AT351" s="25"/>
      <c r="AU351" s="25"/>
      <c r="AV351" s="26"/>
      <c r="AW351" s="127"/>
      <c r="AX351" s="164"/>
      <c r="AY351" s="166"/>
      <c r="AZ351" s="373">
        <f>AK351</f>
        <v>0</v>
      </c>
    </row>
    <row r="352" spans="1:52" s="334" customFormat="1" ht="18.75" customHeight="1" thickTop="1" thickBot="1">
      <c r="A352" s="381"/>
      <c r="B352" s="402"/>
      <c r="C352" s="27"/>
      <c r="D352" s="402"/>
      <c r="E352" s="414"/>
      <c r="F352" s="216"/>
      <c r="G352" s="28"/>
      <c r="H352" s="29"/>
      <c r="I352" s="30"/>
      <c r="J352" s="31"/>
      <c r="K352" s="29"/>
      <c r="L352" s="32"/>
      <c r="M352" s="28"/>
      <c r="N352" s="29"/>
      <c r="O352" s="30"/>
      <c r="P352" s="31"/>
      <c r="Q352" s="29"/>
      <c r="R352" s="32"/>
      <c r="S352" s="28"/>
      <c r="T352" s="29"/>
      <c r="U352" s="30"/>
      <c r="V352" s="28"/>
      <c r="W352" s="29"/>
      <c r="X352" s="30"/>
      <c r="Y352" s="28"/>
      <c r="Z352" s="29"/>
      <c r="AA352" s="30"/>
      <c r="AB352" s="33"/>
      <c r="AC352" s="398"/>
      <c r="AD352" s="398"/>
      <c r="AE352" s="395"/>
      <c r="AF352" s="400"/>
      <c r="AG352" s="34"/>
      <c r="AH352" s="393"/>
      <c r="AI352" s="393"/>
      <c r="AJ352" s="395"/>
      <c r="AK352" s="449"/>
      <c r="AL352" s="218"/>
      <c r="AM352" s="274"/>
      <c r="AN352" s="23"/>
      <c r="AO352" s="24"/>
      <c r="AP352" s="25"/>
      <c r="AQ352" s="25"/>
      <c r="AR352" s="25"/>
      <c r="AS352" s="25"/>
      <c r="AT352" s="25"/>
      <c r="AU352" s="25"/>
      <c r="AV352" s="26"/>
      <c r="AW352" s="127"/>
      <c r="AX352" s="164"/>
      <c r="AY352" s="166"/>
      <c r="AZ352" s="374"/>
    </row>
    <row r="353" spans="1:52" s="334" customFormat="1" ht="18" customHeight="1" thickBot="1">
      <c r="A353" s="379">
        <f>+$B$336</f>
        <v>0</v>
      </c>
      <c r="B353" s="401"/>
      <c r="C353" s="175"/>
      <c r="D353" s="401"/>
      <c r="E353" s="413"/>
      <c r="F353" s="208"/>
      <c r="G353" s="209"/>
      <c r="H353" s="210"/>
      <c r="I353" s="244"/>
      <c r="J353" s="212"/>
      <c r="K353" s="210"/>
      <c r="L353" s="213"/>
      <c r="M353" s="209"/>
      <c r="N353" s="210"/>
      <c r="O353" s="211"/>
      <c r="P353" s="212"/>
      <c r="Q353" s="210"/>
      <c r="R353" s="213"/>
      <c r="S353" s="209"/>
      <c r="T353" s="210"/>
      <c r="U353" s="244"/>
      <c r="V353" s="209"/>
      <c r="W353" s="210"/>
      <c r="X353" s="244"/>
      <c r="Y353" s="209"/>
      <c r="Z353" s="210"/>
      <c r="AA353" s="211"/>
      <c r="AB353" s="41"/>
      <c r="AC353" s="397"/>
      <c r="AD353" s="397"/>
      <c r="AE353" s="396"/>
      <c r="AF353" s="399"/>
      <c r="AG353" s="21"/>
      <c r="AH353" s="392"/>
      <c r="AI353" s="392"/>
      <c r="AJ353" s="394"/>
      <c r="AK353" s="448"/>
      <c r="AL353" s="218"/>
      <c r="AM353" s="273"/>
      <c r="AN353" s="23"/>
      <c r="AO353" s="24"/>
      <c r="AP353" s="25"/>
      <c r="AQ353" s="25"/>
      <c r="AR353" s="25"/>
      <c r="AS353" s="25"/>
      <c r="AT353" s="25"/>
      <c r="AU353" s="25"/>
      <c r="AV353" s="26"/>
      <c r="AW353" s="127"/>
      <c r="AX353" s="164"/>
      <c r="AY353" s="166"/>
      <c r="AZ353" s="373">
        <f>AK353</f>
        <v>0</v>
      </c>
    </row>
    <row r="354" spans="1:52" s="334" customFormat="1" ht="18.75" customHeight="1" thickTop="1" thickBot="1">
      <c r="A354" s="381"/>
      <c r="B354" s="402"/>
      <c r="C354" s="27"/>
      <c r="D354" s="402"/>
      <c r="E354" s="414"/>
      <c r="F354" s="216"/>
      <c r="G354" s="28"/>
      <c r="H354" s="29"/>
      <c r="I354" s="30"/>
      <c r="J354" s="31"/>
      <c r="K354" s="29"/>
      <c r="L354" s="32"/>
      <c r="M354" s="28"/>
      <c r="N354" s="29"/>
      <c r="O354" s="30"/>
      <c r="P354" s="31"/>
      <c r="Q354" s="29"/>
      <c r="R354" s="32"/>
      <c r="S354" s="28"/>
      <c r="T354" s="29"/>
      <c r="U354" s="30"/>
      <c r="V354" s="28"/>
      <c r="W354" s="29"/>
      <c r="X354" s="30"/>
      <c r="Y354" s="28"/>
      <c r="Z354" s="29"/>
      <c r="AA354" s="30"/>
      <c r="AB354" s="33"/>
      <c r="AC354" s="398"/>
      <c r="AD354" s="398"/>
      <c r="AE354" s="395"/>
      <c r="AF354" s="400"/>
      <c r="AG354" s="34"/>
      <c r="AH354" s="393"/>
      <c r="AI354" s="393"/>
      <c r="AJ354" s="395"/>
      <c r="AK354" s="449"/>
      <c r="AL354" s="218"/>
      <c r="AM354" s="274"/>
      <c r="AN354" s="23"/>
      <c r="AO354" s="24"/>
      <c r="AP354" s="25"/>
      <c r="AQ354" s="25"/>
      <c r="AR354" s="25"/>
      <c r="AS354" s="25"/>
      <c r="AT354" s="25"/>
      <c r="AU354" s="25"/>
      <c r="AV354" s="26"/>
      <c r="AW354" s="127"/>
      <c r="AX354" s="164"/>
      <c r="AY354" s="166"/>
      <c r="AZ354" s="374"/>
    </row>
    <row r="355" spans="1:52" s="334" customFormat="1" ht="18" customHeight="1" thickBot="1">
      <c r="A355" s="379">
        <f>+$B$336</f>
        <v>0</v>
      </c>
      <c r="B355" s="401"/>
      <c r="C355" s="175"/>
      <c r="D355" s="401"/>
      <c r="E355" s="413"/>
      <c r="F355" s="208"/>
      <c r="G355" s="209"/>
      <c r="H355" s="210"/>
      <c r="I355" s="277"/>
      <c r="J355" s="212"/>
      <c r="K355" s="210"/>
      <c r="L355" s="213"/>
      <c r="M355" s="209"/>
      <c r="N355" s="210"/>
      <c r="O355" s="211"/>
      <c r="P355" s="212"/>
      <c r="Q355" s="210"/>
      <c r="R355" s="213"/>
      <c r="S355" s="209"/>
      <c r="T355" s="210"/>
      <c r="U355" s="277"/>
      <c r="V355" s="209"/>
      <c r="W355" s="210"/>
      <c r="X355" s="277"/>
      <c r="Y355" s="209"/>
      <c r="Z355" s="210"/>
      <c r="AA355" s="211"/>
      <c r="AB355" s="41"/>
      <c r="AC355" s="397"/>
      <c r="AD355" s="397"/>
      <c r="AE355" s="396"/>
      <c r="AF355" s="399"/>
      <c r="AG355" s="21"/>
      <c r="AH355" s="392"/>
      <c r="AI355" s="392"/>
      <c r="AJ355" s="394"/>
      <c r="AK355" s="448"/>
      <c r="AL355" s="218"/>
      <c r="AM355" s="273"/>
      <c r="AN355" s="23"/>
      <c r="AO355" s="24"/>
      <c r="AP355" s="25"/>
      <c r="AQ355" s="25"/>
      <c r="AR355" s="25"/>
      <c r="AS355" s="25"/>
      <c r="AT355" s="25"/>
      <c r="AU355" s="25"/>
      <c r="AV355" s="26"/>
      <c r="AW355" s="127"/>
      <c r="AX355" s="164"/>
      <c r="AY355" s="166"/>
      <c r="AZ355" s="373">
        <f>AK355</f>
        <v>0</v>
      </c>
    </row>
    <row r="356" spans="1:52" s="334" customFormat="1" ht="18.75" customHeight="1" thickTop="1" thickBot="1">
      <c r="A356" s="381"/>
      <c r="B356" s="402"/>
      <c r="C356" s="27"/>
      <c r="D356" s="402"/>
      <c r="E356" s="414"/>
      <c r="F356" s="216"/>
      <c r="G356" s="28"/>
      <c r="H356" s="29"/>
      <c r="I356" s="30"/>
      <c r="J356" s="31"/>
      <c r="K356" s="29"/>
      <c r="L356" s="32"/>
      <c r="M356" s="28"/>
      <c r="N356" s="29"/>
      <c r="O356" s="30"/>
      <c r="P356" s="31"/>
      <c r="Q356" s="29"/>
      <c r="R356" s="32"/>
      <c r="S356" s="28"/>
      <c r="T356" s="29"/>
      <c r="U356" s="30"/>
      <c r="V356" s="28"/>
      <c r="W356" s="29"/>
      <c r="X356" s="30"/>
      <c r="Y356" s="28"/>
      <c r="Z356" s="29"/>
      <c r="AA356" s="30"/>
      <c r="AB356" s="33"/>
      <c r="AC356" s="398"/>
      <c r="AD356" s="398"/>
      <c r="AE356" s="395"/>
      <c r="AF356" s="400"/>
      <c r="AG356" s="34"/>
      <c r="AH356" s="393"/>
      <c r="AI356" s="393"/>
      <c r="AJ356" s="395"/>
      <c r="AK356" s="449"/>
      <c r="AL356" s="218"/>
      <c r="AM356" s="274"/>
      <c r="AN356" s="23"/>
      <c r="AO356" s="24"/>
      <c r="AP356" s="25"/>
      <c r="AQ356" s="25"/>
      <c r="AR356" s="25"/>
      <c r="AS356" s="25"/>
      <c r="AT356" s="25"/>
      <c r="AU356" s="25"/>
      <c r="AV356" s="26"/>
      <c r="AW356" s="127"/>
      <c r="AX356" s="164"/>
      <c r="AY356" s="166"/>
      <c r="AZ356" s="374"/>
    </row>
    <row r="357" spans="1:52" s="334" customFormat="1" ht="18" customHeight="1" thickBot="1">
      <c r="A357" s="379">
        <f>+$B$336</f>
        <v>0</v>
      </c>
      <c r="B357" s="401"/>
      <c r="C357" s="175"/>
      <c r="D357" s="401"/>
      <c r="E357" s="413"/>
      <c r="F357" s="208"/>
      <c r="G357" s="209"/>
      <c r="H357" s="210"/>
      <c r="I357" s="277"/>
      <c r="J357" s="212"/>
      <c r="K357" s="210"/>
      <c r="L357" s="213"/>
      <c r="M357" s="209"/>
      <c r="N357" s="210"/>
      <c r="O357" s="211"/>
      <c r="P357" s="212"/>
      <c r="Q357" s="210"/>
      <c r="R357" s="213"/>
      <c r="S357" s="209"/>
      <c r="T357" s="210"/>
      <c r="U357" s="277"/>
      <c r="V357" s="209"/>
      <c r="W357" s="210"/>
      <c r="X357" s="277"/>
      <c r="Y357" s="209"/>
      <c r="Z357" s="210"/>
      <c r="AA357" s="211"/>
      <c r="AB357" s="41"/>
      <c r="AC357" s="397"/>
      <c r="AD357" s="397"/>
      <c r="AE357" s="396"/>
      <c r="AF357" s="399"/>
      <c r="AG357" s="21"/>
      <c r="AH357" s="392"/>
      <c r="AI357" s="392"/>
      <c r="AJ357" s="394"/>
      <c r="AK357" s="448"/>
      <c r="AL357" s="218"/>
      <c r="AM357" s="273"/>
      <c r="AN357" s="23"/>
      <c r="AO357" s="24"/>
      <c r="AP357" s="25"/>
      <c r="AQ357" s="25"/>
      <c r="AR357" s="25"/>
      <c r="AS357" s="25"/>
      <c r="AT357" s="25"/>
      <c r="AU357" s="25"/>
      <c r="AV357" s="26"/>
      <c r="AW357" s="127"/>
      <c r="AX357" s="164"/>
      <c r="AY357" s="166"/>
      <c r="AZ357" s="373">
        <f>AK357</f>
        <v>0</v>
      </c>
    </row>
    <row r="358" spans="1:52" s="334" customFormat="1" ht="18" customHeight="1" thickTop="1" thickBot="1">
      <c r="A358" s="381"/>
      <c r="B358" s="402"/>
      <c r="C358" s="27"/>
      <c r="D358" s="402"/>
      <c r="E358" s="414"/>
      <c r="F358" s="216"/>
      <c r="G358" s="28"/>
      <c r="H358" s="29"/>
      <c r="I358" s="30"/>
      <c r="J358" s="31"/>
      <c r="K358" s="29"/>
      <c r="L358" s="32"/>
      <c r="M358" s="28"/>
      <c r="N358" s="29"/>
      <c r="O358" s="30"/>
      <c r="P358" s="31"/>
      <c r="Q358" s="29"/>
      <c r="R358" s="32"/>
      <c r="S358" s="28"/>
      <c r="T358" s="29"/>
      <c r="U358" s="30"/>
      <c r="V358" s="28"/>
      <c r="W358" s="29"/>
      <c r="X358" s="30"/>
      <c r="Y358" s="28"/>
      <c r="Z358" s="29"/>
      <c r="AA358" s="30"/>
      <c r="AB358" s="33"/>
      <c r="AC358" s="398"/>
      <c r="AD358" s="398"/>
      <c r="AE358" s="395"/>
      <c r="AF358" s="400"/>
      <c r="AG358" s="34"/>
      <c r="AH358" s="393"/>
      <c r="AI358" s="393"/>
      <c r="AJ358" s="395"/>
      <c r="AK358" s="449"/>
      <c r="AL358" s="218"/>
      <c r="AM358" s="274"/>
      <c r="AN358" s="23"/>
      <c r="AO358" s="24"/>
      <c r="AP358" s="25"/>
      <c r="AQ358" s="25"/>
      <c r="AR358" s="25"/>
      <c r="AS358" s="25"/>
      <c r="AT358" s="25"/>
      <c r="AU358" s="25"/>
      <c r="AV358" s="26"/>
      <c r="AW358" s="127"/>
      <c r="AX358" s="164"/>
      <c r="AY358" s="166"/>
      <c r="AZ358" s="374"/>
    </row>
    <row r="359" spans="1:52" s="334" customFormat="1" ht="18" customHeight="1" thickBot="1">
      <c r="A359" s="379">
        <f>+$B$336</f>
        <v>0</v>
      </c>
      <c r="B359" s="401"/>
      <c r="C359" s="175"/>
      <c r="D359" s="401"/>
      <c r="E359" s="413"/>
      <c r="F359" s="208"/>
      <c r="G359" s="209"/>
      <c r="H359" s="210"/>
      <c r="I359" s="211"/>
      <c r="J359" s="212"/>
      <c r="K359" s="210"/>
      <c r="L359" s="213"/>
      <c r="M359" s="209"/>
      <c r="N359" s="210"/>
      <c r="O359" s="211"/>
      <c r="P359" s="212"/>
      <c r="Q359" s="210"/>
      <c r="R359" s="213"/>
      <c r="S359" s="209"/>
      <c r="T359" s="210"/>
      <c r="U359" s="211"/>
      <c r="V359" s="209"/>
      <c r="W359" s="210"/>
      <c r="X359" s="211"/>
      <c r="Y359" s="209"/>
      <c r="Z359" s="210"/>
      <c r="AA359" s="211"/>
      <c r="AB359" s="41"/>
      <c r="AC359" s="397"/>
      <c r="AD359" s="397"/>
      <c r="AE359" s="396"/>
      <c r="AF359" s="399"/>
      <c r="AG359" s="21"/>
      <c r="AH359" s="392"/>
      <c r="AI359" s="392"/>
      <c r="AJ359" s="394"/>
      <c r="AK359" s="448"/>
      <c r="AL359" s="218"/>
      <c r="AM359" s="273"/>
      <c r="AN359" s="23"/>
      <c r="AO359" s="24"/>
      <c r="AP359" s="25"/>
      <c r="AQ359" s="25"/>
      <c r="AR359" s="25"/>
      <c r="AS359" s="25"/>
      <c r="AT359" s="25"/>
      <c r="AU359" s="25"/>
      <c r="AV359" s="26"/>
      <c r="AW359" s="127"/>
      <c r="AX359" s="164"/>
      <c r="AY359" s="166"/>
      <c r="AZ359" s="373">
        <f>AK359</f>
        <v>0</v>
      </c>
    </row>
    <row r="360" spans="1:52" s="334" customFormat="1" ht="18.75" customHeight="1" thickTop="1" thickBot="1">
      <c r="A360" s="381"/>
      <c r="B360" s="402"/>
      <c r="C360" s="27"/>
      <c r="D360" s="402"/>
      <c r="E360" s="414"/>
      <c r="F360" s="216"/>
      <c r="G360" s="28"/>
      <c r="H360" s="29"/>
      <c r="I360" s="30"/>
      <c r="J360" s="31"/>
      <c r="K360" s="29"/>
      <c r="L360" s="32"/>
      <c r="M360" s="28"/>
      <c r="N360" s="29"/>
      <c r="O360" s="30"/>
      <c r="P360" s="31"/>
      <c r="Q360" s="29"/>
      <c r="R360" s="32"/>
      <c r="S360" s="28"/>
      <c r="T360" s="29"/>
      <c r="U360" s="30"/>
      <c r="V360" s="28"/>
      <c r="W360" s="29"/>
      <c r="X360" s="30"/>
      <c r="Y360" s="28"/>
      <c r="Z360" s="29"/>
      <c r="AA360" s="30"/>
      <c r="AB360" s="33"/>
      <c r="AC360" s="398"/>
      <c r="AD360" s="398"/>
      <c r="AE360" s="395"/>
      <c r="AF360" s="400"/>
      <c r="AG360" s="34"/>
      <c r="AH360" s="393"/>
      <c r="AI360" s="393"/>
      <c r="AJ360" s="395"/>
      <c r="AK360" s="449"/>
      <c r="AL360" s="218"/>
      <c r="AM360" s="274"/>
      <c r="AN360" s="23"/>
      <c r="AO360" s="24"/>
      <c r="AP360" s="25"/>
      <c r="AQ360" s="25"/>
      <c r="AR360" s="25"/>
      <c r="AS360" s="25"/>
      <c r="AT360" s="25"/>
      <c r="AU360" s="25"/>
      <c r="AV360" s="26"/>
      <c r="AW360" s="127"/>
      <c r="AX360" s="164"/>
      <c r="AY360" s="166"/>
      <c r="AZ360" s="374"/>
    </row>
    <row r="361" spans="1:52" s="334" customFormat="1" ht="18" customHeight="1" thickBot="1">
      <c r="A361" s="333" t="s">
        <v>25</v>
      </c>
      <c r="B361" s="538"/>
      <c r="C361" s="229"/>
      <c r="D361" s="457"/>
      <c r="E361" s="486"/>
      <c r="F361" s="231"/>
      <c r="G361" s="209"/>
      <c r="H361" s="210"/>
      <c r="I361" s="211"/>
      <c r="J361" s="212"/>
      <c r="K361" s="210"/>
      <c r="L361" s="213"/>
      <c r="M361" s="209"/>
      <c r="N361" s="210"/>
      <c r="O361" s="211"/>
      <c r="P361" s="212"/>
      <c r="Q361" s="210"/>
      <c r="R361" s="213"/>
      <c r="S361" s="209"/>
      <c r="T361" s="210"/>
      <c r="U361" s="211"/>
      <c r="V361" s="212"/>
      <c r="W361" s="210"/>
      <c r="X361" s="213"/>
      <c r="Y361" s="209"/>
      <c r="Z361" s="210"/>
      <c r="AA361" s="211"/>
      <c r="AB361" s="52"/>
      <c r="AC361" s="397"/>
      <c r="AD361" s="397"/>
      <c r="AE361" s="396"/>
      <c r="AF361" s="399"/>
      <c r="AG361" s="52"/>
      <c r="AH361" s="392"/>
      <c r="AI361" s="392"/>
      <c r="AJ361" s="394"/>
      <c r="AK361" s="448"/>
      <c r="AL361" s="218"/>
      <c r="AM361" s="249"/>
      <c r="AN361" s="23"/>
      <c r="AO361" s="24"/>
      <c r="AP361" s="25"/>
      <c r="AQ361" s="25"/>
      <c r="AR361" s="25"/>
      <c r="AS361" s="25"/>
      <c r="AT361" s="25"/>
      <c r="AU361" s="25"/>
      <c r="AV361" s="26"/>
      <c r="AW361" s="127"/>
      <c r="AX361" s="164"/>
      <c r="AY361" s="166"/>
      <c r="AZ361" s="391">
        <f>AK361</f>
        <v>0</v>
      </c>
    </row>
    <row r="362" spans="1:52" s="334" customFormat="1" ht="18" customHeight="1" thickTop="1" thickBot="1">
      <c r="A362" s="333" t="s">
        <v>25</v>
      </c>
      <c r="B362" s="539"/>
      <c r="C362" s="65"/>
      <c r="D362" s="458"/>
      <c r="E362" s="487"/>
      <c r="F362" s="216"/>
      <c r="G362" s="28"/>
      <c r="H362" s="29"/>
      <c r="I362" s="30"/>
      <c r="J362" s="31"/>
      <c r="K362" s="29"/>
      <c r="L362" s="32"/>
      <c r="M362" s="28"/>
      <c r="N362" s="29"/>
      <c r="O362" s="30"/>
      <c r="P362" s="31"/>
      <c r="Q362" s="29"/>
      <c r="R362" s="32"/>
      <c r="S362" s="28"/>
      <c r="T362" s="29"/>
      <c r="U362" s="30"/>
      <c r="V362" s="31"/>
      <c r="W362" s="29"/>
      <c r="X362" s="32"/>
      <c r="Y362" s="28"/>
      <c r="Z362" s="29"/>
      <c r="AA362" s="30"/>
      <c r="AB362" s="33"/>
      <c r="AC362" s="398"/>
      <c r="AD362" s="398"/>
      <c r="AE362" s="395"/>
      <c r="AF362" s="400"/>
      <c r="AG362" s="56"/>
      <c r="AH362" s="393"/>
      <c r="AI362" s="393"/>
      <c r="AJ362" s="395"/>
      <c r="AK362" s="449"/>
      <c r="AL362" s="218"/>
      <c r="AM362" s="249"/>
      <c r="AN362" s="23"/>
      <c r="AO362" s="24"/>
      <c r="AP362" s="25"/>
      <c r="AQ362" s="25"/>
      <c r="AR362" s="25"/>
      <c r="AS362" s="25"/>
      <c r="AT362" s="25"/>
      <c r="AU362" s="25"/>
      <c r="AV362" s="26"/>
      <c r="AW362" s="127"/>
      <c r="AX362" s="164"/>
      <c r="AY362" s="166"/>
      <c r="AZ362" s="374"/>
    </row>
    <row r="363" spans="1:52" s="334" customFormat="1" ht="18" customHeight="1" thickBot="1">
      <c r="A363" s="333"/>
      <c r="B363" s="540"/>
      <c r="C363" s="541"/>
      <c r="D363" s="541"/>
      <c r="E363" s="58"/>
      <c r="F363" s="59"/>
      <c r="G363" s="466"/>
      <c r="H363" s="467"/>
      <c r="I363" s="467"/>
      <c r="J363" s="467"/>
      <c r="K363" s="467"/>
      <c r="L363" s="468"/>
      <c r="M363" s="450"/>
      <c r="N363" s="451"/>
      <c r="O363" s="452"/>
      <c r="P363" s="502"/>
      <c r="Q363" s="451"/>
      <c r="R363" s="503"/>
      <c r="S363" s="504"/>
      <c r="T363" s="505"/>
      <c r="U363" s="506"/>
      <c r="V363" s="463"/>
      <c r="W363" s="464"/>
      <c r="X363" s="465"/>
      <c r="Y363" s="507"/>
      <c r="Z363" s="508"/>
      <c r="AA363" s="509"/>
      <c r="AB363" s="404"/>
      <c r="AC363" s="378"/>
      <c r="AD363" s="378"/>
      <c r="AE363" s="378"/>
      <c r="AF363" s="405"/>
      <c r="AG363" s="378"/>
      <c r="AH363" s="378"/>
      <c r="AI363" s="378"/>
      <c r="AJ363" s="378"/>
      <c r="AK363" s="378"/>
      <c r="AL363" s="378"/>
      <c r="AM363" s="378"/>
      <c r="AN363" s="15"/>
      <c r="AO363" s="129"/>
      <c r="AP363" s="129"/>
      <c r="AQ363" s="129"/>
      <c r="AW363" s="128"/>
      <c r="AX363" s="164"/>
      <c r="AY363" s="166"/>
    </row>
    <row r="364" spans="1:52" s="334" customFormat="1" ht="18" customHeight="1" thickBot="1">
      <c r="A364" s="379">
        <f>+$B$363</f>
        <v>0</v>
      </c>
      <c r="B364" s="401"/>
      <c r="C364" s="175"/>
      <c r="D364" s="402"/>
      <c r="E364" s="413"/>
      <c r="F364" s="79"/>
      <c r="G364" s="278"/>
      <c r="H364" s="276"/>
      <c r="I364" s="277"/>
      <c r="J364" s="38"/>
      <c r="K364" s="276"/>
      <c r="L364" s="39"/>
      <c r="M364" s="278"/>
      <c r="N364" s="73"/>
      <c r="O364" s="360"/>
      <c r="P364" s="38"/>
      <c r="Q364" s="276"/>
      <c r="R364" s="287"/>
      <c r="S364" s="275"/>
      <c r="T364" s="276"/>
      <c r="U364" s="277"/>
      <c r="V364" s="278"/>
      <c r="W364" s="276"/>
      <c r="X364" s="277"/>
      <c r="Y364" s="278"/>
      <c r="Z364" s="276"/>
      <c r="AA364" s="277"/>
      <c r="AB364" s="41"/>
      <c r="AC364" s="397"/>
      <c r="AD364" s="397"/>
      <c r="AE364" s="396"/>
      <c r="AF364" s="399"/>
      <c r="AG364" s="21"/>
      <c r="AH364" s="392"/>
      <c r="AI364" s="392"/>
      <c r="AJ364" s="394"/>
      <c r="AK364" s="448"/>
      <c r="AL364" s="218"/>
      <c r="AM364" s="273"/>
      <c r="AN364" s="23"/>
      <c r="AO364" s="24"/>
      <c r="AP364" s="25"/>
      <c r="AQ364" s="25"/>
      <c r="AR364" s="25"/>
      <c r="AS364" s="25"/>
      <c r="AT364" s="25"/>
      <c r="AU364" s="25"/>
      <c r="AV364" s="26"/>
      <c r="AW364" s="127"/>
      <c r="AX364" s="164"/>
      <c r="AY364" s="166"/>
      <c r="AZ364" s="373">
        <f>AK364</f>
        <v>0</v>
      </c>
    </row>
    <row r="365" spans="1:52" s="334" customFormat="1" ht="18" customHeight="1" thickTop="1" thickBot="1">
      <c r="A365" s="381"/>
      <c r="B365" s="402"/>
      <c r="C365" s="27"/>
      <c r="D365" s="402"/>
      <c r="E365" s="414"/>
      <c r="F365" s="216"/>
      <c r="G365" s="28"/>
      <c r="H365" s="29"/>
      <c r="I365" s="30"/>
      <c r="J365" s="31"/>
      <c r="K365" s="29"/>
      <c r="L365" s="32"/>
      <c r="M365" s="28"/>
      <c r="N365" s="29"/>
      <c r="O365" s="30"/>
      <c r="P365" s="31"/>
      <c r="Q365" s="29"/>
      <c r="R365" s="32"/>
      <c r="S365" s="28"/>
      <c r="T365" s="29"/>
      <c r="U365" s="30"/>
      <c r="V365" s="28"/>
      <c r="W365" s="29"/>
      <c r="X365" s="30"/>
      <c r="Y365" s="28"/>
      <c r="Z365" s="29"/>
      <c r="AA365" s="30"/>
      <c r="AB365" s="33"/>
      <c r="AC365" s="398"/>
      <c r="AD365" s="398"/>
      <c r="AE365" s="395"/>
      <c r="AF365" s="400"/>
      <c r="AG365" s="34"/>
      <c r="AH365" s="393"/>
      <c r="AI365" s="393"/>
      <c r="AJ365" s="395"/>
      <c r="AK365" s="449"/>
      <c r="AL365" s="218"/>
      <c r="AM365" s="273"/>
      <c r="AN365" s="23"/>
      <c r="AO365" s="24"/>
      <c r="AP365" s="25"/>
      <c r="AQ365" s="25"/>
      <c r="AR365" s="25"/>
      <c r="AS365" s="25"/>
      <c r="AT365" s="25"/>
      <c r="AU365" s="25"/>
      <c r="AV365" s="26"/>
      <c r="AW365" s="127"/>
      <c r="AX365" s="164"/>
      <c r="AY365" s="166"/>
      <c r="AZ365" s="374"/>
    </row>
    <row r="366" spans="1:52" s="334" customFormat="1" ht="18" customHeight="1" thickBot="1">
      <c r="A366" s="379">
        <f>+$B$363</f>
        <v>0</v>
      </c>
      <c r="B366" s="401"/>
      <c r="C366" s="175"/>
      <c r="D366" s="401"/>
      <c r="E366" s="413"/>
      <c r="F366" s="208"/>
      <c r="G366" s="209"/>
      <c r="H366" s="210"/>
      <c r="I366" s="211"/>
      <c r="J366" s="212"/>
      <c r="K366" s="210"/>
      <c r="L366" s="213"/>
      <c r="M366" s="209"/>
      <c r="N366" s="210"/>
      <c r="O366" s="211"/>
      <c r="P366" s="212"/>
      <c r="Q366" s="234"/>
      <c r="R366" s="39"/>
      <c r="S366" s="209"/>
      <c r="T366" s="210"/>
      <c r="U366" s="211"/>
      <c r="V366" s="215"/>
      <c r="W366" s="210"/>
      <c r="X366" s="211"/>
      <c r="Y366" s="215"/>
      <c r="Z366" s="210"/>
      <c r="AA366" s="211"/>
      <c r="AB366" s="41"/>
      <c r="AC366" s="397"/>
      <c r="AD366" s="397"/>
      <c r="AE366" s="396"/>
      <c r="AF366" s="399"/>
      <c r="AG366" s="21"/>
      <c r="AH366" s="392"/>
      <c r="AI366" s="392"/>
      <c r="AJ366" s="394"/>
      <c r="AK366" s="448"/>
      <c r="AL366" s="218"/>
      <c r="AM366" s="273"/>
      <c r="AN366" s="23"/>
      <c r="AO366" s="24"/>
      <c r="AP366" s="25"/>
      <c r="AQ366" s="25"/>
      <c r="AR366" s="25"/>
      <c r="AS366" s="25"/>
      <c r="AT366" s="25"/>
      <c r="AU366" s="25"/>
      <c r="AV366" s="26"/>
      <c r="AW366" s="127"/>
      <c r="AX366" s="164"/>
      <c r="AY366" s="166"/>
      <c r="AZ366" s="373">
        <f>AK366</f>
        <v>0</v>
      </c>
    </row>
    <row r="367" spans="1:52" s="334" customFormat="1" ht="18" customHeight="1" thickTop="1" thickBot="1">
      <c r="A367" s="381"/>
      <c r="B367" s="402"/>
      <c r="C367" s="27"/>
      <c r="D367" s="402"/>
      <c r="E367" s="414"/>
      <c r="F367" s="216"/>
      <c r="G367" s="28"/>
      <c r="H367" s="29"/>
      <c r="I367" s="30"/>
      <c r="J367" s="31"/>
      <c r="K367" s="29"/>
      <c r="L367" s="32"/>
      <c r="M367" s="28"/>
      <c r="N367" s="29"/>
      <c r="O367" s="30"/>
      <c r="P367" s="31"/>
      <c r="Q367" s="29"/>
      <c r="R367" s="32"/>
      <c r="S367" s="28"/>
      <c r="T367" s="29"/>
      <c r="U367" s="30"/>
      <c r="V367" s="28"/>
      <c r="W367" s="29"/>
      <c r="X367" s="30"/>
      <c r="Y367" s="28"/>
      <c r="Z367" s="29"/>
      <c r="AA367" s="30"/>
      <c r="AB367" s="33"/>
      <c r="AC367" s="398"/>
      <c r="AD367" s="398"/>
      <c r="AE367" s="395"/>
      <c r="AF367" s="400"/>
      <c r="AG367" s="34"/>
      <c r="AH367" s="393"/>
      <c r="AI367" s="393"/>
      <c r="AJ367" s="395"/>
      <c r="AK367" s="449"/>
      <c r="AL367" s="218"/>
      <c r="AM367" s="273"/>
      <c r="AN367" s="23"/>
      <c r="AO367" s="24"/>
      <c r="AP367" s="25"/>
      <c r="AQ367" s="25"/>
      <c r="AR367" s="25"/>
      <c r="AS367" s="25"/>
      <c r="AT367" s="25"/>
      <c r="AU367" s="25"/>
      <c r="AV367" s="26"/>
      <c r="AW367" s="127"/>
      <c r="AX367" s="164"/>
      <c r="AY367" s="166"/>
      <c r="AZ367" s="374"/>
    </row>
    <row r="368" spans="1:52" s="334" customFormat="1" ht="18" customHeight="1" thickBot="1">
      <c r="A368" s="379">
        <f>+$B$363</f>
        <v>0</v>
      </c>
      <c r="B368" s="401"/>
      <c r="C368" s="175"/>
      <c r="D368" s="401"/>
      <c r="E368" s="413"/>
      <c r="F368" s="208"/>
      <c r="G368" s="209"/>
      <c r="H368" s="210"/>
      <c r="I368" s="211"/>
      <c r="J368" s="212"/>
      <c r="K368" s="210"/>
      <c r="L368" s="213"/>
      <c r="M368" s="209"/>
      <c r="N368" s="210"/>
      <c r="O368" s="211"/>
      <c r="P368" s="212"/>
      <c r="Q368" s="210"/>
      <c r="R368" s="213"/>
      <c r="S368" s="209"/>
      <c r="T368" s="210"/>
      <c r="U368" s="211"/>
      <c r="V368" s="209"/>
      <c r="W368" s="210"/>
      <c r="X368" s="211"/>
      <c r="Y368" s="209"/>
      <c r="Z368" s="210"/>
      <c r="AA368" s="211"/>
      <c r="AB368" s="41"/>
      <c r="AC368" s="397"/>
      <c r="AD368" s="397"/>
      <c r="AE368" s="396"/>
      <c r="AF368" s="399"/>
      <c r="AG368" s="21"/>
      <c r="AH368" s="392"/>
      <c r="AI368" s="392"/>
      <c r="AJ368" s="394"/>
      <c r="AK368" s="448"/>
      <c r="AL368" s="218"/>
      <c r="AM368" s="273"/>
      <c r="AN368" s="23"/>
      <c r="AO368" s="24"/>
      <c r="AP368" s="25"/>
      <c r="AQ368" s="25"/>
      <c r="AR368" s="25"/>
      <c r="AS368" s="25"/>
      <c r="AT368" s="25"/>
      <c r="AU368" s="25"/>
      <c r="AV368" s="26"/>
      <c r="AW368" s="127"/>
      <c r="AX368" s="164"/>
      <c r="AY368" s="166"/>
      <c r="AZ368" s="373">
        <f>AK368</f>
        <v>0</v>
      </c>
    </row>
    <row r="369" spans="1:52" s="334" customFormat="1" ht="18.75" customHeight="1" thickTop="1" thickBot="1">
      <c r="A369" s="381"/>
      <c r="B369" s="402"/>
      <c r="C369" s="27"/>
      <c r="D369" s="402"/>
      <c r="E369" s="414"/>
      <c r="F369" s="216"/>
      <c r="G369" s="28"/>
      <c r="H369" s="29"/>
      <c r="I369" s="30"/>
      <c r="J369" s="31"/>
      <c r="K369" s="29"/>
      <c r="L369" s="32"/>
      <c r="M369" s="28"/>
      <c r="N369" s="29"/>
      <c r="O369" s="30"/>
      <c r="P369" s="31"/>
      <c r="Q369" s="29"/>
      <c r="R369" s="32"/>
      <c r="S369" s="28"/>
      <c r="T369" s="29"/>
      <c r="U369" s="30"/>
      <c r="V369" s="28"/>
      <c r="W369" s="29"/>
      <c r="X369" s="30"/>
      <c r="Y369" s="28"/>
      <c r="Z369" s="29"/>
      <c r="AA369" s="30"/>
      <c r="AB369" s="33"/>
      <c r="AC369" s="398"/>
      <c r="AD369" s="398"/>
      <c r="AE369" s="395"/>
      <c r="AF369" s="400"/>
      <c r="AG369" s="34"/>
      <c r="AH369" s="393"/>
      <c r="AI369" s="393"/>
      <c r="AJ369" s="395"/>
      <c r="AK369" s="449"/>
      <c r="AL369" s="218"/>
      <c r="AM369" s="273"/>
      <c r="AN369" s="23"/>
      <c r="AO369" s="24"/>
      <c r="AP369" s="25"/>
      <c r="AQ369" s="25"/>
      <c r="AR369" s="25"/>
      <c r="AS369" s="25"/>
      <c r="AT369" s="25"/>
      <c r="AU369" s="25"/>
      <c r="AV369" s="26"/>
      <c r="AW369" s="127"/>
      <c r="AX369" s="164"/>
      <c r="AY369" s="166"/>
      <c r="AZ369" s="374"/>
    </row>
    <row r="370" spans="1:52" s="334" customFormat="1" ht="18" customHeight="1" thickBot="1">
      <c r="A370" s="379">
        <f>+$B$363</f>
        <v>0</v>
      </c>
      <c r="B370" s="401"/>
      <c r="C370" s="175"/>
      <c r="D370" s="401"/>
      <c r="E370" s="413"/>
      <c r="F370" s="208"/>
      <c r="G370" s="209"/>
      <c r="H370" s="210"/>
      <c r="I370" s="211"/>
      <c r="J370" s="212"/>
      <c r="K370" s="210"/>
      <c r="L370" s="213"/>
      <c r="M370" s="209"/>
      <c r="N370" s="210"/>
      <c r="O370" s="211"/>
      <c r="P370" s="212"/>
      <c r="Q370" s="210"/>
      <c r="R370" s="213"/>
      <c r="S370" s="209"/>
      <c r="T370" s="210"/>
      <c r="U370" s="211"/>
      <c r="V370" s="209"/>
      <c r="W370" s="210"/>
      <c r="X370" s="211"/>
      <c r="Y370" s="209"/>
      <c r="Z370" s="210"/>
      <c r="AA370" s="211"/>
      <c r="AB370" s="41"/>
      <c r="AC370" s="397"/>
      <c r="AD370" s="397"/>
      <c r="AE370" s="396"/>
      <c r="AF370" s="399"/>
      <c r="AG370" s="21"/>
      <c r="AH370" s="392"/>
      <c r="AI370" s="392"/>
      <c r="AJ370" s="394"/>
      <c r="AK370" s="448"/>
      <c r="AL370" s="218"/>
      <c r="AM370" s="273"/>
      <c r="AN370" s="23"/>
      <c r="AO370" s="24"/>
      <c r="AP370" s="25"/>
      <c r="AQ370" s="25"/>
      <c r="AR370" s="25"/>
      <c r="AS370" s="25"/>
      <c r="AT370" s="25"/>
      <c r="AU370" s="25"/>
      <c r="AV370" s="26"/>
      <c r="AW370" s="127"/>
      <c r="AX370" s="164"/>
      <c r="AY370" s="166"/>
      <c r="AZ370" s="373">
        <f>AK370</f>
        <v>0</v>
      </c>
    </row>
    <row r="371" spans="1:52" s="334" customFormat="1" ht="18.75" customHeight="1" thickTop="1" thickBot="1">
      <c r="A371" s="381"/>
      <c r="B371" s="402"/>
      <c r="C371" s="27"/>
      <c r="D371" s="402"/>
      <c r="E371" s="414"/>
      <c r="F371" s="216"/>
      <c r="G371" s="28"/>
      <c r="H371" s="29"/>
      <c r="I371" s="30"/>
      <c r="J371" s="31"/>
      <c r="K371" s="29"/>
      <c r="L371" s="32"/>
      <c r="M371" s="28"/>
      <c r="N371" s="29"/>
      <c r="O371" s="30"/>
      <c r="P371" s="31"/>
      <c r="Q371" s="29"/>
      <c r="R371" s="32"/>
      <c r="S371" s="28"/>
      <c r="T371" s="29"/>
      <c r="U371" s="30"/>
      <c r="V371" s="28"/>
      <c r="W371" s="29"/>
      <c r="X371" s="30"/>
      <c r="Y371" s="28"/>
      <c r="Z371" s="29"/>
      <c r="AA371" s="30"/>
      <c r="AB371" s="33"/>
      <c r="AC371" s="398"/>
      <c r="AD371" s="398"/>
      <c r="AE371" s="395"/>
      <c r="AF371" s="400"/>
      <c r="AG371" s="34"/>
      <c r="AH371" s="393"/>
      <c r="AI371" s="393"/>
      <c r="AJ371" s="395"/>
      <c r="AK371" s="449"/>
      <c r="AL371" s="218"/>
      <c r="AM371" s="273"/>
      <c r="AN371" s="23"/>
      <c r="AO371" s="24"/>
      <c r="AP371" s="25"/>
      <c r="AQ371" s="25"/>
      <c r="AR371" s="25"/>
      <c r="AS371" s="25"/>
      <c r="AT371" s="25"/>
      <c r="AU371" s="25"/>
      <c r="AV371" s="26"/>
      <c r="AW371" s="127"/>
      <c r="AX371" s="164"/>
      <c r="AY371" s="166"/>
      <c r="AZ371" s="374"/>
    </row>
    <row r="372" spans="1:52" s="334" customFormat="1" ht="18" customHeight="1" thickBot="1">
      <c r="A372" s="379">
        <f>+$B$363</f>
        <v>0</v>
      </c>
      <c r="B372" s="401"/>
      <c r="C372" s="175"/>
      <c r="D372" s="401"/>
      <c r="E372" s="413"/>
      <c r="F372" s="208"/>
      <c r="G372" s="209"/>
      <c r="H372" s="276"/>
      <c r="I372" s="277"/>
      <c r="J372" s="38"/>
      <c r="K372" s="276"/>
      <c r="L372" s="213"/>
      <c r="M372" s="209"/>
      <c r="N372" s="210"/>
      <c r="O372" s="211"/>
      <c r="P372" s="212"/>
      <c r="Q372" s="210"/>
      <c r="R372" s="213"/>
      <c r="S372" s="209"/>
      <c r="T372" s="276"/>
      <c r="U372" s="277"/>
      <c r="V372" s="209"/>
      <c r="W372" s="276"/>
      <c r="X372" s="277"/>
      <c r="Y372" s="209"/>
      <c r="Z372" s="210"/>
      <c r="AA372" s="211"/>
      <c r="AB372" s="41"/>
      <c r="AC372" s="397"/>
      <c r="AD372" s="397"/>
      <c r="AE372" s="396"/>
      <c r="AF372" s="399"/>
      <c r="AG372" s="21"/>
      <c r="AH372" s="392"/>
      <c r="AI372" s="392"/>
      <c r="AJ372" s="394"/>
      <c r="AK372" s="448"/>
      <c r="AL372" s="218"/>
      <c r="AM372" s="273"/>
      <c r="AN372" s="23"/>
      <c r="AO372" s="24"/>
      <c r="AP372" s="25"/>
      <c r="AQ372" s="25"/>
      <c r="AR372" s="25"/>
      <c r="AS372" s="25"/>
      <c r="AT372" s="25"/>
      <c r="AU372" s="25"/>
      <c r="AV372" s="26"/>
      <c r="AW372" s="127"/>
      <c r="AX372" s="164"/>
      <c r="AY372" s="166"/>
      <c r="AZ372" s="373">
        <f>AK372</f>
        <v>0</v>
      </c>
    </row>
    <row r="373" spans="1:52" s="334" customFormat="1" ht="18.75" customHeight="1" thickTop="1" thickBot="1">
      <c r="A373" s="381"/>
      <c r="B373" s="402"/>
      <c r="C373" s="27"/>
      <c r="D373" s="402"/>
      <c r="E373" s="414"/>
      <c r="F373" s="216"/>
      <c r="G373" s="28"/>
      <c r="H373" s="29"/>
      <c r="I373" s="30"/>
      <c r="J373" s="31"/>
      <c r="K373" s="29"/>
      <c r="L373" s="32"/>
      <c r="M373" s="28"/>
      <c r="N373" s="29"/>
      <c r="O373" s="30"/>
      <c r="P373" s="31"/>
      <c r="Q373" s="29"/>
      <c r="R373" s="32"/>
      <c r="S373" s="28"/>
      <c r="T373" s="29"/>
      <c r="U373" s="30"/>
      <c r="V373" s="28"/>
      <c r="W373" s="29"/>
      <c r="X373" s="30"/>
      <c r="Y373" s="28"/>
      <c r="Z373" s="29"/>
      <c r="AA373" s="30"/>
      <c r="AB373" s="33"/>
      <c r="AC373" s="398"/>
      <c r="AD373" s="398"/>
      <c r="AE373" s="395"/>
      <c r="AF373" s="400"/>
      <c r="AG373" s="34"/>
      <c r="AH373" s="393"/>
      <c r="AI373" s="393"/>
      <c r="AJ373" s="395"/>
      <c r="AK373" s="449"/>
      <c r="AL373" s="218"/>
      <c r="AM373" s="273"/>
      <c r="AN373" s="23"/>
      <c r="AO373" s="24"/>
      <c r="AP373" s="25"/>
      <c r="AQ373" s="25"/>
      <c r="AR373" s="25"/>
      <c r="AS373" s="25"/>
      <c r="AT373" s="25"/>
      <c r="AU373" s="25"/>
      <c r="AV373" s="26"/>
      <c r="AW373" s="127"/>
      <c r="AX373" s="164"/>
      <c r="AY373" s="166"/>
      <c r="AZ373" s="374"/>
    </row>
    <row r="374" spans="1:52" s="334" customFormat="1" ht="18" customHeight="1" thickBot="1">
      <c r="A374" s="379">
        <f>+$B$363</f>
        <v>0</v>
      </c>
      <c r="B374" s="401"/>
      <c r="C374" s="175"/>
      <c r="D374" s="401"/>
      <c r="E374" s="413"/>
      <c r="F374" s="208"/>
      <c r="G374" s="209"/>
      <c r="H374" s="276"/>
      <c r="I374" s="277"/>
      <c r="J374" s="38"/>
      <c r="K374" s="276"/>
      <c r="L374" s="39"/>
      <c r="M374" s="278"/>
      <c r="N374" s="276"/>
      <c r="O374" s="277"/>
      <c r="P374" s="38"/>
      <c r="Q374" s="276"/>
      <c r="R374" s="39"/>
      <c r="S374" s="209"/>
      <c r="T374" s="276"/>
      <c r="U374" s="277"/>
      <c r="V374" s="209"/>
      <c r="W374" s="276"/>
      <c r="X374" s="277"/>
      <c r="Y374" s="278"/>
      <c r="Z374" s="276"/>
      <c r="AA374" s="211"/>
      <c r="AB374" s="41"/>
      <c r="AC374" s="397"/>
      <c r="AD374" s="397"/>
      <c r="AE374" s="396"/>
      <c r="AF374" s="399"/>
      <c r="AG374" s="21"/>
      <c r="AH374" s="392"/>
      <c r="AI374" s="392"/>
      <c r="AJ374" s="394"/>
      <c r="AK374" s="448"/>
      <c r="AL374" s="218"/>
      <c r="AM374" s="273"/>
      <c r="AN374" s="23"/>
      <c r="AO374" s="24"/>
      <c r="AP374" s="25"/>
      <c r="AQ374" s="25"/>
      <c r="AR374" s="25"/>
      <c r="AS374" s="25"/>
      <c r="AT374" s="25"/>
      <c r="AU374" s="25"/>
      <c r="AV374" s="26"/>
      <c r="AW374" s="127"/>
      <c r="AX374" s="164"/>
      <c r="AY374" s="166"/>
      <c r="AZ374" s="373">
        <f>AK374</f>
        <v>0</v>
      </c>
    </row>
    <row r="375" spans="1:52" s="334" customFormat="1" ht="18.75" customHeight="1" thickTop="1" thickBot="1">
      <c r="A375" s="381"/>
      <c r="B375" s="402"/>
      <c r="C375" s="27"/>
      <c r="D375" s="402"/>
      <c r="E375" s="414"/>
      <c r="F375" s="216"/>
      <c r="G375" s="28"/>
      <c r="H375" s="29"/>
      <c r="I375" s="30"/>
      <c r="J375" s="31"/>
      <c r="K375" s="29"/>
      <c r="L375" s="32"/>
      <c r="M375" s="28"/>
      <c r="N375" s="29"/>
      <c r="O375" s="30"/>
      <c r="P375" s="31"/>
      <c r="Q375" s="29"/>
      <c r="R375" s="32"/>
      <c r="S375" s="28"/>
      <c r="T375" s="29"/>
      <c r="U375" s="30"/>
      <c r="V375" s="28"/>
      <c r="W375" s="29"/>
      <c r="X375" s="30"/>
      <c r="Y375" s="28"/>
      <c r="Z375" s="29"/>
      <c r="AA375" s="30"/>
      <c r="AB375" s="33"/>
      <c r="AC375" s="398"/>
      <c r="AD375" s="398"/>
      <c r="AE375" s="395"/>
      <c r="AF375" s="400"/>
      <c r="AG375" s="34"/>
      <c r="AH375" s="393"/>
      <c r="AI375" s="393"/>
      <c r="AJ375" s="395"/>
      <c r="AK375" s="449"/>
      <c r="AL375" s="218"/>
      <c r="AM375" s="273"/>
      <c r="AN375" s="23"/>
      <c r="AO375" s="24"/>
      <c r="AP375" s="25"/>
      <c r="AQ375" s="25"/>
      <c r="AR375" s="25"/>
      <c r="AS375" s="25"/>
      <c r="AT375" s="25"/>
      <c r="AU375" s="25"/>
      <c r="AV375" s="26"/>
      <c r="AW375" s="127"/>
      <c r="AX375" s="164"/>
      <c r="AY375" s="166"/>
      <c r="AZ375" s="374"/>
    </row>
    <row r="376" spans="1:52" s="334" customFormat="1" ht="18" customHeight="1" thickBot="1">
      <c r="A376" s="379">
        <f>+$B$363</f>
        <v>0</v>
      </c>
      <c r="B376" s="401"/>
      <c r="C376" s="175"/>
      <c r="D376" s="401"/>
      <c r="E376" s="413"/>
      <c r="F376" s="208"/>
      <c r="G376" s="209"/>
      <c r="H376" s="276"/>
      <c r="I376" s="277"/>
      <c r="J376" s="38"/>
      <c r="K376" s="276"/>
      <c r="L376" s="39"/>
      <c r="M376" s="278"/>
      <c r="N376" s="276"/>
      <c r="O376" s="277"/>
      <c r="P376" s="38"/>
      <c r="Q376" s="276"/>
      <c r="R376" s="39"/>
      <c r="S376" s="209"/>
      <c r="T376" s="276"/>
      <c r="U376" s="277"/>
      <c r="V376" s="209"/>
      <c r="W376" s="276"/>
      <c r="X376" s="277"/>
      <c r="Y376" s="278"/>
      <c r="Z376" s="276"/>
      <c r="AA376" s="211"/>
      <c r="AB376" s="41"/>
      <c r="AC376" s="397"/>
      <c r="AD376" s="397"/>
      <c r="AE376" s="396"/>
      <c r="AF376" s="399"/>
      <c r="AG376" s="21"/>
      <c r="AH376" s="392"/>
      <c r="AI376" s="392"/>
      <c r="AJ376" s="394"/>
      <c r="AK376" s="448"/>
      <c r="AL376" s="218"/>
      <c r="AM376" s="273"/>
      <c r="AN376" s="23"/>
      <c r="AO376" s="24"/>
      <c r="AP376" s="25"/>
      <c r="AQ376" s="25"/>
      <c r="AR376" s="25"/>
      <c r="AS376" s="25"/>
      <c r="AT376" s="25"/>
      <c r="AU376" s="25"/>
      <c r="AV376" s="26"/>
      <c r="AW376" s="127"/>
      <c r="AX376" s="164"/>
      <c r="AY376" s="166"/>
      <c r="AZ376" s="373">
        <f>AK376</f>
        <v>0</v>
      </c>
    </row>
    <row r="377" spans="1:52" s="334" customFormat="1" ht="18" customHeight="1" thickTop="1" thickBot="1">
      <c r="A377" s="381"/>
      <c r="B377" s="402"/>
      <c r="C377" s="27"/>
      <c r="D377" s="402"/>
      <c r="E377" s="414"/>
      <c r="F377" s="216"/>
      <c r="G377" s="28"/>
      <c r="H377" s="29"/>
      <c r="I377" s="30"/>
      <c r="J377" s="31"/>
      <c r="K377" s="29"/>
      <c r="L377" s="32"/>
      <c r="M377" s="28"/>
      <c r="N377" s="29"/>
      <c r="O377" s="30"/>
      <c r="P377" s="31"/>
      <c r="Q377" s="29"/>
      <c r="R377" s="32"/>
      <c r="S377" s="28"/>
      <c r="T377" s="29"/>
      <c r="U377" s="30"/>
      <c r="V377" s="28"/>
      <c r="W377" s="29"/>
      <c r="X377" s="30"/>
      <c r="Y377" s="28"/>
      <c r="Z377" s="29"/>
      <c r="AA377" s="30"/>
      <c r="AB377" s="33"/>
      <c r="AC377" s="398"/>
      <c r="AD377" s="398"/>
      <c r="AE377" s="395"/>
      <c r="AF377" s="400"/>
      <c r="AG377" s="34"/>
      <c r="AH377" s="393"/>
      <c r="AI377" s="393"/>
      <c r="AJ377" s="395"/>
      <c r="AK377" s="449"/>
      <c r="AL377" s="218"/>
      <c r="AM377" s="273"/>
      <c r="AN377" s="23"/>
      <c r="AO377" s="24"/>
      <c r="AP377" s="25"/>
      <c r="AQ377" s="25"/>
      <c r="AR377" s="25"/>
      <c r="AS377" s="25"/>
      <c r="AT377" s="25"/>
      <c r="AU377" s="25"/>
      <c r="AV377" s="26"/>
      <c r="AW377" s="127"/>
      <c r="AX377" s="164"/>
      <c r="AY377" s="166"/>
      <c r="AZ377" s="374"/>
    </row>
    <row r="378" spans="1:52" s="334" customFormat="1" ht="18" customHeight="1" thickBot="1">
      <c r="A378" s="379">
        <f>+$B$363</f>
        <v>0</v>
      </c>
      <c r="B378" s="401"/>
      <c r="C378" s="175"/>
      <c r="D378" s="401"/>
      <c r="E378" s="413"/>
      <c r="F378" s="208"/>
      <c r="G378" s="209"/>
      <c r="H378" s="276"/>
      <c r="I378" s="277"/>
      <c r="J378" s="38"/>
      <c r="K378" s="276"/>
      <c r="L378" s="75"/>
      <c r="M378" s="278"/>
      <c r="N378" s="276"/>
      <c r="O378" s="80"/>
      <c r="P378" s="38"/>
      <c r="Q378" s="276"/>
      <c r="R378" s="39"/>
      <c r="S378" s="209"/>
      <c r="T378" s="276"/>
      <c r="U378" s="277"/>
      <c r="V378" s="209"/>
      <c r="W378" s="276"/>
      <c r="X378" s="277"/>
      <c r="Y378" s="278"/>
      <c r="Z378" s="276"/>
      <c r="AA378" s="211"/>
      <c r="AB378" s="41"/>
      <c r="AC378" s="397"/>
      <c r="AD378" s="397"/>
      <c r="AE378" s="396"/>
      <c r="AF378" s="399"/>
      <c r="AG378" s="21"/>
      <c r="AH378" s="392"/>
      <c r="AI378" s="392"/>
      <c r="AJ378" s="394"/>
      <c r="AK378" s="448"/>
      <c r="AL378" s="218"/>
      <c r="AM378" s="273"/>
      <c r="AN378" s="23"/>
      <c r="AO378" s="24"/>
      <c r="AP378" s="25"/>
      <c r="AQ378" s="25"/>
      <c r="AR378" s="25"/>
      <c r="AS378" s="25"/>
      <c r="AT378" s="25"/>
      <c r="AU378" s="25"/>
      <c r="AV378" s="26"/>
      <c r="AW378" s="127"/>
      <c r="AX378" s="164"/>
      <c r="AY378" s="166"/>
      <c r="AZ378" s="373">
        <f>AK378</f>
        <v>0</v>
      </c>
    </row>
    <row r="379" spans="1:52" s="334" customFormat="1" ht="18" customHeight="1" thickTop="1" thickBot="1">
      <c r="A379" s="381"/>
      <c r="B379" s="402"/>
      <c r="C379" s="27"/>
      <c r="D379" s="402"/>
      <c r="E379" s="414"/>
      <c r="F379" s="216"/>
      <c r="G379" s="28"/>
      <c r="H379" s="29"/>
      <c r="I379" s="30"/>
      <c r="J379" s="31"/>
      <c r="K379" s="29"/>
      <c r="L379" s="32"/>
      <c r="M379" s="28"/>
      <c r="N379" s="29"/>
      <c r="O379" s="30"/>
      <c r="P379" s="31"/>
      <c r="Q379" s="29"/>
      <c r="R379" s="32"/>
      <c r="S379" s="28"/>
      <c r="T379" s="29"/>
      <c r="U379" s="30"/>
      <c r="V379" s="28"/>
      <c r="W379" s="29"/>
      <c r="X379" s="30"/>
      <c r="Y379" s="81"/>
      <c r="Z379" s="29"/>
      <c r="AA379" s="30"/>
      <c r="AB379" s="33"/>
      <c r="AC379" s="398"/>
      <c r="AD379" s="398"/>
      <c r="AE379" s="395"/>
      <c r="AF379" s="400"/>
      <c r="AG379" s="34"/>
      <c r="AH379" s="393"/>
      <c r="AI379" s="393"/>
      <c r="AJ379" s="395"/>
      <c r="AK379" s="449"/>
      <c r="AL379" s="218"/>
      <c r="AM379" s="273"/>
      <c r="AN379" s="23"/>
      <c r="AO379" s="24"/>
      <c r="AP379" s="25"/>
      <c r="AQ379" s="25"/>
      <c r="AR379" s="25"/>
      <c r="AS379" s="25"/>
      <c r="AT379" s="25"/>
      <c r="AU379" s="25"/>
      <c r="AV379" s="26"/>
      <c r="AW379" s="127"/>
      <c r="AX379" s="164"/>
      <c r="AY379" s="166"/>
      <c r="AZ379" s="374"/>
    </row>
    <row r="380" spans="1:52" s="334" customFormat="1" ht="18" customHeight="1" thickBot="1">
      <c r="A380" s="379">
        <f>+$B$363</f>
        <v>0</v>
      </c>
      <c r="B380" s="401"/>
      <c r="C380" s="175"/>
      <c r="D380" s="401"/>
      <c r="E380" s="413"/>
      <c r="F380" s="208"/>
      <c r="G380" s="209"/>
      <c r="H380" s="210"/>
      <c r="I380" s="211"/>
      <c r="J380" s="212"/>
      <c r="K380" s="210"/>
      <c r="L380" s="213"/>
      <c r="M380" s="209"/>
      <c r="N380" s="210"/>
      <c r="O380" s="211"/>
      <c r="P380" s="82"/>
      <c r="Q380" s="83"/>
      <c r="R380" s="84"/>
      <c r="S380" s="209"/>
      <c r="T380" s="210"/>
      <c r="U380" s="211"/>
      <c r="V380" s="209"/>
      <c r="W380" s="210"/>
      <c r="X380" s="211"/>
      <c r="Y380" s="209"/>
      <c r="Z380" s="255"/>
      <c r="AA380" s="211"/>
      <c r="AB380" s="41"/>
      <c r="AC380" s="397"/>
      <c r="AD380" s="397"/>
      <c r="AE380" s="396"/>
      <c r="AF380" s="399"/>
      <c r="AG380" s="21"/>
      <c r="AH380" s="392"/>
      <c r="AI380" s="392"/>
      <c r="AJ380" s="394"/>
      <c r="AK380" s="448"/>
      <c r="AL380" s="218"/>
      <c r="AM380" s="273"/>
      <c r="AN380" s="23"/>
      <c r="AO380" s="24"/>
      <c r="AP380" s="25"/>
      <c r="AQ380" s="25"/>
      <c r="AR380" s="25"/>
      <c r="AS380" s="25"/>
      <c r="AT380" s="25"/>
      <c r="AU380" s="25"/>
      <c r="AV380" s="26"/>
      <c r="AW380" s="127"/>
      <c r="AX380" s="164"/>
      <c r="AY380" s="166"/>
      <c r="AZ380" s="373">
        <f>AK380</f>
        <v>0</v>
      </c>
    </row>
    <row r="381" spans="1:52" s="334" customFormat="1" ht="18.75" customHeight="1" thickTop="1" thickBot="1">
      <c r="A381" s="381"/>
      <c r="B381" s="402"/>
      <c r="C381" s="27"/>
      <c r="D381" s="402"/>
      <c r="E381" s="414"/>
      <c r="F381" s="216"/>
      <c r="G381" s="28"/>
      <c r="H381" s="29"/>
      <c r="I381" s="30"/>
      <c r="J381" s="31"/>
      <c r="K381" s="29"/>
      <c r="L381" s="32"/>
      <c r="M381" s="28"/>
      <c r="N381" s="29"/>
      <c r="O381" s="30"/>
      <c r="P381" s="31"/>
      <c r="Q381" s="29"/>
      <c r="R381" s="32"/>
      <c r="S381" s="28"/>
      <c r="T381" s="29"/>
      <c r="U381" s="30"/>
      <c r="V381" s="28"/>
      <c r="W381" s="29"/>
      <c r="X381" s="30"/>
      <c r="Y381" s="81"/>
      <c r="Z381" s="29"/>
      <c r="AA381" s="30"/>
      <c r="AB381" s="33"/>
      <c r="AC381" s="398"/>
      <c r="AD381" s="398"/>
      <c r="AE381" s="395"/>
      <c r="AF381" s="400"/>
      <c r="AG381" s="34"/>
      <c r="AH381" s="393"/>
      <c r="AI381" s="393"/>
      <c r="AJ381" s="395"/>
      <c r="AK381" s="449"/>
      <c r="AL381" s="218"/>
      <c r="AM381" s="273"/>
      <c r="AN381" s="23"/>
      <c r="AO381" s="24"/>
      <c r="AP381" s="25"/>
      <c r="AQ381" s="25"/>
      <c r="AR381" s="25"/>
      <c r="AS381" s="25"/>
      <c r="AT381" s="25"/>
      <c r="AU381" s="25"/>
      <c r="AV381" s="26"/>
      <c r="AW381" s="127"/>
      <c r="AX381" s="164"/>
      <c r="AY381" s="166"/>
      <c r="AZ381" s="374"/>
    </row>
    <row r="382" spans="1:52" s="334" customFormat="1" ht="18" customHeight="1" thickBot="1">
      <c r="A382" s="379">
        <f>+$B$363</f>
        <v>0</v>
      </c>
      <c r="B382" s="401"/>
      <c r="C382" s="175"/>
      <c r="D382" s="401"/>
      <c r="E382" s="413"/>
      <c r="F382" s="208"/>
      <c r="G382" s="209"/>
      <c r="H382" s="210"/>
      <c r="I382" s="211"/>
      <c r="J382" s="212"/>
      <c r="K382" s="210"/>
      <c r="L382" s="213"/>
      <c r="M382" s="85"/>
      <c r="N382" s="83"/>
      <c r="O382" s="86"/>
      <c r="P382" s="82"/>
      <c r="Q382" s="83"/>
      <c r="R382" s="84"/>
      <c r="S382" s="209"/>
      <c r="T382" s="210"/>
      <c r="U382" s="211"/>
      <c r="V382" s="209"/>
      <c r="W382" s="210"/>
      <c r="X382" s="211"/>
      <c r="Y382" s="209"/>
      <c r="Z382" s="255"/>
      <c r="AA382" s="211"/>
      <c r="AB382" s="41"/>
      <c r="AC382" s="397"/>
      <c r="AD382" s="397"/>
      <c r="AE382" s="396"/>
      <c r="AF382" s="399"/>
      <c r="AG382" s="21"/>
      <c r="AH382" s="392"/>
      <c r="AI382" s="392"/>
      <c r="AJ382" s="394"/>
      <c r="AK382" s="448"/>
      <c r="AL382" s="218"/>
      <c r="AM382" s="273"/>
      <c r="AN382" s="23"/>
      <c r="AO382" s="24"/>
      <c r="AP382" s="25"/>
      <c r="AQ382" s="25"/>
      <c r="AR382" s="25"/>
      <c r="AS382" s="25"/>
      <c r="AT382" s="25"/>
      <c r="AU382" s="25"/>
      <c r="AV382" s="26"/>
      <c r="AW382" s="127"/>
      <c r="AX382" s="164"/>
      <c r="AY382" s="166"/>
      <c r="AZ382" s="373">
        <f>AK382</f>
        <v>0</v>
      </c>
    </row>
    <row r="383" spans="1:52" s="334" customFormat="1" ht="18.75" customHeight="1" thickTop="1" thickBot="1">
      <c r="A383" s="381"/>
      <c r="B383" s="402"/>
      <c r="C383" s="27"/>
      <c r="D383" s="402"/>
      <c r="E383" s="414"/>
      <c r="F383" s="216"/>
      <c r="G383" s="28"/>
      <c r="H383" s="29"/>
      <c r="I383" s="30"/>
      <c r="J383" s="31"/>
      <c r="K383" s="29"/>
      <c r="L383" s="32"/>
      <c r="M383" s="278"/>
      <c r="N383" s="276"/>
      <c r="O383" s="277"/>
      <c r="P383" s="38"/>
      <c r="Q383" s="276"/>
      <c r="R383" s="39"/>
      <c r="S383" s="28"/>
      <c r="T383" s="29"/>
      <c r="U383" s="30"/>
      <c r="V383" s="28"/>
      <c r="W383" s="29"/>
      <c r="X383" s="30"/>
      <c r="Y383" s="278"/>
      <c r="Z383" s="29"/>
      <c r="AA383" s="30"/>
      <c r="AB383" s="33"/>
      <c r="AC383" s="398"/>
      <c r="AD383" s="398"/>
      <c r="AE383" s="395"/>
      <c r="AF383" s="400"/>
      <c r="AG383" s="34"/>
      <c r="AH383" s="393"/>
      <c r="AI383" s="393"/>
      <c r="AJ383" s="395"/>
      <c r="AK383" s="449"/>
      <c r="AL383" s="218"/>
      <c r="AM383" s="273"/>
      <c r="AN383" s="23"/>
      <c r="AO383" s="24"/>
      <c r="AP383" s="25"/>
      <c r="AQ383" s="25"/>
      <c r="AR383" s="25"/>
      <c r="AS383" s="25"/>
      <c r="AT383" s="25"/>
      <c r="AU383" s="25"/>
      <c r="AV383" s="26"/>
      <c r="AW383" s="127"/>
      <c r="AX383" s="164"/>
      <c r="AY383" s="166"/>
      <c r="AZ383" s="374"/>
    </row>
    <row r="384" spans="1:52" s="334" customFormat="1" ht="18" customHeight="1" thickBot="1">
      <c r="A384" s="379">
        <f>+$B$363</f>
        <v>0</v>
      </c>
      <c r="B384" s="401"/>
      <c r="C384" s="175"/>
      <c r="D384" s="401"/>
      <c r="E384" s="413"/>
      <c r="F384" s="208"/>
      <c r="G384" s="278"/>
      <c r="H384" s="276"/>
      <c r="I384" s="277"/>
      <c r="J384" s="209"/>
      <c r="K384" s="210"/>
      <c r="L384" s="213"/>
      <c r="M384" s="78"/>
      <c r="N384" s="276"/>
      <c r="O384" s="277"/>
      <c r="P384" s="212"/>
      <c r="Q384" s="210"/>
      <c r="R384" s="213"/>
      <c r="S384" s="278"/>
      <c r="T384" s="276"/>
      <c r="U384" s="277"/>
      <c r="V384" s="278"/>
      <c r="W384" s="276"/>
      <c r="X384" s="277"/>
      <c r="Y384" s="209"/>
      <c r="Z384" s="210"/>
      <c r="AA384" s="211"/>
      <c r="AB384" s="41"/>
      <c r="AC384" s="397"/>
      <c r="AD384" s="397"/>
      <c r="AE384" s="396"/>
      <c r="AF384" s="399"/>
      <c r="AG384" s="21"/>
      <c r="AH384" s="392"/>
      <c r="AI384" s="392"/>
      <c r="AJ384" s="394"/>
      <c r="AK384" s="448"/>
      <c r="AL384" s="218"/>
      <c r="AM384" s="273"/>
      <c r="AN384" s="23"/>
      <c r="AO384" s="24"/>
      <c r="AP384" s="25"/>
      <c r="AQ384" s="25"/>
      <c r="AR384" s="25"/>
      <c r="AS384" s="25"/>
      <c r="AT384" s="25"/>
      <c r="AU384" s="25"/>
      <c r="AV384" s="26"/>
      <c r="AW384" s="127"/>
      <c r="AX384" s="164"/>
      <c r="AY384" s="166"/>
      <c r="AZ384" s="373">
        <f>AK384</f>
        <v>0</v>
      </c>
    </row>
    <row r="385" spans="1:52" s="334" customFormat="1" ht="18.75" customHeight="1" thickTop="1" thickBot="1">
      <c r="A385" s="381"/>
      <c r="B385" s="402"/>
      <c r="C385" s="27"/>
      <c r="D385" s="402"/>
      <c r="E385" s="414"/>
      <c r="F385" s="216"/>
      <c r="G385" s="28"/>
      <c r="H385" s="29"/>
      <c r="I385" s="30"/>
      <c r="J385" s="31"/>
      <c r="K385" s="29"/>
      <c r="L385" s="32"/>
      <c r="M385" s="28"/>
      <c r="N385" s="29"/>
      <c r="O385" s="30"/>
      <c r="P385" s="31"/>
      <c r="Q385" s="29"/>
      <c r="R385" s="32"/>
      <c r="S385" s="28"/>
      <c r="T385" s="29"/>
      <c r="U385" s="30"/>
      <c r="V385" s="28"/>
      <c r="W385" s="29"/>
      <c r="X385" s="30"/>
      <c r="Y385" s="28"/>
      <c r="Z385" s="29"/>
      <c r="AA385" s="30"/>
      <c r="AB385" s="33"/>
      <c r="AC385" s="398"/>
      <c r="AD385" s="398"/>
      <c r="AE385" s="395"/>
      <c r="AF385" s="400"/>
      <c r="AG385" s="34"/>
      <c r="AH385" s="393"/>
      <c r="AI385" s="393"/>
      <c r="AJ385" s="395"/>
      <c r="AK385" s="449"/>
      <c r="AL385" s="218"/>
      <c r="AM385" s="273"/>
      <c r="AN385" s="23"/>
      <c r="AO385" s="24"/>
      <c r="AP385" s="25"/>
      <c r="AQ385" s="25"/>
      <c r="AR385" s="25"/>
      <c r="AS385" s="25"/>
      <c r="AT385" s="25"/>
      <c r="AU385" s="25"/>
      <c r="AV385" s="26"/>
      <c r="AW385" s="127"/>
      <c r="AX385" s="164"/>
      <c r="AY385" s="166"/>
      <c r="AZ385" s="374"/>
    </row>
    <row r="386" spans="1:52" s="334" customFormat="1" ht="18" customHeight="1" thickBot="1">
      <c r="A386" s="379">
        <f>+$B$363</f>
        <v>0</v>
      </c>
      <c r="B386" s="401"/>
      <c r="C386" s="175"/>
      <c r="D386" s="401"/>
      <c r="E386" s="413"/>
      <c r="F386" s="208"/>
      <c r="G386" s="209"/>
      <c r="H386" s="210"/>
      <c r="I386" s="211"/>
      <c r="J386" s="212"/>
      <c r="K386" s="210"/>
      <c r="L386" s="213"/>
      <c r="M386" s="209"/>
      <c r="N386" s="210"/>
      <c r="O386" s="211"/>
      <c r="P386" s="212"/>
      <c r="Q386" s="210"/>
      <c r="R386" s="213"/>
      <c r="S386" s="209"/>
      <c r="T386" s="210"/>
      <c r="U386" s="211"/>
      <c r="V386" s="209"/>
      <c r="W386" s="210"/>
      <c r="X386" s="211"/>
      <c r="Y386" s="209"/>
      <c r="Z386" s="210"/>
      <c r="AA386" s="211"/>
      <c r="AB386" s="41"/>
      <c r="AC386" s="397"/>
      <c r="AD386" s="397"/>
      <c r="AE386" s="396"/>
      <c r="AF386" s="399"/>
      <c r="AG386" s="21"/>
      <c r="AH386" s="392"/>
      <c r="AI386" s="392"/>
      <c r="AJ386" s="394"/>
      <c r="AK386" s="448"/>
      <c r="AL386" s="218"/>
      <c r="AM386" s="274"/>
      <c r="AN386" s="23"/>
      <c r="AO386" s="24"/>
      <c r="AP386" s="25"/>
      <c r="AQ386" s="25"/>
      <c r="AR386" s="25"/>
      <c r="AS386" s="25"/>
      <c r="AT386" s="25"/>
      <c r="AU386" s="25"/>
      <c r="AV386" s="26"/>
      <c r="AW386" s="127"/>
      <c r="AX386" s="164"/>
      <c r="AY386" s="166"/>
      <c r="AZ386" s="373">
        <f>AK386</f>
        <v>0</v>
      </c>
    </row>
    <row r="387" spans="1:52" s="334" customFormat="1" ht="18.75" customHeight="1" thickTop="1" thickBot="1">
      <c r="A387" s="381"/>
      <c r="B387" s="402"/>
      <c r="C387" s="27"/>
      <c r="D387" s="402"/>
      <c r="E387" s="414"/>
      <c r="F387" s="216"/>
      <c r="G387" s="28"/>
      <c r="H387" s="29"/>
      <c r="I387" s="30"/>
      <c r="J387" s="31"/>
      <c r="K387" s="29"/>
      <c r="L387" s="32"/>
      <c r="M387" s="28"/>
      <c r="N387" s="29"/>
      <c r="O387" s="30"/>
      <c r="P387" s="31"/>
      <c r="Q387" s="29"/>
      <c r="R387" s="32"/>
      <c r="S387" s="28"/>
      <c r="T387" s="29"/>
      <c r="U387" s="30"/>
      <c r="V387" s="28"/>
      <c r="W387" s="29"/>
      <c r="X387" s="30"/>
      <c r="Y387" s="28"/>
      <c r="Z387" s="29"/>
      <c r="AA387" s="30"/>
      <c r="AB387" s="33"/>
      <c r="AC387" s="398"/>
      <c r="AD387" s="398"/>
      <c r="AE387" s="395"/>
      <c r="AF387" s="400"/>
      <c r="AG387" s="34"/>
      <c r="AH387" s="393"/>
      <c r="AI387" s="393"/>
      <c r="AJ387" s="395"/>
      <c r="AK387" s="449"/>
      <c r="AL387" s="218"/>
      <c r="AM387" s="273"/>
      <c r="AN387" s="23"/>
      <c r="AO387" s="24"/>
      <c r="AP387" s="25"/>
      <c r="AQ387" s="25"/>
      <c r="AR387" s="25"/>
      <c r="AS387" s="25"/>
      <c r="AT387" s="25"/>
      <c r="AU387" s="25"/>
      <c r="AV387" s="26"/>
      <c r="AW387" s="127"/>
      <c r="AX387" s="164"/>
      <c r="AY387" s="166"/>
      <c r="AZ387" s="374"/>
    </row>
    <row r="388" spans="1:52" s="334" customFormat="1" ht="18" customHeight="1" thickBot="1">
      <c r="A388" s="333" t="s">
        <v>26</v>
      </c>
      <c r="B388" s="538"/>
      <c r="C388" s="229"/>
      <c r="D388" s="457"/>
      <c r="E388" s="486"/>
      <c r="F388" s="231"/>
      <c r="G388" s="209"/>
      <c r="H388" s="210"/>
      <c r="I388" s="211"/>
      <c r="J388" s="212"/>
      <c r="K388" s="210"/>
      <c r="L388" s="213"/>
      <c r="M388" s="209"/>
      <c r="N388" s="210"/>
      <c r="O388" s="211"/>
      <c r="P388" s="212"/>
      <c r="Q388" s="210"/>
      <c r="R388" s="213"/>
      <c r="S388" s="209"/>
      <c r="T388" s="210"/>
      <c r="U388" s="211"/>
      <c r="V388" s="212"/>
      <c r="W388" s="210"/>
      <c r="X388" s="213"/>
      <c r="Y388" s="209"/>
      <c r="Z388" s="210"/>
      <c r="AA388" s="211"/>
      <c r="AB388" s="52"/>
      <c r="AC388" s="397"/>
      <c r="AD388" s="397"/>
      <c r="AE388" s="396"/>
      <c r="AF388" s="399"/>
      <c r="AG388" s="52"/>
      <c r="AH388" s="392"/>
      <c r="AI388" s="392"/>
      <c r="AJ388" s="394"/>
      <c r="AK388" s="448"/>
      <c r="AL388" s="218"/>
      <c r="AM388" s="249"/>
      <c r="AN388" s="23"/>
      <c r="AO388" s="24"/>
      <c r="AP388" s="25"/>
      <c r="AQ388" s="25"/>
      <c r="AR388" s="25"/>
      <c r="AS388" s="25"/>
      <c r="AT388" s="25"/>
      <c r="AU388" s="25"/>
      <c r="AV388" s="26"/>
      <c r="AW388" s="127"/>
      <c r="AX388" s="164"/>
      <c r="AY388" s="166"/>
      <c r="AZ388" s="391">
        <f>AK388</f>
        <v>0</v>
      </c>
    </row>
    <row r="389" spans="1:52" s="334" customFormat="1" ht="18" customHeight="1" thickTop="1" thickBot="1">
      <c r="A389" s="333" t="s">
        <v>26</v>
      </c>
      <c r="B389" s="539"/>
      <c r="C389" s="65"/>
      <c r="D389" s="458"/>
      <c r="E389" s="487"/>
      <c r="F389" s="216"/>
      <c r="G389" s="28"/>
      <c r="H389" s="29"/>
      <c r="I389" s="30"/>
      <c r="J389" s="31"/>
      <c r="K389" s="29"/>
      <c r="L389" s="32"/>
      <c r="M389" s="28"/>
      <c r="N389" s="29"/>
      <c r="O389" s="30"/>
      <c r="P389" s="31"/>
      <c r="Q389" s="29"/>
      <c r="R389" s="32"/>
      <c r="S389" s="28"/>
      <c r="T389" s="29"/>
      <c r="U389" s="30"/>
      <c r="V389" s="31"/>
      <c r="W389" s="29"/>
      <c r="X389" s="32"/>
      <c r="Y389" s="28"/>
      <c r="Z389" s="29"/>
      <c r="AA389" s="30"/>
      <c r="AB389" s="33"/>
      <c r="AC389" s="398"/>
      <c r="AD389" s="398"/>
      <c r="AE389" s="395"/>
      <c r="AF389" s="400"/>
      <c r="AG389" s="56"/>
      <c r="AH389" s="393"/>
      <c r="AI389" s="393"/>
      <c r="AJ389" s="395"/>
      <c r="AK389" s="449"/>
      <c r="AL389" s="218"/>
      <c r="AM389" s="249"/>
      <c r="AN389" s="23"/>
      <c r="AO389" s="24"/>
      <c r="AP389" s="25"/>
      <c r="AQ389" s="25"/>
      <c r="AR389" s="25"/>
      <c r="AS389" s="25"/>
      <c r="AT389" s="25"/>
      <c r="AU389" s="25"/>
      <c r="AV389" s="26"/>
      <c r="AW389" s="127"/>
      <c r="AX389" s="164"/>
      <c r="AY389" s="166"/>
      <c r="AZ389" s="374"/>
    </row>
    <row r="390" spans="1:52" s="334" customFormat="1" ht="18" customHeight="1" thickBot="1">
      <c r="A390" s="333"/>
      <c r="B390" s="540"/>
      <c r="C390" s="541"/>
      <c r="D390" s="541"/>
      <c r="E390" s="58"/>
      <c r="F390" s="59"/>
      <c r="G390" s="466"/>
      <c r="H390" s="467"/>
      <c r="I390" s="467"/>
      <c r="J390" s="467"/>
      <c r="K390" s="467"/>
      <c r="L390" s="468"/>
      <c r="M390" s="450"/>
      <c r="N390" s="451"/>
      <c r="O390" s="452"/>
      <c r="P390" s="502"/>
      <c r="Q390" s="451"/>
      <c r="R390" s="503"/>
      <c r="S390" s="504"/>
      <c r="T390" s="505"/>
      <c r="U390" s="506"/>
      <c r="V390" s="463"/>
      <c r="W390" s="464"/>
      <c r="X390" s="465"/>
      <c r="Y390" s="507"/>
      <c r="Z390" s="508"/>
      <c r="AA390" s="509"/>
      <c r="AB390" s="404"/>
      <c r="AC390" s="378"/>
      <c r="AD390" s="378"/>
      <c r="AE390" s="378"/>
      <c r="AF390" s="405"/>
      <c r="AG390" s="378"/>
      <c r="AH390" s="378"/>
      <c r="AI390" s="378"/>
      <c r="AJ390" s="378"/>
      <c r="AK390" s="378"/>
      <c r="AL390" s="378"/>
      <c r="AM390" s="378"/>
      <c r="AN390" s="15"/>
      <c r="AO390" s="129"/>
      <c r="AP390" s="129"/>
      <c r="AQ390" s="129"/>
      <c r="AW390" s="128"/>
      <c r="AX390" s="164"/>
      <c r="AY390" s="166"/>
    </row>
    <row r="391" spans="1:52" s="334" customFormat="1" ht="18" customHeight="1" thickBot="1">
      <c r="A391" s="379">
        <f>+$B$390</f>
        <v>0</v>
      </c>
      <c r="B391" s="401"/>
      <c r="C391" s="175"/>
      <c r="D391" s="402"/>
      <c r="E391" s="413"/>
      <c r="F391" s="208"/>
      <c r="G391" s="87"/>
      <c r="H391" s="276"/>
      <c r="I391" s="277"/>
      <c r="J391" s="38"/>
      <c r="K391" s="276"/>
      <c r="L391" s="39"/>
      <c r="M391" s="278"/>
      <c r="N391" s="276"/>
      <c r="O391" s="277"/>
      <c r="P391" s="361"/>
      <c r="Q391" s="276"/>
      <c r="R391" s="39"/>
      <c r="S391" s="362"/>
      <c r="T391" s="283"/>
      <c r="U391" s="277"/>
      <c r="V391" s="87"/>
      <c r="W391" s="276"/>
      <c r="X391" s="74"/>
      <c r="Y391" s="209"/>
      <c r="Z391" s="210"/>
      <c r="AA391" s="211"/>
      <c r="AB391" s="41"/>
      <c r="AC391" s="397"/>
      <c r="AD391" s="397"/>
      <c r="AE391" s="396"/>
      <c r="AF391" s="399"/>
      <c r="AG391" s="21"/>
      <c r="AH391" s="392"/>
      <c r="AI391" s="392"/>
      <c r="AJ391" s="394"/>
      <c r="AK391" s="448"/>
      <c r="AL391" s="218"/>
      <c r="AM391" s="273"/>
      <c r="AN391" s="23"/>
      <c r="AO391" s="24"/>
      <c r="AP391" s="25"/>
      <c r="AQ391" s="25"/>
      <c r="AR391" s="25"/>
      <c r="AS391" s="25"/>
      <c r="AT391" s="25"/>
      <c r="AU391" s="25"/>
      <c r="AV391" s="26"/>
      <c r="AW391" s="127"/>
      <c r="AX391" s="164"/>
      <c r="AY391" s="166"/>
      <c r="AZ391" s="373">
        <f>AK391</f>
        <v>0</v>
      </c>
    </row>
    <row r="392" spans="1:52" s="334" customFormat="1" ht="18" customHeight="1" thickTop="1" thickBot="1">
      <c r="A392" s="381"/>
      <c r="B392" s="402"/>
      <c r="C392" s="27"/>
      <c r="D392" s="402"/>
      <c r="E392" s="414"/>
      <c r="F392" s="216"/>
      <c r="G392" s="28"/>
      <c r="H392" s="29"/>
      <c r="I392" s="30"/>
      <c r="J392" s="31"/>
      <c r="K392" s="29"/>
      <c r="L392" s="32"/>
      <c r="M392" s="28"/>
      <c r="N392" s="29"/>
      <c r="O392" s="30"/>
      <c r="P392" s="31"/>
      <c r="Q392" s="29"/>
      <c r="R392" s="32"/>
      <c r="S392" s="28"/>
      <c r="T392" s="29"/>
      <c r="U392" s="30"/>
      <c r="V392" s="28"/>
      <c r="W392" s="29"/>
      <c r="X392" s="30"/>
      <c r="Y392" s="28"/>
      <c r="Z392" s="29"/>
      <c r="AA392" s="30"/>
      <c r="AB392" s="33"/>
      <c r="AC392" s="398"/>
      <c r="AD392" s="398"/>
      <c r="AE392" s="395"/>
      <c r="AF392" s="400"/>
      <c r="AG392" s="34"/>
      <c r="AH392" s="393"/>
      <c r="AI392" s="393"/>
      <c r="AJ392" s="395"/>
      <c r="AK392" s="449"/>
      <c r="AL392" s="218"/>
      <c r="AM392" s="273"/>
      <c r="AN392" s="23"/>
      <c r="AO392" s="24"/>
      <c r="AP392" s="25"/>
      <c r="AQ392" s="25"/>
      <c r="AR392" s="25"/>
      <c r="AS392" s="25"/>
      <c r="AT392" s="25"/>
      <c r="AU392" s="25"/>
      <c r="AV392" s="26"/>
      <c r="AW392" s="127"/>
      <c r="AX392" s="164"/>
      <c r="AY392" s="166"/>
      <c r="AZ392" s="374"/>
    </row>
    <row r="393" spans="1:52" s="334" customFormat="1" ht="18" customHeight="1" thickBot="1">
      <c r="A393" s="379">
        <f>+$B$390</f>
        <v>0</v>
      </c>
      <c r="B393" s="401"/>
      <c r="C393" s="175"/>
      <c r="D393" s="401"/>
      <c r="E393" s="413"/>
      <c r="F393" s="208"/>
      <c r="G393" s="209"/>
      <c r="H393" s="210"/>
      <c r="I393" s="211"/>
      <c r="J393" s="212"/>
      <c r="K393" s="210"/>
      <c r="L393" s="213"/>
      <c r="M393" s="209"/>
      <c r="N393" s="210"/>
      <c r="O393" s="211"/>
      <c r="P393" s="212"/>
      <c r="Q393" s="210"/>
      <c r="R393" s="213"/>
      <c r="S393" s="209"/>
      <c r="T393" s="210"/>
      <c r="U393" s="211"/>
      <c r="V393" s="209"/>
      <c r="W393" s="210"/>
      <c r="X393" s="211"/>
      <c r="Y393" s="209"/>
      <c r="Z393" s="210"/>
      <c r="AA393" s="211"/>
      <c r="AB393" s="41"/>
      <c r="AC393" s="397"/>
      <c r="AD393" s="397"/>
      <c r="AE393" s="396"/>
      <c r="AF393" s="399"/>
      <c r="AG393" s="21"/>
      <c r="AH393" s="392"/>
      <c r="AI393" s="392"/>
      <c r="AJ393" s="394"/>
      <c r="AK393" s="448"/>
      <c r="AL393" s="218"/>
      <c r="AM393" s="273"/>
      <c r="AN393" s="23"/>
      <c r="AO393" s="24"/>
      <c r="AP393" s="25"/>
      <c r="AQ393" s="25"/>
      <c r="AR393" s="25"/>
      <c r="AS393" s="25"/>
      <c r="AT393" s="25"/>
      <c r="AU393" s="25"/>
      <c r="AV393" s="26"/>
      <c r="AW393" s="127"/>
      <c r="AX393" s="164"/>
      <c r="AY393" s="166"/>
      <c r="AZ393" s="373">
        <f>AK393</f>
        <v>0</v>
      </c>
    </row>
    <row r="394" spans="1:52" s="334" customFormat="1" ht="18" customHeight="1" thickTop="1" thickBot="1">
      <c r="A394" s="381"/>
      <c r="B394" s="402"/>
      <c r="C394" s="27"/>
      <c r="D394" s="402"/>
      <c r="E394" s="414"/>
      <c r="F394" s="216"/>
      <c r="G394" s="28"/>
      <c r="H394" s="29"/>
      <c r="I394" s="30"/>
      <c r="J394" s="31"/>
      <c r="K394" s="29"/>
      <c r="L394" s="32"/>
      <c r="M394" s="28"/>
      <c r="N394" s="29"/>
      <c r="O394" s="30"/>
      <c r="P394" s="31"/>
      <c r="Q394" s="29"/>
      <c r="R394" s="32"/>
      <c r="S394" s="28"/>
      <c r="T394" s="29"/>
      <c r="U394" s="30"/>
      <c r="V394" s="28"/>
      <c r="W394" s="29"/>
      <c r="X394" s="30"/>
      <c r="Y394" s="28"/>
      <c r="Z394" s="29"/>
      <c r="AA394" s="30"/>
      <c r="AB394" s="33"/>
      <c r="AC394" s="398"/>
      <c r="AD394" s="398"/>
      <c r="AE394" s="395"/>
      <c r="AF394" s="400"/>
      <c r="AG394" s="34"/>
      <c r="AH394" s="393"/>
      <c r="AI394" s="393"/>
      <c r="AJ394" s="395"/>
      <c r="AK394" s="449"/>
      <c r="AL394" s="218"/>
      <c r="AM394" s="273"/>
      <c r="AN394" s="23"/>
      <c r="AO394" s="24"/>
      <c r="AP394" s="25"/>
      <c r="AQ394" s="25"/>
      <c r="AR394" s="25"/>
      <c r="AS394" s="25"/>
      <c r="AT394" s="25"/>
      <c r="AU394" s="25"/>
      <c r="AV394" s="26"/>
      <c r="AW394" s="127"/>
      <c r="AX394" s="164"/>
      <c r="AY394" s="166"/>
      <c r="AZ394" s="374"/>
    </row>
    <row r="395" spans="1:52" s="334" customFormat="1" ht="18" customHeight="1" thickBot="1">
      <c r="A395" s="379">
        <f>+$B$390</f>
        <v>0</v>
      </c>
      <c r="B395" s="401"/>
      <c r="C395" s="175"/>
      <c r="D395" s="401"/>
      <c r="E395" s="413"/>
      <c r="F395" s="208"/>
      <c r="G395" s="209"/>
      <c r="H395" s="210"/>
      <c r="I395" s="211"/>
      <c r="J395" s="212"/>
      <c r="K395" s="210"/>
      <c r="L395" s="213"/>
      <c r="M395" s="209"/>
      <c r="N395" s="210"/>
      <c r="O395" s="211"/>
      <c r="P395" s="212"/>
      <c r="Q395" s="210"/>
      <c r="R395" s="213"/>
      <c r="S395" s="209"/>
      <c r="T395" s="210"/>
      <c r="U395" s="211"/>
      <c r="V395" s="209"/>
      <c r="W395" s="210"/>
      <c r="X395" s="211"/>
      <c r="Y395" s="209"/>
      <c r="Z395" s="210"/>
      <c r="AA395" s="211"/>
      <c r="AB395" s="41"/>
      <c r="AC395" s="397"/>
      <c r="AD395" s="397"/>
      <c r="AE395" s="396"/>
      <c r="AF395" s="399"/>
      <c r="AG395" s="21"/>
      <c r="AH395" s="392"/>
      <c r="AI395" s="392"/>
      <c r="AJ395" s="394"/>
      <c r="AK395" s="448"/>
      <c r="AL395" s="218"/>
      <c r="AM395" s="273"/>
      <c r="AN395" s="23"/>
      <c r="AO395" s="24"/>
      <c r="AP395" s="25"/>
      <c r="AQ395" s="25"/>
      <c r="AR395" s="25"/>
      <c r="AS395" s="25"/>
      <c r="AT395" s="25"/>
      <c r="AU395" s="25"/>
      <c r="AV395" s="26"/>
      <c r="AW395" s="127"/>
      <c r="AX395" s="164"/>
      <c r="AY395" s="166"/>
      <c r="AZ395" s="373">
        <f>AK395</f>
        <v>0</v>
      </c>
    </row>
    <row r="396" spans="1:52" s="334" customFormat="1" ht="18.75" customHeight="1" thickTop="1" thickBot="1">
      <c r="A396" s="381"/>
      <c r="B396" s="402"/>
      <c r="C396" s="27"/>
      <c r="D396" s="402"/>
      <c r="E396" s="414"/>
      <c r="F396" s="216"/>
      <c r="G396" s="28"/>
      <c r="H396" s="29"/>
      <c r="I396" s="30"/>
      <c r="J396" s="31"/>
      <c r="K396" s="29"/>
      <c r="L396" s="32"/>
      <c r="M396" s="28"/>
      <c r="N396" s="29"/>
      <c r="O396" s="30"/>
      <c r="P396" s="31"/>
      <c r="Q396" s="29"/>
      <c r="R396" s="32"/>
      <c r="S396" s="28"/>
      <c r="T396" s="29"/>
      <c r="U396" s="30"/>
      <c r="V396" s="28"/>
      <c r="W396" s="29"/>
      <c r="X396" s="30"/>
      <c r="Y396" s="28"/>
      <c r="Z396" s="29"/>
      <c r="AA396" s="30"/>
      <c r="AB396" s="33"/>
      <c r="AC396" s="398"/>
      <c r="AD396" s="398"/>
      <c r="AE396" s="395"/>
      <c r="AF396" s="400"/>
      <c r="AG396" s="34"/>
      <c r="AH396" s="393"/>
      <c r="AI396" s="393"/>
      <c r="AJ396" s="395"/>
      <c r="AK396" s="449"/>
      <c r="AL396" s="218"/>
      <c r="AM396" s="273"/>
      <c r="AN396" s="23"/>
      <c r="AO396" s="24"/>
      <c r="AP396" s="25"/>
      <c r="AQ396" s="25"/>
      <c r="AR396" s="25"/>
      <c r="AS396" s="25"/>
      <c r="AT396" s="25"/>
      <c r="AU396" s="25"/>
      <c r="AV396" s="26"/>
      <c r="AW396" s="127"/>
      <c r="AX396" s="164"/>
      <c r="AY396" s="166"/>
      <c r="AZ396" s="374"/>
    </row>
    <row r="397" spans="1:52" s="334" customFormat="1" ht="18" customHeight="1" thickBot="1">
      <c r="A397" s="379">
        <f>+$B$390</f>
        <v>0</v>
      </c>
      <c r="B397" s="401"/>
      <c r="C397" s="175"/>
      <c r="D397" s="401"/>
      <c r="E397" s="413"/>
      <c r="F397" s="208"/>
      <c r="G397" s="209"/>
      <c r="H397" s="210"/>
      <c r="I397" s="211"/>
      <c r="J397" s="212"/>
      <c r="K397" s="210"/>
      <c r="L397" s="213"/>
      <c r="M397" s="209"/>
      <c r="N397" s="210"/>
      <c r="O397" s="211"/>
      <c r="P397" s="212"/>
      <c r="Q397" s="210"/>
      <c r="R397" s="213"/>
      <c r="S397" s="209"/>
      <c r="T397" s="210"/>
      <c r="U397" s="211"/>
      <c r="V397" s="209"/>
      <c r="W397" s="210"/>
      <c r="X397" s="211"/>
      <c r="Y397" s="209"/>
      <c r="Z397" s="210"/>
      <c r="AA397" s="211"/>
      <c r="AB397" s="41"/>
      <c r="AC397" s="397"/>
      <c r="AD397" s="397"/>
      <c r="AE397" s="396"/>
      <c r="AF397" s="399"/>
      <c r="AG397" s="21"/>
      <c r="AH397" s="392"/>
      <c r="AI397" s="392"/>
      <c r="AJ397" s="394"/>
      <c r="AK397" s="448"/>
      <c r="AL397" s="218"/>
      <c r="AM397" s="273"/>
      <c r="AN397" s="23"/>
      <c r="AO397" s="24"/>
      <c r="AP397" s="25"/>
      <c r="AQ397" s="25"/>
      <c r="AR397" s="25"/>
      <c r="AS397" s="25"/>
      <c r="AT397" s="25"/>
      <c r="AU397" s="25"/>
      <c r="AV397" s="26"/>
      <c r="AW397" s="127"/>
      <c r="AX397" s="164"/>
      <c r="AY397" s="166"/>
      <c r="AZ397" s="373">
        <f>AK397</f>
        <v>0</v>
      </c>
    </row>
    <row r="398" spans="1:52" s="334" customFormat="1" ht="18.75" customHeight="1" thickTop="1" thickBot="1">
      <c r="A398" s="381"/>
      <c r="B398" s="402"/>
      <c r="C398" s="27"/>
      <c r="D398" s="402"/>
      <c r="E398" s="414"/>
      <c r="F398" s="216"/>
      <c r="G398" s="28"/>
      <c r="H398" s="29"/>
      <c r="I398" s="30"/>
      <c r="J398" s="31"/>
      <c r="K398" s="29"/>
      <c r="L398" s="32"/>
      <c r="M398" s="28"/>
      <c r="N398" s="29"/>
      <c r="O398" s="30"/>
      <c r="P398" s="31"/>
      <c r="Q398" s="29"/>
      <c r="R398" s="32"/>
      <c r="S398" s="28"/>
      <c r="T398" s="29"/>
      <c r="U398" s="30"/>
      <c r="V398" s="28"/>
      <c r="W398" s="29"/>
      <c r="X398" s="30"/>
      <c r="Y398" s="28"/>
      <c r="Z398" s="29"/>
      <c r="AA398" s="30"/>
      <c r="AB398" s="33"/>
      <c r="AC398" s="398"/>
      <c r="AD398" s="398"/>
      <c r="AE398" s="395"/>
      <c r="AF398" s="400"/>
      <c r="AG398" s="34"/>
      <c r="AH398" s="393"/>
      <c r="AI398" s="393"/>
      <c r="AJ398" s="395"/>
      <c r="AK398" s="449"/>
      <c r="AL398" s="218"/>
      <c r="AM398" s="273"/>
      <c r="AN398" s="23"/>
      <c r="AO398" s="24"/>
      <c r="AP398" s="25"/>
      <c r="AQ398" s="25"/>
      <c r="AR398" s="25"/>
      <c r="AS398" s="25"/>
      <c r="AT398" s="25"/>
      <c r="AU398" s="25"/>
      <c r="AV398" s="26"/>
      <c r="AW398" s="127"/>
      <c r="AX398" s="164"/>
      <c r="AY398" s="166"/>
      <c r="AZ398" s="374"/>
    </row>
    <row r="399" spans="1:52" s="334" customFormat="1" ht="18" customHeight="1" thickBot="1">
      <c r="A399" s="379">
        <f>+$B$390</f>
        <v>0</v>
      </c>
      <c r="B399" s="401"/>
      <c r="C399" s="175"/>
      <c r="D399" s="401"/>
      <c r="E399" s="413"/>
      <c r="F399" s="208"/>
      <c r="G399" s="209"/>
      <c r="H399" s="210"/>
      <c r="I399" s="211"/>
      <c r="J399" s="212"/>
      <c r="K399" s="210"/>
      <c r="L399" s="213"/>
      <c r="M399" s="209"/>
      <c r="N399" s="210"/>
      <c r="O399" s="211"/>
      <c r="P399" s="212"/>
      <c r="Q399" s="210"/>
      <c r="R399" s="213"/>
      <c r="S399" s="209"/>
      <c r="T399" s="210"/>
      <c r="U399" s="211"/>
      <c r="V399" s="209"/>
      <c r="W399" s="210"/>
      <c r="X399" s="211"/>
      <c r="Y399" s="209"/>
      <c r="Z399" s="210"/>
      <c r="AA399" s="211"/>
      <c r="AB399" s="41"/>
      <c r="AC399" s="397"/>
      <c r="AD399" s="397"/>
      <c r="AE399" s="396"/>
      <c r="AF399" s="399"/>
      <c r="AG399" s="21"/>
      <c r="AH399" s="392"/>
      <c r="AI399" s="392"/>
      <c r="AJ399" s="394"/>
      <c r="AK399" s="448"/>
      <c r="AL399" s="218"/>
      <c r="AM399" s="273"/>
      <c r="AN399" s="23"/>
      <c r="AO399" s="24"/>
      <c r="AP399" s="25"/>
      <c r="AQ399" s="25"/>
      <c r="AR399" s="25"/>
      <c r="AS399" s="25"/>
      <c r="AT399" s="25"/>
      <c r="AU399" s="25"/>
      <c r="AV399" s="26"/>
      <c r="AW399" s="127"/>
      <c r="AX399" s="164"/>
      <c r="AY399" s="166"/>
      <c r="AZ399" s="373">
        <f>AK399</f>
        <v>0</v>
      </c>
    </row>
    <row r="400" spans="1:52" s="334" customFormat="1" ht="18.75" customHeight="1" thickTop="1" thickBot="1">
      <c r="A400" s="381"/>
      <c r="B400" s="402"/>
      <c r="C400" s="27"/>
      <c r="D400" s="402"/>
      <c r="E400" s="414"/>
      <c r="F400" s="216"/>
      <c r="G400" s="28"/>
      <c r="H400" s="29"/>
      <c r="I400" s="30"/>
      <c r="J400" s="31"/>
      <c r="K400" s="29"/>
      <c r="L400" s="32"/>
      <c r="M400" s="28"/>
      <c r="N400" s="29"/>
      <c r="O400" s="30"/>
      <c r="P400" s="31"/>
      <c r="Q400" s="29"/>
      <c r="R400" s="32"/>
      <c r="S400" s="28"/>
      <c r="T400" s="29"/>
      <c r="U400" s="30"/>
      <c r="V400" s="28"/>
      <c r="W400" s="29"/>
      <c r="X400" s="30"/>
      <c r="Y400" s="28"/>
      <c r="Z400" s="29"/>
      <c r="AA400" s="30"/>
      <c r="AB400" s="33"/>
      <c r="AC400" s="398"/>
      <c r="AD400" s="398"/>
      <c r="AE400" s="395"/>
      <c r="AF400" s="400"/>
      <c r="AG400" s="34"/>
      <c r="AH400" s="393"/>
      <c r="AI400" s="393"/>
      <c r="AJ400" s="395"/>
      <c r="AK400" s="449"/>
      <c r="AL400" s="218"/>
      <c r="AM400" s="273"/>
      <c r="AN400" s="23"/>
      <c r="AO400" s="24"/>
      <c r="AP400" s="25"/>
      <c r="AQ400" s="25"/>
      <c r="AR400" s="25"/>
      <c r="AS400" s="25"/>
      <c r="AT400" s="25"/>
      <c r="AU400" s="25"/>
      <c r="AV400" s="26"/>
      <c r="AW400" s="127"/>
      <c r="AX400" s="164"/>
      <c r="AY400" s="166"/>
      <c r="AZ400" s="374"/>
    </row>
    <row r="401" spans="1:52" s="334" customFormat="1" ht="18" customHeight="1" thickBot="1">
      <c r="A401" s="379">
        <f>+$B$390</f>
        <v>0</v>
      </c>
      <c r="B401" s="401"/>
      <c r="C401" s="175"/>
      <c r="D401" s="401"/>
      <c r="E401" s="413"/>
      <c r="F401" s="208"/>
      <c r="G401" s="209"/>
      <c r="H401" s="210"/>
      <c r="I401" s="211"/>
      <c r="J401" s="212"/>
      <c r="K401" s="210"/>
      <c r="L401" s="213"/>
      <c r="M401" s="209"/>
      <c r="N401" s="210"/>
      <c r="O401" s="211"/>
      <c r="P401" s="212"/>
      <c r="Q401" s="210"/>
      <c r="R401" s="213"/>
      <c r="S401" s="209"/>
      <c r="T401" s="210"/>
      <c r="U401" s="211"/>
      <c r="V401" s="209"/>
      <c r="W401" s="210"/>
      <c r="X401" s="211"/>
      <c r="Y401" s="209"/>
      <c r="Z401" s="210"/>
      <c r="AA401" s="211"/>
      <c r="AB401" s="41"/>
      <c r="AC401" s="397"/>
      <c r="AD401" s="397"/>
      <c r="AE401" s="396"/>
      <c r="AF401" s="399"/>
      <c r="AG401" s="21"/>
      <c r="AH401" s="392"/>
      <c r="AI401" s="392"/>
      <c r="AJ401" s="394"/>
      <c r="AK401" s="448"/>
      <c r="AL401" s="218"/>
      <c r="AM401" s="273"/>
      <c r="AN401" s="23"/>
      <c r="AO401" s="24"/>
      <c r="AP401" s="25"/>
      <c r="AQ401" s="25"/>
      <c r="AR401" s="25"/>
      <c r="AS401" s="25"/>
      <c r="AT401" s="25"/>
      <c r="AU401" s="25"/>
      <c r="AV401" s="26"/>
      <c r="AW401" s="127"/>
      <c r="AX401" s="164"/>
      <c r="AY401" s="166"/>
      <c r="AZ401" s="373">
        <f>AK401</f>
        <v>0</v>
      </c>
    </row>
    <row r="402" spans="1:52" s="334" customFormat="1" ht="18.75" customHeight="1" thickTop="1" thickBot="1">
      <c r="A402" s="381"/>
      <c r="B402" s="402"/>
      <c r="C402" s="27"/>
      <c r="D402" s="402"/>
      <c r="E402" s="414"/>
      <c r="F402" s="216"/>
      <c r="G402" s="28"/>
      <c r="H402" s="29"/>
      <c r="I402" s="30"/>
      <c r="J402" s="31"/>
      <c r="K402" s="29"/>
      <c r="L402" s="32"/>
      <c r="M402" s="28"/>
      <c r="N402" s="29"/>
      <c r="O402" s="30"/>
      <c r="P402" s="31"/>
      <c r="Q402" s="29"/>
      <c r="R402" s="32"/>
      <c r="S402" s="28"/>
      <c r="T402" s="29"/>
      <c r="U402" s="30"/>
      <c r="V402" s="28"/>
      <c r="W402" s="29"/>
      <c r="X402" s="30"/>
      <c r="Y402" s="28"/>
      <c r="Z402" s="29"/>
      <c r="AA402" s="30"/>
      <c r="AB402" s="33"/>
      <c r="AC402" s="398"/>
      <c r="AD402" s="398"/>
      <c r="AE402" s="395"/>
      <c r="AF402" s="400"/>
      <c r="AG402" s="34"/>
      <c r="AH402" s="393"/>
      <c r="AI402" s="393"/>
      <c r="AJ402" s="395"/>
      <c r="AK402" s="449"/>
      <c r="AL402" s="218"/>
      <c r="AM402" s="273"/>
      <c r="AN402" s="23"/>
      <c r="AO402" s="24"/>
      <c r="AP402" s="25"/>
      <c r="AQ402" s="25"/>
      <c r="AR402" s="25"/>
      <c r="AS402" s="25"/>
      <c r="AT402" s="25"/>
      <c r="AU402" s="25"/>
      <c r="AV402" s="26"/>
      <c r="AW402" s="127"/>
      <c r="AX402" s="164"/>
      <c r="AY402" s="166"/>
      <c r="AZ402" s="374"/>
    </row>
    <row r="403" spans="1:52" s="334" customFormat="1" ht="18" customHeight="1" thickBot="1">
      <c r="A403" s="379">
        <f>+$B$390</f>
        <v>0</v>
      </c>
      <c r="B403" s="401"/>
      <c r="C403" s="175"/>
      <c r="D403" s="401"/>
      <c r="E403" s="413"/>
      <c r="F403" s="208"/>
      <c r="G403" s="209"/>
      <c r="H403" s="210"/>
      <c r="I403" s="211"/>
      <c r="J403" s="212"/>
      <c r="K403" s="210"/>
      <c r="L403" s="213"/>
      <c r="M403" s="209"/>
      <c r="N403" s="210"/>
      <c r="O403" s="211"/>
      <c r="P403" s="212"/>
      <c r="Q403" s="210"/>
      <c r="R403" s="213"/>
      <c r="S403" s="209"/>
      <c r="T403" s="210"/>
      <c r="U403" s="211"/>
      <c r="V403" s="209"/>
      <c r="W403" s="210"/>
      <c r="X403" s="211"/>
      <c r="Y403" s="209"/>
      <c r="Z403" s="210"/>
      <c r="AA403" s="211"/>
      <c r="AB403" s="41"/>
      <c r="AC403" s="397"/>
      <c r="AD403" s="397"/>
      <c r="AE403" s="396"/>
      <c r="AF403" s="399"/>
      <c r="AG403" s="21"/>
      <c r="AH403" s="392"/>
      <c r="AI403" s="392"/>
      <c r="AJ403" s="394"/>
      <c r="AK403" s="448"/>
      <c r="AL403" s="218"/>
      <c r="AM403" s="273"/>
      <c r="AN403" s="23"/>
      <c r="AO403" s="24"/>
      <c r="AP403" s="25"/>
      <c r="AQ403" s="25"/>
      <c r="AR403" s="25"/>
      <c r="AS403" s="25"/>
      <c r="AT403" s="25"/>
      <c r="AU403" s="25"/>
      <c r="AV403" s="26"/>
      <c r="AW403" s="127"/>
      <c r="AX403" s="164"/>
      <c r="AY403" s="166"/>
      <c r="AZ403" s="373">
        <f>AK403</f>
        <v>0</v>
      </c>
    </row>
    <row r="404" spans="1:52" s="334" customFormat="1" ht="18.75" customHeight="1" thickTop="1" thickBot="1">
      <c r="A404" s="381"/>
      <c r="B404" s="402"/>
      <c r="C404" s="27"/>
      <c r="D404" s="402"/>
      <c r="E404" s="414"/>
      <c r="F404" s="216"/>
      <c r="G404" s="28"/>
      <c r="H404" s="29"/>
      <c r="I404" s="30"/>
      <c r="J404" s="31"/>
      <c r="K404" s="29"/>
      <c r="L404" s="32"/>
      <c r="M404" s="28"/>
      <c r="N404" s="29"/>
      <c r="O404" s="30"/>
      <c r="P404" s="31"/>
      <c r="Q404" s="29"/>
      <c r="R404" s="32"/>
      <c r="S404" s="28"/>
      <c r="T404" s="29"/>
      <c r="U404" s="30"/>
      <c r="V404" s="28"/>
      <c r="W404" s="29"/>
      <c r="X404" s="30"/>
      <c r="Y404" s="28"/>
      <c r="Z404" s="29"/>
      <c r="AA404" s="30"/>
      <c r="AB404" s="33"/>
      <c r="AC404" s="398"/>
      <c r="AD404" s="398"/>
      <c r="AE404" s="395"/>
      <c r="AF404" s="400"/>
      <c r="AG404" s="34"/>
      <c r="AH404" s="393"/>
      <c r="AI404" s="393"/>
      <c r="AJ404" s="395"/>
      <c r="AK404" s="449"/>
      <c r="AL404" s="218"/>
      <c r="AM404" s="273"/>
      <c r="AN404" s="23"/>
      <c r="AO404" s="24"/>
      <c r="AP404" s="25"/>
      <c r="AQ404" s="25"/>
      <c r="AR404" s="25"/>
      <c r="AS404" s="25"/>
      <c r="AT404" s="25"/>
      <c r="AU404" s="25"/>
      <c r="AV404" s="26"/>
      <c r="AW404" s="127"/>
      <c r="AX404" s="164"/>
      <c r="AY404" s="166"/>
      <c r="AZ404" s="374"/>
    </row>
    <row r="405" spans="1:52" s="334" customFormat="1" ht="18" customHeight="1" thickBot="1">
      <c r="A405" s="379">
        <f>+$B$390</f>
        <v>0</v>
      </c>
      <c r="B405" s="401"/>
      <c r="C405" s="175"/>
      <c r="D405" s="401"/>
      <c r="E405" s="413"/>
      <c r="F405" s="208"/>
      <c r="G405" s="209"/>
      <c r="H405" s="210"/>
      <c r="I405" s="211"/>
      <c r="J405" s="212"/>
      <c r="K405" s="210"/>
      <c r="L405" s="213"/>
      <c r="M405" s="209"/>
      <c r="N405" s="210"/>
      <c r="O405" s="211"/>
      <c r="P405" s="212"/>
      <c r="Q405" s="210"/>
      <c r="R405" s="213"/>
      <c r="S405" s="209"/>
      <c r="T405" s="210"/>
      <c r="U405" s="211"/>
      <c r="V405" s="209"/>
      <c r="W405" s="210"/>
      <c r="X405" s="211"/>
      <c r="Y405" s="209"/>
      <c r="Z405" s="210"/>
      <c r="AA405" s="211"/>
      <c r="AB405" s="41"/>
      <c r="AC405" s="397"/>
      <c r="AD405" s="397"/>
      <c r="AE405" s="396"/>
      <c r="AF405" s="399"/>
      <c r="AG405" s="21"/>
      <c r="AH405" s="392"/>
      <c r="AI405" s="392"/>
      <c r="AJ405" s="394"/>
      <c r="AK405" s="448"/>
      <c r="AL405" s="218"/>
      <c r="AM405" s="274"/>
      <c r="AN405" s="23"/>
      <c r="AO405" s="24"/>
      <c r="AP405" s="25"/>
      <c r="AQ405" s="25"/>
      <c r="AR405" s="25"/>
      <c r="AS405" s="25"/>
      <c r="AT405" s="25"/>
      <c r="AU405" s="25"/>
      <c r="AV405" s="26"/>
      <c r="AW405" s="127"/>
      <c r="AX405" s="164"/>
      <c r="AY405" s="166"/>
      <c r="AZ405" s="373">
        <f>AK405</f>
        <v>0</v>
      </c>
    </row>
    <row r="406" spans="1:52" s="334" customFormat="1" ht="18.75" customHeight="1" thickTop="1" thickBot="1">
      <c r="A406" s="381"/>
      <c r="B406" s="402"/>
      <c r="C406" s="27"/>
      <c r="D406" s="402"/>
      <c r="E406" s="414"/>
      <c r="F406" s="216"/>
      <c r="G406" s="28"/>
      <c r="H406" s="29"/>
      <c r="I406" s="30"/>
      <c r="J406" s="31"/>
      <c r="K406" s="29"/>
      <c r="L406" s="32"/>
      <c r="M406" s="28"/>
      <c r="N406" s="29"/>
      <c r="O406" s="30"/>
      <c r="P406" s="31"/>
      <c r="Q406" s="29"/>
      <c r="R406" s="32"/>
      <c r="S406" s="28"/>
      <c r="T406" s="29"/>
      <c r="U406" s="30"/>
      <c r="V406" s="28"/>
      <c r="W406" s="29"/>
      <c r="X406" s="30"/>
      <c r="Y406" s="28"/>
      <c r="Z406" s="29"/>
      <c r="AA406" s="30"/>
      <c r="AB406" s="33"/>
      <c r="AC406" s="398"/>
      <c r="AD406" s="398"/>
      <c r="AE406" s="395"/>
      <c r="AF406" s="400"/>
      <c r="AG406" s="34"/>
      <c r="AH406" s="393"/>
      <c r="AI406" s="393"/>
      <c r="AJ406" s="395"/>
      <c r="AK406" s="449"/>
      <c r="AL406" s="218"/>
      <c r="AM406" s="273"/>
      <c r="AN406" s="23"/>
      <c r="AO406" s="24"/>
      <c r="AP406" s="25"/>
      <c r="AQ406" s="25"/>
      <c r="AR406" s="25"/>
      <c r="AS406" s="25"/>
      <c r="AT406" s="25"/>
      <c r="AU406" s="25"/>
      <c r="AV406" s="26"/>
      <c r="AW406" s="127"/>
      <c r="AX406" s="164"/>
      <c r="AY406" s="166"/>
      <c r="AZ406" s="374"/>
    </row>
    <row r="407" spans="1:52" s="334" customFormat="1" ht="18" customHeight="1" thickBot="1">
      <c r="A407" s="379">
        <f>+$B$390</f>
        <v>0</v>
      </c>
      <c r="B407" s="401"/>
      <c r="C407" s="175"/>
      <c r="D407" s="401"/>
      <c r="E407" s="413"/>
      <c r="F407" s="208"/>
      <c r="G407" s="209"/>
      <c r="H407" s="210"/>
      <c r="I407" s="211"/>
      <c r="J407" s="212"/>
      <c r="K407" s="210"/>
      <c r="L407" s="213"/>
      <c r="M407" s="209"/>
      <c r="N407" s="210"/>
      <c r="O407" s="211"/>
      <c r="P407" s="212"/>
      <c r="Q407" s="210"/>
      <c r="R407" s="213"/>
      <c r="S407" s="209"/>
      <c r="T407" s="210"/>
      <c r="U407" s="211"/>
      <c r="V407" s="209"/>
      <c r="W407" s="210"/>
      <c r="X407" s="211"/>
      <c r="Y407" s="209"/>
      <c r="Z407" s="210"/>
      <c r="AA407" s="211"/>
      <c r="AB407" s="41"/>
      <c r="AC407" s="397"/>
      <c r="AD407" s="397"/>
      <c r="AE407" s="396"/>
      <c r="AF407" s="399"/>
      <c r="AG407" s="21"/>
      <c r="AH407" s="392"/>
      <c r="AI407" s="392"/>
      <c r="AJ407" s="394"/>
      <c r="AK407" s="448"/>
      <c r="AL407" s="218"/>
      <c r="AM407" s="274"/>
      <c r="AN407" s="23"/>
      <c r="AO407" s="24"/>
      <c r="AP407" s="25"/>
      <c r="AQ407" s="25"/>
      <c r="AR407" s="25"/>
      <c r="AS407" s="25"/>
      <c r="AT407" s="25"/>
      <c r="AU407" s="25"/>
      <c r="AV407" s="26"/>
      <c r="AW407" s="127"/>
      <c r="AX407" s="164"/>
      <c r="AY407" s="166"/>
      <c r="AZ407" s="373">
        <f>AK407</f>
        <v>0</v>
      </c>
    </row>
    <row r="408" spans="1:52" s="334" customFormat="1" ht="18.75" customHeight="1" thickTop="1" thickBot="1">
      <c r="A408" s="381"/>
      <c r="B408" s="402"/>
      <c r="C408" s="27"/>
      <c r="D408" s="402"/>
      <c r="E408" s="414"/>
      <c r="F408" s="216"/>
      <c r="G408" s="28"/>
      <c r="H408" s="29"/>
      <c r="I408" s="30"/>
      <c r="J408" s="31"/>
      <c r="K408" s="29"/>
      <c r="L408" s="32"/>
      <c r="M408" s="28"/>
      <c r="N408" s="29"/>
      <c r="O408" s="30"/>
      <c r="P408" s="31"/>
      <c r="Q408" s="29"/>
      <c r="R408" s="32"/>
      <c r="S408" s="28"/>
      <c r="T408" s="29"/>
      <c r="U408" s="30"/>
      <c r="V408" s="28"/>
      <c r="W408" s="29"/>
      <c r="X408" s="30"/>
      <c r="Y408" s="28"/>
      <c r="Z408" s="29"/>
      <c r="AA408" s="30"/>
      <c r="AB408" s="33"/>
      <c r="AC408" s="398"/>
      <c r="AD408" s="398"/>
      <c r="AE408" s="395"/>
      <c r="AF408" s="400"/>
      <c r="AG408" s="34"/>
      <c r="AH408" s="393"/>
      <c r="AI408" s="393"/>
      <c r="AJ408" s="395"/>
      <c r="AK408" s="449"/>
      <c r="AL408" s="218"/>
      <c r="AM408" s="273"/>
      <c r="AN408" s="23"/>
      <c r="AO408" s="24"/>
      <c r="AP408" s="25"/>
      <c r="AQ408" s="25"/>
      <c r="AR408" s="25"/>
      <c r="AS408" s="25"/>
      <c r="AT408" s="25"/>
      <c r="AU408" s="25"/>
      <c r="AV408" s="26"/>
      <c r="AW408" s="127"/>
      <c r="AX408" s="164"/>
      <c r="AY408" s="166"/>
      <c r="AZ408" s="374"/>
    </row>
    <row r="409" spans="1:52" s="334" customFormat="1" ht="18" customHeight="1" thickBot="1">
      <c r="A409" s="379">
        <f>+$B$390</f>
        <v>0</v>
      </c>
      <c r="B409" s="401"/>
      <c r="C409" s="175"/>
      <c r="D409" s="401"/>
      <c r="E409" s="413"/>
      <c r="F409" s="208"/>
      <c r="G409" s="209"/>
      <c r="H409" s="210"/>
      <c r="I409" s="211"/>
      <c r="J409" s="212"/>
      <c r="K409" s="210"/>
      <c r="L409" s="213"/>
      <c r="M409" s="209"/>
      <c r="N409" s="210"/>
      <c r="O409" s="211"/>
      <c r="P409" s="212"/>
      <c r="Q409" s="210"/>
      <c r="R409" s="213"/>
      <c r="S409" s="209"/>
      <c r="T409" s="210"/>
      <c r="U409" s="211"/>
      <c r="V409" s="209"/>
      <c r="W409" s="210"/>
      <c r="X409" s="211"/>
      <c r="Y409" s="209"/>
      <c r="Z409" s="210"/>
      <c r="AA409" s="211"/>
      <c r="AB409" s="41"/>
      <c r="AC409" s="397"/>
      <c r="AD409" s="397"/>
      <c r="AE409" s="396"/>
      <c r="AF409" s="399"/>
      <c r="AG409" s="21"/>
      <c r="AH409" s="392"/>
      <c r="AI409" s="392"/>
      <c r="AJ409" s="394"/>
      <c r="AK409" s="448"/>
      <c r="AL409" s="218"/>
      <c r="AM409" s="274"/>
      <c r="AN409" s="23"/>
      <c r="AO409" s="24"/>
      <c r="AP409" s="25"/>
      <c r="AQ409" s="25"/>
      <c r="AR409" s="25"/>
      <c r="AS409" s="25"/>
      <c r="AT409" s="25"/>
      <c r="AU409" s="25"/>
      <c r="AV409" s="26"/>
      <c r="AW409" s="127"/>
      <c r="AX409" s="164"/>
      <c r="AY409" s="166"/>
      <c r="AZ409" s="373">
        <f>AK409</f>
        <v>0</v>
      </c>
    </row>
    <row r="410" spans="1:52" s="334" customFormat="1" ht="18" customHeight="1" thickTop="1" thickBot="1">
      <c r="A410" s="381"/>
      <c r="B410" s="402"/>
      <c r="C410" s="27"/>
      <c r="D410" s="402"/>
      <c r="E410" s="414"/>
      <c r="F410" s="216"/>
      <c r="G410" s="28"/>
      <c r="H410" s="29"/>
      <c r="I410" s="30"/>
      <c r="J410" s="31"/>
      <c r="K410" s="29"/>
      <c r="L410" s="32"/>
      <c r="M410" s="28"/>
      <c r="N410" s="29"/>
      <c r="O410" s="30"/>
      <c r="P410" s="31"/>
      <c r="Q410" s="29"/>
      <c r="R410" s="32"/>
      <c r="S410" s="28"/>
      <c r="T410" s="29"/>
      <c r="U410" s="30"/>
      <c r="V410" s="28"/>
      <c r="W410" s="29"/>
      <c r="X410" s="30"/>
      <c r="Y410" s="28"/>
      <c r="Z410" s="29"/>
      <c r="AA410" s="30"/>
      <c r="AB410" s="33"/>
      <c r="AC410" s="398"/>
      <c r="AD410" s="398"/>
      <c r="AE410" s="395"/>
      <c r="AF410" s="400"/>
      <c r="AG410" s="34"/>
      <c r="AH410" s="393"/>
      <c r="AI410" s="393"/>
      <c r="AJ410" s="395"/>
      <c r="AK410" s="449"/>
      <c r="AL410" s="218"/>
      <c r="AM410" s="273"/>
      <c r="AN410" s="23"/>
      <c r="AO410" s="24"/>
      <c r="AP410" s="25"/>
      <c r="AQ410" s="25"/>
      <c r="AR410" s="25"/>
      <c r="AS410" s="25"/>
      <c r="AT410" s="25"/>
      <c r="AU410" s="25"/>
      <c r="AV410" s="26"/>
      <c r="AW410" s="127"/>
      <c r="AX410" s="164"/>
      <c r="AY410" s="166"/>
      <c r="AZ410" s="374"/>
    </row>
    <row r="411" spans="1:52" s="334" customFormat="1" ht="18" customHeight="1" thickBot="1">
      <c r="A411" s="379">
        <f>+$B$390</f>
        <v>0</v>
      </c>
      <c r="B411" s="401"/>
      <c r="C411" s="175"/>
      <c r="D411" s="401"/>
      <c r="E411" s="413"/>
      <c r="F411" s="208"/>
      <c r="G411" s="209"/>
      <c r="H411" s="210"/>
      <c r="I411" s="211"/>
      <c r="J411" s="212"/>
      <c r="K411" s="210"/>
      <c r="L411" s="213"/>
      <c r="M411" s="209"/>
      <c r="N411" s="210"/>
      <c r="O411" s="211"/>
      <c r="P411" s="212"/>
      <c r="Q411" s="210"/>
      <c r="R411" s="213"/>
      <c r="S411" s="209"/>
      <c r="T411" s="210"/>
      <c r="U411" s="211"/>
      <c r="V411" s="209"/>
      <c r="W411" s="210"/>
      <c r="X411" s="211"/>
      <c r="Y411" s="209"/>
      <c r="Z411" s="210"/>
      <c r="AA411" s="211"/>
      <c r="AB411" s="41"/>
      <c r="AC411" s="397"/>
      <c r="AD411" s="397"/>
      <c r="AE411" s="396"/>
      <c r="AF411" s="399"/>
      <c r="AG411" s="21"/>
      <c r="AH411" s="392"/>
      <c r="AI411" s="392"/>
      <c r="AJ411" s="394"/>
      <c r="AK411" s="448"/>
      <c r="AL411" s="218"/>
      <c r="AM411" s="274"/>
      <c r="AN411" s="23"/>
      <c r="AO411" s="24"/>
      <c r="AP411" s="25"/>
      <c r="AQ411" s="25"/>
      <c r="AR411" s="25"/>
      <c r="AS411" s="25"/>
      <c r="AT411" s="25"/>
      <c r="AU411" s="25"/>
      <c r="AV411" s="26"/>
      <c r="AW411" s="127"/>
      <c r="AX411" s="164"/>
      <c r="AY411" s="166"/>
      <c r="AZ411" s="373">
        <f>AK411</f>
        <v>0</v>
      </c>
    </row>
    <row r="412" spans="1:52" s="334" customFormat="1" ht="18.75" customHeight="1" thickTop="1" thickBot="1">
      <c r="A412" s="381"/>
      <c r="B412" s="402"/>
      <c r="C412" s="27"/>
      <c r="D412" s="402"/>
      <c r="E412" s="414"/>
      <c r="F412" s="216"/>
      <c r="G412" s="28"/>
      <c r="H412" s="29"/>
      <c r="I412" s="30"/>
      <c r="J412" s="31"/>
      <c r="K412" s="29"/>
      <c r="L412" s="32"/>
      <c r="M412" s="28"/>
      <c r="N412" s="29"/>
      <c r="O412" s="30"/>
      <c r="P412" s="31"/>
      <c r="Q412" s="29"/>
      <c r="R412" s="32"/>
      <c r="S412" s="28"/>
      <c r="T412" s="29"/>
      <c r="U412" s="30"/>
      <c r="V412" s="28"/>
      <c r="W412" s="29"/>
      <c r="X412" s="30"/>
      <c r="Y412" s="28"/>
      <c r="Z412" s="29"/>
      <c r="AA412" s="30"/>
      <c r="AB412" s="33"/>
      <c r="AC412" s="398"/>
      <c r="AD412" s="398"/>
      <c r="AE412" s="395"/>
      <c r="AF412" s="400"/>
      <c r="AG412" s="34"/>
      <c r="AH412" s="393"/>
      <c r="AI412" s="393"/>
      <c r="AJ412" s="395"/>
      <c r="AK412" s="449"/>
      <c r="AL412" s="218"/>
      <c r="AM412" s="273"/>
      <c r="AN412" s="23"/>
      <c r="AO412" s="24"/>
      <c r="AP412" s="25"/>
      <c r="AQ412" s="25"/>
      <c r="AR412" s="25"/>
      <c r="AS412" s="25"/>
      <c r="AT412" s="25"/>
      <c r="AU412" s="25"/>
      <c r="AV412" s="26"/>
      <c r="AW412" s="127"/>
      <c r="AX412" s="164"/>
      <c r="AY412" s="166"/>
      <c r="AZ412" s="374"/>
    </row>
    <row r="413" spans="1:52" s="334" customFormat="1" ht="18" customHeight="1" thickBot="1">
      <c r="A413" s="379">
        <f>+$B$390</f>
        <v>0</v>
      </c>
      <c r="B413" s="401"/>
      <c r="C413" s="175"/>
      <c r="D413" s="401"/>
      <c r="E413" s="413"/>
      <c r="F413" s="208"/>
      <c r="G413" s="209"/>
      <c r="H413" s="210"/>
      <c r="I413" s="211"/>
      <c r="J413" s="248"/>
      <c r="K413" s="256"/>
      <c r="L413" s="213"/>
      <c r="M413" s="209"/>
      <c r="N413" s="210"/>
      <c r="O413" s="211"/>
      <c r="P413" s="212"/>
      <c r="Q413" s="210"/>
      <c r="R413" s="213"/>
      <c r="S413" s="209"/>
      <c r="T413" s="210"/>
      <c r="U413" s="211"/>
      <c r="V413" s="209"/>
      <c r="W413" s="210"/>
      <c r="X413" s="211"/>
      <c r="Y413" s="209"/>
      <c r="Z413" s="210"/>
      <c r="AA413" s="211"/>
      <c r="AB413" s="41"/>
      <c r="AC413" s="397"/>
      <c r="AD413" s="397"/>
      <c r="AE413" s="396"/>
      <c r="AF413" s="399"/>
      <c r="AG413" s="21"/>
      <c r="AH413" s="392"/>
      <c r="AI413" s="392"/>
      <c r="AJ413" s="394"/>
      <c r="AK413" s="448"/>
      <c r="AL413" s="218"/>
      <c r="AM413" s="274"/>
      <c r="AN413" s="23"/>
      <c r="AO413" s="24"/>
      <c r="AP413" s="25"/>
      <c r="AQ413" s="25"/>
      <c r="AR413" s="25"/>
      <c r="AS413" s="25"/>
      <c r="AT413" s="25"/>
      <c r="AU413" s="25"/>
      <c r="AV413" s="26"/>
      <c r="AW413" s="127"/>
      <c r="AX413" s="164"/>
      <c r="AY413" s="166"/>
      <c r="AZ413" s="373">
        <f>AK413</f>
        <v>0</v>
      </c>
    </row>
    <row r="414" spans="1:52" s="334" customFormat="1" ht="18.75" customHeight="1" thickTop="1" thickBot="1">
      <c r="A414" s="381"/>
      <c r="B414" s="402"/>
      <c r="C414" s="27"/>
      <c r="D414" s="402"/>
      <c r="E414" s="414"/>
      <c r="F414" s="216"/>
      <c r="G414" s="28"/>
      <c r="H414" s="29"/>
      <c r="I414" s="30"/>
      <c r="J414" s="31"/>
      <c r="K414" s="29"/>
      <c r="L414" s="32"/>
      <c r="M414" s="28"/>
      <c r="N414" s="29"/>
      <c r="O414" s="30"/>
      <c r="P414" s="31"/>
      <c r="Q414" s="29"/>
      <c r="R414" s="32"/>
      <c r="S414" s="28"/>
      <c r="T414" s="29"/>
      <c r="U414" s="30"/>
      <c r="V414" s="28"/>
      <c r="W414" s="29"/>
      <c r="X414" s="30"/>
      <c r="Y414" s="28"/>
      <c r="Z414" s="29"/>
      <c r="AA414" s="30"/>
      <c r="AB414" s="33"/>
      <c r="AC414" s="398"/>
      <c r="AD414" s="398"/>
      <c r="AE414" s="395"/>
      <c r="AF414" s="400"/>
      <c r="AG414" s="34"/>
      <c r="AH414" s="393"/>
      <c r="AI414" s="393"/>
      <c r="AJ414" s="395"/>
      <c r="AK414" s="449"/>
      <c r="AL414" s="218"/>
      <c r="AM414" s="273"/>
      <c r="AN414" s="23"/>
      <c r="AO414" s="24"/>
      <c r="AP414" s="25"/>
      <c r="AQ414" s="25"/>
      <c r="AR414" s="25"/>
      <c r="AS414" s="25"/>
      <c r="AT414" s="25"/>
      <c r="AU414" s="25"/>
      <c r="AV414" s="26"/>
      <c r="AW414" s="127"/>
      <c r="AX414" s="164"/>
      <c r="AY414" s="166"/>
      <c r="AZ414" s="374"/>
    </row>
    <row r="415" spans="1:52" s="334" customFormat="1" ht="18" customHeight="1" thickBot="1">
      <c r="A415" s="379">
        <f>+$B$390</f>
        <v>0</v>
      </c>
      <c r="B415" s="401"/>
      <c r="C415" s="175"/>
      <c r="D415" s="401"/>
      <c r="E415" s="413"/>
      <c r="F415" s="208"/>
      <c r="G415" s="209"/>
      <c r="H415" s="210"/>
      <c r="I415" s="211"/>
      <c r="J415" s="212"/>
      <c r="K415" s="210"/>
      <c r="L415" s="220"/>
      <c r="M415" s="209"/>
      <c r="N415" s="210"/>
      <c r="O415" s="211"/>
      <c r="P415" s="212"/>
      <c r="Q415" s="210"/>
      <c r="R415" s="213"/>
      <c r="S415" s="209"/>
      <c r="T415" s="210"/>
      <c r="U415" s="211"/>
      <c r="V415" s="209"/>
      <c r="W415" s="210"/>
      <c r="X415" s="211"/>
      <c r="Y415" s="209"/>
      <c r="Z415" s="210"/>
      <c r="AA415" s="211"/>
      <c r="AB415" s="41"/>
      <c r="AC415" s="397"/>
      <c r="AD415" s="397"/>
      <c r="AE415" s="396"/>
      <c r="AF415" s="399"/>
      <c r="AG415" s="21"/>
      <c r="AH415" s="392"/>
      <c r="AI415" s="392"/>
      <c r="AJ415" s="394"/>
      <c r="AK415" s="448"/>
      <c r="AL415" s="218"/>
      <c r="AM415" s="274"/>
      <c r="AN415" s="23"/>
      <c r="AO415" s="24"/>
      <c r="AP415" s="25"/>
      <c r="AQ415" s="25"/>
      <c r="AR415" s="25"/>
      <c r="AS415" s="25"/>
      <c r="AT415" s="25"/>
      <c r="AU415" s="25"/>
      <c r="AV415" s="26"/>
      <c r="AW415" s="127"/>
      <c r="AX415" s="164"/>
      <c r="AY415" s="166"/>
      <c r="AZ415" s="373">
        <f>AK415</f>
        <v>0</v>
      </c>
    </row>
    <row r="416" spans="1:52" s="334" customFormat="1" ht="18" customHeight="1" thickTop="1" thickBot="1">
      <c r="A416" s="381"/>
      <c r="B416" s="402"/>
      <c r="C416" s="27"/>
      <c r="D416" s="402"/>
      <c r="E416" s="414"/>
      <c r="F416" s="216"/>
      <c r="G416" s="28"/>
      <c r="H416" s="29"/>
      <c r="I416" s="30"/>
      <c r="J416" s="31"/>
      <c r="K416" s="29"/>
      <c r="L416" s="32"/>
      <c r="M416" s="28"/>
      <c r="N416" s="29"/>
      <c r="O416" s="30"/>
      <c r="P416" s="31"/>
      <c r="Q416" s="29"/>
      <c r="R416" s="32"/>
      <c r="S416" s="28"/>
      <c r="T416" s="29"/>
      <c r="U416" s="30"/>
      <c r="V416" s="28"/>
      <c r="W416" s="29"/>
      <c r="X416" s="30"/>
      <c r="Y416" s="28"/>
      <c r="Z416" s="29"/>
      <c r="AA416" s="30"/>
      <c r="AB416" s="33"/>
      <c r="AC416" s="398"/>
      <c r="AD416" s="398"/>
      <c r="AE416" s="395"/>
      <c r="AF416" s="400"/>
      <c r="AG416" s="34"/>
      <c r="AH416" s="393"/>
      <c r="AI416" s="393"/>
      <c r="AJ416" s="395"/>
      <c r="AK416" s="449"/>
      <c r="AL416" s="218"/>
      <c r="AM416" s="273"/>
      <c r="AN416" s="23"/>
      <c r="AO416" s="24"/>
      <c r="AP416" s="25"/>
      <c r="AQ416" s="25"/>
      <c r="AR416" s="25"/>
      <c r="AS416" s="25"/>
      <c r="AT416" s="25"/>
      <c r="AU416" s="25"/>
      <c r="AV416" s="26"/>
      <c r="AW416" s="127"/>
      <c r="AX416" s="164"/>
      <c r="AY416" s="166"/>
      <c r="AZ416" s="374"/>
    </row>
    <row r="417" spans="1:52" s="334" customFormat="1" ht="18" customHeight="1" thickBot="1">
      <c r="A417" s="379">
        <f>+$B$390</f>
        <v>0</v>
      </c>
      <c r="B417" s="401"/>
      <c r="C417" s="175"/>
      <c r="D417" s="401"/>
      <c r="E417" s="413"/>
      <c r="F417" s="208"/>
      <c r="G417" s="209"/>
      <c r="H417" s="210"/>
      <c r="I417" s="211"/>
      <c r="J417" s="212"/>
      <c r="K417" s="210"/>
      <c r="L417" s="213"/>
      <c r="M417" s="209"/>
      <c r="N417" s="210"/>
      <c r="O417" s="211"/>
      <c r="P417" s="212"/>
      <c r="Q417" s="210"/>
      <c r="R417" s="213"/>
      <c r="S417" s="209"/>
      <c r="T417" s="210"/>
      <c r="U417" s="211"/>
      <c r="V417" s="209"/>
      <c r="W417" s="210"/>
      <c r="X417" s="211"/>
      <c r="Y417" s="209"/>
      <c r="Z417" s="210"/>
      <c r="AA417" s="211"/>
      <c r="AB417" s="41"/>
      <c r="AC417" s="397"/>
      <c r="AD417" s="397"/>
      <c r="AE417" s="396"/>
      <c r="AF417" s="399"/>
      <c r="AG417" s="21"/>
      <c r="AH417" s="392"/>
      <c r="AI417" s="392"/>
      <c r="AJ417" s="394"/>
      <c r="AK417" s="448"/>
      <c r="AL417" s="218"/>
      <c r="AM417" s="274"/>
      <c r="AN417" s="23"/>
      <c r="AO417" s="24"/>
      <c r="AP417" s="25"/>
      <c r="AQ417" s="25"/>
      <c r="AR417" s="25"/>
      <c r="AS417" s="25"/>
      <c r="AT417" s="25"/>
      <c r="AU417" s="25"/>
      <c r="AV417" s="26"/>
      <c r="AW417" s="127"/>
      <c r="AX417" s="164"/>
      <c r="AY417" s="166"/>
      <c r="AZ417" s="373">
        <f>AK417</f>
        <v>0</v>
      </c>
    </row>
    <row r="418" spans="1:52" s="334" customFormat="1" ht="18.75" customHeight="1" thickTop="1" thickBot="1">
      <c r="A418" s="381"/>
      <c r="B418" s="402"/>
      <c r="C418" s="27"/>
      <c r="D418" s="402"/>
      <c r="E418" s="414"/>
      <c r="F418" s="216"/>
      <c r="G418" s="28"/>
      <c r="H418" s="29"/>
      <c r="I418" s="30"/>
      <c r="J418" s="31"/>
      <c r="K418" s="29"/>
      <c r="L418" s="32"/>
      <c r="M418" s="28"/>
      <c r="N418" s="29"/>
      <c r="O418" s="30"/>
      <c r="P418" s="31"/>
      <c r="Q418" s="29"/>
      <c r="R418" s="32"/>
      <c r="S418" s="28"/>
      <c r="T418" s="29"/>
      <c r="U418" s="30"/>
      <c r="V418" s="28"/>
      <c r="W418" s="29"/>
      <c r="X418" s="30"/>
      <c r="Y418" s="28"/>
      <c r="Z418" s="29"/>
      <c r="AA418" s="30"/>
      <c r="AB418" s="33"/>
      <c r="AC418" s="398"/>
      <c r="AD418" s="398"/>
      <c r="AE418" s="395"/>
      <c r="AF418" s="400"/>
      <c r="AG418" s="34"/>
      <c r="AH418" s="393"/>
      <c r="AI418" s="393"/>
      <c r="AJ418" s="395"/>
      <c r="AK418" s="449"/>
      <c r="AL418" s="218"/>
      <c r="AM418" s="273"/>
      <c r="AN418" s="23"/>
      <c r="AO418" s="24"/>
      <c r="AP418" s="25"/>
      <c r="AQ418" s="25"/>
      <c r="AR418" s="25"/>
      <c r="AS418" s="25"/>
      <c r="AT418" s="25"/>
      <c r="AU418" s="25"/>
      <c r="AV418" s="26"/>
      <c r="AW418" s="127"/>
      <c r="AX418" s="164"/>
      <c r="AY418" s="166"/>
      <c r="AZ418" s="374"/>
    </row>
    <row r="419" spans="1:52" s="334" customFormat="1" ht="18" customHeight="1" thickBot="1">
      <c r="A419" s="379">
        <f>+$B$390</f>
        <v>0</v>
      </c>
      <c r="B419" s="401"/>
      <c r="C419" s="175"/>
      <c r="D419" s="401"/>
      <c r="E419" s="413"/>
      <c r="F419" s="257"/>
      <c r="G419" s="209"/>
      <c r="H419" s="210"/>
      <c r="I419" s="211"/>
      <c r="J419" s="212"/>
      <c r="K419" s="210"/>
      <c r="L419" s="213"/>
      <c r="M419" s="209"/>
      <c r="N419" s="210"/>
      <c r="O419" s="211"/>
      <c r="P419" s="212"/>
      <c r="Q419" s="210"/>
      <c r="R419" s="213"/>
      <c r="S419" s="209"/>
      <c r="T419" s="210"/>
      <c r="U419" s="211"/>
      <c r="V419" s="209"/>
      <c r="W419" s="210"/>
      <c r="X419" s="211"/>
      <c r="Y419" s="209"/>
      <c r="Z419" s="210"/>
      <c r="AA419" s="211"/>
      <c r="AB419" s="41"/>
      <c r="AC419" s="397"/>
      <c r="AD419" s="397"/>
      <c r="AE419" s="396"/>
      <c r="AF419" s="399"/>
      <c r="AG419" s="21"/>
      <c r="AH419" s="392"/>
      <c r="AI419" s="392"/>
      <c r="AJ419" s="394"/>
      <c r="AK419" s="448"/>
      <c r="AL419" s="218"/>
      <c r="AM419" s="274"/>
      <c r="AN419" s="23"/>
      <c r="AO419" s="24"/>
      <c r="AP419" s="25"/>
      <c r="AQ419" s="25"/>
      <c r="AR419" s="25"/>
      <c r="AS419" s="25"/>
      <c r="AT419" s="25"/>
      <c r="AU419" s="25"/>
      <c r="AV419" s="26"/>
      <c r="AW419" s="127"/>
      <c r="AX419" s="164"/>
      <c r="AY419" s="166"/>
      <c r="AZ419" s="373">
        <f>AK419</f>
        <v>0</v>
      </c>
    </row>
    <row r="420" spans="1:52" s="334" customFormat="1" ht="18.75" customHeight="1" thickTop="1" thickBot="1">
      <c r="A420" s="381"/>
      <c r="B420" s="402"/>
      <c r="C420" s="27"/>
      <c r="D420" s="402"/>
      <c r="E420" s="414"/>
      <c r="F420" s="88"/>
      <c r="G420" s="28"/>
      <c r="H420" s="29"/>
      <c r="I420" s="30"/>
      <c r="J420" s="31"/>
      <c r="K420" s="29"/>
      <c r="L420" s="32"/>
      <c r="M420" s="28"/>
      <c r="N420" s="29"/>
      <c r="O420" s="30"/>
      <c r="P420" s="31"/>
      <c r="Q420" s="29"/>
      <c r="R420" s="32"/>
      <c r="S420" s="28"/>
      <c r="T420" s="29"/>
      <c r="U420" s="30"/>
      <c r="V420" s="28"/>
      <c r="W420" s="29"/>
      <c r="X420" s="30"/>
      <c r="Y420" s="28"/>
      <c r="Z420" s="29"/>
      <c r="AA420" s="30"/>
      <c r="AB420" s="33"/>
      <c r="AC420" s="398"/>
      <c r="AD420" s="398"/>
      <c r="AE420" s="395"/>
      <c r="AF420" s="400"/>
      <c r="AG420" s="34"/>
      <c r="AH420" s="393"/>
      <c r="AI420" s="393"/>
      <c r="AJ420" s="395"/>
      <c r="AK420" s="449"/>
      <c r="AL420" s="218"/>
      <c r="AM420" s="273"/>
      <c r="AN420" s="23"/>
      <c r="AO420" s="24"/>
      <c r="AP420" s="25"/>
      <c r="AQ420" s="25"/>
      <c r="AR420" s="25"/>
      <c r="AS420" s="25"/>
      <c r="AT420" s="25"/>
      <c r="AU420" s="25"/>
      <c r="AV420" s="26"/>
      <c r="AW420" s="127"/>
      <c r="AX420" s="164"/>
      <c r="AY420" s="166"/>
      <c r="AZ420" s="374"/>
    </row>
    <row r="421" spans="1:52" s="334" customFormat="1" ht="18" customHeight="1" thickBot="1">
      <c r="A421" s="379">
        <f>+$B$390</f>
        <v>0</v>
      </c>
      <c r="B421" s="401"/>
      <c r="C421" s="175"/>
      <c r="D421" s="401"/>
      <c r="E421" s="413"/>
      <c r="F421" s="208"/>
      <c r="G421" s="209"/>
      <c r="H421" s="210"/>
      <c r="I421" s="211"/>
      <c r="J421" s="212"/>
      <c r="K421" s="210"/>
      <c r="L421" s="213"/>
      <c r="M421" s="209"/>
      <c r="N421" s="210"/>
      <c r="O421" s="211"/>
      <c r="P421" s="212"/>
      <c r="Q421" s="210"/>
      <c r="R421" s="213"/>
      <c r="S421" s="209"/>
      <c r="T421" s="210"/>
      <c r="U421" s="211"/>
      <c r="V421" s="209"/>
      <c r="W421" s="210"/>
      <c r="X421" s="211"/>
      <c r="Y421" s="209"/>
      <c r="Z421" s="210"/>
      <c r="AA421" s="211"/>
      <c r="AB421" s="41"/>
      <c r="AC421" s="397"/>
      <c r="AD421" s="397"/>
      <c r="AE421" s="396"/>
      <c r="AF421" s="399"/>
      <c r="AG421" s="21"/>
      <c r="AH421" s="392"/>
      <c r="AI421" s="392"/>
      <c r="AJ421" s="394"/>
      <c r="AK421" s="448"/>
      <c r="AL421" s="218"/>
      <c r="AM421" s="274"/>
      <c r="AN421" s="23"/>
      <c r="AO421" s="24"/>
      <c r="AP421" s="25"/>
      <c r="AQ421" s="25"/>
      <c r="AR421" s="25"/>
      <c r="AS421" s="25"/>
      <c r="AT421" s="25"/>
      <c r="AU421" s="25"/>
      <c r="AV421" s="26"/>
      <c r="AW421" s="127"/>
      <c r="AX421" s="164"/>
      <c r="AY421" s="166"/>
      <c r="AZ421" s="373">
        <f>AK421</f>
        <v>0</v>
      </c>
    </row>
    <row r="422" spans="1:52" s="334" customFormat="1" ht="18.75" customHeight="1" thickTop="1" thickBot="1">
      <c r="A422" s="381"/>
      <c r="B422" s="402"/>
      <c r="C422" s="27"/>
      <c r="D422" s="402"/>
      <c r="E422" s="414"/>
      <c r="F422" s="216"/>
      <c r="G422" s="28"/>
      <c r="H422" s="29"/>
      <c r="I422" s="30"/>
      <c r="J422" s="31"/>
      <c r="K422" s="29"/>
      <c r="L422" s="32"/>
      <c r="M422" s="28"/>
      <c r="N422" s="29"/>
      <c r="O422" s="30"/>
      <c r="P422" s="31"/>
      <c r="Q422" s="29"/>
      <c r="R422" s="32"/>
      <c r="S422" s="28"/>
      <c r="T422" s="29"/>
      <c r="U422" s="30"/>
      <c r="V422" s="28"/>
      <c r="W422" s="29"/>
      <c r="X422" s="30"/>
      <c r="Y422" s="28"/>
      <c r="Z422" s="29"/>
      <c r="AA422" s="30"/>
      <c r="AB422" s="33"/>
      <c r="AC422" s="398"/>
      <c r="AD422" s="398"/>
      <c r="AE422" s="395"/>
      <c r="AF422" s="400"/>
      <c r="AG422" s="34"/>
      <c r="AH422" s="393"/>
      <c r="AI422" s="393"/>
      <c r="AJ422" s="395"/>
      <c r="AK422" s="449"/>
      <c r="AL422" s="218"/>
      <c r="AM422" s="273"/>
      <c r="AN422" s="23"/>
      <c r="AO422" s="24"/>
      <c r="AP422" s="25"/>
      <c r="AQ422" s="25"/>
      <c r="AR422" s="25"/>
      <c r="AS422" s="25"/>
      <c r="AT422" s="25"/>
      <c r="AU422" s="25"/>
      <c r="AV422" s="26"/>
      <c r="AW422" s="127"/>
      <c r="AX422" s="164"/>
      <c r="AY422" s="166"/>
      <c r="AZ422" s="374"/>
    </row>
    <row r="423" spans="1:52" s="334" customFormat="1" ht="18" customHeight="1" thickBot="1">
      <c r="A423" s="379">
        <f>+$B$390</f>
        <v>0</v>
      </c>
      <c r="B423" s="401"/>
      <c r="C423" s="175"/>
      <c r="D423" s="401"/>
      <c r="E423" s="413"/>
      <c r="F423" s="208"/>
      <c r="G423" s="209"/>
      <c r="H423" s="210"/>
      <c r="I423" s="211"/>
      <c r="J423" s="212"/>
      <c r="K423" s="210"/>
      <c r="L423" s="213"/>
      <c r="M423" s="209"/>
      <c r="N423" s="210"/>
      <c r="O423" s="211"/>
      <c r="P423" s="212"/>
      <c r="Q423" s="210"/>
      <c r="R423" s="213"/>
      <c r="S423" s="209"/>
      <c r="T423" s="210"/>
      <c r="U423" s="211"/>
      <c r="V423" s="209"/>
      <c r="W423" s="210"/>
      <c r="X423" s="211"/>
      <c r="Y423" s="209"/>
      <c r="Z423" s="210"/>
      <c r="AA423" s="211"/>
      <c r="AB423" s="41"/>
      <c r="AC423" s="397"/>
      <c r="AD423" s="397"/>
      <c r="AE423" s="396"/>
      <c r="AF423" s="399"/>
      <c r="AG423" s="21"/>
      <c r="AH423" s="392"/>
      <c r="AI423" s="392"/>
      <c r="AJ423" s="394"/>
      <c r="AK423" s="448"/>
      <c r="AL423" s="301"/>
      <c r="AM423" s="274"/>
      <c r="AN423" s="23"/>
      <c r="AO423" s="24"/>
      <c r="AP423" s="25"/>
      <c r="AQ423" s="25"/>
      <c r="AR423" s="25"/>
      <c r="AS423" s="25"/>
      <c r="AT423" s="25"/>
      <c r="AU423" s="25"/>
      <c r="AV423" s="26"/>
      <c r="AW423" s="127"/>
      <c r="AX423" s="164"/>
      <c r="AY423" s="166"/>
      <c r="AZ423" s="373">
        <f>AK423</f>
        <v>0</v>
      </c>
    </row>
    <row r="424" spans="1:52" s="334" customFormat="1" ht="18.75" customHeight="1" thickTop="1" thickBot="1">
      <c r="A424" s="381"/>
      <c r="B424" s="402"/>
      <c r="C424" s="27"/>
      <c r="D424" s="402"/>
      <c r="E424" s="414"/>
      <c r="F424" s="216"/>
      <c r="G424" s="28"/>
      <c r="H424" s="29"/>
      <c r="I424" s="30"/>
      <c r="J424" s="31"/>
      <c r="K424" s="29"/>
      <c r="L424" s="32"/>
      <c r="M424" s="28"/>
      <c r="N424" s="29"/>
      <c r="O424" s="30"/>
      <c r="P424" s="31"/>
      <c r="Q424" s="29"/>
      <c r="R424" s="32"/>
      <c r="S424" s="28"/>
      <c r="T424" s="29"/>
      <c r="U424" s="30"/>
      <c r="V424" s="28"/>
      <c r="W424" s="29"/>
      <c r="X424" s="30"/>
      <c r="Y424" s="28"/>
      <c r="Z424" s="29"/>
      <c r="AA424" s="30"/>
      <c r="AB424" s="33"/>
      <c r="AC424" s="398"/>
      <c r="AD424" s="398"/>
      <c r="AE424" s="395"/>
      <c r="AF424" s="400"/>
      <c r="AG424" s="34"/>
      <c r="AH424" s="393"/>
      <c r="AI424" s="393"/>
      <c r="AJ424" s="395"/>
      <c r="AK424" s="449"/>
      <c r="AL424" s="218"/>
      <c r="AM424" s="273"/>
      <c r="AN424" s="23"/>
      <c r="AO424" s="24"/>
      <c r="AP424" s="25"/>
      <c r="AQ424" s="25"/>
      <c r="AR424" s="25"/>
      <c r="AS424" s="25"/>
      <c r="AT424" s="25"/>
      <c r="AU424" s="25"/>
      <c r="AV424" s="26"/>
      <c r="AW424" s="127"/>
      <c r="AX424" s="164"/>
      <c r="AY424" s="166"/>
      <c r="AZ424" s="374"/>
    </row>
    <row r="425" spans="1:52" s="334" customFormat="1" ht="18" customHeight="1" thickBot="1">
      <c r="A425" s="379">
        <f>+$B$390</f>
        <v>0</v>
      </c>
      <c r="B425" s="401"/>
      <c r="C425" s="175"/>
      <c r="D425" s="401"/>
      <c r="E425" s="413"/>
      <c r="F425" s="208"/>
      <c r="G425" s="209"/>
      <c r="H425" s="210"/>
      <c r="I425" s="211"/>
      <c r="J425" s="239"/>
      <c r="K425" s="210"/>
      <c r="L425" s="213"/>
      <c r="M425" s="209"/>
      <c r="N425" s="210"/>
      <c r="O425" s="211"/>
      <c r="P425" s="212"/>
      <c r="Q425" s="210"/>
      <c r="R425" s="213"/>
      <c r="S425" s="209"/>
      <c r="T425" s="210"/>
      <c r="U425" s="211"/>
      <c r="V425" s="209"/>
      <c r="W425" s="210"/>
      <c r="X425" s="211"/>
      <c r="Y425" s="209"/>
      <c r="Z425" s="210"/>
      <c r="AA425" s="211"/>
      <c r="AB425" s="41"/>
      <c r="AC425" s="397"/>
      <c r="AD425" s="397"/>
      <c r="AE425" s="396"/>
      <c r="AF425" s="399"/>
      <c r="AG425" s="21"/>
      <c r="AH425" s="392"/>
      <c r="AI425" s="392"/>
      <c r="AJ425" s="394"/>
      <c r="AK425" s="448"/>
      <c r="AL425" s="301"/>
      <c r="AM425" s="274"/>
      <c r="AN425" s="23"/>
      <c r="AO425" s="24"/>
      <c r="AP425" s="25"/>
      <c r="AQ425" s="25"/>
      <c r="AR425" s="25"/>
      <c r="AS425" s="25"/>
      <c r="AT425" s="25"/>
      <c r="AU425" s="25"/>
      <c r="AV425" s="26"/>
      <c r="AW425" s="127"/>
      <c r="AX425" s="164"/>
      <c r="AY425" s="166"/>
      <c r="AZ425" s="373">
        <f>AK425</f>
        <v>0</v>
      </c>
    </row>
    <row r="426" spans="1:52" s="334" customFormat="1" ht="18" customHeight="1" thickTop="1" thickBot="1">
      <c r="A426" s="381"/>
      <c r="B426" s="402"/>
      <c r="C426" s="27"/>
      <c r="D426" s="402"/>
      <c r="E426" s="414"/>
      <c r="F426" s="216"/>
      <c r="G426" s="28"/>
      <c r="H426" s="29"/>
      <c r="I426" s="30"/>
      <c r="J426" s="31"/>
      <c r="K426" s="29"/>
      <c r="L426" s="32"/>
      <c r="M426" s="28"/>
      <c r="N426" s="29"/>
      <c r="O426" s="30"/>
      <c r="P426" s="31"/>
      <c r="Q426" s="29"/>
      <c r="R426" s="32"/>
      <c r="S426" s="28"/>
      <c r="T426" s="29"/>
      <c r="U426" s="30"/>
      <c r="V426" s="28"/>
      <c r="W426" s="29"/>
      <c r="X426" s="30"/>
      <c r="Y426" s="28"/>
      <c r="Z426" s="29"/>
      <c r="AA426" s="30"/>
      <c r="AB426" s="33"/>
      <c r="AC426" s="398"/>
      <c r="AD426" s="398"/>
      <c r="AE426" s="395"/>
      <c r="AF426" s="400"/>
      <c r="AG426" s="34"/>
      <c r="AH426" s="393"/>
      <c r="AI426" s="393"/>
      <c r="AJ426" s="395"/>
      <c r="AK426" s="449"/>
      <c r="AL426" s="218"/>
      <c r="AM426" s="273"/>
      <c r="AN426" s="23"/>
      <c r="AO426" s="24"/>
      <c r="AP426" s="25"/>
      <c r="AQ426" s="25"/>
      <c r="AR426" s="25"/>
      <c r="AS426" s="25"/>
      <c r="AT426" s="25"/>
      <c r="AU426" s="25"/>
      <c r="AV426" s="26"/>
      <c r="AW426" s="127"/>
      <c r="AX426" s="164"/>
      <c r="AY426" s="166"/>
      <c r="AZ426" s="374"/>
    </row>
    <row r="427" spans="1:52" s="334" customFormat="1" ht="18" customHeight="1" thickBot="1">
      <c r="A427" s="379">
        <f>+$B$390</f>
        <v>0</v>
      </c>
      <c r="B427" s="401"/>
      <c r="C427" s="175"/>
      <c r="D427" s="401"/>
      <c r="E427" s="413"/>
      <c r="F427" s="208"/>
      <c r="G427" s="209"/>
      <c r="H427" s="210"/>
      <c r="I427" s="211"/>
      <c r="J427" s="212"/>
      <c r="K427" s="210"/>
      <c r="L427" s="213"/>
      <c r="M427" s="228"/>
      <c r="N427" s="210"/>
      <c r="O427" s="211"/>
      <c r="P427" s="239"/>
      <c r="Q427" s="210"/>
      <c r="R427" s="213"/>
      <c r="S427" s="209"/>
      <c r="T427" s="210"/>
      <c r="U427" s="211"/>
      <c r="V427" s="209"/>
      <c r="W427" s="210"/>
      <c r="X427" s="211"/>
      <c r="Y427" s="209"/>
      <c r="Z427" s="210"/>
      <c r="AA427" s="211"/>
      <c r="AB427" s="41"/>
      <c r="AC427" s="397"/>
      <c r="AD427" s="397"/>
      <c r="AE427" s="396"/>
      <c r="AF427" s="399"/>
      <c r="AG427" s="21"/>
      <c r="AH427" s="392"/>
      <c r="AI427" s="392"/>
      <c r="AJ427" s="394"/>
      <c r="AK427" s="448"/>
      <c r="AL427" s="301"/>
      <c r="AM427" s="274"/>
      <c r="AN427" s="23"/>
      <c r="AO427" s="24"/>
      <c r="AP427" s="25"/>
      <c r="AQ427" s="25"/>
      <c r="AR427" s="25"/>
      <c r="AS427" s="25"/>
      <c r="AT427" s="25"/>
      <c r="AU427" s="25"/>
      <c r="AV427" s="26"/>
      <c r="AW427" s="127"/>
      <c r="AX427" s="164"/>
      <c r="AY427" s="166"/>
      <c r="AZ427" s="373">
        <f>AK427</f>
        <v>0</v>
      </c>
    </row>
    <row r="428" spans="1:52" s="334" customFormat="1" ht="18.75" customHeight="1" thickTop="1" thickBot="1">
      <c r="A428" s="381"/>
      <c r="B428" s="402"/>
      <c r="C428" s="27"/>
      <c r="D428" s="402"/>
      <c r="E428" s="414"/>
      <c r="F428" s="216"/>
      <c r="G428" s="28"/>
      <c r="H428" s="29"/>
      <c r="I428" s="30"/>
      <c r="J428" s="31"/>
      <c r="K428" s="29"/>
      <c r="L428" s="32"/>
      <c r="M428" s="28"/>
      <c r="N428" s="29"/>
      <c r="O428" s="30"/>
      <c r="P428" s="31"/>
      <c r="Q428" s="29"/>
      <c r="R428" s="32"/>
      <c r="S428" s="28"/>
      <c r="T428" s="29"/>
      <c r="U428" s="30"/>
      <c r="V428" s="28"/>
      <c r="W428" s="29"/>
      <c r="X428" s="30"/>
      <c r="Y428" s="28"/>
      <c r="Z428" s="29"/>
      <c r="AA428" s="30"/>
      <c r="AB428" s="33"/>
      <c r="AC428" s="398"/>
      <c r="AD428" s="398"/>
      <c r="AE428" s="395"/>
      <c r="AF428" s="400"/>
      <c r="AG428" s="34"/>
      <c r="AH428" s="393"/>
      <c r="AI428" s="393"/>
      <c r="AJ428" s="395"/>
      <c r="AK428" s="449"/>
      <c r="AL428" s="218"/>
      <c r="AM428" s="273"/>
      <c r="AN428" s="23"/>
      <c r="AO428" s="24"/>
      <c r="AP428" s="25"/>
      <c r="AQ428" s="25"/>
      <c r="AR428" s="25"/>
      <c r="AS428" s="25"/>
      <c r="AT428" s="25"/>
      <c r="AU428" s="25"/>
      <c r="AV428" s="26"/>
      <c r="AW428" s="127"/>
      <c r="AX428" s="164"/>
      <c r="AY428" s="166"/>
      <c r="AZ428" s="374"/>
    </row>
    <row r="429" spans="1:52" s="334" customFormat="1" ht="16.5" customHeight="1" thickBot="1">
      <c r="A429" s="379">
        <f>+$B$390</f>
        <v>0</v>
      </c>
      <c r="B429" s="401"/>
      <c r="C429" s="175"/>
      <c r="D429" s="401"/>
      <c r="E429" s="413"/>
      <c r="F429" s="208"/>
      <c r="G429" s="214"/>
      <c r="H429" s="210"/>
      <c r="I429" s="211"/>
      <c r="J429" s="239"/>
      <c r="K429" s="210"/>
      <c r="L429" s="213"/>
      <c r="M429" s="228"/>
      <c r="N429" s="210"/>
      <c r="O429" s="241"/>
      <c r="P429" s="239"/>
      <c r="Q429" s="210"/>
      <c r="R429" s="220"/>
      <c r="S429" s="214"/>
      <c r="T429" s="210"/>
      <c r="U429" s="211"/>
      <c r="V429" s="214"/>
      <c r="W429" s="210"/>
      <c r="X429" s="211"/>
      <c r="Y429" s="214"/>
      <c r="Z429" s="210"/>
      <c r="AA429" s="211"/>
      <c r="AB429" s="68"/>
      <c r="AC429" s="397"/>
      <c r="AD429" s="397"/>
      <c r="AE429" s="396"/>
      <c r="AF429" s="399"/>
      <c r="AG429" s="21"/>
      <c r="AH429" s="392"/>
      <c r="AI429" s="392"/>
      <c r="AJ429" s="394"/>
      <c r="AK429" s="448"/>
      <c r="AL429" s="301"/>
      <c r="AM429" s="274"/>
      <c r="AN429" s="23"/>
      <c r="AO429" s="24"/>
      <c r="AP429" s="25"/>
      <c r="AQ429" s="25"/>
      <c r="AR429" s="25"/>
      <c r="AS429" s="25"/>
      <c r="AT429" s="25"/>
      <c r="AU429" s="25"/>
      <c r="AV429" s="26"/>
      <c r="AW429" s="127"/>
      <c r="AX429" s="164"/>
      <c r="AY429" s="166"/>
      <c r="AZ429" s="373">
        <f>AK429</f>
        <v>0</v>
      </c>
    </row>
    <row r="430" spans="1:52" s="334" customFormat="1" ht="16.5" customHeight="1" thickTop="1" thickBot="1">
      <c r="A430" s="381"/>
      <c r="B430" s="402"/>
      <c r="C430" s="27"/>
      <c r="D430" s="402"/>
      <c r="E430" s="414"/>
      <c r="F430" s="216"/>
      <c r="G430" s="28"/>
      <c r="H430" s="29"/>
      <c r="I430" s="30"/>
      <c r="J430" s="31"/>
      <c r="K430" s="29"/>
      <c r="L430" s="32"/>
      <c r="M430" s="28"/>
      <c r="N430" s="29"/>
      <c r="O430" s="30"/>
      <c r="P430" s="31"/>
      <c r="Q430" s="29"/>
      <c r="R430" s="32"/>
      <c r="S430" s="28"/>
      <c r="T430" s="29"/>
      <c r="U430" s="30"/>
      <c r="V430" s="28"/>
      <c r="W430" s="29"/>
      <c r="X430" s="30"/>
      <c r="Y430" s="28"/>
      <c r="Z430" s="29"/>
      <c r="AA430" s="30"/>
      <c r="AB430" s="33"/>
      <c r="AC430" s="398"/>
      <c r="AD430" s="398"/>
      <c r="AE430" s="395"/>
      <c r="AF430" s="400"/>
      <c r="AG430" s="34"/>
      <c r="AH430" s="393"/>
      <c r="AI430" s="393"/>
      <c r="AJ430" s="395"/>
      <c r="AK430" s="449"/>
      <c r="AL430" s="218"/>
      <c r="AM430" s="273"/>
      <c r="AN430" s="23"/>
      <c r="AO430" s="24"/>
      <c r="AP430" s="25"/>
      <c r="AQ430" s="25"/>
      <c r="AR430" s="25"/>
      <c r="AS430" s="25"/>
      <c r="AT430" s="25"/>
      <c r="AU430" s="25"/>
      <c r="AV430" s="26"/>
      <c r="AW430" s="127"/>
      <c r="AX430" s="164"/>
      <c r="AY430" s="166"/>
      <c r="AZ430" s="374"/>
    </row>
    <row r="431" spans="1:52" s="334" customFormat="1" ht="18" customHeight="1" thickBot="1">
      <c r="A431" s="333" t="s">
        <v>27</v>
      </c>
      <c r="B431" s="538"/>
      <c r="C431" s="229"/>
      <c r="D431" s="457"/>
      <c r="E431" s="486"/>
      <c r="F431" s="231"/>
      <c r="G431" s="214"/>
      <c r="H431" s="210"/>
      <c r="I431" s="211"/>
      <c r="J431" s="239"/>
      <c r="K431" s="210"/>
      <c r="L431" s="213"/>
      <c r="M431" s="214"/>
      <c r="N431" s="210"/>
      <c r="O431" s="211"/>
      <c r="P431" s="239"/>
      <c r="Q431" s="210"/>
      <c r="R431" s="213"/>
      <c r="S431" s="214"/>
      <c r="T431" s="210"/>
      <c r="U431" s="211"/>
      <c r="V431" s="239"/>
      <c r="W431" s="210"/>
      <c r="X431" s="213"/>
      <c r="Y431" s="214"/>
      <c r="Z431" s="210"/>
      <c r="AA431" s="211"/>
      <c r="AB431" s="52"/>
      <c r="AC431" s="397"/>
      <c r="AD431" s="397"/>
      <c r="AE431" s="396"/>
      <c r="AF431" s="399"/>
      <c r="AG431" s="52"/>
      <c r="AH431" s="392"/>
      <c r="AI431" s="392"/>
      <c r="AJ431" s="394"/>
      <c r="AK431" s="448"/>
      <c r="AL431" s="218"/>
      <c r="AM431" s="249"/>
      <c r="AN431" s="23"/>
      <c r="AO431" s="24"/>
      <c r="AP431" s="25"/>
      <c r="AQ431" s="25"/>
      <c r="AR431" s="25"/>
      <c r="AS431" s="25"/>
      <c r="AT431" s="25"/>
      <c r="AU431" s="25"/>
      <c r="AV431" s="26"/>
      <c r="AW431" s="127"/>
      <c r="AX431" s="164"/>
      <c r="AY431" s="166"/>
      <c r="AZ431" s="418">
        <f>AK431</f>
        <v>0</v>
      </c>
    </row>
    <row r="432" spans="1:52" s="334" customFormat="1" ht="18" customHeight="1" thickTop="1" thickBot="1">
      <c r="A432" s="333" t="s">
        <v>27</v>
      </c>
      <c r="B432" s="539"/>
      <c r="C432" s="65"/>
      <c r="D432" s="458"/>
      <c r="E432" s="487"/>
      <c r="F432" s="216"/>
      <c r="G432" s="28"/>
      <c r="H432" s="29"/>
      <c r="I432" s="30"/>
      <c r="J432" s="31"/>
      <c r="K432" s="29"/>
      <c r="L432" s="32"/>
      <c r="M432" s="28"/>
      <c r="N432" s="29"/>
      <c r="O432" s="30"/>
      <c r="P432" s="31"/>
      <c r="Q432" s="29"/>
      <c r="R432" s="32"/>
      <c r="S432" s="28"/>
      <c r="T432" s="29"/>
      <c r="U432" s="30"/>
      <c r="V432" s="31"/>
      <c r="W432" s="29"/>
      <c r="X432" s="32"/>
      <c r="Y432" s="28"/>
      <c r="Z432" s="29"/>
      <c r="AA432" s="30"/>
      <c r="AB432" s="33"/>
      <c r="AC432" s="398"/>
      <c r="AD432" s="398"/>
      <c r="AE432" s="395"/>
      <c r="AF432" s="400"/>
      <c r="AG432" s="56"/>
      <c r="AH432" s="393"/>
      <c r="AI432" s="393"/>
      <c r="AJ432" s="395"/>
      <c r="AK432" s="449"/>
      <c r="AL432" s="218"/>
      <c r="AM432" s="249"/>
      <c r="AN432" s="23"/>
      <c r="AO432" s="24"/>
      <c r="AP432" s="25"/>
      <c r="AQ432" s="25"/>
      <c r="AR432" s="25"/>
      <c r="AS432" s="25"/>
      <c r="AT432" s="25"/>
      <c r="AU432" s="25"/>
      <c r="AV432" s="26"/>
      <c r="AW432" s="127"/>
      <c r="AX432" s="164"/>
      <c r="AY432" s="166"/>
      <c r="AZ432" s="374"/>
    </row>
    <row r="433" spans="1:52" s="334" customFormat="1" ht="18" customHeight="1" thickBot="1">
      <c r="A433" s="333"/>
      <c r="B433" s="540"/>
      <c r="C433" s="541"/>
      <c r="D433" s="541"/>
      <c r="E433" s="58"/>
      <c r="F433" s="59"/>
      <c r="G433" s="466"/>
      <c r="H433" s="467"/>
      <c r="I433" s="467"/>
      <c r="J433" s="467"/>
      <c r="K433" s="467"/>
      <c r="L433" s="468"/>
      <c r="M433" s="450"/>
      <c r="N433" s="451"/>
      <c r="O433" s="452"/>
      <c r="P433" s="502"/>
      <c r="Q433" s="451"/>
      <c r="R433" s="503"/>
      <c r="S433" s="504"/>
      <c r="T433" s="505"/>
      <c r="U433" s="506"/>
      <c r="V433" s="463"/>
      <c r="W433" s="464"/>
      <c r="X433" s="465"/>
      <c r="Y433" s="507"/>
      <c r="Z433" s="508"/>
      <c r="AA433" s="509"/>
      <c r="AB433" s="404"/>
      <c r="AC433" s="378"/>
      <c r="AD433" s="378"/>
      <c r="AE433" s="378"/>
      <c r="AF433" s="405"/>
      <c r="AG433" s="378"/>
      <c r="AH433" s="378"/>
      <c r="AI433" s="378"/>
      <c r="AJ433" s="378"/>
      <c r="AK433" s="378"/>
      <c r="AL433" s="378"/>
      <c r="AM433" s="378"/>
      <c r="AN433" s="15"/>
      <c r="AO433" s="129"/>
      <c r="AP433" s="129"/>
      <c r="AQ433" s="129"/>
      <c r="AW433" s="128"/>
      <c r="AX433" s="164"/>
      <c r="AY433" s="166"/>
    </row>
    <row r="434" spans="1:52" s="334" customFormat="1" ht="16.5" customHeight="1" thickBot="1">
      <c r="A434" s="380">
        <f>$B$433</f>
        <v>0</v>
      </c>
      <c r="B434" s="538"/>
      <c r="C434" s="175"/>
      <c r="D434" s="402"/>
      <c r="E434" s="413"/>
      <c r="F434" s="208"/>
      <c r="G434" s="209"/>
      <c r="H434" s="210"/>
      <c r="I434" s="211"/>
      <c r="J434" s="212"/>
      <c r="K434" s="210"/>
      <c r="L434" s="213"/>
      <c r="M434" s="215"/>
      <c r="N434" s="281"/>
      <c r="O434" s="211"/>
      <c r="P434" s="212"/>
      <c r="Q434" s="210"/>
      <c r="R434" s="213"/>
      <c r="S434" s="209"/>
      <c r="T434" s="210"/>
      <c r="U434" s="211"/>
      <c r="V434" s="209"/>
      <c r="W434" s="210"/>
      <c r="X434" s="211"/>
      <c r="Y434" s="209"/>
      <c r="Z434" s="210"/>
      <c r="AA434" s="211"/>
      <c r="AB434" s="41"/>
      <c r="AC434" s="397"/>
      <c r="AD434" s="397"/>
      <c r="AE434" s="396"/>
      <c r="AF434" s="399"/>
      <c r="AG434" s="21"/>
      <c r="AH434" s="392"/>
      <c r="AI434" s="392"/>
      <c r="AJ434" s="394"/>
      <c r="AK434" s="448"/>
      <c r="AL434" s="218"/>
      <c r="AM434" s="273"/>
      <c r="AN434" s="23"/>
      <c r="AO434" s="24"/>
      <c r="AP434" s="25"/>
      <c r="AQ434" s="25"/>
      <c r="AR434" s="25"/>
      <c r="AS434" s="25"/>
      <c r="AT434" s="25"/>
      <c r="AU434" s="25"/>
      <c r="AV434" s="26"/>
      <c r="AW434" s="127"/>
      <c r="AX434" s="164"/>
      <c r="AY434" s="166"/>
      <c r="AZ434" s="373">
        <f>AK434</f>
        <v>0</v>
      </c>
    </row>
    <row r="435" spans="1:52" s="334" customFormat="1" ht="16.5" customHeight="1" thickTop="1" thickBot="1">
      <c r="A435" s="381"/>
      <c r="B435" s="401"/>
      <c r="C435" s="27"/>
      <c r="D435" s="402"/>
      <c r="E435" s="414"/>
      <c r="F435" s="216"/>
      <c r="G435" s="28"/>
      <c r="H435" s="29"/>
      <c r="I435" s="30"/>
      <c r="J435" s="31"/>
      <c r="K435" s="29"/>
      <c r="L435" s="32"/>
      <c r="M435" s="28"/>
      <c r="N435" s="29"/>
      <c r="O435" s="30"/>
      <c r="P435" s="31"/>
      <c r="Q435" s="29"/>
      <c r="R435" s="32"/>
      <c r="S435" s="28"/>
      <c r="T435" s="29"/>
      <c r="U435" s="30"/>
      <c r="V435" s="28"/>
      <c r="W435" s="29"/>
      <c r="X435" s="30"/>
      <c r="Y435" s="28"/>
      <c r="Z435" s="29"/>
      <c r="AA435" s="30"/>
      <c r="AB435" s="33"/>
      <c r="AC435" s="398"/>
      <c r="AD435" s="398"/>
      <c r="AE435" s="395"/>
      <c r="AF435" s="400"/>
      <c r="AG435" s="34"/>
      <c r="AH435" s="393"/>
      <c r="AI435" s="393"/>
      <c r="AJ435" s="395"/>
      <c r="AK435" s="449"/>
      <c r="AL435" s="218"/>
      <c r="AM435" s="274"/>
      <c r="AN435" s="23"/>
      <c r="AO435" s="24"/>
      <c r="AP435" s="25"/>
      <c r="AQ435" s="25"/>
      <c r="AR435" s="25"/>
      <c r="AS435" s="25"/>
      <c r="AT435" s="25"/>
      <c r="AU435" s="25"/>
      <c r="AV435" s="26"/>
      <c r="AW435" s="127"/>
      <c r="AX435" s="164"/>
      <c r="AY435" s="166"/>
      <c r="AZ435" s="374"/>
    </row>
    <row r="436" spans="1:52" s="334" customFormat="1" ht="16.5" customHeight="1" thickBot="1">
      <c r="A436" s="380">
        <f>$B$433</f>
        <v>0</v>
      </c>
      <c r="B436" s="401"/>
      <c r="C436" s="175"/>
      <c r="D436" s="401"/>
      <c r="E436" s="413"/>
      <c r="F436" s="208"/>
      <c r="G436" s="209"/>
      <c r="H436" s="210"/>
      <c r="I436" s="211"/>
      <c r="J436" s="212"/>
      <c r="K436" s="210"/>
      <c r="L436" s="213"/>
      <c r="M436" s="209"/>
      <c r="N436" s="210"/>
      <c r="O436" s="211"/>
      <c r="P436" s="212"/>
      <c r="Q436" s="210"/>
      <c r="R436" s="261"/>
      <c r="S436" s="209"/>
      <c r="T436" s="210"/>
      <c r="U436" s="282"/>
      <c r="V436" s="209"/>
      <c r="W436" s="210"/>
      <c r="X436" s="211"/>
      <c r="Y436" s="209"/>
      <c r="Z436" s="210"/>
      <c r="AA436" s="211"/>
      <c r="AB436" s="41"/>
      <c r="AC436" s="397"/>
      <c r="AD436" s="397"/>
      <c r="AE436" s="396"/>
      <c r="AF436" s="399"/>
      <c r="AG436" s="21"/>
      <c r="AH436" s="392"/>
      <c r="AI436" s="392"/>
      <c r="AJ436" s="394"/>
      <c r="AK436" s="448"/>
      <c r="AL436" s="218"/>
      <c r="AM436" s="273"/>
      <c r="AN436" s="23"/>
      <c r="AO436" s="24"/>
      <c r="AP436" s="25"/>
      <c r="AQ436" s="25"/>
      <c r="AR436" s="25"/>
      <c r="AS436" s="25"/>
      <c r="AT436" s="25"/>
      <c r="AU436" s="25"/>
      <c r="AV436" s="26"/>
      <c r="AW436" s="127"/>
      <c r="AX436" s="164"/>
      <c r="AY436" s="166"/>
      <c r="AZ436" s="373">
        <f>AK436</f>
        <v>0</v>
      </c>
    </row>
    <row r="437" spans="1:52" s="334" customFormat="1" ht="16.5" customHeight="1" thickTop="1" thickBot="1">
      <c r="A437" s="381"/>
      <c r="B437" s="402"/>
      <c r="C437" s="27"/>
      <c r="D437" s="402"/>
      <c r="E437" s="414"/>
      <c r="F437" s="216"/>
      <c r="G437" s="28"/>
      <c r="H437" s="29"/>
      <c r="I437" s="30"/>
      <c r="J437" s="31"/>
      <c r="K437" s="29"/>
      <c r="L437" s="32"/>
      <c r="M437" s="28"/>
      <c r="N437" s="29"/>
      <c r="O437" s="30"/>
      <c r="P437" s="31"/>
      <c r="Q437" s="29"/>
      <c r="R437" s="32"/>
      <c r="S437" s="28"/>
      <c r="T437" s="29"/>
      <c r="U437" s="30"/>
      <c r="V437" s="28"/>
      <c r="W437" s="29"/>
      <c r="X437" s="30"/>
      <c r="Y437" s="28"/>
      <c r="Z437" s="29"/>
      <c r="AA437" s="30"/>
      <c r="AB437" s="33"/>
      <c r="AC437" s="398"/>
      <c r="AD437" s="398"/>
      <c r="AE437" s="395"/>
      <c r="AF437" s="400"/>
      <c r="AG437" s="34"/>
      <c r="AH437" s="393"/>
      <c r="AI437" s="393"/>
      <c r="AJ437" s="395"/>
      <c r="AK437" s="449"/>
      <c r="AL437" s="218"/>
      <c r="AM437" s="274"/>
      <c r="AN437" s="23"/>
      <c r="AO437" s="24"/>
      <c r="AP437" s="25"/>
      <c r="AQ437" s="25"/>
      <c r="AR437" s="25"/>
      <c r="AS437" s="25"/>
      <c r="AT437" s="25"/>
      <c r="AU437" s="25"/>
      <c r="AV437" s="26"/>
      <c r="AW437" s="127"/>
      <c r="AX437" s="164"/>
      <c r="AY437" s="166"/>
      <c r="AZ437" s="374"/>
    </row>
    <row r="438" spans="1:52" s="334" customFormat="1" ht="16.5" customHeight="1" thickBot="1">
      <c r="A438" s="380">
        <f>$B$433</f>
        <v>0</v>
      </c>
      <c r="B438" s="401"/>
      <c r="C438" s="175"/>
      <c r="D438" s="401"/>
      <c r="E438" s="413"/>
      <c r="F438" s="208"/>
      <c r="G438" s="209"/>
      <c r="H438" s="210"/>
      <c r="I438" s="211"/>
      <c r="J438" s="212"/>
      <c r="K438" s="210"/>
      <c r="L438" s="213"/>
      <c r="M438" s="209"/>
      <c r="N438" s="210"/>
      <c r="O438" s="211"/>
      <c r="P438" s="212"/>
      <c r="Q438" s="210"/>
      <c r="R438" s="213"/>
      <c r="S438" s="209"/>
      <c r="T438" s="210"/>
      <c r="U438" s="261"/>
      <c r="V438" s="209"/>
      <c r="W438" s="210"/>
      <c r="X438" s="211"/>
      <c r="Y438" s="209"/>
      <c r="Z438" s="210"/>
      <c r="AA438" s="211"/>
      <c r="AB438" s="41"/>
      <c r="AC438" s="397"/>
      <c r="AD438" s="397"/>
      <c r="AE438" s="396"/>
      <c r="AF438" s="399"/>
      <c r="AG438" s="21"/>
      <c r="AH438" s="392"/>
      <c r="AI438" s="392"/>
      <c r="AJ438" s="394"/>
      <c r="AK438" s="448"/>
      <c r="AL438" s="218"/>
      <c r="AM438" s="273"/>
      <c r="AN438" s="23"/>
      <c r="AO438" s="24"/>
      <c r="AP438" s="25"/>
      <c r="AQ438" s="25"/>
      <c r="AR438" s="25"/>
      <c r="AS438" s="25"/>
      <c r="AT438" s="25"/>
      <c r="AU438" s="25"/>
      <c r="AV438" s="26"/>
      <c r="AW438" s="127"/>
      <c r="AX438" s="164"/>
      <c r="AY438" s="166"/>
      <c r="AZ438" s="373">
        <f>AK438</f>
        <v>0</v>
      </c>
    </row>
    <row r="439" spans="1:52" s="334" customFormat="1" ht="16.5" customHeight="1" thickTop="1" thickBot="1">
      <c r="A439" s="381"/>
      <c r="B439" s="402"/>
      <c r="C439" s="27"/>
      <c r="D439" s="402"/>
      <c r="E439" s="414"/>
      <c r="F439" s="216"/>
      <c r="G439" s="28"/>
      <c r="H439" s="29"/>
      <c r="I439" s="30"/>
      <c r="J439" s="31"/>
      <c r="K439" s="29"/>
      <c r="L439" s="32"/>
      <c r="M439" s="28"/>
      <c r="N439" s="29"/>
      <c r="O439" s="30"/>
      <c r="P439" s="31"/>
      <c r="Q439" s="29"/>
      <c r="R439" s="32"/>
      <c r="S439" s="28"/>
      <c r="T439" s="29"/>
      <c r="U439" s="30"/>
      <c r="V439" s="28"/>
      <c r="W439" s="29"/>
      <c r="X439" s="30"/>
      <c r="Y439" s="28"/>
      <c r="Z439" s="29"/>
      <c r="AA439" s="30"/>
      <c r="AB439" s="33"/>
      <c r="AC439" s="398"/>
      <c r="AD439" s="398"/>
      <c r="AE439" s="395"/>
      <c r="AF439" s="400"/>
      <c r="AG439" s="34"/>
      <c r="AH439" s="393"/>
      <c r="AI439" s="393"/>
      <c r="AJ439" s="395"/>
      <c r="AK439" s="449"/>
      <c r="AL439" s="218"/>
      <c r="AM439" s="274"/>
      <c r="AN439" s="23"/>
      <c r="AO439" s="24"/>
      <c r="AP439" s="25"/>
      <c r="AQ439" s="25"/>
      <c r="AR439" s="25"/>
      <c r="AS439" s="25"/>
      <c r="AT439" s="25"/>
      <c r="AU439" s="25"/>
      <c r="AV439" s="26"/>
      <c r="AW439" s="127"/>
      <c r="AX439" s="164"/>
      <c r="AY439" s="166"/>
      <c r="AZ439" s="374"/>
    </row>
    <row r="440" spans="1:52" s="334" customFormat="1" ht="16.5" customHeight="1" thickBot="1">
      <c r="A440" s="380">
        <f>$B$433</f>
        <v>0</v>
      </c>
      <c r="B440" s="401"/>
      <c r="C440" s="175"/>
      <c r="D440" s="401"/>
      <c r="E440" s="413"/>
      <c r="F440" s="208"/>
      <c r="G440" s="209"/>
      <c r="H440" s="210"/>
      <c r="I440" s="211"/>
      <c r="J440" s="212"/>
      <c r="K440" s="210"/>
      <c r="L440" s="213"/>
      <c r="M440" s="209"/>
      <c r="N440" s="210"/>
      <c r="O440" s="211"/>
      <c r="P440" s="212"/>
      <c r="Q440" s="210"/>
      <c r="R440" s="213"/>
      <c r="S440" s="209"/>
      <c r="T440" s="210"/>
      <c r="U440" s="211"/>
      <c r="V440" s="209"/>
      <c r="W440" s="210"/>
      <c r="X440" s="211"/>
      <c r="Y440" s="215"/>
      <c r="Z440" s="210"/>
      <c r="AA440" s="211"/>
      <c r="AB440" s="41"/>
      <c r="AC440" s="397"/>
      <c r="AD440" s="397"/>
      <c r="AE440" s="396"/>
      <c r="AF440" s="399"/>
      <c r="AG440" s="21"/>
      <c r="AH440" s="392"/>
      <c r="AI440" s="392"/>
      <c r="AJ440" s="394"/>
      <c r="AK440" s="448"/>
      <c r="AL440" s="218"/>
      <c r="AM440" s="273"/>
      <c r="AN440" s="23"/>
      <c r="AO440" s="24"/>
      <c r="AP440" s="25"/>
      <c r="AQ440" s="25"/>
      <c r="AR440" s="25"/>
      <c r="AS440" s="25"/>
      <c r="AT440" s="25"/>
      <c r="AU440" s="25"/>
      <c r="AV440" s="26"/>
      <c r="AW440" s="127"/>
      <c r="AX440" s="164"/>
      <c r="AY440" s="166"/>
      <c r="AZ440" s="373">
        <f>AK440</f>
        <v>0</v>
      </c>
    </row>
    <row r="441" spans="1:52" s="334" customFormat="1" ht="16.5" customHeight="1" thickTop="1" thickBot="1">
      <c r="A441" s="381"/>
      <c r="B441" s="402"/>
      <c r="C441" s="27"/>
      <c r="D441" s="402"/>
      <c r="E441" s="414"/>
      <c r="F441" s="216"/>
      <c r="G441" s="28"/>
      <c r="H441" s="29"/>
      <c r="I441" s="30"/>
      <c r="J441" s="31"/>
      <c r="K441" s="29"/>
      <c r="L441" s="32"/>
      <c r="M441" s="28"/>
      <c r="N441" s="29"/>
      <c r="O441" s="30"/>
      <c r="P441" s="31"/>
      <c r="Q441" s="29"/>
      <c r="R441" s="32"/>
      <c r="S441" s="28"/>
      <c r="T441" s="29"/>
      <c r="U441" s="30"/>
      <c r="V441" s="28"/>
      <c r="W441" s="29"/>
      <c r="X441" s="30"/>
      <c r="Y441" s="28"/>
      <c r="Z441" s="29"/>
      <c r="AA441" s="30"/>
      <c r="AB441" s="33"/>
      <c r="AC441" s="398"/>
      <c r="AD441" s="398"/>
      <c r="AE441" s="395"/>
      <c r="AF441" s="400"/>
      <c r="AG441" s="34"/>
      <c r="AH441" s="393"/>
      <c r="AI441" s="393"/>
      <c r="AJ441" s="395"/>
      <c r="AK441" s="449"/>
      <c r="AL441" s="218"/>
      <c r="AM441" s="274"/>
      <c r="AN441" s="23"/>
      <c r="AO441" s="24"/>
      <c r="AP441" s="25"/>
      <c r="AQ441" s="25"/>
      <c r="AR441" s="25"/>
      <c r="AS441" s="25"/>
      <c r="AT441" s="25"/>
      <c r="AU441" s="25"/>
      <c r="AV441" s="26"/>
      <c r="AW441" s="127"/>
      <c r="AX441" s="164"/>
      <c r="AY441" s="166"/>
      <c r="AZ441" s="374"/>
    </row>
    <row r="442" spans="1:52" s="334" customFormat="1" ht="16.5" customHeight="1" thickBot="1">
      <c r="A442" s="380">
        <f>$B$433</f>
        <v>0</v>
      </c>
      <c r="B442" s="401"/>
      <c r="C442" s="175"/>
      <c r="D442" s="401"/>
      <c r="E442" s="413"/>
      <c r="F442" s="208"/>
      <c r="G442" s="209"/>
      <c r="H442" s="210"/>
      <c r="I442" s="211"/>
      <c r="J442" s="212"/>
      <c r="K442" s="210"/>
      <c r="L442" s="213"/>
      <c r="M442" s="209"/>
      <c r="N442" s="210"/>
      <c r="O442" s="211"/>
      <c r="P442" s="212"/>
      <c r="Q442" s="210"/>
      <c r="R442" s="213"/>
      <c r="S442" s="209"/>
      <c r="T442" s="210"/>
      <c r="U442" s="211"/>
      <c r="V442" s="209"/>
      <c r="W442" s="210"/>
      <c r="X442" s="211"/>
      <c r="Y442" s="209"/>
      <c r="Z442" s="210"/>
      <c r="AA442" s="232"/>
      <c r="AB442" s="41"/>
      <c r="AC442" s="397"/>
      <c r="AD442" s="397"/>
      <c r="AE442" s="396"/>
      <c r="AF442" s="399"/>
      <c r="AG442" s="21"/>
      <c r="AH442" s="392"/>
      <c r="AI442" s="392"/>
      <c r="AJ442" s="394"/>
      <c r="AK442" s="448"/>
      <c r="AL442" s="218"/>
      <c r="AM442" s="273"/>
      <c r="AN442" s="23"/>
      <c r="AO442" s="24"/>
      <c r="AP442" s="25"/>
      <c r="AQ442" s="25"/>
      <c r="AR442" s="25"/>
      <c r="AS442" s="25"/>
      <c r="AT442" s="25"/>
      <c r="AU442" s="25"/>
      <c r="AV442" s="26"/>
      <c r="AW442" s="127"/>
      <c r="AX442" s="164"/>
      <c r="AY442" s="166"/>
      <c r="AZ442" s="373">
        <f>AK442</f>
        <v>0</v>
      </c>
    </row>
    <row r="443" spans="1:52" s="334" customFormat="1" ht="16.5" customHeight="1" thickTop="1" thickBot="1">
      <c r="A443" s="381"/>
      <c r="B443" s="402"/>
      <c r="C443" s="27"/>
      <c r="D443" s="402"/>
      <c r="E443" s="414"/>
      <c r="F443" s="216"/>
      <c r="G443" s="28"/>
      <c r="H443" s="29"/>
      <c r="I443" s="30"/>
      <c r="J443" s="31"/>
      <c r="K443" s="29"/>
      <c r="L443" s="32"/>
      <c r="M443" s="28"/>
      <c r="N443" s="29"/>
      <c r="O443" s="30"/>
      <c r="P443" s="31"/>
      <c r="Q443" s="29"/>
      <c r="R443" s="32"/>
      <c r="S443" s="28"/>
      <c r="T443" s="29"/>
      <c r="U443" s="30"/>
      <c r="V443" s="28"/>
      <c r="W443" s="29"/>
      <c r="X443" s="30"/>
      <c r="Y443" s="28"/>
      <c r="Z443" s="29"/>
      <c r="AA443" s="30"/>
      <c r="AB443" s="33"/>
      <c r="AC443" s="398"/>
      <c r="AD443" s="398"/>
      <c r="AE443" s="395"/>
      <c r="AF443" s="400"/>
      <c r="AG443" s="34"/>
      <c r="AH443" s="393"/>
      <c r="AI443" s="393"/>
      <c r="AJ443" s="395"/>
      <c r="AK443" s="449"/>
      <c r="AL443" s="218"/>
      <c r="AM443" s="274"/>
      <c r="AN443" s="23"/>
      <c r="AO443" s="24"/>
      <c r="AP443" s="25"/>
      <c r="AQ443" s="25"/>
      <c r="AR443" s="25"/>
      <c r="AS443" s="25"/>
      <c r="AT443" s="25"/>
      <c r="AU443" s="25"/>
      <c r="AV443" s="26"/>
      <c r="AW443" s="127"/>
      <c r="AX443" s="164"/>
      <c r="AY443" s="166"/>
      <c r="AZ443" s="374"/>
    </row>
    <row r="444" spans="1:52" s="334" customFormat="1" ht="16.5" customHeight="1" thickBot="1">
      <c r="A444" s="380">
        <f>$B$433</f>
        <v>0</v>
      </c>
      <c r="B444" s="401"/>
      <c r="C444" s="175"/>
      <c r="D444" s="401"/>
      <c r="E444" s="413"/>
      <c r="F444" s="208"/>
      <c r="G444" s="209"/>
      <c r="H444" s="210"/>
      <c r="I444" s="211"/>
      <c r="J444" s="212"/>
      <c r="K444" s="210"/>
      <c r="L444" s="213"/>
      <c r="M444" s="209"/>
      <c r="N444" s="210"/>
      <c r="O444" s="211"/>
      <c r="P444" s="212"/>
      <c r="Q444" s="210"/>
      <c r="R444" s="213"/>
      <c r="S444" s="209"/>
      <c r="T444" s="210"/>
      <c r="U444" s="211"/>
      <c r="V444" s="209"/>
      <c r="W444" s="210"/>
      <c r="X444" s="211"/>
      <c r="Y444" s="209"/>
      <c r="Z444" s="210"/>
      <c r="AA444" s="211"/>
      <c r="AB444" s="41"/>
      <c r="AC444" s="397"/>
      <c r="AD444" s="397"/>
      <c r="AE444" s="396"/>
      <c r="AF444" s="399"/>
      <c r="AG444" s="21"/>
      <c r="AH444" s="392"/>
      <c r="AI444" s="392"/>
      <c r="AJ444" s="394"/>
      <c r="AK444" s="448"/>
      <c r="AL444" s="218"/>
      <c r="AM444" s="273"/>
      <c r="AN444" s="23"/>
      <c r="AO444" s="24"/>
      <c r="AP444" s="25"/>
      <c r="AQ444" s="25"/>
      <c r="AR444" s="25"/>
      <c r="AS444" s="25"/>
      <c r="AT444" s="25"/>
      <c r="AU444" s="25"/>
      <c r="AV444" s="26"/>
      <c r="AW444" s="127"/>
      <c r="AX444" s="164"/>
      <c r="AY444" s="166"/>
      <c r="AZ444" s="373">
        <f>AK444</f>
        <v>0</v>
      </c>
    </row>
    <row r="445" spans="1:52" s="334" customFormat="1" ht="16.5" customHeight="1" thickTop="1" thickBot="1">
      <c r="A445" s="381"/>
      <c r="B445" s="402"/>
      <c r="C445" s="27"/>
      <c r="D445" s="402"/>
      <c r="E445" s="414"/>
      <c r="F445" s="216"/>
      <c r="G445" s="28"/>
      <c r="H445" s="29"/>
      <c r="I445" s="30"/>
      <c r="J445" s="31"/>
      <c r="K445" s="29"/>
      <c r="L445" s="32"/>
      <c r="M445" s="28"/>
      <c r="N445" s="29"/>
      <c r="O445" s="30"/>
      <c r="P445" s="31"/>
      <c r="Q445" s="29"/>
      <c r="R445" s="32"/>
      <c r="S445" s="28"/>
      <c r="T445" s="29"/>
      <c r="U445" s="30"/>
      <c r="V445" s="28"/>
      <c r="W445" s="29"/>
      <c r="X445" s="30"/>
      <c r="Y445" s="28"/>
      <c r="Z445" s="29"/>
      <c r="AA445" s="30"/>
      <c r="AB445" s="33"/>
      <c r="AC445" s="398"/>
      <c r="AD445" s="398"/>
      <c r="AE445" s="395"/>
      <c r="AF445" s="400"/>
      <c r="AG445" s="34"/>
      <c r="AH445" s="393"/>
      <c r="AI445" s="393"/>
      <c r="AJ445" s="395"/>
      <c r="AK445" s="449"/>
      <c r="AL445" s="218"/>
      <c r="AM445" s="274"/>
      <c r="AN445" s="23"/>
      <c r="AO445" s="24"/>
      <c r="AP445" s="25"/>
      <c r="AQ445" s="25"/>
      <c r="AR445" s="25"/>
      <c r="AS445" s="25"/>
      <c r="AT445" s="25"/>
      <c r="AU445" s="25"/>
      <c r="AV445" s="26"/>
      <c r="AW445" s="127"/>
      <c r="AX445" s="164"/>
      <c r="AY445" s="166"/>
      <c r="AZ445" s="374"/>
    </row>
    <row r="446" spans="1:52" s="334" customFormat="1" ht="16.5" customHeight="1" thickBot="1">
      <c r="A446" s="380">
        <f>$B$433</f>
        <v>0</v>
      </c>
      <c r="B446" s="401"/>
      <c r="C446" s="175"/>
      <c r="D446" s="401"/>
      <c r="E446" s="413"/>
      <c r="F446" s="208"/>
      <c r="G446" s="209"/>
      <c r="H446" s="210"/>
      <c r="I446" s="211"/>
      <c r="J446" s="248"/>
      <c r="K446" s="256"/>
      <c r="L446" s="213"/>
      <c r="M446" s="209"/>
      <c r="N446" s="210"/>
      <c r="O446" s="211"/>
      <c r="P446" s="212"/>
      <c r="Q446" s="210"/>
      <c r="R446" s="213"/>
      <c r="S446" s="209"/>
      <c r="T446" s="210"/>
      <c r="U446" s="211"/>
      <c r="V446" s="209"/>
      <c r="W446" s="210"/>
      <c r="X446" s="211"/>
      <c r="Y446" s="209"/>
      <c r="Z446" s="210"/>
      <c r="AA446" s="211"/>
      <c r="AB446" s="41"/>
      <c r="AC446" s="397"/>
      <c r="AD446" s="397"/>
      <c r="AE446" s="396"/>
      <c r="AF446" s="399"/>
      <c r="AG446" s="21"/>
      <c r="AH446" s="392"/>
      <c r="AI446" s="392"/>
      <c r="AJ446" s="394"/>
      <c r="AK446" s="448"/>
      <c r="AL446" s="218"/>
      <c r="AM446" s="273"/>
      <c r="AN446" s="23"/>
      <c r="AO446" s="24"/>
      <c r="AP446" s="25"/>
      <c r="AQ446" s="25"/>
      <c r="AR446" s="25"/>
      <c r="AS446" s="25"/>
      <c r="AT446" s="25"/>
      <c r="AU446" s="25"/>
      <c r="AV446" s="26"/>
      <c r="AW446" s="127"/>
      <c r="AX446" s="164"/>
      <c r="AY446" s="166"/>
      <c r="AZ446" s="373">
        <f>AK446</f>
        <v>0</v>
      </c>
    </row>
    <row r="447" spans="1:52" s="334" customFormat="1" ht="16.5" customHeight="1" thickTop="1" thickBot="1">
      <c r="A447" s="381"/>
      <c r="B447" s="402"/>
      <c r="C447" s="27"/>
      <c r="D447" s="402"/>
      <c r="E447" s="414"/>
      <c r="F447" s="216"/>
      <c r="G447" s="28"/>
      <c r="H447" s="29"/>
      <c r="I447" s="30"/>
      <c r="J447" s="31"/>
      <c r="K447" s="29"/>
      <c r="L447" s="32"/>
      <c r="M447" s="28"/>
      <c r="N447" s="29"/>
      <c r="O447" s="30"/>
      <c r="P447" s="31"/>
      <c r="Q447" s="29"/>
      <c r="R447" s="32"/>
      <c r="S447" s="28"/>
      <c r="T447" s="29"/>
      <c r="U447" s="30"/>
      <c r="V447" s="28"/>
      <c r="W447" s="29"/>
      <c r="X447" s="30"/>
      <c r="Y447" s="28"/>
      <c r="Z447" s="29"/>
      <c r="AA447" s="30"/>
      <c r="AB447" s="33"/>
      <c r="AC447" s="398"/>
      <c r="AD447" s="398"/>
      <c r="AE447" s="395"/>
      <c r="AF447" s="400"/>
      <c r="AG447" s="34"/>
      <c r="AH447" s="393"/>
      <c r="AI447" s="393"/>
      <c r="AJ447" s="395"/>
      <c r="AK447" s="449"/>
      <c r="AL447" s="218"/>
      <c r="AM447" s="274"/>
      <c r="AN447" s="23"/>
      <c r="AO447" s="24"/>
      <c r="AP447" s="25"/>
      <c r="AQ447" s="25"/>
      <c r="AR447" s="25"/>
      <c r="AS447" s="25"/>
      <c r="AT447" s="25"/>
      <c r="AU447" s="25"/>
      <c r="AV447" s="26"/>
      <c r="AW447" s="127"/>
      <c r="AX447" s="164"/>
      <c r="AY447" s="166"/>
      <c r="AZ447" s="374"/>
    </row>
    <row r="448" spans="1:52" s="334" customFormat="1" ht="16.5" customHeight="1" thickBot="1">
      <c r="A448" s="380">
        <f>$B$433</f>
        <v>0</v>
      </c>
      <c r="B448" s="401"/>
      <c r="C448" s="175"/>
      <c r="D448" s="401"/>
      <c r="E448" s="413"/>
      <c r="F448" s="208"/>
      <c r="G448" s="209"/>
      <c r="H448" s="210"/>
      <c r="I448" s="211"/>
      <c r="J448" s="212"/>
      <c r="K448" s="210"/>
      <c r="L448" s="220"/>
      <c r="M448" s="209"/>
      <c r="N448" s="210"/>
      <c r="O448" s="211"/>
      <c r="P448" s="212"/>
      <c r="Q448" s="210"/>
      <c r="R448" s="213"/>
      <c r="S448" s="209"/>
      <c r="T448" s="210"/>
      <c r="U448" s="211"/>
      <c r="V448" s="209"/>
      <c r="W448" s="210"/>
      <c r="X448" s="211"/>
      <c r="Y448" s="209"/>
      <c r="Z448" s="210"/>
      <c r="AA448" s="211"/>
      <c r="AB448" s="41"/>
      <c r="AC448" s="397"/>
      <c r="AD448" s="397"/>
      <c r="AE448" s="396"/>
      <c r="AF448" s="399"/>
      <c r="AG448" s="21"/>
      <c r="AH448" s="392"/>
      <c r="AI448" s="392"/>
      <c r="AJ448" s="394"/>
      <c r="AK448" s="448"/>
      <c r="AL448" s="218"/>
      <c r="AM448" s="273"/>
      <c r="AN448" s="23"/>
      <c r="AO448" s="24"/>
      <c r="AP448" s="25"/>
      <c r="AQ448" s="25"/>
      <c r="AR448" s="25"/>
      <c r="AS448" s="25"/>
      <c r="AT448" s="25"/>
      <c r="AU448" s="25"/>
      <c r="AV448" s="26"/>
      <c r="AW448" s="127"/>
      <c r="AX448" s="164"/>
      <c r="AY448" s="166"/>
      <c r="AZ448" s="373">
        <f>AK448</f>
        <v>0</v>
      </c>
    </row>
    <row r="449" spans="1:52" s="334" customFormat="1" ht="16.5" customHeight="1" thickTop="1" thickBot="1">
      <c r="A449" s="381"/>
      <c r="B449" s="402"/>
      <c r="C449" s="27"/>
      <c r="D449" s="402"/>
      <c r="E449" s="414"/>
      <c r="F449" s="216"/>
      <c r="G449" s="28"/>
      <c r="H449" s="29"/>
      <c r="I449" s="30"/>
      <c r="J449" s="31"/>
      <c r="K449" s="29"/>
      <c r="L449" s="32"/>
      <c r="M449" s="28"/>
      <c r="N449" s="29"/>
      <c r="O449" s="30"/>
      <c r="P449" s="31"/>
      <c r="Q449" s="29"/>
      <c r="R449" s="32"/>
      <c r="S449" s="28"/>
      <c r="T449" s="29"/>
      <c r="U449" s="30"/>
      <c r="V449" s="28"/>
      <c r="W449" s="29"/>
      <c r="X449" s="30"/>
      <c r="Y449" s="28"/>
      <c r="Z449" s="29"/>
      <c r="AA449" s="30"/>
      <c r="AB449" s="33"/>
      <c r="AC449" s="398"/>
      <c r="AD449" s="398"/>
      <c r="AE449" s="395"/>
      <c r="AF449" s="400"/>
      <c r="AG449" s="34"/>
      <c r="AH449" s="393"/>
      <c r="AI449" s="393"/>
      <c r="AJ449" s="395"/>
      <c r="AK449" s="449"/>
      <c r="AL449" s="218"/>
      <c r="AM449" s="274"/>
      <c r="AN449" s="23"/>
      <c r="AO449" s="24"/>
      <c r="AP449" s="25"/>
      <c r="AQ449" s="25"/>
      <c r="AR449" s="25"/>
      <c r="AS449" s="25"/>
      <c r="AT449" s="25"/>
      <c r="AU449" s="25"/>
      <c r="AV449" s="26"/>
      <c r="AW449" s="127"/>
      <c r="AX449" s="164"/>
      <c r="AY449" s="166"/>
      <c r="AZ449" s="374"/>
    </row>
    <row r="450" spans="1:52" s="334" customFormat="1" ht="16.5" customHeight="1" thickBot="1">
      <c r="A450" s="380">
        <f>$B$433</f>
        <v>0</v>
      </c>
      <c r="B450" s="401"/>
      <c r="C450" s="175"/>
      <c r="D450" s="401"/>
      <c r="E450" s="413"/>
      <c r="F450" s="208"/>
      <c r="G450" s="209"/>
      <c r="H450" s="210"/>
      <c r="I450" s="211"/>
      <c r="J450" s="212"/>
      <c r="K450" s="210"/>
      <c r="L450" s="213"/>
      <c r="M450" s="209"/>
      <c r="N450" s="210"/>
      <c r="O450" s="211"/>
      <c r="P450" s="212"/>
      <c r="Q450" s="210"/>
      <c r="R450" s="213"/>
      <c r="S450" s="209"/>
      <c r="T450" s="210"/>
      <c r="U450" s="211"/>
      <c r="V450" s="209"/>
      <c r="W450" s="210"/>
      <c r="X450" s="211"/>
      <c r="Y450" s="209"/>
      <c r="Z450" s="210"/>
      <c r="AA450" s="211"/>
      <c r="AB450" s="41"/>
      <c r="AC450" s="397"/>
      <c r="AD450" s="397"/>
      <c r="AE450" s="396"/>
      <c r="AF450" s="399"/>
      <c r="AG450" s="21"/>
      <c r="AH450" s="392"/>
      <c r="AI450" s="392"/>
      <c r="AJ450" s="394"/>
      <c r="AK450" s="448"/>
      <c r="AL450" s="218"/>
      <c r="AM450" s="273"/>
      <c r="AN450" s="23"/>
      <c r="AO450" s="24"/>
      <c r="AP450" s="25"/>
      <c r="AQ450" s="25"/>
      <c r="AR450" s="25"/>
      <c r="AS450" s="25"/>
      <c r="AT450" s="25"/>
      <c r="AU450" s="25"/>
      <c r="AV450" s="26"/>
      <c r="AW450" s="127"/>
      <c r="AX450" s="164"/>
      <c r="AY450" s="166"/>
      <c r="AZ450" s="373">
        <f>AK450</f>
        <v>0</v>
      </c>
    </row>
    <row r="451" spans="1:52" s="334" customFormat="1" ht="16.5" customHeight="1" thickTop="1" thickBot="1">
      <c r="A451" s="381"/>
      <c r="B451" s="402"/>
      <c r="C451" s="27"/>
      <c r="D451" s="402"/>
      <c r="E451" s="414"/>
      <c r="F451" s="216"/>
      <c r="G451" s="28"/>
      <c r="H451" s="29"/>
      <c r="I451" s="30"/>
      <c r="J451" s="31"/>
      <c r="K451" s="29"/>
      <c r="L451" s="32"/>
      <c r="M451" s="28"/>
      <c r="N451" s="29"/>
      <c r="O451" s="30"/>
      <c r="P451" s="31"/>
      <c r="Q451" s="29"/>
      <c r="R451" s="32"/>
      <c r="S451" s="28"/>
      <c r="T451" s="29"/>
      <c r="U451" s="30"/>
      <c r="V451" s="28"/>
      <c r="W451" s="29"/>
      <c r="X451" s="30"/>
      <c r="Y451" s="28"/>
      <c r="Z451" s="29"/>
      <c r="AA451" s="30"/>
      <c r="AB451" s="33"/>
      <c r="AC451" s="398"/>
      <c r="AD451" s="398"/>
      <c r="AE451" s="395"/>
      <c r="AF451" s="400"/>
      <c r="AG451" s="34"/>
      <c r="AH451" s="393"/>
      <c r="AI451" s="393"/>
      <c r="AJ451" s="395"/>
      <c r="AK451" s="449"/>
      <c r="AL451" s="218"/>
      <c r="AM451" s="274"/>
      <c r="AN451" s="23"/>
      <c r="AO451" s="24"/>
      <c r="AP451" s="25"/>
      <c r="AQ451" s="25"/>
      <c r="AR451" s="25"/>
      <c r="AS451" s="25"/>
      <c r="AT451" s="25"/>
      <c r="AU451" s="25"/>
      <c r="AV451" s="26"/>
      <c r="AW451" s="127"/>
      <c r="AX451" s="164"/>
      <c r="AY451" s="166"/>
      <c r="AZ451" s="374"/>
    </row>
    <row r="452" spans="1:52" s="334" customFormat="1" ht="16.5" customHeight="1" thickBot="1">
      <c r="A452" s="380">
        <f>$B$433</f>
        <v>0</v>
      </c>
      <c r="B452" s="401"/>
      <c r="C452" s="175"/>
      <c r="D452" s="401"/>
      <c r="E452" s="413"/>
      <c r="F452" s="208"/>
      <c r="G452" s="209"/>
      <c r="H452" s="210"/>
      <c r="I452" s="211"/>
      <c r="J452" s="212"/>
      <c r="K452" s="210"/>
      <c r="L452" s="213"/>
      <c r="M452" s="209"/>
      <c r="N452" s="210"/>
      <c r="O452" s="211"/>
      <c r="P452" s="212"/>
      <c r="Q452" s="210"/>
      <c r="R452" s="213"/>
      <c r="S452" s="209"/>
      <c r="T452" s="210"/>
      <c r="U452" s="211"/>
      <c r="V452" s="209"/>
      <c r="W452" s="210"/>
      <c r="X452" s="211"/>
      <c r="Y452" s="209"/>
      <c r="Z452" s="210"/>
      <c r="AA452" s="211"/>
      <c r="AB452" s="41"/>
      <c r="AC452" s="397"/>
      <c r="AD452" s="397"/>
      <c r="AE452" s="396"/>
      <c r="AF452" s="399"/>
      <c r="AG452" s="21"/>
      <c r="AH452" s="392"/>
      <c r="AI452" s="392"/>
      <c r="AJ452" s="394"/>
      <c r="AK452" s="448"/>
      <c r="AL452" s="218"/>
      <c r="AM452" s="273"/>
      <c r="AN452" s="23"/>
      <c r="AO452" s="24"/>
      <c r="AP452" s="25"/>
      <c r="AQ452" s="25"/>
      <c r="AR452" s="25"/>
      <c r="AS452" s="25"/>
      <c r="AT452" s="25"/>
      <c r="AU452" s="25"/>
      <c r="AV452" s="26"/>
      <c r="AW452" s="127"/>
      <c r="AX452" s="164"/>
      <c r="AY452" s="166"/>
      <c r="AZ452" s="373">
        <f>AK452</f>
        <v>0</v>
      </c>
    </row>
    <row r="453" spans="1:52" s="334" customFormat="1" ht="16.5" customHeight="1" thickTop="1" thickBot="1">
      <c r="A453" s="381"/>
      <c r="B453" s="402"/>
      <c r="C453" s="27"/>
      <c r="D453" s="402"/>
      <c r="E453" s="414"/>
      <c r="F453" s="216"/>
      <c r="G453" s="28"/>
      <c r="H453" s="29"/>
      <c r="I453" s="30"/>
      <c r="J453" s="31"/>
      <c r="K453" s="29"/>
      <c r="L453" s="32"/>
      <c r="M453" s="28"/>
      <c r="N453" s="29"/>
      <c r="O453" s="30"/>
      <c r="P453" s="31"/>
      <c r="Q453" s="29"/>
      <c r="R453" s="32"/>
      <c r="S453" s="28"/>
      <c r="T453" s="29"/>
      <c r="U453" s="30"/>
      <c r="V453" s="28"/>
      <c r="W453" s="29"/>
      <c r="X453" s="30"/>
      <c r="Y453" s="28"/>
      <c r="Z453" s="29"/>
      <c r="AA453" s="30"/>
      <c r="AB453" s="33"/>
      <c r="AC453" s="398"/>
      <c r="AD453" s="398"/>
      <c r="AE453" s="395"/>
      <c r="AF453" s="400"/>
      <c r="AG453" s="34"/>
      <c r="AH453" s="393"/>
      <c r="AI453" s="393"/>
      <c r="AJ453" s="395"/>
      <c r="AK453" s="449"/>
      <c r="AL453" s="218"/>
      <c r="AM453" s="274"/>
      <c r="AN453" s="23"/>
      <c r="AO453" s="24"/>
      <c r="AP453" s="25"/>
      <c r="AQ453" s="25"/>
      <c r="AR453" s="25"/>
      <c r="AS453" s="25"/>
      <c r="AT453" s="25"/>
      <c r="AU453" s="25"/>
      <c r="AV453" s="26"/>
      <c r="AW453" s="127"/>
      <c r="AX453" s="164"/>
      <c r="AY453" s="166"/>
      <c r="AZ453" s="374"/>
    </row>
    <row r="454" spans="1:52" s="334" customFormat="1" ht="16.5" customHeight="1" thickBot="1">
      <c r="A454" s="380">
        <f>$B$433</f>
        <v>0</v>
      </c>
      <c r="B454" s="401"/>
      <c r="C454" s="175"/>
      <c r="D454" s="401"/>
      <c r="E454" s="413"/>
      <c r="F454" s="208"/>
      <c r="G454" s="209"/>
      <c r="H454" s="210"/>
      <c r="I454" s="211"/>
      <c r="J454" s="212"/>
      <c r="K454" s="210"/>
      <c r="L454" s="213"/>
      <c r="M454" s="209"/>
      <c r="N454" s="210"/>
      <c r="O454" s="211"/>
      <c r="P454" s="212"/>
      <c r="Q454" s="210"/>
      <c r="R454" s="213"/>
      <c r="S454" s="209"/>
      <c r="T454" s="210"/>
      <c r="U454" s="211"/>
      <c r="V454" s="209"/>
      <c r="W454" s="210"/>
      <c r="X454" s="211"/>
      <c r="Y454" s="209"/>
      <c r="Z454" s="210"/>
      <c r="AA454" s="211"/>
      <c r="AB454" s="41"/>
      <c r="AC454" s="397"/>
      <c r="AD454" s="397"/>
      <c r="AE454" s="396"/>
      <c r="AF454" s="399"/>
      <c r="AG454" s="21"/>
      <c r="AH454" s="392"/>
      <c r="AI454" s="392"/>
      <c r="AJ454" s="394"/>
      <c r="AK454" s="448"/>
      <c r="AL454" s="301"/>
      <c r="AM454" s="273"/>
      <c r="AN454" s="23"/>
      <c r="AO454" s="24"/>
      <c r="AP454" s="25"/>
      <c r="AQ454" s="25"/>
      <c r="AR454" s="25"/>
      <c r="AS454" s="25"/>
      <c r="AT454" s="25"/>
      <c r="AU454" s="25"/>
      <c r="AV454" s="26"/>
      <c r="AW454" s="127"/>
      <c r="AX454" s="164"/>
      <c r="AY454" s="166"/>
      <c r="AZ454" s="373">
        <f>AK454</f>
        <v>0</v>
      </c>
    </row>
    <row r="455" spans="1:52" s="334" customFormat="1" ht="16.5" customHeight="1" thickTop="1" thickBot="1">
      <c r="A455" s="381"/>
      <c r="B455" s="402"/>
      <c r="C455" s="27"/>
      <c r="D455" s="402"/>
      <c r="E455" s="414"/>
      <c r="F455" s="216"/>
      <c r="G455" s="28"/>
      <c r="H455" s="29"/>
      <c r="I455" s="30"/>
      <c r="J455" s="31"/>
      <c r="K455" s="29"/>
      <c r="L455" s="32"/>
      <c r="M455" s="28"/>
      <c r="N455" s="29"/>
      <c r="O455" s="30"/>
      <c r="P455" s="31"/>
      <c r="Q455" s="29"/>
      <c r="R455" s="32"/>
      <c r="S455" s="28"/>
      <c r="T455" s="29"/>
      <c r="U455" s="30"/>
      <c r="V455" s="28"/>
      <c r="W455" s="29"/>
      <c r="X455" s="30"/>
      <c r="Y455" s="28"/>
      <c r="Z455" s="29"/>
      <c r="AA455" s="30"/>
      <c r="AB455" s="33"/>
      <c r="AC455" s="398"/>
      <c r="AD455" s="398"/>
      <c r="AE455" s="395"/>
      <c r="AF455" s="400"/>
      <c r="AG455" s="34"/>
      <c r="AH455" s="393"/>
      <c r="AI455" s="393"/>
      <c r="AJ455" s="395"/>
      <c r="AK455" s="449"/>
      <c r="AL455" s="218"/>
      <c r="AM455" s="274"/>
      <c r="AN455" s="23"/>
      <c r="AO455" s="24"/>
      <c r="AP455" s="25"/>
      <c r="AQ455" s="25"/>
      <c r="AR455" s="25"/>
      <c r="AS455" s="25"/>
      <c r="AT455" s="25"/>
      <c r="AU455" s="25"/>
      <c r="AV455" s="26"/>
      <c r="AW455" s="127"/>
      <c r="AX455" s="164"/>
      <c r="AY455" s="166"/>
      <c r="AZ455" s="374"/>
    </row>
    <row r="456" spans="1:52" s="334" customFormat="1" ht="16.5" customHeight="1" thickBot="1">
      <c r="A456" s="380">
        <f>$B$433</f>
        <v>0</v>
      </c>
      <c r="B456" s="401"/>
      <c r="C456" s="175"/>
      <c r="D456" s="401"/>
      <c r="E456" s="413"/>
      <c r="F456" s="208"/>
      <c r="G456" s="209"/>
      <c r="H456" s="210"/>
      <c r="I456" s="211"/>
      <c r="J456" s="212"/>
      <c r="K456" s="210"/>
      <c r="L456" s="213"/>
      <c r="M456" s="209"/>
      <c r="N456" s="210"/>
      <c r="O456" s="211"/>
      <c r="P456" s="212"/>
      <c r="Q456" s="210"/>
      <c r="R456" s="213"/>
      <c r="S456" s="209"/>
      <c r="T456" s="210"/>
      <c r="U456" s="211"/>
      <c r="V456" s="209"/>
      <c r="W456" s="210"/>
      <c r="X456" s="211"/>
      <c r="Y456" s="209"/>
      <c r="Z456" s="210"/>
      <c r="AA456" s="211"/>
      <c r="AB456" s="41"/>
      <c r="AC456" s="397"/>
      <c r="AD456" s="397"/>
      <c r="AE456" s="396"/>
      <c r="AF456" s="399"/>
      <c r="AG456" s="21"/>
      <c r="AH456" s="392"/>
      <c r="AI456" s="392"/>
      <c r="AJ456" s="394"/>
      <c r="AK456" s="448"/>
      <c r="AL456" s="301"/>
      <c r="AM456" s="273"/>
      <c r="AN456" s="23"/>
      <c r="AO456" s="24"/>
      <c r="AP456" s="25"/>
      <c r="AQ456" s="25"/>
      <c r="AR456" s="25"/>
      <c r="AS456" s="25"/>
      <c r="AT456" s="25"/>
      <c r="AU456" s="25"/>
      <c r="AV456" s="26"/>
      <c r="AW456" s="127"/>
      <c r="AX456" s="164"/>
      <c r="AY456" s="166"/>
      <c r="AZ456" s="373">
        <f>AK456</f>
        <v>0</v>
      </c>
    </row>
    <row r="457" spans="1:52" s="334" customFormat="1" ht="16.5" customHeight="1" thickTop="1" thickBot="1">
      <c r="A457" s="381"/>
      <c r="B457" s="402"/>
      <c r="C457" s="27"/>
      <c r="D457" s="402"/>
      <c r="E457" s="414"/>
      <c r="F457" s="216"/>
      <c r="G457" s="28"/>
      <c r="H457" s="29"/>
      <c r="I457" s="30"/>
      <c r="J457" s="31"/>
      <c r="K457" s="29"/>
      <c r="L457" s="32"/>
      <c r="M457" s="28"/>
      <c r="N457" s="29"/>
      <c r="O457" s="30"/>
      <c r="P457" s="31"/>
      <c r="Q457" s="29"/>
      <c r="R457" s="32"/>
      <c r="S457" s="28"/>
      <c r="T457" s="29"/>
      <c r="U457" s="30"/>
      <c r="V457" s="28"/>
      <c r="W457" s="29"/>
      <c r="X457" s="30"/>
      <c r="Y457" s="28"/>
      <c r="Z457" s="29"/>
      <c r="AA457" s="30"/>
      <c r="AB457" s="33"/>
      <c r="AC457" s="398"/>
      <c r="AD457" s="398"/>
      <c r="AE457" s="395"/>
      <c r="AF457" s="400"/>
      <c r="AG457" s="34"/>
      <c r="AH457" s="393"/>
      <c r="AI457" s="393"/>
      <c r="AJ457" s="395"/>
      <c r="AK457" s="449"/>
      <c r="AL457" s="218"/>
      <c r="AM457" s="274"/>
      <c r="AN457" s="23"/>
      <c r="AO457" s="24"/>
      <c r="AP457" s="25"/>
      <c r="AQ457" s="25"/>
      <c r="AR457" s="25"/>
      <c r="AS457" s="25"/>
      <c r="AT457" s="25"/>
      <c r="AU457" s="25"/>
      <c r="AV457" s="26"/>
      <c r="AW457" s="127"/>
      <c r="AX457" s="164"/>
      <c r="AY457" s="166"/>
      <c r="AZ457" s="374"/>
    </row>
    <row r="458" spans="1:52" s="334" customFormat="1" ht="16.5" customHeight="1" thickBot="1">
      <c r="A458" s="380">
        <f>$B$433</f>
        <v>0</v>
      </c>
      <c r="B458" s="401"/>
      <c r="C458" s="175"/>
      <c r="D458" s="401"/>
      <c r="E458" s="413"/>
      <c r="F458" s="208"/>
      <c r="G458" s="209"/>
      <c r="H458" s="210"/>
      <c r="I458" s="211"/>
      <c r="J458" s="239"/>
      <c r="K458" s="210"/>
      <c r="L458" s="213"/>
      <c r="M458" s="209"/>
      <c r="N458" s="210"/>
      <c r="O458" s="211"/>
      <c r="P458" s="212"/>
      <c r="Q458" s="210"/>
      <c r="R458" s="213"/>
      <c r="S458" s="209"/>
      <c r="T458" s="210"/>
      <c r="U458" s="211"/>
      <c r="V458" s="209"/>
      <c r="W458" s="210"/>
      <c r="X458" s="211"/>
      <c r="Y458" s="209"/>
      <c r="Z458" s="210"/>
      <c r="AA458" s="211"/>
      <c r="AB458" s="41"/>
      <c r="AC458" s="397"/>
      <c r="AD458" s="397"/>
      <c r="AE458" s="396"/>
      <c r="AF458" s="399"/>
      <c r="AG458" s="21"/>
      <c r="AH458" s="392"/>
      <c r="AI458" s="392"/>
      <c r="AJ458" s="394"/>
      <c r="AK458" s="448"/>
      <c r="AL458" s="218"/>
      <c r="AM458" s="273"/>
      <c r="AN458" s="23"/>
      <c r="AO458" s="24"/>
      <c r="AP458" s="25"/>
      <c r="AQ458" s="25"/>
      <c r="AR458" s="25"/>
      <c r="AS458" s="25"/>
      <c r="AT458" s="25"/>
      <c r="AU458" s="25"/>
      <c r="AV458" s="26"/>
      <c r="AW458" s="127"/>
      <c r="AX458" s="164"/>
      <c r="AY458" s="166"/>
      <c r="AZ458" s="373">
        <f>AK458</f>
        <v>0</v>
      </c>
    </row>
    <row r="459" spans="1:52" s="334" customFormat="1" ht="16.5" customHeight="1" thickTop="1" thickBot="1">
      <c r="A459" s="381"/>
      <c r="B459" s="402"/>
      <c r="C459" s="27"/>
      <c r="D459" s="402"/>
      <c r="E459" s="414"/>
      <c r="F459" s="216"/>
      <c r="G459" s="28"/>
      <c r="H459" s="29"/>
      <c r="I459" s="30"/>
      <c r="J459" s="31"/>
      <c r="K459" s="29"/>
      <c r="L459" s="32"/>
      <c r="M459" s="28"/>
      <c r="N459" s="29"/>
      <c r="O459" s="30"/>
      <c r="P459" s="31"/>
      <c r="Q459" s="29"/>
      <c r="R459" s="32"/>
      <c r="S459" s="28"/>
      <c r="T459" s="29"/>
      <c r="U459" s="30"/>
      <c r="V459" s="28"/>
      <c r="W459" s="29"/>
      <c r="X459" s="30"/>
      <c r="Y459" s="28"/>
      <c r="Z459" s="29"/>
      <c r="AA459" s="30"/>
      <c r="AB459" s="33"/>
      <c r="AC459" s="398"/>
      <c r="AD459" s="398"/>
      <c r="AE459" s="395"/>
      <c r="AF459" s="400"/>
      <c r="AG459" s="34"/>
      <c r="AH459" s="393"/>
      <c r="AI459" s="393"/>
      <c r="AJ459" s="395"/>
      <c r="AK459" s="449"/>
      <c r="AL459" s="218"/>
      <c r="AM459" s="274"/>
      <c r="AN459" s="23"/>
      <c r="AO459" s="24"/>
      <c r="AP459" s="25"/>
      <c r="AQ459" s="25"/>
      <c r="AR459" s="25"/>
      <c r="AS459" s="25"/>
      <c r="AT459" s="25"/>
      <c r="AU459" s="25"/>
      <c r="AV459" s="26"/>
      <c r="AW459" s="127"/>
      <c r="AX459" s="164"/>
      <c r="AY459" s="166"/>
      <c r="AZ459" s="374"/>
    </row>
    <row r="460" spans="1:52" s="334" customFormat="1" ht="16.5" customHeight="1" thickBot="1">
      <c r="A460" s="380">
        <f>$B$433</f>
        <v>0</v>
      </c>
      <c r="B460" s="401"/>
      <c r="C460" s="175"/>
      <c r="D460" s="401"/>
      <c r="E460" s="413"/>
      <c r="F460" s="208"/>
      <c r="G460" s="209"/>
      <c r="H460" s="210"/>
      <c r="I460" s="211"/>
      <c r="J460" s="212"/>
      <c r="K460" s="210"/>
      <c r="L460" s="213"/>
      <c r="M460" s="228"/>
      <c r="N460" s="210"/>
      <c r="O460" s="211"/>
      <c r="P460" s="239"/>
      <c r="Q460" s="210"/>
      <c r="R460" s="213"/>
      <c r="S460" s="209"/>
      <c r="T460" s="210"/>
      <c r="U460" s="211"/>
      <c r="V460" s="209"/>
      <c r="W460" s="210"/>
      <c r="X460" s="211"/>
      <c r="Y460" s="209"/>
      <c r="Z460" s="210"/>
      <c r="AA460" s="211"/>
      <c r="AB460" s="41"/>
      <c r="AC460" s="397"/>
      <c r="AD460" s="397"/>
      <c r="AE460" s="396"/>
      <c r="AF460" s="399"/>
      <c r="AG460" s="21"/>
      <c r="AH460" s="392"/>
      <c r="AI460" s="392"/>
      <c r="AJ460" s="394"/>
      <c r="AK460" s="448"/>
      <c r="AL460" s="218"/>
      <c r="AM460" s="273"/>
      <c r="AN460" s="23"/>
      <c r="AO460" s="24"/>
      <c r="AP460" s="25"/>
      <c r="AQ460" s="25"/>
      <c r="AR460" s="25"/>
      <c r="AS460" s="25"/>
      <c r="AT460" s="25"/>
      <c r="AU460" s="25"/>
      <c r="AV460" s="26"/>
      <c r="AW460" s="127"/>
      <c r="AX460" s="164"/>
      <c r="AY460" s="166"/>
      <c r="AZ460" s="373">
        <f>AK460</f>
        <v>0</v>
      </c>
    </row>
    <row r="461" spans="1:52" s="334" customFormat="1" ht="16.5" customHeight="1" thickTop="1" thickBot="1">
      <c r="A461" s="381"/>
      <c r="B461" s="402"/>
      <c r="C461" s="27"/>
      <c r="D461" s="402"/>
      <c r="E461" s="414"/>
      <c r="F461" s="216"/>
      <c r="G461" s="28"/>
      <c r="H461" s="29"/>
      <c r="I461" s="30"/>
      <c r="J461" s="31"/>
      <c r="K461" s="29"/>
      <c r="L461" s="32"/>
      <c r="M461" s="28"/>
      <c r="N461" s="29"/>
      <c r="O461" s="30"/>
      <c r="P461" s="31"/>
      <c r="Q461" s="29"/>
      <c r="R461" s="32"/>
      <c r="S461" s="28"/>
      <c r="T461" s="29"/>
      <c r="U461" s="30"/>
      <c r="V461" s="28"/>
      <c r="W461" s="29"/>
      <c r="X461" s="30"/>
      <c r="Y461" s="28"/>
      <c r="Z461" s="29"/>
      <c r="AA461" s="30"/>
      <c r="AB461" s="33"/>
      <c r="AC461" s="398"/>
      <c r="AD461" s="398"/>
      <c r="AE461" s="395"/>
      <c r="AF461" s="400"/>
      <c r="AG461" s="34"/>
      <c r="AH461" s="393"/>
      <c r="AI461" s="393"/>
      <c r="AJ461" s="395"/>
      <c r="AK461" s="449"/>
      <c r="AL461" s="218"/>
      <c r="AM461" s="274"/>
      <c r="AN461" s="23"/>
      <c r="AO461" s="24"/>
      <c r="AP461" s="25"/>
      <c r="AQ461" s="25"/>
      <c r="AR461" s="25"/>
      <c r="AS461" s="25"/>
      <c r="AT461" s="25"/>
      <c r="AU461" s="25"/>
      <c r="AV461" s="26"/>
      <c r="AW461" s="127"/>
      <c r="AX461" s="164"/>
      <c r="AY461" s="166"/>
      <c r="AZ461" s="374"/>
    </row>
    <row r="462" spans="1:52" s="334" customFormat="1" ht="16.5" customHeight="1" thickBot="1">
      <c r="A462" s="380">
        <f>$B$433</f>
        <v>0</v>
      </c>
      <c r="B462" s="401"/>
      <c r="C462" s="175"/>
      <c r="D462" s="401"/>
      <c r="E462" s="413"/>
      <c r="F462" s="208"/>
      <c r="G462" s="214"/>
      <c r="H462" s="210"/>
      <c r="I462" s="211"/>
      <c r="J462" s="239"/>
      <c r="K462" s="210"/>
      <c r="L462" s="213"/>
      <c r="M462" s="228"/>
      <c r="N462" s="210"/>
      <c r="O462" s="241"/>
      <c r="P462" s="239"/>
      <c r="Q462" s="210"/>
      <c r="R462" s="220"/>
      <c r="S462" s="214"/>
      <c r="T462" s="210"/>
      <c r="U462" s="211"/>
      <c r="V462" s="214"/>
      <c r="W462" s="210"/>
      <c r="X462" s="211"/>
      <c r="Y462" s="214"/>
      <c r="Z462" s="210"/>
      <c r="AA462" s="211"/>
      <c r="AB462" s="41"/>
      <c r="AC462" s="397"/>
      <c r="AD462" s="397"/>
      <c r="AE462" s="396"/>
      <c r="AF462" s="399"/>
      <c r="AG462" s="21"/>
      <c r="AH462" s="392"/>
      <c r="AI462" s="392"/>
      <c r="AJ462" s="394"/>
      <c r="AK462" s="448"/>
      <c r="AL462" s="301"/>
      <c r="AM462" s="273"/>
      <c r="AN462" s="23"/>
      <c r="AO462" s="24"/>
      <c r="AP462" s="25"/>
      <c r="AQ462" s="25"/>
      <c r="AR462" s="25"/>
      <c r="AS462" s="25"/>
      <c r="AT462" s="25"/>
      <c r="AU462" s="25"/>
      <c r="AV462" s="26"/>
      <c r="AW462" s="127"/>
      <c r="AX462" s="164"/>
      <c r="AY462" s="166"/>
      <c r="AZ462" s="373">
        <f>AK462</f>
        <v>0</v>
      </c>
    </row>
    <row r="463" spans="1:52" s="334" customFormat="1" ht="16.5" customHeight="1" thickTop="1" thickBot="1">
      <c r="A463" s="381"/>
      <c r="B463" s="402"/>
      <c r="C463" s="27"/>
      <c r="D463" s="402"/>
      <c r="E463" s="414"/>
      <c r="F463" s="216"/>
      <c r="G463" s="28"/>
      <c r="H463" s="29"/>
      <c r="I463" s="30"/>
      <c r="J463" s="31"/>
      <c r="K463" s="29"/>
      <c r="L463" s="32"/>
      <c r="M463" s="28"/>
      <c r="N463" s="29"/>
      <c r="O463" s="30"/>
      <c r="P463" s="31"/>
      <c r="Q463" s="29"/>
      <c r="R463" s="32"/>
      <c r="S463" s="28"/>
      <c r="T463" s="29"/>
      <c r="U463" s="30"/>
      <c r="V463" s="28"/>
      <c r="W463" s="29"/>
      <c r="X463" s="30"/>
      <c r="Y463" s="28"/>
      <c r="Z463" s="29"/>
      <c r="AA463" s="30"/>
      <c r="AB463" s="33"/>
      <c r="AC463" s="398"/>
      <c r="AD463" s="398"/>
      <c r="AE463" s="395"/>
      <c r="AF463" s="400"/>
      <c r="AG463" s="34"/>
      <c r="AH463" s="393"/>
      <c r="AI463" s="393"/>
      <c r="AJ463" s="395"/>
      <c r="AK463" s="449"/>
      <c r="AL463" s="218"/>
      <c r="AM463" s="274"/>
      <c r="AN463" s="23"/>
      <c r="AO463" s="24"/>
      <c r="AP463" s="25"/>
      <c r="AQ463" s="25"/>
      <c r="AR463" s="25"/>
      <c r="AS463" s="25"/>
      <c r="AT463" s="25"/>
      <c r="AU463" s="25"/>
      <c r="AV463" s="26"/>
      <c r="AW463" s="127"/>
      <c r="AX463" s="164"/>
      <c r="AY463" s="166"/>
      <c r="AZ463" s="374"/>
    </row>
    <row r="464" spans="1:52" s="334" customFormat="1" ht="16.5" customHeight="1" thickBot="1">
      <c r="A464" s="380">
        <f>$B$433</f>
        <v>0</v>
      </c>
      <c r="B464" s="401"/>
      <c r="C464" s="175"/>
      <c r="D464" s="401"/>
      <c r="E464" s="413"/>
      <c r="F464" s="208"/>
      <c r="G464" s="209"/>
      <c r="H464" s="210"/>
      <c r="I464" s="211"/>
      <c r="J464" s="212"/>
      <c r="K464" s="210"/>
      <c r="L464" s="213"/>
      <c r="M464" s="209"/>
      <c r="N464" s="210"/>
      <c r="O464" s="211"/>
      <c r="P464" s="212"/>
      <c r="Q464" s="210"/>
      <c r="R464" s="213"/>
      <c r="S464" s="209"/>
      <c r="T464" s="210"/>
      <c r="U464" s="211"/>
      <c r="V464" s="209"/>
      <c r="W464" s="210"/>
      <c r="X464" s="211"/>
      <c r="Y464" s="209"/>
      <c r="Z464" s="210"/>
      <c r="AA464" s="211"/>
      <c r="AB464" s="41"/>
      <c r="AC464" s="397"/>
      <c r="AD464" s="397"/>
      <c r="AE464" s="396"/>
      <c r="AF464" s="399"/>
      <c r="AG464" s="21"/>
      <c r="AH464" s="392"/>
      <c r="AI464" s="392"/>
      <c r="AJ464" s="394"/>
      <c r="AK464" s="448"/>
      <c r="AL464" s="301"/>
      <c r="AM464" s="273"/>
      <c r="AN464" s="23"/>
      <c r="AO464" s="24"/>
      <c r="AP464" s="25"/>
      <c r="AQ464" s="25"/>
      <c r="AR464" s="25"/>
      <c r="AS464" s="25"/>
      <c r="AT464" s="25"/>
      <c r="AU464" s="25"/>
      <c r="AV464" s="26"/>
      <c r="AW464" s="127"/>
      <c r="AX464" s="164"/>
      <c r="AY464" s="166"/>
      <c r="AZ464" s="373">
        <f>AK464</f>
        <v>0</v>
      </c>
    </row>
    <row r="465" spans="1:52" s="334" customFormat="1" ht="16.5" customHeight="1" thickTop="1" thickBot="1">
      <c r="A465" s="381"/>
      <c r="B465" s="402"/>
      <c r="C465" s="27"/>
      <c r="D465" s="402"/>
      <c r="E465" s="414"/>
      <c r="F465" s="216"/>
      <c r="G465" s="28"/>
      <c r="H465" s="29"/>
      <c r="I465" s="30"/>
      <c r="J465" s="31"/>
      <c r="K465" s="29"/>
      <c r="L465" s="32"/>
      <c r="M465" s="28"/>
      <c r="N465" s="29"/>
      <c r="O465" s="30"/>
      <c r="P465" s="31"/>
      <c r="Q465" s="29"/>
      <c r="R465" s="32"/>
      <c r="S465" s="28"/>
      <c r="T465" s="29"/>
      <c r="U465" s="30"/>
      <c r="V465" s="28"/>
      <c r="W465" s="29"/>
      <c r="X465" s="30"/>
      <c r="Y465" s="28"/>
      <c r="Z465" s="29"/>
      <c r="AA465" s="30"/>
      <c r="AB465" s="33"/>
      <c r="AC465" s="398"/>
      <c r="AD465" s="398"/>
      <c r="AE465" s="395"/>
      <c r="AF465" s="400"/>
      <c r="AG465" s="34"/>
      <c r="AH465" s="393"/>
      <c r="AI465" s="393"/>
      <c r="AJ465" s="395"/>
      <c r="AK465" s="449"/>
      <c r="AL465" s="218"/>
      <c r="AM465" s="274"/>
      <c r="AN465" s="23"/>
      <c r="AO465" s="24"/>
      <c r="AP465" s="25"/>
      <c r="AQ465" s="25"/>
      <c r="AR465" s="25"/>
      <c r="AS465" s="25"/>
      <c r="AT465" s="25"/>
      <c r="AU465" s="25"/>
      <c r="AV465" s="26"/>
      <c r="AW465" s="127"/>
      <c r="AX465" s="164"/>
      <c r="AY465" s="166"/>
      <c r="AZ465" s="374"/>
    </row>
    <row r="466" spans="1:52" s="334" customFormat="1" ht="16.5" customHeight="1" thickBot="1">
      <c r="A466" s="380">
        <f>$B$433</f>
        <v>0</v>
      </c>
      <c r="B466" s="401"/>
      <c r="C466" s="175"/>
      <c r="D466" s="401"/>
      <c r="E466" s="413"/>
      <c r="F466" s="208"/>
      <c r="G466" s="209"/>
      <c r="H466" s="210"/>
      <c r="I466" s="211"/>
      <c r="J466" s="212"/>
      <c r="K466" s="210"/>
      <c r="L466" s="213"/>
      <c r="M466" s="209"/>
      <c r="N466" s="210"/>
      <c r="O466" s="211"/>
      <c r="P466" s="212"/>
      <c r="Q466" s="210"/>
      <c r="R466" s="213"/>
      <c r="S466" s="209"/>
      <c r="T466" s="210"/>
      <c r="U466" s="211"/>
      <c r="V466" s="209"/>
      <c r="W466" s="210"/>
      <c r="X466" s="211"/>
      <c r="Y466" s="209"/>
      <c r="Z466" s="210"/>
      <c r="AA466" s="211"/>
      <c r="AB466" s="41"/>
      <c r="AC466" s="397"/>
      <c r="AD466" s="397"/>
      <c r="AE466" s="396"/>
      <c r="AF466" s="399"/>
      <c r="AG466" s="21"/>
      <c r="AH466" s="392"/>
      <c r="AI466" s="392"/>
      <c r="AJ466" s="394"/>
      <c r="AK466" s="448"/>
      <c r="AL466" s="301"/>
      <c r="AM466" s="273"/>
      <c r="AN466" s="23"/>
      <c r="AO466" s="24"/>
      <c r="AP466" s="25"/>
      <c r="AQ466" s="25"/>
      <c r="AR466" s="25"/>
      <c r="AS466" s="25"/>
      <c r="AT466" s="25"/>
      <c r="AU466" s="25"/>
      <c r="AV466" s="26"/>
      <c r="AW466" s="127"/>
      <c r="AX466" s="164"/>
      <c r="AY466" s="166"/>
      <c r="AZ466" s="373">
        <f>AK466</f>
        <v>0</v>
      </c>
    </row>
    <row r="467" spans="1:52" s="334" customFormat="1" ht="16.5" customHeight="1" thickTop="1" thickBot="1">
      <c r="A467" s="381"/>
      <c r="B467" s="402"/>
      <c r="C467" s="27"/>
      <c r="D467" s="402"/>
      <c r="E467" s="414"/>
      <c r="F467" s="216"/>
      <c r="G467" s="28"/>
      <c r="H467" s="29"/>
      <c r="I467" s="30"/>
      <c r="J467" s="31"/>
      <c r="K467" s="29"/>
      <c r="L467" s="32"/>
      <c r="M467" s="28"/>
      <c r="N467" s="29"/>
      <c r="O467" s="30"/>
      <c r="P467" s="31"/>
      <c r="Q467" s="29"/>
      <c r="R467" s="32"/>
      <c r="S467" s="28"/>
      <c r="T467" s="29"/>
      <c r="U467" s="30"/>
      <c r="V467" s="28"/>
      <c r="W467" s="29"/>
      <c r="X467" s="30"/>
      <c r="Y467" s="28"/>
      <c r="Z467" s="29"/>
      <c r="AA467" s="30"/>
      <c r="AB467" s="33"/>
      <c r="AC467" s="398"/>
      <c r="AD467" s="398"/>
      <c r="AE467" s="395"/>
      <c r="AF467" s="400"/>
      <c r="AG467" s="34"/>
      <c r="AH467" s="393"/>
      <c r="AI467" s="393"/>
      <c r="AJ467" s="395"/>
      <c r="AK467" s="449"/>
      <c r="AL467" s="218"/>
      <c r="AM467" s="274"/>
      <c r="AN467" s="23"/>
      <c r="AO467" s="24"/>
      <c r="AP467" s="25"/>
      <c r="AQ467" s="25"/>
      <c r="AR467" s="25"/>
      <c r="AS467" s="25"/>
      <c r="AT467" s="25"/>
      <c r="AU467" s="25"/>
      <c r="AV467" s="26"/>
      <c r="AW467" s="127"/>
      <c r="AX467" s="164"/>
      <c r="AY467" s="166"/>
      <c r="AZ467" s="374"/>
    </row>
    <row r="468" spans="1:52" s="334" customFormat="1" ht="16.5" customHeight="1" thickBot="1">
      <c r="A468" s="380">
        <f>$B$433</f>
        <v>0</v>
      </c>
      <c r="B468" s="401"/>
      <c r="C468" s="175"/>
      <c r="D468" s="401"/>
      <c r="E468" s="413"/>
      <c r="F468" s="208"/>
      <c r="G468" s="209"/>
      <c r="H468" s="210"/>
      <c r="I468" s="211"/>
      <c r="J468" s="212"/>
      <c r="K468" s="210"/>
      <c r="L468" s="213"/>
      <c r="M468" s="209"/>
      <c r="N468" s="210"/>
      <c r="O468" s="211"/>
      <c r="P468" s="212"/>
      <c r="Q468" s="210"/>
      <c r="R468" s="213"/>
      <c r="S468" s="209"/>
      <c r="T468" s="210"/>
      <c r="U468" s="211"/>
      <c r="V468" s="209"/>
      <c r="W468" s="210"/>
      <c r="X468" s="211"/>
      <c r="Y468" s="209"/>
      <c r="Z468" s="210"/>
      <c r="AA468" s="211"/>
      <c r="AB468" s="41"/>
      <c r="AC468" s="397"/>
      <c r="AD468" s="397"/>
      <c r="AE468" s="396"/>
      <c r="AF468" s="399"/>
      <c r="AG468" s="21"/>
      <c r="AH468" s="392"/>
      <c r="AI468" s="392"/>
      <c r="AJ468" s="394"/>
      <c r="AK468" s="448"/>
      <c r="AL468" s="301"/>
      <c r="AM468" s="273"/>
      <c r="AN468" s="23"/>
      <c r="AO468" s="24"/>
      <c r="AP468" s="25"/>
      <c r="AQ468" s="25"/>
      <c r="AR468" s="25"/>
      <c r="AS468" s="25"/>
      <c r="AT468" s="25"/>
      <c r="AU468" s="25"/>
      <c r="AV468" s="26"/>
      <c r="AW468" s="127"/>
      <c r="AX468" s="164"/>
      <c r="AY468" s="166"/>
      <c r="AZ468" s="373">
        <f>AK468</f>
        <v>0</v>
      </c>
    </row>
    <row r="469" spans="1:52" s="334" customFormat="1" ht="16.5" customHeight="1" thickTop="1" thickBot="1">
      <c r="A469" s="381"/>
      <c r="B469" s="402"/>
      <c r="C469" s="27"/>
      <c r="D469" s="402"/>
      <c r="E469" s="414"/>
      <c r="F469" s="216"/>
      <c r="G469" s="28"/>
      <c r="H469" s="29"/>
      <c r="I469" s="30"/>
      <c r="J469" s="31"/>
      <c r="K469" s="29"/>
      <c r="L469" s="32"/>
      <c r="M469" s="28"/>
      <c r="N469" s="29"/>
      <c r="O469" s="30"/>
      <c r="P469" s="31"/>
      <c r="Q469" s="29"/>
      <c r="R469" s="32"/>
      <c r="S469" s="28"/>
      <c r="T469" s="29"/>
      <c r="U469" s="30"/>
      <c r="V469" s="28"/>
      <c r="W469" s="29"/>
      <c r="X469" s="30"/>
      <c r="Y469" s="28"/>
      <c r="Z469" s="29"/>
      <c r="AA469" s="30"/>
      <c r="AB469" s="33"/>
      <c r="AC469" s="398"/>
      <c r="AD469" s="398"/>
      <c r="AE469" s="395"/>
      <c r="AF469" s="400"/>
      <c r="AG469" s="34"/>
      <c r="AH469" s="393"/>
      <c r="AI469" s="393"/>
      <c r="AJ469" s="395"/>
      <c r="AK469" s="449"/>
      <c r="AL469" s="218"/>
      <c r="AM469" s="274"/>
      <c r="AN469" s="23"/>
      <c r="AO469" s="24"/>
      <c r="AP469" s="25"/>
      <c r="AQ469" s="25"/>
      <c r="AR469" s="25"/>
      <c r="AS469" s="25"/>
      <c r="AT469" s="25"/>
      <c r="AU469" s="25"/>
      <c r="AV469" s="26"/>
      <c r="AW469" s="127"/>
      <c r="AX469" s="164"/>
      <c r="AY469" s="166"/>
      <c r="AZ469" s="374"/>
    </row>
    <row r="470" spans="1:52" s="334" customFormat="1" ht="16.5" customHeight="1" thickBot="1">
      <c r="A470" s="380">
        <f>$B$433</f>
        <v>0</v>
      </c>
      <c r="B470" s="401"/>
      <c r="C470" s="175"/>
      <c r="D470" s="401"/>
      <c r="E470" s="413"/>
      <c r="F470" s="208"/>
      <c r="G470" s="209"/>
      <c r="H470" s="210"/>
      <c r="I470" s="211"/>
      <c r="J470" s="212"/>
      <c r="K470" s="210"/>
      <c r="L470" s="213"/>
      <c r="M470" s="209"/>
      <c r="N470" s="210"/>
      <c r="O470" s="211"/>
      <c r="P470" s="212"/>
      <c r="Q470" s="210"/>
      <c r="R470" s="213"/>
      <c r="S470" s="209"/>
      <c r="T470" s="210"/>
      <c r="U470" s="211"/>
      <c r="V470" s="209"/>
      <c r="W470" s="210"/>
      <c r="X470" s="211"/>
      <c r="Y470" s="209"/>
      <c r="Z470" s="210"/>
      <c r="AA470" s="211"/>
      <c r="AB470" s="41"/>
      <c r="AC470" s="397"/>
      <c r="AD470" s="397"/>
      <c r="AE470" s="396"/>
      <c r="AF470" s="399"/>
      <c r="AG470" s="21"/>
      <c r="AH470" s="392"/>
      <c r="AI470" s="392"/>
      <c r="AJ470" s="394"/>
      <c r="AK470" s="448"/>
      <c r="AL470" s="218"/>
      <c r="AM470" s="273"/>
      <c r="AN470" s="23"/>
      <c r="AO470" s="24"/>
      <c r="AP470" s="25"/>
      <c r="AQ470" s="25"/>
      <c r="AR470" s="25"/>
      <c r="AS470" s="25"/>
      <c r="AT470" s="25"/>
      <c r="AU470" s="25"/>
      <c r="AV470" s="26"/>
      <c r="AW470" s="127"/>
      <c r="AX470" s="164"/>
      <c r="AY470" s="166"/>
      <c r="AZ470" s="373">
        <f>AK470</f>
        <v>0</v>
      </c>
    </row>
    <row r="471" spans="1:52" s="334" customFormat="1" ht="16.5" customHeight="1" thickTop="1" thickBot="1">
      <c r="A471" s="381"/>
      <c r="B471" s="402"/>
      <c r="C471" s="27"/>
      <c r="D471" s="402"/>
      <c r="E471" s="414"/>
      <c r="F471" s="250"/>
      <c r="G471" s="28"/>
      <c r="H471" s="29"/>
      <c r="I471" s="30"/>
      <c r="J471" s="31"/>
      <c r="K471" s="29"/>
      <c r="L471" s="32"/>
      <c r="M471" s="28"/>
      <c r="N471" s="29"/>
      <c r="O471" s="30"/>
      <c r="P471" s="31"/>
      <c r="Q471" s="29"/>
      <c r="R471" s="32"/>
      <c r="S471" s="28"/>
      <c r="T471" s="29"/>
      <c r="U471" s="30"/>
      <c r="V471" s="28"/>
      <c r="W471" s="29"/>
      <c r="X471" s="30"/>
      <c r="Y471" s="28"/>
      <c r="Z471" s="29"/>
      <c r="AA471" s="30"/>
      <c r="AB471" s="33"/>
      <c r="AC471" s="398"/>
      <c r="AD471" s="398"/>
      <c r="AE471" s="395"/>
      <c r="AF471" s="400"/>
      <c r="AG471" s="34"/>
      <c r="AH471" s="393"/>
      <c r="AI471" s="393"/>
      <c r="AJ471" s="395"/>
      <c r="AK471" s="449"/>
      <c r="AL471" s="218"/>
      <c r="AM471" s="274"/>
      <c r="AN471" s="23"/>
      <c r="AO471" s="24"/>
      <c r="AP471" s="25"/>
      <c r="AQ471" s="25"/>
      <c r="AR471" s="25"/>
      <c r="AS471" s="25"/>
      <c r="AT471" s="25"/>
      <c r="AU471" s="25"/>
      <c r="AV471" s="26"/>
      <c r="AW471" s="127"/>
      <c r="AX471" s="164"/>
      <c r="AY471" s="166"/>
      <c r="AZ471" s="374"/>
    </row>
    <row r="472" spans="1:52" s="334" customFormat="1" ht="18" customHeight="1" thickBot="1">
      <c r="A472" s="333" t="s">
        <v>28</v>
      </c>
      <c r="B472" s="177"/>
      <c r="C472" s="89"/>
      <c r="D472" s="490"/>
      <c r="E472" s="488"/>
      <c r="F472" s="90"/>
      <c r="G472" s="209"/>
      <c r="H472" s="210"/>
      <c r="I472" s="211"/>
      <c r="J472" s="212"/>
      <c r="K472" s="210"/>
      <c r="L472" s="213"/>
      <c r="M472" s="209"/>
      <c r="N472" s="210"/>
      <c r="O472" s="211"/>
      <c r="P472" s="212"/>
      <c r="Q472" s="210"/>
      <c r="R472" s="213"/>
      <c r="S472" s="209"/>
      <c r="T472" s="210"/>
      <c r="U472" s="211"/>
      <c r="V472" s="212"/>
      <c r="W472" s="210"/>
      <c r="X472" s="213"/>
      <c r="Y472" s="209"/>
      <c r="Z472" s="210"/>
      <c r="AA472" s="211"/>
      <c r="AB472" s="52"/>
      <c r="AC472" s="397"/>
      <c r="AD472" s="397"/>
      <c r="AE472" s="396"/>
      <c r="AF472" s="399"/>
      <c r="AG472" s="52"/>
      <c r="AH472" s="392"/>
      <c r="AI472" s="392"/>
      <c r="AJ472" s="394"/>
      <c r="AK472" s="448"/>
      <c r="AL472" s="218"/>
      <c r="AM472" s="249"/>
      <c r="AN472" s="15"/>
      <c r="AO472" s="24"/>
      <c r="AP472" s="25"/>
      <c r="AQ472" s="25"/>
      <c r="AR472" s="25"/>
      <c r="AS472" s="25"/>
      <c r="AT472" s="25"/>
      <c r="AU472" s="25"/>
      <c r="AV472" s="26"/>
      <c r="AW472" s="127"/>
      <c r="AX472" s="164"/>
      <c r="AY472" s="166"/>
      <c r="AZ472" s="391">
        <f>AK472</f>
        <v>0</v>
      </c>
    </row>
    <row r="473" spans="1:52" s="334" customFormat="1" ht="18" customHeight="1" thickBot="1">
      <c r="A473" s="333" t="s">
        <v>28</v>
      </c>
      <c r="B473" s="178"/>
      <c r="C473" s="197"/>
      <c r="D473" s="491"/>
      <c r="E473" s="489"/>
      <c r="F473" s="258"/>
      <c r="G473" s="91"/>
      <c r="H473" s="92"/>
      <c r="I473" s="93"/>
      <c r="J473" s="94"/>
      <c r="K473" s="92"/>
      <c r="L473" s="95"/>
      <c r="M473" s="91"/>
      <c r="N473" s="92"/>
      <c r="O473" s="93"/>
      <c r="P473" s="94"/>
      <c r="Q473" s="92"/>
      <c r="R473" s="95"/>
      <c r="S473" s="91"/>
      <c r="T473" s="92"/>
      <c r="U473" s="93"/>
      <c r="V473" s="94"/>
      <c r="W473" s="92"/>
      <c r="X473" s="95"/>
      <c r="Y473" s="91"/>
      <c r="Z473" s="92"/>
      <c r="AA473" s="93"/>
      <c r="AB473" s="96"/>
      <c r="AC473" s="398"/>
      <c r="AD473" s="398"/>
      <c r="AE473" s="395"/>
      <c r="AF473" s="400"/>
      <c r="AG473" s="97"/>
      <c r="AH473" s="492"/>
      <c r="AI473" s="393"/>
      <c r="AJ473" s="493"/>
      <c r="AK473" s="494"/>
      <c r="AL473" s="259"/>
      <c r="AM473" s="260"/>
      <c r="AN473" s="15"/>
      <c r="AO473" s="24"/>
      <c r="AP473" s="25"/>
      <c r="AQ473" s="25"/>
      <c r="AR473" s="25"/>
      <c r="AS473" s="25"/>
      <c r="AT473" s="25"/>
      <c r="AU473" s="25"/>
      <c r="AV473" s="26"/>
      <c r="AW473" s="130"/>
      <c r="AX473" s="164"/>
      <c r="AY473" s="166"/>
      <c r="AZ473" s="374"/>
    </row>
    <row r="474" spans="1:52" ht="18" customHeight="1" thickTop="1" thickBot="1">
      <c r="B474" s="131"/>
      <c r="C474" s="129"/>
      <c r="D474" s="132"/>
      <c r="E474" s="133"/>
      <c r="F474" s="134"/>
      <c r="G474" s="135"/>
      <c r="H474" s="135"/>
      <c r="I474" s="136"/>
      <c r="J474" s="129"/>
      <c r="K474" s="132"/>
      <c r="L474" s="136"/>
      <c r="M474" s="137"/>
      <c r="N474" s="137"/>
      <c r="O474" s="137"/>
      <c r="P474" s="138"/>
      <c r="Q474" s="137"/>
      <c r="R474" s="139"/>
      <c r="S474" s="136"/>
      <c r="T474" s="136"/>
      <c r="U474" s="136"/>
      <c r="V474" s="140"/>
      <c r="W474" s="140"/>
      <c r="X474" s="140"/>
      <c r="Y474" s="136"/>
      <c r="Z474" s="136"/>
      <c r="AA474" s="136"/>
      <c r="AB474" s="132"/>
      <c r="AC474" s="132"/>
      <c r="AD474" s="132"/>
      <c r="AE474" s="132"/>
      <c r="AF474" s="132"/>
      <c r="AG474" s="98"/>
      <c r="AH474" s="98"/>
      <c r="AI474" s="98"/>
      <c r="AJ474" s="98"/>
      <c r="AK474" s="98"/>
      <c r="AL474" s="99"/>
      <c r="AM474" s="98"/>
      <c r="AN474" s="125"/>
      <c r="AO474" s="329"/>
      <c r="AP474" s="329"/>
      <c r="AQ474" s="329"/>
      <c r="AR474" s="329"/>
      <c r="AS474" s="329"/>
      <c r="AT474" s="329"/>
      <c r="AU474" s="329"/>
      <c r="AV474" s="329"/>
      <c r="AW474" s="141"/>
      <c r="AX474" s="164"/>
      <c r="AY474" s="166"/>
    </row>
    <row r="475" spans="1:52" ht="18" customHeight="1" thickBot="1">
      <c r="B475" s="131"/>
      <c r="C475" s="406"/>
      <c r="D475" s="407"/>
      <c r="E475" s="408"/>
      <c r="F475" s="409"/>
      <c r="G475" s="410"/>
      <c r="H475" s="411"/>
      <c r="I475" s="411"/>
      <c r="J475" s="411"/>
      <c r="K475" s="411"/>
      <c r="L475" s="411"/>
      <c r="M475" s="411"/>
      <c r="N475" s="411"/>
      <c r="O475" s="411"/>
      <c r="P475" s="411"/>
      <c r="Q475" s="411"/>
      <c r="R475" s="411"/>
      <c r="S475" s="411"/>
      <c r="T475" s="411"/>
      <c r="U475" s="411"/>
      <c r="V475" s="411"/>
      <c r="W475" s="411"/>
      <c r="X475" s="411"/>
      <c r="Y475" s="411"/>
      <c r="Z475" s="411"/>
      <c r="AA475" s="412"/>
      <c r="AB475" s="142"/>
      <c r="AC475" s="142"/>
      <c r="AD475" s="142"/>
      <c r="AE475" s="142"/>
      <c r="AF475" s="142"/>
      <c r="AG475" s="415"/>
      <c r="AH475" s="416"/>
      <c r="AI475" s="416"/>
      <c r="AJ475" s="416"/>
      <c r="AK475" s="416"/>
      <c r="AL475" s="416"/>
      <c r="AM475" s="100"/>
      <c r="AN475" s="143"/>
      <c r="AO475" s="329"/>
      <c r="AP475" s="329"/>
      <c r="AQ475" s="329"/>
      <c r="AR475" s="329"/>
      <c r="AS475" s="329"/>
      <c r="AT475" s="329"/>
      <c r="AU475" s="329"/>
      <c r="AV475" s="329"/>
      <c r="AW475" s="141"/>
      <c r="AX475" s="164"/>
      <c r="AY475" s="166"/>
    </row>
    <row r="476" spans="1:52" ht="18" customHeight="1" thickBot="1">
      <c r="B476" s="131"/>
      <c r="C476" s="144"/>
      <c r="D476" s="145"/>
      <c r="E476" s="146"/>
      <c r="F476" s="147"/>
      <c r="G476" s="424"/>
      <c r="H476" s="411"/>
      <c r="I476" s="411"/>
      <c r="J476" s="411"/>
      <c r="K476" s="411"/>
      <c r="L476" s="411"/>
      <c r="M476" s="411"/>
      <c r="N476" s="411"/>
      <c r="O476" s="411"/>
      <c r="P476" s="411"/>
      <c r="Q476" s="411"/>
      <c r="R476" s="411"/>
      <c r="S476" s="411"/>
      <c r="T476" s="411"/>
      <c r="U476" s="411"/>
      <c r="V476" s="411"/>
      <c r="W476" s="411"/>
      <c r="X476" s="411"/>
      <c r="Y476" s="411"/>
      <c r="Z476" s="411"/>
      <c r="AA476" s="412"/>
      <c r="AG476" s="425"/>
      <c r="AH476" s="426"/>
      <c r="AI476" s="426"/>
      <c r="AJ476" s="426"/>
      <c r="AK476" s="426"/>
      <c r="AL476" s="426"/>
      <c r="AM476" s="101"/>
      <c r="AN476" s="143"/>
      <c r="AW476" s="124"/>
      <c r="AX476" s="164"/>
      <c r="AY476" s="166"/>
    </row>
    <row r="477" spans="1:52" ht="18" customHeight="1" thickBot="1">
      <c r="B477" s="131"/>
      <c r="C477" s="144"/>
      <c r="D477" s="145"/>
      <c r="E477" s="146"/>
      <c r="F477" s="147"/>
      <c r="G477" s="148"/>
      <c r="H477" s="148"/>
      <c r="I477" s="148"/>
      <c r="J477" s="148"/>
      <c r="K477" s="148"/>
      <c r="L477" s="148"/>
      <c r="M477" s="148"/>
      <c r="N477" s="148"/>
      <c r="O477" s="148"/>
      <c r="P477" s="148"/>
      <c r="Q477" s="148"/>
      <c r="R477" s="148"/>
      <c r="S477" s="148"/>
      <c r="T477" s="148"/>
      <c r="U477" s="148"/>
      <c r="V477" s="148"/>
      <c r="W477" s="148"/>
      <c r="X477" s="148"/>
      <c r="Y477" s="148"/>
      <c r="Z477" s="148"/>
      <c r="AA477" s="148"/>
      <c r="AG477" s="425"/>
      <c r="AH477" s="426"/>
      <c r="AI477" s="426"/>
      <c r="AJ477" s="426"/>
      <c r="AK477" s="426"/>
      <c r="AL477" s="426"/>
      <c r="AM477" s="101"/>
      <c r="AN477" s="143"/>
      <c r="AW477" s="124"/>
      <c r="AX477" s="164"/>
      <c r="AY477" s="166"/>
    </row>
    <row r="478" spans="1:52" ht="18" customHeight="1" thickBot="1">
      <c r="B478" s="131"/>
      <c r="AW478" s="124"/>
      <c r="AX478" s="164"/>
      <c r="AY478" s="166"/>
    </row>
    <row r="479" spans="1:52" ht="18" customHeight="1" thickBot="1">
      <c r="B479" s="131"/>
      <c r="AE479" s="427"/>
      <c r="AF479" s="384"/>
      <c r="AG479" s="428"/>
      <c r="AH479" s="429"/>
      <c r="AI479" s="102"/>
      <c r="AJ479" s="103"/>
      <c r="AK479" s="430"/>
      <c r="AL479" s="431"/>
      <c r="AM479" s="104"/>
      <c r="AN479" s="105"/>
      <c r="AW479" s="124"/>
      <c r="AX479" s="164"/>
      <c r="AY479" s="166"/>
    </row>
    <row r="480" spans="1:52" ht="18" customHeight="1" thickBot="1">
      <c r="B480" s="131"/>
      <c r="I480" s="149"/>
      <c r="AG480" s="106"/>
      <c r="AH480" s="107"/>
      <c r="AI480" s="108"/>
      <c r="AJ480" s="109"/>
      <c r="AK480" s="419"/>
      <c r="AL480" s="420"/>
      <c r="AM480" s="110"/>
      <c r="AN480" s="111"/>
      <c r="AW480" s="124"/>
      <c r="AX480" s="164"/>
      <c r="AY480" s="166"/>
    </row>
    <row r="481" spans="2:50" ht="18" customHeight="1" thickBot="1">
      <c r="B481" s="131"/>
      <c r="I481" s="149"/>
      <c r="AG481" s="112"/>
      <c r="AH481" s="113"/>
      <c r="AI481" s="114"/>
      <c r="AJ481" s="115"/>
      <c r="AK481" s="421"/>
      <c r="AL481" s="387"/>
      <c r="AM481" s="110"/>
      <c r="AN481" s="111"/>
      <c r="AW481" s="124"/>
      <c r="AX481" s="165"/>
    </row>
    <row r="482" spans="2:50" ht="18" customHeight="1" thickBot="1">
      <c r="B482" s="131"/>
      <c r="AG482" s="112"/>
      <c r="AH482" s="116"/>
      <c r="AI482" s="117"/>
      <c r="AJ482" s="115"/>
      <c r="AK482" s="421"/>
      <c r="AL482" s="387"/>
      <c r="AM482" s="110"/>
      <c r="AN482" s="111"/>
      <c r="AW482" s="124"/>
      <c r="AX482" s="165"/>
    </row>
    <row r="483" spans="2:50" ht="18" customHeight="1" thickBot="1">
      <c r="B483" s="150"/>
      <c r="C483" s="151"/>
      <c r="D483" s="152"/>
      <c r="E483" s="153"/>
      <c r="F483" s="154"/>
      <c r="G483" s="155"/>
      <c r="H483" s="155"/>
      <c r="I483" s="155"/>
      <c r="J483" s="155"/>
      <c r="K483" s="155"/>
      <c r="L483" s="155"/>
      <c r="M483" s="155"/>
      <c r="N483" s="155"/>
      <c r="O483" s="155"/>
      <c r="P483" s="155"/>
      <c r="Q483" s="155"/>
      <c r="R483" s="155"/>
      <c r="S483" s="155"/>
      <c r="T483" s="155"/>
      <c r="U483" s="155"/>
      <c r="V483" s="155"/>
      <c r="W483" s="155"/>
      <c r="X483" s="155"/>
      <c r="Y483" s="155"/>
      <c r="Z483" s="155"/>
      <c r="AA483" s="155"/>
      <c r="AB483" s="152"/>
      <c r="AC483" s="152"/>
      <c r="AD483" s="152"/>
      <c r="AE483" s="152"/>
      <c r="AF483" s="152"/>
      <c r="AG483" s="118"/>
      <c r="AH483" s="119"/>
      <c r="AI483" s="120"/>
      <c r="AJ483" s="121"/>
      <c r="AK483" s="422"/>
      <c r="AL483" s="423"/>
      <c r="AM483" s="156"/>
      <c r="AN483" s="122"/>
      <c r="AO483" s="157"/>
      <c r="AP483" s="157"/>
      <c r="AQ483" s="157"/>
      <c r="AR483" s="157"/>
      <c r="AS483" s="157"/>
      <c r="AT483" s="157"/>
      <c r="AU483" s="157"/>
      <c r="AV483" s="157"/>
      <c r="AW483" s="158"/>
      <c r="AX483" s="165"/>
    </row>
    <row r="484" spans="2:50">
      <c r="AX484" s="165"/>
    </row>
    <row r="485" spans="2:50" ht="27" hidden="1" customHeight="1" thickBot="1">
      <c r="H485" s="443"/>
      <c r="I485" s="444"/>
      <c r="J485" s="444"/>
      <c r="K485" s="444"/>
      <c r="L485" s="444"/>
      <c r="M485" s="444"/>
      <c r="N485" s="444"/>
      <c r="O485" s="431"/>
      <c r="P485" s="182"/>
      <c r="Q485" s="182"/>
      <c r="R485" s="182"/>
      <c r="S485" s="182"/>
      <c r="T485" s="182"/>
      <c r="U485" s="182"/>
      <c r="V485" s="183"/>
    </row>
    <row r="486" spans="2:50" ht="17.25" hidden="1" customHeight="1">
      <c r="H486" s="432"/>
      <c r="I486" s="433"/>
      <c r="J486" s="433"/>
      <c r="K486" s="433"/>
      <c r="L486" s="434"/>
      <c r="M486" s="439"/>
      <c r="N486" s="437"/>
      <c r="O486" s="438"/>
      <c r="P486" s="171"/>
      <c r="Q486" s="171"/>
      <c r="R486" s="171"/>
      <c r="S486" s="171"/>
      <c r="T486" s="171"/>
      <c r="U486" s="171"/>
      <c r="V486" s="172"/>
    </row>
    <row r="487" spans="2:50" ht="17.25" hidden="1" customHeight="1">
      <c r="H487" s="435"/>
      <c r="I487" s="433"/>
      <c r="J487" s="433"/>
      <c r="K487" s="433"/>
      <c r="L487" s="434"/>
      <c r="M487" s="440"/>
      <c r="N487" s="386"/>
      <c r="O487" s="387"/>
      <c r="P487" s="169"/>
      <c r="Q487" s="169"/>
      <c r="R487" s="169"/>
      <c r="S487" s="169"/>
      <c r="T487" s="169"/>
      <c r="U487" s="169"/>
      <c r="V487" s="170"/>
    </row>
    <row r="488" spans="2:50" ht="18" hidden="1" customHeight="1" thickBot="1">
      <c r="H488" s="436"/>
      <c r="I488" s="437"/>
      <c r="J488" s="437"/>
      <c r="K488" s="437"/>
      <c r="L488" s="438"/>
      <c r="M488" s="441"/>
      <c r="N488" s="442"/>
      <c r="O488" s="423"/>
      <c r="P488" s="168"/>
      <c r="Q488" s="168"/>
      <c r="R488" s="179"/>
      <c r="S488" s="179"/>
      <c r="T488" s="179"/>
      <c r="U488" s="179"/>
      <c r="V488" s="181"/>
    </row>
    <row r="489" spans="2:50" ht="17.25" hidden="1" customHeight="1">
      <c r="H489" s="432"/>
      <c r="I489" s="433"/>
      <c r="J489" s="433"/>
      <c r="K489" s="433"/>
      <c r="L489" s="434"/>
      <c r="M489" s="439"/>
      <c r="N489" s="437"/>
      <c r="O489" s="438"/>
      <c r="P489" s="171"/>
      <c r="Q489" s="171"/>
      <c r="R489" s="171"/>
      <c r="S489" s="171"/>
      <c r="T489" s="171"/>
      <c r="U489" s="171"/>
      <c r="V489" s="172"/>
    </row>
    <row r="490" spans="2:50" ht="17.25" hidden="1" customHeight="1">
      <c r="H490" s="435"/>
      <c r="I490" s="433"/>
      <c r="J490" s="433"/>
      <c r="K490" s="433"/>
      <c r="L490" s="434"/>
      <c r="M490" s="440"/>
      <c r="N490" s="386"/>
      <c r="O490" s="387"/>
      <c r="P490" s="169"/>
      <c r="Q490" s="169"/>
      <c r="R490" s="169"/>
      <c r="S490" s="169"/>
      <c r="T490" s="169"/>
      <c r="U490" s="169"/>
      <c r="V490" s="170"/>
    </row>
    <row r="491" spans="2:50" ht="18" hidden="1" customHeight="1" thickBot="1">
      <c r="H491" s="436"/>
      <c r="I491" s="437"/>
      <c r="J491" s="437"/>
      <c r="K491" s="437"/>
      <c r="L491" s="438"/>
      <c r="M491" s="441"/>
      <c r="N491" s="442"/>
      <c r="O491" s="423"/>
      <c r="P491" s="168"/>
      <c r="Q491" s="168"/>
      <c r="R491" s="179"/>
      <c r="S491" s="179"/>
      <c r="T491" s="179"/>
      <c r="U491" s="179"/>
      <c r="V491" s="181"/>
    </row>
    <row r="492" spans="2:50" ht="17.25" hidden="1" customHeight="1">
      <c r="H492" s="432"/>
      <c r="I492" s="433"/>
      <c r="J492" s="433"/>
      <c r="K492" s="433"/>
      <c r="L492" s="434"/>
      <c r="M492" s="439"/>
      <c r="N492" s="437"/>
      <c r="O492" s="438"/>
      <c r="P492" s="171"/>
      <c r="Q492" s="171"/>
      <c r="R492" s="171"/>
      <c r="S492" s="171"/>
      <c r="T492" s="171"/>
      <c r="U492" s="171"/>
      <c r="V492" s="172"/>
    </row>
    <row r="493" spans="2:50" ht="17.25" hidden="1" customHeight="1">
      <c r="H493" s="435"/>
      <c r="I493" s="433"/>
      <c r="J493" s="433"/>
      <c r="K493" s="433"/>
      <c r="L493" s="434"/>
      <c r="M493" s="440"/>
      <c r="N493" s="386"/>
      <c r="O493" s="387"/>
      <c r="P493" s="169"/>
      <c r="Q493" s="169"/>
      <c r="R493" s="169"/>
      <c r="S493" s="169"/>
      <c r="T493" s="169"/>
      <c r="U493" s="169"/>
      <c r="V493" s="170"/>
    </row>
    <row r="494" spans="2:50" ht="18" hidden="1" customHeight="1" thickBot="1">
      <c r="H494" s="436"/>
      <c r="I494" s="437"/>
      <c r="J494" s="437"/>
      <c r="K494" s="437"/>
      <c r="L494" s="438"/>
      <c r="M494" s="441"/>
      <c r="N494" s="442"/>
      <c r="O494" s="423"/>
      <c r="P494" s="168"/>
      <c r="Q494" s="168"/>
      <c r="R494" s="179"/>
      <c r="S494" s="179"/>
      <c r="T494" s="179"/>
      <c r="U494" s="179"/>
      <c r="V494" s="181"/>
    </row>
    <row r="495" spans="2:50" ht="17.25" hidden="1" customHeight="1">
      <c r="H495" s="432"/>
      <c r="I495" s="433"/>
      <c r="J495" s="433"/>
      <c r="K495" s="433"/>
      <c r="L495" s="434"/>
      <c r="M495" s="439"/>
      <c r="N495" s="437"/>
      <c r="O495" s="438"/>
      <c r="P495" s="171"/>
      <c r="Q495" s="171"/>
      <c r="R495" s="171"/>
      <c r="S495" s="171"/>
      <c r="T495" s="171"/>
      <c r="U495" s="171"/>
      <c r="V495" s="172"/>
    </row>
    <row r="496" spans="2:50" ht="17.25" hidden="1" customHeight="1">
      <c r="H496" s="435"/>
      <c r="I496" s="433"/>
      <c r="J496" s="433"/>
      <c r="K496" s="433"/>
      <c r="L496" s="434"/>
      <c r="M496" s="440"/>
      <c r="N496" s="386"/>
      <c r="O496" s="387"/>
      <c r="P496" s="169"/>
      <c r="Q496" s="169"/>
      <c r="R496" s="169"/>
      <c r="S496" s="169"/>
      <c r="T496" s="169"/>
      <c r="U496" s="169"/>
      <c r="V496" s="170"/>
    </row>
    <row r="497" spans="8:22" ht="18" hidden="1" customHeight="1" thickBot="1">
      <c r="H497" s="436"/>
      <c r="I497" s="437"/>
      <c r="J497" s="437"/>
      <c r="K497" s="437"/>
      <c r="L497" s="438"/>
      <c r="M497" s="441"/>
      <c r="N497" s="442"/>
      <c r="O497" s="423"/>
      <c r="P497" s="168"/>
      <c r="Q497" s="168"/>
      <c r="R497" s="179"/>
      <c r="S497" s="179"/>
      <c r="T497" s="179"/>
      <c r="U497" s="179"/>
      <c r="V497" s="181"/>
    </row>
    <row r="498" spans="8:22" ht="17.25" hidden="1" customHeight="1">
      <c r="H498" s="432"/>
      <c r="I498" s="433"/>
      <c r="J498" s="433"/>
      <c r="K498" s="433"/>
      <c r="L498" s="434"/>
      <c r="M498" s="439"/>
      <c r="N498" s="437"/>
      <c r="O498" s="438"/>
      <c r="P498" s="171"/>
      <c r="Q498" s="171"/>
      <c r="R498" s="171"/>
      <c r="S498" s="171"/>
      <c r="T498" s="171"/>
      <c r="U498" s="171"/>
      <c r="V498" s="172"/>
    </row>
    <row r="499" spans="8:22" ht="17.25" hidden="1" customHeight="1">
      <c r="H499" s="435"/>
      <c r="I499" s="433"/>
      <c r="J499" s="433"/>
      <c r="K499" s="433"/>
      <c r="L499" s="434"/>
      <c r="M499" s="440"/>
      <c r="N499" s="386"/>
      <c r="O499" s="387"/>
      <c r="P499" s="169"/>
      <c r="Q499" s="169"/>
      <c r="R499" s="169"/>
      <c r="S499" s="169"/>
      <c r="T499" s="169"/>
      <c r="U499" s="169"/>
      <c r="V499" s="170"/>
    </row>
    <row r="500" spans="8:22" ht="18" hidden="1" customHeight="1" thickBot="1">
      <c r="H500" s="436"/>
      <c r="I500" s="437"/>
      <c r="J500" s="437"/>
      <c r="K500" s="437"/>
      <c r="L500" s="438"/>
      <c r="M500" s="441"/>
      <c r="N500" s="442"/>
      <c r="O500" s="423"/>
      <c r="P500" s="168"/>
      <c r="Q500" s="168"/>
      <c r="R500" s="179"/>
      <c r="S500" s="179"/>
      <c r="T500" s="179"/>
      <c r="U500" s="179"/>
      <c r="V500" s="181"/>
    </row>
    <row r="501" spans="8:22" ht="17.25" hidden="1" customHeight="1">
      <c r="H501" s="432"/>
      <c r="I501" s="433"/>
      <c r="J501" s="433"/>
      <c r="K501" s="433"/>
      <c r="L501" s="434"/>
      <c r="M501" s="439"/>
      <c r="N501" s="437"/>
      <c r="O501" s="438"/>
      <c r="P501" s="171"/>
      <c r="Q501" s="171"/>
      <c r="R501" s="171"/>
      <c r="S501" s="171"/>
      <c r="T501" s="171"/>
      <c r="U501" s="171"/>
      <c r="V501" s="172"/>
    </row>
    <row r="502" spans="8:22" ht="17.25" hidden="1" customHeight="1">
      <c r="H502" s="435"/>
      <c r="I502" s="433"/>
      <c r="J502" s="433"/>
      <c r="K502" s="433"/>
      <c r="L502" s="434"/>
      <c r="M502" s="440"/>
      <c r="N502" s="386"/>
      <c r="O502" s="387"/>
      <c r="P502" s="169"/>
      <c r="Q502" s="169"/>
      <c r="R502" s="169"/>
      <c r="S502" s="169"/>
      <c r="T502" s="169"/>
      <c r="U502" s="169"/>
      <c r="V502" s="170"/>
    </row>
    <row r="503" spans="8:22" ht="18" hidden="1" customHeight="1" thickBot="1">
      <c r="H503" s="436"/>
      <c r="I503" s="437"/>
      <c r="J503" s="437"/>
      <c r="K503" s="437"/>
      <c r="L503" s="438"/>
      <c r="M503" s="441"/>
      <c r="N503" s="442"/>
      <c r="O503" s="423"/>
      <c r="P503" s="168"/>
      <c r="Q503" s="168"/>
      <c r="R503" s="179"/>
      <c r="S503" s="179"/>
      <c r="T503" s="179"/>
      <c r="U503" s="179"/>
      <c r="V503" s="181"/>
    </row>
    <row r="504" spans="8:22" ht="17.25" hidden="1" customHeight="1">
      <c r="H504" s="432"/>
      <c r="I504" s="433"/>
      <c r="J504" s="433"/>
      <c r="K504" s="433"/>
      <c r="L504" s="434"/>
      <c r="M504" s="439"/>
      <c r="N504" s="437"/>
      <c r="O504" s="438"/>
      <c r="P504" s="171"/>
      <c r="Q504" s="171"/>
      <c r="R504" s="171"/>
      <c r="S504" s="171"/>
      <c r="T504" s="171"/>
      <c r="U504" s="171"/>
      <c r="V504" s="172"/>
    </row>
    <row r="505" spans="8:22" ht="17.25" hidden="1" customHeight="1">
      <c r="H505" s="435"/>
      <c r="I505" s="433"/>
      <c r="J505" s="433"/>
      <c r="K505" s="433"/>
      <c r="L505" s="434"/>
      <c r="M505" s="440"/>
      <c r="N505" s="386"/>
      <c r="O505" s="387"/>
      <c r="P505" s="169"/>
      <c r="Q505" s="169"/>
      <c r="R505" s="169"/>
      <c r="S505" s="169"/>
      <c r="T505" s="169"/>
      <c r="U505" s="169"/>
      <c r="V505" s="170"/>
    </row>
    <row r="506" spans="8:22" ht="18" hidden="1" customHeight="1" thickBot="1">
      <c r="H506" s="436"/>
      <c r="I506" s="437"/>
      <c r="J506" s="437"/>
      <c r="K506" s="437"/>
      <c r="L506" s="438"/>
      <c r="M506" s="441"/>
      <c r="N506" s="442"/>
      <c r="O506" s="423"/>
      <c r="P506" s="168"/>
      <c r="Q506" s="168"/>
      <c r="R506" s="179"/>
      <c r="S506" s="179"/>
      <c r="T506" s="179"/>
      <c r="U506" s="179"/>
      <c r="V506" s="181"/>
    </row>
    <row r="507" spans="8:22" ht="17.25" hidden="1" customHeight="1">
      <c r="H507" s="432"/>
      <c r="I507" s="433"/>
      <c r="J507" s="433"/>
      <c r="K507" s="433"/>
      <c r="L507" s="434"/>
      <c r="M507" s="439"/>
      <c r="N507" s="437"/>
      <c r="O507" s="438"/>
      <c r="P507" s="171"/>
      <c r="Q507" s="171"/>
      <c r="R507" s="171"/>
      <c r="S507" s="171"/>
      <c r="T507" s="171"/>
      <c r="U507" s="171"/>
      <c r="V507" s="172"/>
    </row>
    <row r="508" spans="8:22" ht="17.25" hidden="1" customHeight="1">
      <c r="H508" s="435"/>
      <c r="I508" s="433"/>
      <c r="J508" s="433"/>
      <c r="K508" s="433"/>
      <c r="L508" s="434"/>
      <c r="M508" s="440"/>
      <c r="N508" s="386"/>
      <c r="O508" s="387"/>
      <c r="P508" s="169"/>
      <c r="Q508" s="169"/>
      <c r="R508" s="169"/>
      <c r="S508" s="169"/>
      <c r="T508" s="169"/>
      <c r="U508" s="169"/>
      <c r="V508" s="170"/>
    </row>
    <row r="509" spans="8:22" ht="18" hidden="1" customHeight="1" thickBot="1">
      <c r="H509" s="436"/>
      <c r="I509" s="437"/>
      <c r="J509" s="437"/>
      <c r="K509" s="437"/>
      <c r="L509" s="438"/>
      <c r="M509" s="441"/>
      <c r="N509" s="442"/>
      <c r="O509" s="423"/>
      <c r="P509" s="168"/>
      <c r="Q509" s="168"/>
      <c r="R509" s="179"/>
      <c r="S509" s="179"/>
      <c r="T509" s="179"/>
      <c r="U509" s="179"/>
      <c r="V509" s="181"/>
    </row>
    <row r="510" spans="8:22" ht="17.25" hidden="1" customHeight="1">
      <c r="H510" s="432"/>
      <c r="I510" s="433"/>
      <c r="J510" s="433"/>
      <c r="K510" s="433"/>
      <c r="L510" s="434"/>
      <c r="M510" s="439"/>
      <c r="N510" s="437"/>
      <c r="O510" s="438"/>
      <c r="P510" s="171"/>
      <c r="Q510" s="171"/>
      <c r="R510" s="171"/>
      <c r="S510" s="171"/>
      <c r="T510" s="171"/>
      <c r="U510" s="171"/>
      <c r="V510" s="172"/>
    </row>
    <row r="511" spans="8:22" ht="17.25" hidden="1" customHeight="1">
      <c r="H511" s="435"/>
      <c r="I511" s="433"/>
      <c r="J511" s="433"/>
      <c r="K511" s="433"/>
      <c r="L511" s="434"/>
      <c r="M511" s="440"/>
      <c r="N511" s="386"/>
      <c r="O511" s="387"/>
      <c r="P511" s="169"/>
      <c r="Q511" s="169"/>
      <c r="R511" s="169"/>
      <c r="S511" s="169"/>
      <c r="T511" s="169"/>
      <c r="U511" s="169"/>
      <c r="V511" s="170"/>
    </row>
    <row r="512" spans="8:22" ht="18" hidden="1" customHeight="1" thickBot="1">
      <c r="H512" s="436"/>
      <c r="I512" s="437"/>
      <c r="J512" s="437"/>
      <c r="K512" s="437"/>
      <c r="L512" s="438"/>
      <c r="M512" s="441"/>
      <c r="N512" s="442"/>
      <c r="O512" s="423"/>
      <c r="P512" s="168"/>
      <c r="Q512" s="168"/>
      <c r="R512" s="179"/>
      <c r="S512" s="179"/>
      <c r="T512" s="179"/>
      <c r="U512" s="179"/>
      <c r="V512" s="181"/>
    </row>
    <row r="513" spans="8:22" ht="17.25" hidden="1" customHeight="1">
      <c r="H513" s="432"/>
      <c r="I513" s="433"/>
      <c r="J513" s="433"/>
      <c r="K513" s="433"/>
      <c r="L513" s="434"/>
      <c r="M513" s="439"/>
      <c r="N513" s="437"/>
      <c r="O513" s="438"/>
      <c r="P513" s="171"/>
      <c r="Q513" s="171"/>
      <c r="R513" s="171"/>
      <c r="S513" s="171"/>
      <c r="T513" s="171"/>
      <c r="U513" s="171"/>
      <c r="V513" s="172"/>
    </row>
    <row r="514" spans="8:22" ht="17.25" hidden="1" customHeight="1">
      <c r="H514" s="435"/>
      <c r="I514" s="433"/>
      <c r="J514" s="433"/>
      <c r="K514" s="433"/>
      <c r="L514" s="434"/>
      <c r="M514" s="440"/>
      <c r="N514" s="386"/>
      <c r="O514" s="387"/>
      <c r="P514" s="169"/>
      <c r="Q514" s="169"/>
      <c r="R514" s="169"/>
      <c r="S514" s="169"/>
      <c r="T514" s="169"/>
      <c r="U514" s="169"/>
      <c r="V514" s="170"/>
    </row>
    <row r="515" spans="8:22" ht="18" hidden="1" customHeight="1" thickBot="1">
      <c r="H515" s="436"/>
      <c r="I515" s="437"/>
      <c r="J515" s="437"/>
      <c r="K515" s="437"/>
      <c r="L515" s="438"/>
      <c r="M515" s="441"/>
      <c r="N515" s="442"/>
      <c r="O515" s="423"/>
      <c r="P515" s="168"/>
      <c r="Q515" s="168"/>
      <c r="R515" s="179"/>
      <c r="S515" s="179"/>
      <c r="T515" s="179"/>
      <c r="U515" s="179"/>
      <c r="V515" s="181"/>
    </row>
    <row r="516" spans="8:22" ht="17.25" hidden="1" customHeight="1">
      <c r="H516" s="432"/>
      <c r="I516" s="433"/>
      <c r="J516" s="433"/>
      <c r="K516" s="433"/>
      <c r="L516" s="434"/>
      <c r="M516" s="439"/>
      <c r="N516" s="437"/>
      <c r="O516" s="438"/>
      <c r="P516" s="171"/>
      <c r="Q516" s="171"/>
      <c r="R516" s="171"/>
      <c r="S516" s="171"/>
      <c r="T516" s="171"/>
      <c r="U516" s="171"/>
      <c r="V516" s="172"/>
    </row>
    <row r="517" spans="8:22" ht="17.25" hidden="1" customHeight="1">
      <c r="H517" s="435"/>
      <c r="I517" s="433"/>
      <c r="J517" s="433"/>
      <c r="K517" s="433"/>
      <c r="L517" s="434"/>
      <c r="M517" s="440"/>
      <c r="N517" s="386"/>
      <c r="O517" s="387"/>
      <c r="P517" s="169"/>
      <c r="Q517" s="169"/>
      <c r="R517" s="169"/>
      <c r="S517" s="169"/>
      <c r="T517" s="169"/>
      <c r="U517" s="169"/>
      <c r="V517" s="170"/>
    </row>
    <row r="518" spans="8:22" ht="18" hidden="1" customHeight="1" thickBot="1">
      <c r="H518" s="436"/>
      <c r="I518" s="437"/>
      <c r="J518" s="437"/>
      <c r="K518" s="437"/>
      <c r="L518" s="438"/>
      <c r="M518" s="441"/>
      <c r="N518" s="442"/>
      <c r="O518" s="423"/>
      <c r="P518" s="168"/>
      <c r="Q518" s="168"/>
      <c r="R518" s="179"/>
      <c r="S518" s="179"/>
      <c r="T518" s="179"/>
      <c r="U518" s="179"/>
      <c r="V518" s="181"/>
    </row>
    <row r="519" spans="8:22" ht="17.25" hidden="1" customHeight="1">
      <c r="H519" s="432"/>
      <c r="I519" s="433"/>
      <c r="J519" s="433"/>
      <c r="K519" s="433"/>
      <c r="L519" s="434"/>
      <c r="M519" s="439"/>
      <c r="N519" s="437"/>
      <c r="O519" s="438"/>
      <c r="P519" s="171"/>
      <c r="Q519" s="171"/>
      <c r="R519" s="171"/>
      <c r="S519" s="171"/>
      <c r="T519" s="171"/>
      <c r="U519" s="171"/>
      <c r="V519" s="172"/>
    </row>
    <row r="520" spans="8:22" ht="17.25" hidden="1" customHeight="1">
      <c r="H520" s="435"/>
      <c r="I520" s="433"/>
      <c r="J520" s="433"/>
      <c r="K520" s="433"/>
      <c r="L520" s="434"/>
      <c r="M520" s="440"/>
      <c r="N520" s="386"/>
      <c r="O520" s="387"/>
      <c r="P520" s="169"/>
      <c r="Q520" s="169"/>
      <c r="R520" s="169"/>
      <c r="S520" s="169"/>
      <c r="T520" s="169"/>
      <c r="U520" s="169"/>
      <c r="V520" s="170"/>
    </row>
    <row r="521" spans="8:22" ht="18" hidden="1" customHeight="1" thickBot="1">
      <c r="H521" s="436"/>
      <c r="I521" s="437"/>
      <c r="J521" s="437"/>
      <c r="K521" s="437"/>
      <c r="L521" s="438"/>
      <c r="M521" s="441"/>
      <c r="N521" s="442"/>
      <c r="O521" s="423"/>
      <c r="P521" s="168"/>
      <c r="Q521" s="168"/>
      <c r="R521" s="179"/>
      <c r="S521" s="179"/>
      <c r="T521" s="179"/>
      <c r="U521" s="179"/>
      <c r="V521" s="181"/>
    </row>
    <row r="522" spans="8:22" ht="17.25" hidden="1" customHeight="1">
      <c r="H522" s="432"/>
      <c r="I522" s="433"/>
      <c r="J522" s="433"/>
      <c r="K522" s="433"/>
      <c r="L522" s="434"/>
      <c r="M522" s="439"/>
      <c r="N522" s="437"/>
      <c r="O522" s="438"/>
      <c r="P522" s="171"/>
      <c r="Q522" s="171"/>
      <c r="R522" s="171"/>
      <c r="S522" s="171"/>
      <c r="T522" s="171"/>
      <c r="U522" s="171"/>
      <c r="V522" s="172"/>
    </row>
    <row r="523" spans="8:22" ht="17.25" hidden="1" customHeight="1">
      <c r="H523" s="435"/>
      <c r="I523" s="433"/>
      <c r="J523" s="433"/>
      <c r="K523" s="433"/>
      <c r="L523" s="434"/>
      <c r="M523" s="440"/>
      <c r="N523" s="386"/>
      <c r="O523" s="387"/>
      <c r="P523" s="169"/>
      <c r="Q523" s="169"/>
      <c r="R523" s="169"/>
      <c r="S523" s="169"/>
      <c r="T523" s="169"/>
      <c r="U523" s="169"/>
      <c r="V523" s="170"/>
    </row>
    <row r="524" spans="8:22" ht="18" hidden="1" customHeight="1" thickBot="1">
      <c r="H524" s="436"/>
      <c r="I524" s="437"/>
      <c r="J524" s="437"/>
      <c r="K524" s="437"/>
      <c r="L524" s="438"/>
      <c r="M524" s="441"/>
      <c r="N524" s="442"/>
      <c r="O524" s="423"/>
      <c r="P524" s="168"/>
      <c r="Q524" s="168"/>
      <c r="R524" s="179"/>
      <c r="S524" s="179"/>
      <c r="T524" s="179"/>
      <c r="U524" s="179"/>
      <c r="V524" s="181"/>
    </row>
    <row r="525" spans="8:22" ht="17.25" hidden="1" customHeight="1">
      <c r="H525" s="432"/>
      <c r="I525" s="433"/>
      <c r="J525" s="433"/>
      <c r="K525" s="433"/>
      <c r="L525" s="434"/>
      <c r="M525" s="439"/>
      <c r="N525" s="437"/>
      <c r="O525" s="438"/>
      <c r="P525" s="171"/>
      <c r="Q525" s="171"/>
      <c r="R525" s="171"/>
      <c r="S525" s="171"/>
      <c r="T525" s="171"/>
      <c r="U525" s="171"/>
      <c r="V525" s="172"/>
    </row>
    <row r="526" spans="8:22" ht="17.25" hidden="1" customHeight="1">
      <c r="H526" s="435"/>
      <c r="I526" s="433"/>
      <c r="J526" s="433"/>
      <c r="K526" s="433"/>
      <c r="L526" s="434"/>
      <c r="M526" s="440"/>
      <c r="N526" s="386"/>
      <c r="O526" s="387"/>
      <c r="P526" s="169"/>
      <c r="Q526" s="169"/>
      <c r="R526" s="169"/>
      <c r="S526" s="169"/>
      <c r="T526" s="169"/>
      <c r="U526" s="169"/>
      <c r="V526" s="170"/>
    </row>
    <row r="527" spans="8:22" ht="18" hidden="1" customHeight="1" thickBot="1">
      <c r="H527" s="436"/>
      <c r="I527" s="437"/>
      <c r="J527" s="437"/>
      <c r="K527" s="437"/>
      <c r="L527" s="438"/>
      <c r="M527" s="441"/>
      <c r="N527" s="442"/>
      <c r="O527" s="423"/>
      <c r="P527" s="168"/>
      <c r="Q527" s="168"/>
      <c r="R527" s="179"/>
      <c r="S527" s="179"/>
      <c r="T527" s="179"/>
      <c r="U527" s="179"/>
      <c r="V527" s="181"/>
    </row>
    <row r="528" spans="8:22" ht="17.25" hidden="1" customHeight="1">
      <c r="H528" s="432"/>
      <c r="I528" s="433"/>
      <c r="J528" s="433"/>
      <c r="K528" s="433"/>
      <c r="L528" s="434"/>
      <c r="M528" s="439"/>
      <c r="N528" s="437"/>
      <c r="O528" s="438"/>
      <c r="P528" s="171"/>
      <c r="Q528" s="171"/>
      <c r="R528" s="171"/>
      <c r="S528" s="171"/>
      <c r="T528" s="171"/>
      <c r="U528" s="171"/>
      <c r="V528" s="172"/>
    </row>
    <row r="529" spans="8:22" ht="17.25" hidden="1" customHeight="1">
      <c r="H529" s="435"/>
      <c r="I529" s="433"/>
      <c r="J529" s="433"/>
      <c r="K529" s="433"/>
      <c r="L529" s="434"/>
      <c r="M529" s="440"/>
      <c r="N529" s="386"/>
      <c r="O529" s="387"/>
      <c r="P529" s="169"/>
      <c r="Q529" s="169"/>
      <c r="R529" s="169"/>
      <c r="S529" s="169"/>
      <c r="T529" s="169"/>
      <c r="U529" s="169"/>
      <c r="V529" s="170"/>
    </row>
    <row r="530" spans="8:22" ht="18" hidden="1" customHeight="1" thickBot="1">
      <c r="H530" s="436"/>
      <c r="I530" s="437"/>
      <c r="J530" s="437"/>
      <c r="K530" s="437"/>
      <c r="L530" s="438"/>
      <c r="M530" s="441"/>
      <c r="N530" s="442"/>
      <c r="O530" s="423"/>
      <c r="P530" s="168"/>
      <c r="Q530" s="168"/>
      <c r="R530" s="179"/>
      <c r="S530" s="179"/>
      <c r="T530" s="179"/>
      <c r="U530" s="179"/>
      <c r="V530" s="181"/>
    </row>
    <row r="531" spans="8:22" ht="18" hidden="1" customHeight="1">
      <c r="H531" s="432"/>
      <c r="I531" s="433"/>
      <c r="J531" s="433"/>
      <c r="K531" s="433"/>
      <c r="L531" s="434"/>
      <c r="M531" s="439"/>
      <c r="N531" s="437"/>
      <c r="O531" s="438"/>
      <c r="P531" s="171"/>
      <c r="Q531" s="171"/>
      <c r="R531" s="171"/>
      <c r="S531" s="171"/>
      <c r="T531" s="171"/>
      <c r="U531" s="171"/>
      <c r="V531" s="172"/>
    </row>
    <row r="532" spans="8:22" ht="17.25" hidden="1" customHeight="1">
      <c r="H532" s="435"/>
      <c r="I532" s="433"/>
      <c r="J532" s="433"/>
      <c r="K532" s="433"/>
      <c r="L532" s="434"/>
      <c r="M532" s="440"/>
      <c r="N532" s="386"/>
      <c r="O532" s="387"/>
      <c r="P532" s="169"/>
      <c r="Q532" s="169"/>
      <c r="R532" s="169"/>
      <c r="S532" s="169"/>
      <c r="T532" s="169"/>
      <c r="U532" s="169"/>
      <c r="V532" s="170"/>
    </row>
    <row r="533" spans="8:22" ht="18" hidden="1" customHeight="1" thickBot="1">
      <c r="H533" s="436"/>
      <c r="I533" s="437"/>
      <c r="J533" s="437"/>
      <c r="K533" s="437"/>
      <c r="L533" s="438"/>
      <c r="M533" s="441"/>
      <c r="N533" s="442"/>
      <c r="O533" s="423"/>
      <c r="P533" s="168"/>
      <c r="Q533" s="168"/>
      <c r="R533" s="179"/>
      <c r="S533" s="179"/>
      <c r="T533" s="179"/>
      <c r="U533" s="179"/>
      <c r="V533" s="181"/>
    </row>
    <row r="534" spans="8:22" ht="18" hidden="1" customHeight="1">
      <c r="H534" s="432"/>
      <c r="I534" s="433"/>
      <c r="J534" s="433"/>
      <c r="K534" s="433"/>
      <c r="L534" s="434"/>
      <c r="M534" s="439"/>
      <c r="N534" s="437"/>
      <c r="O534" s="438"/>
      <c r="P534" s="171"/>
      <c r="Q534" s="171"/>
      <c r="R534" s="171"/>
      <c r="S534" s="171"/>
      <c r="T534" s="171"/>
      <c r="U534" s="171"/>
      <c r="V534" s="172"/>
    </row>
    <row r="535" spans="8:22" ht="17.25" hidden="1" customHeight="1">
      <c r="H535" s="435"/>
      <c r="I535" s="433"/>
      <c r="J535" s="433"/>
      <c r="K535" s="433"/>
      <c r="L535" s="434"/>
      <c r="M535" s="440"/>
      <c r="N535" s="386"/>
      <c r="O535" s="387"/>
      <c r="P535" s="169"/>
      <c r="Q535" s="169"/>
      <c r="R535" s="169"/>
      <c r="S535" s="169"/>
      <c r="T535" s="169"/>
      <c r="U535" s="169"/>
      <c r="V535" s="170"/>
    </row>
    <row r="536" spans="8:22" ht="18" hidden="1" customHeight="1" thickBot="1">
      <c r="H536" s="436"/>
      <c r="I536" s="437"/>
      <c r="J536" s="437"/>
      <c r="K536" s="437"/>
      <c r="L536" s="438"/>
      <c r="M536" s="441"/>
      <c r="N536" s="442"/>
      <c r="O536" s="423"/>
      <c r="P536" s="168"/>
      <c r="Q536" s="168"/>
      <c r="R536" s="179"/>
      <c r="S536" s="179"/>
      <c r="T536" s="179"/>
      <c r="U536" s="179"/>
      <c r="V536" s="181"/>
    </row>
    <row r="537" spans="8:22" ht="17.25" hidden="1" customHeight="1">
      <c r="H537" s="432"/>
      <c r="I537" s="433"/>
      <c r="J537" s="433"/>
      <c r="K537" s="433"/>
      <c r="L537" s="434"/>
      <c r="M537" s="439"/>
      <c r="N537" s="437"/>
      <c r="O537" s="438"/>
      <c r="P537" s="171"/>
      <c r="Q537" s="171"/>
      <c r="R537" s="171"/>
      <c r="S537" s="171"/>
      <c r="T537" s="171"/>
      <c r="U537" s="171"/>
      <c r="V537" s="172"/>
    </row>
    <row r="538" spans="8:22" ht="17.25" hidden="1" customHeight="1">
      <c r="H538" s="435"/>
      <c r="I538" s="433"/>
      <c r="J538" s="433"/>
      <c r="K538" s="433"/>
      <c r="L538" s="434"/>
      <c r="M538" s="440"/>
      <c r="N538" s="386"/>
      <c r="O538" s="387"/>
      <c r="P538" s="169"/>
      <c r="Q538" s="169"/>
      <c r="R538" s="169"/>
      <c r="S538" s="169"/>
      <c r="T538" s="169"/>
      <c r="U538" s="169"/>
      <c r="V538" s="170"/>
    </row>
    <row r="539" spans="8:22" ht="18" hidden="1" customHeight="1" thickBot="1">
      <c r="H539" s="436"/>
      <c r="I539" s="437"/>
      <c r="J539" s="437"/>
      <c r="K539" s="437"/>
      <c r="L539" s="438"/>
      <c r="M539" s="441"/>
      <c r="N539" s="442"/>
      <c r="O539" s="423"/>
      <c r="P539" s="168"/>
      <c r="Q539" s="168"/>
      <c r="R539" s="179"/>
      <c r="S539" s="179"/>
      <c r="T539" s="179"/>
      <c r="U539" s="179"/>
      <c r="V539" s="181"/>
    </row>
    <row r="540" spans="8:22" ht="17.25" hidden="1" customHeight="1">
      <c r="H540" s="432"/>
      <c r="I540" s="433"/>
      <c r="J540" s="433"/>
      <c r="K540" s="433"/>
      <c r="L540" s="434"/>
      <c r="M540" s="439"/>
      <c r="N540" s="437"/>
      <c r="O540" s="438"/>
      <c r="P540" s="171"/>
      <c r="Q540" s="171"/>
      <c r="R540" s="171"/>
      <c r="S540" s="171"/>
      <c r="T540" s="171"/>
      <c r="U540" s="171"/>
      <c r="V540" s="172"/>
    </row>
    <row r="541" spans="8:22" ht="17.25" hidden="1" customHeight="1">
      <c r="H541" s="435"/>
      <c r="I541" s="433"/>
      <c r="J541" s="433"/>
      <c r="K541" s="433"/>
      <c r="L541" s="434"/>
      <c r="M541" s="440"/>
      <c r="N541" s="386"/>
      <c r="O541" s="387"/>
      <c r="P541" s="169"/>
      <c r="Q541" s="169"/>
      <c r="R541" s="169"/>
      <c r="S541" s="169"/>
      <c r="T541" s="169"/>
      <c r="U541" s="169"/>
      <c r="V541" s="170"/>
    </row>
    <row r="542" spans="8:22" ht="18" hidden="1" customHeight="1" thickBot="1">
      <c r="H542" s="436"/>
      <c r="I542" s="437"/>
      <c r="J542" s="437"/>
      <c r="K542" s="437"/>
      <c r="L542" s="438"/>
      <c r="M542" s="441"/>
      <c r="N542" s="442"/>
      <c r="O542" s="423"/>
      <c r="P542" s="168"/>
      <c r="Q542" s="168"/>
      <c r="R542" s="179"/>
      <c r="S542" s="179"/>
      <c r="T542" s="179"/>
      <c r="U542" s="179"/>
      <c r="V542" s="181"/>
    </row>
    <row r="543" spans="8:22" ht="17.25" hidden="1" customHeight="1">
      <c r="H543" s="445"/>
      <c r="I543" s="433"/>
      <c r="J543" s="433"/>
      <c r="K543" s="433"/>
      <c r="L543" s="434"/>
      <c r="M543" s="439"/>
      <c r="N543" s="437"/>
      <c r="O543" s="438"/>
      <c r="P543" s="171"/>
      <c r="Q543" s="171"/>
      <c r="R543" s="171"/>
      <c r="S543" s="171"/>
      <c r="T543" s="171"/>
      <c r="U543" s="171"/>
      <c r="V543" s="172"/>
    </row>
    <row r="544" spans="8:22" ht="17.25" hidden="1" customHeight="1">
      <c r="H544" s="435"/>
      <c r="I544" s="433"/>
      <c r="J544" s="433"/>
      <c r="K544" s="433"/>
      <c r="L544" s="434"/>
      <c r="M544" s="440"/>
      <c r="N544" s="386"/>
      <c r="O544" s="387"/>
      <c r="P544" s="169"/>
      <c r="Q544" s="169"/>
      <c r="R544" s="169"/>
      <c r="S544" s="169"/>
      <c r="T544" s="169"/>
      <c r="U544" s="169"/>
      <c r="V544" s="170"/>
    </row>
    <row r="545" spans="8:22" ht="18" hidden="1" customHeight="1" thickBot="1">
      <c r="H545" s="436"/>
      <c r="I545" s="437"/>
      <c r="J545" s="437"/>
      <c r="K545" s="437"/>
      <c r="L545" s="438"/>
      <c r="M545" s="441"/>
      <c r="N545" s="442"/>
      <c r="O545" s="423"/>
      <c r="P545" s="168"/>
      <c r="Q545" s="168"/>
      <c r="R545" s="179"/>
      <c r="S545" s="179"/>
      <c r="T545" s="179"/>
      <c r="U545" s="179"/>
      <c r="V545" s="181"/>
    </row>
  </sheetData>
  <protectedRanges>
    <protectedRange sqref="AH255:AM255 AH282:AM282 AH309:AM309 AH336:AM336 AH363:AM363 B472:F473 AH390:AM390 B255:F255 B282:F282 B309:F309 B336:F336 B363:F363 B390:F390 AH433:AM433 B433:F433" name="Rango5_2_1"/>
    <protectedRange sqref="AM7 B215 AH141:AM141 AM9 AH42:AM42 AH216:AM216 AH223:AM223 AH8:AM8 AH33:AM33 AH85:AM85 AH156:AM156 AH177:AM177 AH186:AM186 AH130:AM130 B8:AA8 B42:AA42 B85:AA85 B130:AA130 B156:AA156 B177:AA177 B186:AA186 B141:AA141 B33:AA33 M433:AA433 B216:F216 M390:AA390 M363:AA363 M336:AA336 M309:AA309 M282:AA282 M255:AA255 M236:AA236 B223:F223 M223:AA223 M216:AA216 AM49 AM51 AM53 AM55 AM57 AM59 AM61 AM63 AM65 AM67 AM69 AM71 AM73 AM75 AM77 AM79 AM81 AM86 AM88 AM90 AM92 AM94 AM96 AM98 AM100 AM102 AM104 AM106 AM108 AM110 AM112 AM114 AM116 AM118 AM120 AM122 AM124 AM126 AM131 AM133 AM135 AM137 AM165 AM167 AM169 AM171 AM173 AM205 AM207 AM209 AM211 AM228 AM230 AM232 AM247 AM249 AM251 AM274 AM276 AM278 AM305 AM330 AM332 AM359 AM387 AM406 AM408 AM410 AM412 AM414 AM416 AM418 AM420 AM422 AM424 AM426 AM428 AM430 AM442 AM444 AM446 AM448 AM450 AM452 AM454 AM456 AM458 AM460 AM462 AM464 AM466 AM468 AM470 AM11 AM13 AM15 AM17 AM19 AM21 AM23 AM25 AM27 AM29 AM34 AM36 AM38 AM43 AM45:AM47 AM434 AM436 AM438 AM440 AM142 AM144 AM146 AM148 AM150 AM152 AM159 AM161 AM163 AM157 AM178 AM180 AM182 AM187 AM189 AM191 AM193 AM195 AM197 AM199 AM201 AM203 AM217 AM219 AM224 AM226 AM237 AM239 AM241 AM243 AM245 AM256 AM258 AM260 AM262 AM264 AM266 AM268 AM270 AM272 AM283 AM285 AM287 AM289 AM291 AM293 AM295 AM297 AM299 AM301 AM303 AM310 AM312 AM314 AM316 AM318 AM320 AM322 AM324 AM326 AM328 AM337 AM339 AM341 AM343 AM345 AM347 AM349 AM351 AM353 AM355 AM357 AM364:AM385 AM391:AM404" name="Rango4_2_1"/>
    <protectedRange sqref="C9:C30 C34:C39 C43:C82 C86:C127 C131:C138 C142:C153 C157:C174 C178:C183 C187:C212 C217:C220 C224:C233 C237:C252 C256:C279 C283:C306 C310:C333 C337:C360 C364:C387 C391:C430 C434:C471" name="Rango1_11_1_1"/>
    <protectedRange sqref="B83:C84" name="Rango1_12_1_1"/>
    <protectedRange sqref="C5" name="Rango1_1_1_1"/>
    <protectedRange sqref="L4:U4" name="Rango1_3_1_1"/>
    <protectedRange sqref="G5:AA5" name="Rango1_4_1_1"/>
    <protectedRange sqref="AB6" name="Rango6_1_1_1"/>
    <protectedRange sqref="AB255:AG255 AB282:AG282 AB309:AG309 AB336:AG336 AB363:AG363 AB390:AG390 AB433:AG433" name="Rango5_1_1_1"/>
    <protectedRange sqref="AG7 AB42:AG42 AB216:AG216 AB223:AG223 AB8:AG8 AB33:AG33 AB85:AG85 AB156:AG156 AB177:AG177 AB186:AG186 AG141 AB139:AF139 AB130:AG130" name="Rango4_1_1_1"/>
    <protectedRange sqref="V1:AA4" name="Rango1_14_1_1"/>
    <protectedRange sqref="E393:E396" name="Rango1_30"/>
    <protectedRange sqref="E180:E181" name="Rango1_34"/>
    <protectedRange sqref="E178:E179" name="Rango1_36"/>
    <protectedRange sqref="E217:E218" name="Rango1_27_2"/>
    <protectedRange sqref="E219:E220" name="Rango1_32_2"/>
    <protectedRange sqref="E15:E30" name="Rango1_5"/>
    <protectedRange sqref="E197:E198" name="Rango1_21_1_2_1"/>
    <protectedRange sqref="E189:E192" name="Rango1_33_2_1_2"/>
    <protectedRange sqref="E187:E188" name="Rango1_33_2_1_1_1"/>
    <protectedRange sqref="E193:E196" name="Rango1_21_1_2_1_1"/>
    <protectedRange sqref="P191:X195" name="Rango1_14_2_3"/>
    <protectedRange sqref="K178:M180" name="Rango1_14_2_2"/>
    <protectedRange sqref="K217:W219" name="Rango1_14_2_4"/>
    <protectedRange sqref="E43:E82" name="Rango1_1_1_1_1_3_1_1"/>
    <protectedRange sqref="L43:X59" name="Rango1_14_2_5"/>
    <protectedRange sqref="E86:E127" name="Rango1_8_1"/>
    <protectedRange sqref="P86:X94" name="Rango1_14_2_6"/>
    <protectedRange sqref="G223:L223 G236:L236 G255:L255 G282:L282 G309:L309 G336:L336 G363:L363 G390:L390 G433:L433" name="Rango4_2_1_1"/>
    <protectedRange sqref="G216:L216" name="Rango4_2_1_1_1"/>
  </protectedRanges>
  <mergeCells count="3182">
    <mergeCell ref="C4:E5"/>
    <mergeCell ref="AI429:AI430"/>
    <mergeCell ref="AJ429:AJ430"/>
    <mergeCell ref="AK429:AK430"/>
    <mergeCell ref="AH427:AH428"/>
    <mergeCell ref="AI427:AI428"/>
    <mergeCell ref="B55:B56"/>
    <mergeCell ref="B57:B58"/>
    <mergeCell ref="D264:D265"/>
    <mergeCell ref="E427:E428"/>
    <mergeCell ref="E413:E414"/>
    <mergeCell ref="E415:E416"/>
    <mergeCell ref="E417:E418"/>
    <mergeCell ref="E65:E66"/>
    <mergeCell ref="E55:E56"/>
    <mergeCell ref="E57:E58"/>
    <mergeCell ref="AK425:AK426"/>
    <mergeCell ref="AK423:AK424"/>
    <mergeCell ref="AK419:AK420"/>
    <mergeCell ref="AH413:AH414"/>
    <mergeCell ref="AI413:AI414"/>
    <mergeCell ref="AJ413:AJ414"/>
    <mergeCell ref="AH401:AH402"/>
    <mergeCell ref="AH425:AH426"/>
    <mergeCell ref="AE425:AE426"/>
    <mergeCell ref="AF425:AF426"/>
    <mergeCell ref="AE427:AE428"/>
    <mergeCell ref="AF427:AF428"/>
    <mergeCell ref="AJ427:AJ428"/>
    <mergeCell ref="AK427:AK428"/>
    <mergeCell ref="AJ399:AJ400"/>
    <mergeCell ref="E425:E426"/>
    <mergeCell ref="B8:C8"/>
    <mergeCell ref="B33:D33"/>
    <mergeCell ref="B42:D42"/>
    <mergeCell ref="B85:D85"/>
    <mergeCell ref="B130:D130"/>
    <mergeCell ref="B141:D141"/>
    <mergeCell ref="B156:D156"/>
    <mergeCell ref="B177:D177"/>
    <mergeCell ref="B186:D186"/>
    <mergeCell ref="B216:D216"/>
    <mergeCell ref="B223:D223"/>
    <mergeCell ref="B236:D236"/>
    <mergeCell ref="B255:D255"/>
    <mergeCell ref="B282:D282"/>
    <mergeCell ref="B309:D309"/>
    <mergeCell ref="E419:E420"/>
    <mergeCell ref="D133:D134"/>
    <mergeCell ref="D131:D132"/>
    <mergeCell ref="B266:B267"/>
    <mergeCell ref="D27:D28"/>
    <mergeCell ref="D29:D30"/>
    <mergeCell ref="B90:B91"/>
    <mergeCell ref="D86:D87"/>
    <mergeCell ref="D88:D89"/>
    <mergeCell ref="B262:B263"/>
    <mergeCell ref="E364:E365"/>
    <mergeCell ref="E114:E115"/>
    <mergeCell ref="E108:E109"/>
    <mergeCell ref="E110:E111"/>
    <mergeCell ref="E112:E113"/>
    <mergeCell ref="B320:B321"/>
    <mergeCell ref="D295:D296"/>
    <mergeCell ref="E423:E424"/>
    <mergeCell ref="B388:B389"/>
    <mergeCell ref="E399:E400"/>
    <mergeCell ref="B423:B424"/>
    <mergeCell ref="B411:B412"/>
    <mergeCell ref="B413:B414"/>
    <mergeCell ref="AK415:AK416"/>
    <mergeCell ref="AH421:AH422"/>
    <mergeCell ref="AI421:AI422"/>
    <mergeCell ref="AJ421:AJ422"/>
    <mergeCell ref="AK421:AK422"/>
    <mergeCell ref="AH419:AH420"/>
    <mergeCell ref="AI419:AI420"/>
    <mergeCell ref="AJ419:AJ420"/>
    <mergeCell ref="B47:B48"/>
    <mergeCell ref="B19:B20"/>
    <mergeCell ref="B21:B22"/>
    <mergeCell ref="D19:D20"/>
    <mergeCell ref="D21:D22"/>
    <mergeCell ref="AC25:AC26"/>
    <mergeCell ref="AC27:AC28"/>
    <mergeCell ref="AC29:AC30"/>
    <mergeCell ref="AC31:AC32"/>
    <mergeCell ref="P156:R156"/>
    <mergeCell ref="AI401:AI402"/>
    <mergeCell ref="AJ401:AJ402"/>
    <mergeCell ref="AK401:AK402"/>
    <mergeCell ref="AH399:AH400"/>
    <mergeCell ref="AI399:AI400"/>
    <mergeCell ref="AH388:AH389"/>
    <mergeCell ref="AI388:AI389"/>
    <mergeCell ref="E421:E422"/>
    <mergeCell ref="AK399:AK400"/>
    <mergeCell ref="AH391:AH392"/>
    <mergeCell ref="AI391:AI392"/>
    <mergeCell ref="AJ391:AJ392"/>
    <mergeCell ref="AK391:AK392"/>
    <mergeCell ref="AG390:AM390"/>
    <mergeCell ref="AJ388:AJ389"/>
    <mergeCell ref="AK388:AK389"/>
    <mergeCell ref="AJ376:AJ377"/>
    <mergeCell ref="AK376:AK377"/>
    <mergeCell ref="AH378:AH379"/>
    <mergeCell ref="AI378:AI379"/>
    <mergeCell ref="AJ378:AJ379"/>
    <mergeCell ref="AK378:AK379"/>
    <mergeCell ref="AH384:AH385"/>
    <mergeCell ref="AI384:AI385"/>
    <mergeCell ref="AH393:AH394"/>
    <mergeCell ref="AI393:AI394"/>
    <mergeCell ref="AJ393:AJ394"/>
    <mergeCell ref="AJ384:AJ385"/>
    <mergeCell ref="AK384:AK385"/>
    <mergeCell ref="AH382:AH383"/>
    <mergeCell ref="AI382:AI383"/>
    <mergeCell ref="AJ382:AJ383"/>
    <mergeCell ref="AK382:AK383"/>
    <mergeCell ref="AH376:AH377"/>
    <mergeCell ref="AI376:AI377"/>
    <mergeCell ref="AH386:AH387"/>
    <mergeCell ref="AI386:AI387"/>
    <mergeCell ref="AK386:AK387"/>
    <mergeCell ref="AH334:AH335"/>
    <mergeCell ref="AI334:AI335"/>
    <mergeCell ref="AJ334:AJ335"/>
    <mergeCell ref="AK334:AK335"/>
    <mergeCell ref="AH332:AH333"/>
    <mergeCell ref="AI332:AI333"/>
    <mergeCell ref="AJ332:AJ333"/>
    <mergeCell ref="AK332:AK333"/>
    <mergeCell ref="AJ357:AJ358"/>
    <mergeCell ref="AK357:AK358"/>
    <mergeCell ref="AH364:AH365"/>
    <mergeCell ref="AI364:AI365"/>
    <mergeCell ref="AJ364:AJ365"/>
    <mergeCell ref="AK364:AK365"/>
    <mergeCell ref="AH361:AH362"/>
    <mergeCell ref="AI361:AI362"/>
    <mergeCell ref="AJ361:AJ362"/>
    <mergeCell ref="AK361:AK362"/>
    <mergeCell ref="AH341:AH342"/>
    <mergeCell ref="AI341:AI342"/>
    <mergeCell ref="AJ341:AJ342"/>
    <mergeCell ref="AK341:AK342"/>
    <mergeCell ref="AK345:AK346"/>
    <mergeCell ref="AG336:AM336"/>
    <mergeCell ref="AG363:AM363"/>
    <mergeCell ref="AK339:AK340"/>
    <mergeCell ref="AK337:AK338"/>
    <mergeCell ref="AI339:AI340"/>
    <mergeCell ref="AH351:AH352"/>
    <mergeCell ref="AI351:AI352"/>
    <mergeCell ref="AJ351:AJ352"/>
    <mergeCell ref="AK351:AK352"/>
    <mergeCell ref="AJ322:AJ323"/>
    <mergeCell ref="AK322:AK323"/>
    <mergeCell ref="AH320:AH321"/>
    <mergeCell ref="AI320:AI321"/>
    <mergeCell ref="AJ320:AJ321"/>
    <mergeCell ref="AK320:AK321"/>
    <mergeCell ref="AH318:AH319"/>
    <mergeCell ref="AI318:AI319"/>
    <mergeCell ref="AJ318:AJ319"/>
    <mergeCell ref="AK318:AK319"/>
    <mergeCell ref="AH316:AH317"/>
    <mergeCell ref="AI316:AI317"/>
    <mergeCell ref="AJ316:AJ317"/>
    <mergeCell ref="AK316:AK317"/>
    <mergeCell ref="AJ330:AJ331"/>
    <mergeCell ref="AK330:AK331"/>
    <mergeCell ref="AH328:AH329"/>
    <mergeCell ref="AI328:AI329"/>
    <mergeCell ref="AJ328:AJ329"/>
    <mergeCell ref="AK328:AK329"/>
    <mergeCell ref="AH330:AH331"/>
    <mergeCell ref="AI330:AI331"/>
    <mergeCell ref="AH326:AH327"/>
    <mergeCell ref="AI326:AI327"/>
    <mergeCell ref="AJ326:AJ327"/>
    <mergeCell ref="AK326:AK327"/>
    <mergeCell ref="AH324:AH325"/>
    <mergeCell ref="AI324:AI325"/>
    <mergeCell ref="AJ324:AJ325"/>
    <mergeCell ref="AK324:AK325"/>
    <mergeCell ref="AH322:AH323"/>
    <mergeCell ref="AI322:AI323"/>
    <mergeCell ref="AH314:AH315"/>
    <mergeCell ref="AI314:AI315"/>
    <mergeCell ref="AJ314:AJ315"/>
    <mergeCell ref="AK314:AK315"/>
    <mergeCell ref="AH312:AH313"/>
    <mergeCell ref="AI312:AI313"/>
    <mergeCell ref="AJ312:AJ313"/>
    <mergeCell ref="AK312:AK313"/>
    <mergeCell ref="AI301:AI302"/>
    <mergeCell ref="AJ301:AJ302"/>
    <mergeCell ref="AK301:AK302"/>
    <mergeCell ref="AH303:AH304"/>
    <mergeCell ref="AI303:AI304"/>
    <mergeCell ref="AJ303:AJ304"/>
    <mergeCell ref="AK303:AK304"/>
    <mergeCell ref="AH310:AH311"/>
    <mergeCell ref="AI310:AI311"/>
    <mergeCell ref="AJ310:AJ311"/>
    <mergeCell ref="AK310:AK311"/>
    <mergeCell ref="AH307:AH308"/>
    <mergeCell ref="AI307:AI308"/>
    <mergeCell ref="AJ307:AJ308"/>
    <mergeCell ref="AK307:AK308"/>
    <mergeCell ref="AH293:AH294"/>
    <mergeCell ref="AI293:AI294"/>
    <mergeCell ref="AJ293:AJ294"/>
    <mergeCell ref="AK293:AK294"/>
    <mergeCell ref="AH291:AH292"/>
    <mergeCell ref="AI291:AI292"/>
    <mergeCell ref="AJ291:AJ292"/>
    <mergeCell ref="AK291:AK292"/>
    <mergeCell ref="AH297:AH298"/>
    <mergeCell ref="AI297:AI298"/>
    <mergeCell ref="AJ297:AJ298"/>
    <mergeCell ref="AK297:AK298"/>
    <mergeCell ref="AH295:AH296"/>
    <mergeCell ref="AI295:AI296"/>
    <mergeCell ref="AJ295:AJ296"/>
    <mergeCell ref="AK295:AK296"/>
    <mergeCell ref="AG309:AM309"/>
    <mergeCell ref="AI299:AI300"/>
    <mergeCell ref="AJ299:AJ300"/>
    <mergeCell ref="AK299:AK300"/>
    <mergeCell ref="AH305:AH306"/>
    <mergeCell ref="AI305:AI306"/>
    <mergeCell ref="AJ305:AJ306"/>
    <mergeCell ref="AK305:AK306"/>
    <mergeCell ref="AH280:AH281"/>
    <mergeCell ref="AI280:AI281"/>
    <mergeCell ref="AJ280:AJ281"/>
    <mergeCell ref="AK280:AK281"/>
    <mergeCell ref="AH278:AH279"/>
    <mergeCell ref="AI278:AI279"/>
    <mergeCell ref="AJ278:AJ279"/>
    <mergeCell ref="AK278:AK279"/>
    <mergeCell ref="AI289:AI290"/>
    <mergeCell ref="AJ289:AJ290"/>
    <mergeCell ref="AK289:AK290"/>
    <mergeCell ref="AH287:AH288"/>
    <mergeCell ref="AI287:AI288"/>
    <mergeCell ref="AJ287:AJ288"/>
    <mergeCell ref="AK287:AK288"/>
    <mergeCell ref="AH285:AH286"/>
    <mergeCell ref="AI285:AI286"/>
    <mergeCell ref="AJ285:AJ286"/>
    <mergeCell ref="AK285:AK286"/>
    <mergeCell ref="AH283:AH284"/>
    <mergeCell ref="AI283:AI284"/>
    <mergeCell ref="AJ283:AJ284"/>
    <mergeCell ref="AK283:AK284"/>
    <mergeCell ref="AG282:AM282"/>
    <mergeCell ref="AH289:AH290"/>
    <mergeCell ref="AH268:AH269"/>
    <mergeCell ref="AI268:AI269"/>
    <mergeCell ref="AJ268:AJ269"/>
    <mergeCell ref="AK268:AK269"/>
    <mergeCell ref="AH266:AH267"/>
    <mergeCell ref="AI266:AI267"/>
    <mergeCell ref="AJ266:AJ267"/>
    <mergeCell ref="AK266:AK267"/>
    <mergeCell ref="AJ260:AJ261"/>
    <mergeCell ref="AK260:AK261"/>
    <mergeCell ref="AH260:AH261"/>
    <mergeCell ref="AI260:AI261"/>
    <mergeCell ref="AK276:AK277"/>
    <mergeCell ref="AH274:AH275"/>
    <mergeCell ref="AI274:AI275"/>
    <mergeCell ref="AJ274:AJ275"/>
    <mergeCell ref="AK274:AK275"/>
    <mergeCell ref="AI253:AI254"/>
    <mergeCell ref="AJ253:AJ254"/>
    <mergeCell ref="AK253:AK254"/>
    <mergeCell ref="AI239:AI240"/>
    <mergeCell ref="AK247:AK248"/>
    <mergeCell ref="AJ239:AJ240"/>
    <mergeCell ref="AK239:AK240"/>
    <mergeCell ref="AJ243:AJ244"/>
    <mergeCell ref="AK243:AK244"/>
    <mergeCell ref="AJ241:AJ242"/>
    <mergeCell ref="AK241:AK242"/>
    <mergeCell ref="AJ247:AJ248"/>
    <mergeCell ref="AI258:AI259"/>
    <mergeCell ref="AJ258:AJ259"/>
    <mergeCell ref="AK258:AK259"/>
    <mergeCell ref="AH264:AH265"/>
    <mergeCell ref="AI264:AI265"/>
    <mergeCell ref="AJ264:AJ265"/>
    <mergeCell ref="AK264:AK265"/>
    <mergeCell ref="AH262:AH263"/>
    <mergeCell ref="AI262:AI263"/>
    <mergeCell ref="AJ262:AJ263"/>
    <mergeCell ref="AK262:AK263"/>
    <mergeCell ref="AJ251:AJ252"/>
    <mergeCell ref="AI247:AI248"/>
    <mergeCell ref="AH245:AH246"/>
    <mergeCell ref="AI241:AI242"/>
    <mergeCell ref="AJ161:AJ162"/>
    <mergeCell ref="AK161:AK162"/>
    <mergeCell ref="AG156:AM156"/>
    <mergeCell ref="AH157:AH158"/>
    <mergeCell ref="AI157:AI158"/>
    <mergeCell ref="AJ157:AJ158"/>
    <mergeCell ref="AJ191:AJ192"/>
    <mergeCell ref="AK191:AK192"/>
    <mergeCell ref="AG186:AM186"/>
    <mergeCell ref="AH193:AH194"/>
    <mergeCell ref="AH167:AH168"/>
    <mergeCell ref="AI163:AI164"/>
    <mergeCell ref="AI175:AI176"/>
    <mergeCell ref="AJ175:AJ176"/>
    <mergeCell ref="AG177:AM177"/>
    <mergeCell ref="AJ184:AJ185"/>
    <mergeCell ref="AK184:AK185"/>
    <mergeCell ref="AH182:AH183"/>
    <mergeCell ref="AI182:AI183"/>
    <mergeCell ref="AJ182:AJ183"/>
    <mergeCell ref="AK182:AK183"/>
    <mergeCell ref="AJ187:AJ188"/>
    <mergeCell ref="AK187:AK188"/>
    <mergeCell ref="AK175:AK176"/>
    <mergeCell ref="AI171:AI172"/>
    <mergeCell ref="AJ171:AJ172"/>
    <mergeCell ref="AK171:AK172"/>
    <mergeCell ref="AJ189:AJ190"/>
    <mergeCell ref="AK189:AK190"/>
    <mergeCell ref="AH187:AH188"/>
    <mergeCell ref="AK165:AK166"/>
    <mergeCell ref="AK178:AK179"/>
    <mergeCell ref="AJ128:AJ129"/>
    <mergeCell ref="AI126:AI127"/>
    <mergeCell ref="AJ126:AJ127"/>
    <mergeCell ref="AK157:AK158"/>
    <mergeCell ref="AI146:AI147"/>
    <mergeCell ref="AJ146:AJ147"/>
    <mergeCell ref="AK146:AK147"/>
    <mergeCell ref="AH150:AH151"/>
    <mergeCell ref="AI150:AI151"/>
    <mergeCell ref="AJ150:AJ151"/>
    <mergeCell ref="AK150:AK151"/>
    <mergeCell ref="AH148:AH149"/>
    <mergeCell ref="AI148:AI149"/>
    <mergeCell ref="AJ148:AJ149"/>
    <mergeCell ref="AH154:AH155"/>
    <mergeCell ref="AI154:AI155"/>
    <mergeCell ref="AJ154:AJ155"/>
    <mergeCell ref="AK154:AK155"/>
    <mergeCell ref="AJ96:AJ97"/>
    <mergeCell ref="AH90:AH91"/>
    <mergeCell ref="AI90:AI91"/>
    <mergeCell ref="AJ90:AJ91"/>
    <mergeCell ref="AH98:AH99"/>
    <mergeCell ref="AI98:AI99"/>
    <mergeCell ref="AJ98:AJ99"/>
    <mergeCell ref="AH67:AH68"/>
    <mergeCell ref="AJ83:AJ84"/>
    <mergeCell ref="AK83:AK84"/>
    <mergeCell ref="AI81:AI82"/>
    <mergeCell ref="AJ81:AJ82"/>
    <mergeCell ref="AJ144:AJ145"/>
    <mergeCell ref="AK135:AK136"/>
    <mergeCell ref="AK137:AK138"/>
    <mergeCell ref="AK148:AK149"/>
    <mergeCell ref="AH139:AH140"/>
    <mergeCell ref="AI139:AI140"/>
    <mergeCell ref="AJ139:AJ140"/>
    <mergeCell ref="AK131:AK132"/>
    <mergeCell ref="AK126:AK127"/>
    <mergeCell ref="AK128:AK129"/>
    <mergeCell ref="AG141:AM141"/>
    <mergeCell ref="AI137:AI138"/>
    <mergeCell ref="AK139:AK140"/>
    <mergeCell ref="AH142:AH143"/>
    <mergeCell ref="AI142:AI143"/>
    <mergeCell ref="AJ142:AJ143"/>
    <mergeCell ref="AK142:AK143"/>
    <mergeCell ref="AH135:AH136"/>
    <mergeCell ref="AI135:AI136"/>
    <mergeCell ref="AJ135:AJ136"/>
    <mergeCell ref="AK55:AK56"/>
    <mergeCell ref="AH53:AH54"/>
    <mergeCell ref="AI53:AI54"/>
    <mergeCell ref="AJ53:AJ54"/>
    <mergeCell ref="AK63:AK64"/>
    <mergeCell ref="AH61:AH62"/>
    <mergeCell ref="AI61:AI62"/>
    <mergeCell ref="AK57:AK58"/>
    <mergeCell ref="AH73:AH74"/>
    <mergeCell ref="AJ47:AJ48"/>
    <mergeCell ref="AH49:AH50"/>
    <mergeCell ref="AI49:AI50"/>
    <mergeCell ref="AI47:AI48"/>
    <mergeCell ref="AH51:AH52"/>
    <mergeCell ref="AJ49:AJ50"/>
    <mergeCell ref="AJ51:AJ52"/>
    <mergeCell ref="AK49:AK50"/>
    <mergeCell ref="AK65:AK66"/>
    <mergeCell ref="AK71:AK72"/>
    <mergeCell ref="AJ61:AJ62"/>
    <mergeCell ref="AK69:AK70"/>
    <mergeCell ref="AK51:AK52"/>
    <mergeCell ref="AI51:AI52"/>
    <mergeCell ref="AH47:AH48"/>
    <mergeCell ref="AJ31:AJ32"/>
    <mergeCell ref="Y177:AA177"/>
    <mergeCell ref="AC116:AC117"/>
    <mergeCell ref="AC118:AC119"/>
    <mergeCell ref="AH131:AH132"/>
    <mergeCell ref="AK53:AK54"/>
    <mergeCell ref="AJ43:AJ44"/>
    <mergeCell ref="AH59:AH60"/>
    <mergeCell ref="AI59:AI60"/>
    <mergeCell ref="AJ59:AJ60"/>
    <mergeCell ref="AK59:AK60"/>
    <mergeCell ref="AH57:AH58"/>
    <mergeCell ref="AI57:AI58"/>
    <mergeCell ref="AJ57:AJ58"/>
    <mergeCell ref="AK36:AK37"/>
    <mergeCell ref="AH34:AH35"/>
    <mergeCell ref="AI34:AI35"/>
    <mergeCell ref="AJ34:AJ35"/>
    <mergeCell ref="AH75:AH76"/>
    <mergeCell ref="AF31:AF32"/>
    <mergeCell ref="AJ88:AJ89"/>
    <mergeCell ref="AK61:AK62"/>
    <mergeCell ref="AK43:AK44"/>
    <mergeCell ref="AJ77:AJ78"/>
    <mergeCell ref="AK77:AK78"/>
    <mergeCell ref="AI65:AI66"/>
    <mergeCell ref="AI45:AI46"/>
    <mergeCell ref="AJ45:AJ46"/>
    <mergeCell ref="AK45:AK46"/>
    <mergeCell ref="AI55:AI56"/>
    <mergeCell ref="AK47:AK48"/>
    <mergeCell ref="AJ55:AJ56"/>
    <mergeCell ref="B272:B273"/>
    <mergeCell ref="B297:B298"/>
    <mergeCell ref="B260:B261"/>
    <mergeCell ref="B293:B294"/>
    <mergeCell ref="B276:B277"/>
    <mergeCell ref="B295:B296"/>
    <mergeCell ref="B264:B265"/>
    <mergeCell ref="B230:B231"/>
    <mergeCell ref="B256:B257"/>
    <mergeCell ref="B251:B252"/>
    <mergeCell ref="B245:B246"/>
    <mergeCell ref="B258:B259"/>
    <mergeCell ref="B234:B235"/>
    <mergeCell ref="B253:B254"/>
    <mergeCell ref="B249:B250"/>
    <mergeCell ref="B247:B248"/>
    <mergeCell ref="B421:B422"/>
    <mergeCell ref="B268:B269"/>
    <mergeCell ref="B270:B271"/>
    <mergeCell ref="B415:B416"/>
    <mergeCell ref="B417:B418"/>
    <mergeCell ref="B419:B420"/>
    <mergeCell ref="B409:B410"/>
    <mergeCell ref="B372:B373"/>
    <mergeCell ref="B374:B375"/>
    <mergeCell ref="B380:B381"/>
    <mergeCell ref="B368:B369"/>
    <mergeCell ref="B370:B371"/>
    <mergeCell ref="B328:B329"/>
    <mergeCell ref="B339:B340"/>
    <mergeCell ref="B336:D336"/>
    <mergeCell ref="D366:D367"/>
    <mergeCell ref="E407:E408"/>
    <mergeCell ref="E409:E410"/>
    <mergeCell ref="E411:E412"/>
    <mergeCell ref="B403:B404"/>
    <mergeCell ref="B395:B396"/>
    <mergeCell ref="B382:B383"/>
    <mergeCell ref="B384:B385"/>
    <mergeCell ref="B386:B387"/>
    <mergeCell ref="B378:B379"/>
    <mergeCell ref="E393:E394"/>
    <mergeCell ref="E395:E396"/>
    <mergeCell ref="E401:E402"/>
    <mergeCell ref="E403:E404"/>
    <mergeCell ref="E388:E389"/>
    <mergeCell ref="D372:D373"/>
    <mergeCell ref="D378:D379"/>
    <mergeCell ref="E391:E392"/>
    <mergeCell ref="E397:E398"/>
    <mergeCell ref="E405:E406"/>
    <mergeCell ref="E372:E373"/>
    <mergeCell ref="E378:E379"/>
    <mergeCell ref="D374:D375"/>
    <mergeCell ref="E374:E375"/>
    <mergeCell ref="E382:E383"/>
    <mergeCell ref="E384:E385"/>
    <mergeCell ref="B405:B406"/>
    <mergeCell ref="D386:D387"/>
    <mergeCell ref="B376:B377"/>
    <mergeCell ref="B332:B333"/>
    <mergeCell ref="D395:D396"/>
    <mergeCell ref="B390:D390"/>
    <mergeCell ref="B393:B394"/>
    <mergeCell ref="D370:D371"/>
    <mergeCell ref="B343:B344"/>
    <mergeCell ref="D368:D369"/>
    <mergeCell ref="D357:D358"/>
    <mergeCell ref="D359:D360"/>
    <mergeCell ref="B359:B360"/>
    <mergeCell ref="D355:D356"/>
    <mergeCell ref="D361:D362"/>
    <mergeCell ref="D343:D344"/>
    <mergeCell ref="D345:D346"/>
    <mergeCell ref="B355:B356"/>
    <mergeCell ref="D376:D377"/>
    <mergeCell ref="B361:B362"/>
    <mergeCell ref="D388:D389"/>
    <mergeCell ref="B366:B367"/>
    <mergeCell ref="B341:B342"/>
    <mergeCell ref="E256:E257"/>
    <mergeCell ref="E258:E259"/>
    <mergeCell ref="D262:D263"/>
    <mergeCell ref="E260:E261"/>
    <mergeCell ref="E262:E263"/>
    <mergeCell ref="E264:E265"/>
    <mergeCell ref="B193:B194"/>
    <mergeCell ref="B209:B210"/>
    <mergeCell ref="B201:B202"/>
    <mergeCell ref="D260:D261"/>
    <mergeCell ref="E213:E214"/>
    <mergeCell ref="D203:D204"/>
    <mergeCell ref="B191:B192"/>
    <mergeCell ref="E253:E254"/>
    <mergeCell ref="E249:E250"/>
    <mergeCell ref="D213:D214"/>
    <mergeCell ref="D234:D235"/>
    <mergeCell ref="D197:D198"/>
    <mergeCell ref="E197:E198"/>
    <mergeCell ref="D232:D233"/>
    <mergeCell ref="B197:B198"/>
    <mergeCell ref="E234:E235"/>
    <mergeCell ref="B207:B208"/>
    <mergeCell ref="D224:D225"/>
    <mergeCell ref="B243:B244"/>
    <mergeCell ref="B237:B238"/>
    <mergeCell ref="B232:B233"/>
    <mergeCell ref="E205:E206"/>
    <mergeCell ref="B239:B240"/>
    <mergeCell ref="B241:B242"/>
    <mergeCell ref="B226:B227"/>
    <mergeCell ref="E230:E231"/>
    <mergeCell ref="E228:E229"/>
    <mergeCell ref="D230:D231"/>
    <mergeCell ref="B180:B181"/>
    <mergeCell ref="D163:D164"/>
    <mergeCell ref="D165:D166"/>
    <mergeCell ref="D189:D190"/>
    <mergeCell ref="B195:B196"/>
    <mergeCell ref="B199:B200"/>
    <mergeCell ref="B224:B225"/>
    <mergeCell ref="B213:B214"/>
    <mergeCell ref="B221:B222"/>
    <mergeCell ref="B205:B206"/>
    <mergeCell ref="B217:B218"/>
    <mergeCell ref="B228:B229"/>
    <mergeCell ref="E195:E196"/>
    <mergeCell ref="D199:D200"/>
    <mergeCell ref="E199:E200"/>
    <mergeCell ref="D205:D206"/>
    <mergeCell ref="D221:D222"/>
    <mergeCell ref="D228:D229"/>
    <mergeCell ref="D187:D188"/>
    <mergeCell ref="B25:B26"/>
    <mergeCell ref="B31:B32"/>
    <mergeCell ref="B27:B28"/>
    <mergeCell ref="B29:B30"/>
    <mergeCell ref="B45:B46"/>
    <mergeCell ref="B59:B60"/>
    <mergeCell ref="B49:B50"/>
    <mergeCell ref="B34:B35"/>
    <mergeCell ref="B203:B204"/>
    <mergeCell ref="B189:B190"/>
    <mergeCell ref="B182:B183"/>
    <mergeCell ref="B219:B220"/>
    <mergeCell ref="B131:B132"/>
    <mergeCell ref="B36:B37"/>
    <mergeCell ref="B40:B41"/>
    <mergeCell ref="B211:B212"/>
    <mergeCell ref="B139:B140"/>
    <mergeCell ref="B43:B44"/>
    <mergeCell ref="B51:B52"/>
    <mergeCell ref="B53:B54"/>
    <mergeCell ref="B75:B76"/>
    <mergeCell ref="B77:B78"/>
    <mergeCell ref="B79:B80"/>
    <mergeCell ref="B81:B82"/>
    <mergeCell ref="B67:B68"/>
    <mergeCell ref="B69:B70"/>
    <mergeCell ref="B71:B72"/>
    <mergeCell ref="B73:B74"/>
    <mergeCell ref="B83:B84"/>
    <mergeCell ref="B122:B123"/>
    <mergeCell ref="B120:B121"/>
    <mergeCell ref="B148:B149"/>
    <mergeCell ref="E146:E147"/>
    <mergeCell ref="D146:D147"/>
    <mergeCell ref="E154:E155"/>
    <mergeCell ref="B128:B129"/>
    <mergeCell ref="B137:B138"/>
    <mergeCell ref="B178:B179"/>
    <mergeCell ref="B175:B176"/>
    <mergeCell ref="D128:D129"/>
    <mergeCell ref="D124:D125"/>
    <mergeCell ref="D154:D155"/>
    <mergeCell ref="D161:D162"/>
    <mergeCell ref="E221:E222"/>
    <mergeCell ref="E144:E145"/>
    <mergeCell ref="D195:D196"/>
    <mergeCell ref="B150:B151"/>
    <mergeCell ref="B146:B147"/>
    <mergeCell ref="B184:B185"/>
    <mergeCell ref="B159:B160"/>
    <mergeCell ref="B163:B164"/>
    <mergeCell ref="B154:B155"/>
    <mergeCell ref="B165:B166"/>
    <mergeCell ref="B152:B153"/>
    <mergeCell ref="D169:D170"/>
    <mergeCell ref="D171:D172"/>
    <mergeCell ref="D157:D158"/>
    <mergeCell ref="D217:D218"/>
    <mergeCell ref="D207:D208"/>
    <mergeCell ref="D211:D212"/>
    <mergeCell ref="D201:D202"/>
    <mergeCell ref="D219:D220"/>
    <mergeCell ref="D209:D210"/>
    <mergeCell ref="E209:E210"/>
    <mergeCell ref="D83:D84"/>
    <mergeCell ref="D126:D127"/>
    <mergeCell ref="G141:O141"/>
    <mergeCell ref="G156:O156"/>
    <mergeCell ref="E152:E153"/>
    <mergeCell ref="G130:I130"/>
    <mergeCell ref="Y130:AA130"/>
    <mergeCell ref="J130:L130"/>
    <mergeCell ref="V156:X156"/>
    <mergeCell ref="S177:U177"/>
    <mergeCell ref="E131:E132"/>
    <mergeCell ref="E133:E134"/>
    <mergeCell ref="D135:D136"/>
    <mergeCell ref="E169:E170"/>
    <mergeCell ref="D184:D185"/>
    <mergeCell ref="B135:B136"/>
    <mergeCell ref="B187:B188"/>
    <mergeCell ref="B171:B172"/>
    <mergeCell ref="B161:B162"/>
    <mergeCell ref="B144:B145"/>
    <mergeCell ref="B169:B170"/>
    <mergeCell ref="B124:B125"/>
    <mergeCell ref="B167:B168"/>
    <mergeCell ref="B157:B158"/>
    <mergeCell ref="B142:B143"/>
    <mergeCell ref="B173:B174"/>
    <mergeCell ref="B126:B127"/>
    <mergeCell ref="B133:B134"/>
    <mergeCell ref="D137:D138"/>
    <mergeCell ref="E178:E179"/>
    <mergeCell ref="D182:D183"/>
    <mergeCell ref="Y141:AA141"/>
    <mergeCell ref="V216:X216"/>
    <mergeCell ref="AF137:AF138"/>
    <mergeCell ref="AC175:AC176"/>
    <mergeCell ref="AC178:AC179"/>
    <mergeCell ref="AC180:AC181"/>
    <mergeCell ref="AC182:AC183"/>
    <mergeCell ref="AC195:AC196"/>
    <mergeCell ref="AF161:AF162"/>
    <mergeCell ref="D139:D140"/>
    <mergeCell ref="E139:E140"/>
    <mergeCell ref="AH83:AH84"/>
    <mergeCell ref="AI83:AI84"/>
    <mergeCell ref="AC79:AC80"/>
    <mergeCell ref="AD83:AD84"/>
    <mergeCell ref="AJ112:AJ113"/>
    <mergeCell ref="AI108:AI109"/>
    <mergeCell ref="AJ108:AJ109"/>
    <mergeCell ref="E124:E125"/>
    <mergeCell ref="E167:E168"/>
    <mergeCell ref="E171:E172"/>
    <mergeCell ref="E165:E166"/>
    <mergeCell ref="D167:D168"/>
    <mergeCell ref="D191:D192"/>
    <mergeCell ref="E187:E188"/>
    <mergeCell ref="AG85:AM85"/>
    <mergeCell ref="AK102:AK103"/>
    <mergeCell ref="AK104:AK105"/>
    <mergeCell ref="AK106:AK107"/>
    <mergeCell ref="AK108:AK109"/>
    <mergeCell ref="AI100:AI101"/>
    <mergeCell ref="AJ100:AJ101"/>
    <mergeCell ref="AH102:AH103"/>
    <mergeCell ref="G186:I186"/>
    <mergeCell ref="J186:L186"/>
    <mergeCell ref="P130:R130"/>
    <mergeCell ref="S130:U130"/>
    <mergeCell ref="D193:D194"/>
    <mergeCell ref="AJ131:AJ132"/>
    <mergeCell ref="AE131:AE132"/>
    <mergeCell ref="D152:D153"/>
    <mergeCell ref="S141:U141"/>
    <mergeCell ref="AJ195:AJ196"/>
    <mergeCell ref="AJ165:AJ166"/>
    <mergeCell ref="AI178:AI179"/>
    <mergeCell ref="AJ178:AJ179"/>
    <mergeCell ref="AD175:AD176"/>
    <mergeCell ref="AC154:AC155"/>
    <mergeCell ref="AH137:AH138"/>
    <mergeCell ref="AJ137:AJ138"/>
    <mergeCell ref="AH133:AH134"/>
    <mergeCell ref="AI133:AI134"/>
    <mergeCell ref="AJ133:AJ134"/>
    <mergeCell ref="AG130:AM130"/>
    <mergeCell ref="AI131:AI132"/>
    <mergeCell ref="AK133:AK134"/>
    <mergeCell ref="AJ163:AJ164"/>
    <mergeCell ref="AK163:AK164"/>
    <mergeCell ref="AH161:AH162"/>
    <mergeCell ref="AI161:AI162"/>
    <mergeCell ref="AD195:AD196"/>
    <mergeCell ref="AC184:AC185"/>
    <mergeCell ref="AD191:AD192"/>
    <mergeCell ref="AC189:AC190"/>
    <mergeCell ref="AC191:AC192"/>
    <mergeCell ref="AC55:AC56"/>
    <mergeCell ref="V130:X130"/>
    <mergeCell ref="AC67:AC68"/>
    <mergeCell ref="AJ65:AJ66"/>
    <mergeCell ref="AH71:AH72"/>
    <mergeCell ref="AI71:AI72"/>
    <mergeCell ref="AJ71:AJ72"/>
    <mergeCell ref="AH69:AH70"/>
    <mergeCell ref="V85:X85"/>
    <mergeCell ref="AC128:AC129"/>
    <mergeCell ref="AE104:AE105"/>
    <mergeCell ref="AE106:AE107"/>
    <mergeCell ref="AE108:AE109"/>
    <mergeCell ref="AE110:AE111"/>
    <mergeCell ref="AE112:AE113"/>
    <mergeCell ref="AF114:AF115"/>
    <mergeCell ref="AF69:AF70"/>
    <mergeCell ref="AI75:AI76"/>
    <mergeCell ref="AE83:AE84"/>
    <mergeCell ref="AH88:AH89"/>
    <mergeCell ref="AI88:AI89"/>
    <mergeCell ref="AH104:AH105"/>
    <mergeCell ref="AH63:AH64"/>
    <mergeCell ref="AJ73:AJ74"/>
    <mergeCell ref="AI63:AI64"/>
    <mergeCell ref="AJ63:AJ64"/>
    <mergeCell ref="AH126:AH127"/>
    <mergeCell ref="AI69:AI70"/>
    <mergeCell ref="AJ69:AJ70"/>
    <mergeCell ref="AF65:AF66"/>
    <mergeCell ref="AE65:AE66"/>
    <mergeCell ref="AE67:AE68"/>
    <mergeCell ref="B106:B107"/>
    <mergeCell ref="B110:B111"/>
    <mergeCell ref="B112:B113"/>
    <mergeCell ref="B92:B93"/>
    <mergeCell ref="E92:E93"/>
    <mergeCell ref="B108:B109"/>
    <mergeCell ref="B114:B115"/>
    <mergeCell ref="B104:B105"/>
    <mergeCell ref="AH120:AH121"/>
    <mergeCell ref="AI120:AI121"/>
    <mergeCell ref="AJ120:AJ121"/>
    <mergeCell ref="AH110:AH111"/>
    <mergeCell ref="AI110:AI111"/>
    <mergeCell ref="AJ110:AJ111"/>
    <mergeCell ref="AH122:AH123"/>
    <mergeCell ref="AI122:AI123"/>
    <mergeCell ref="AJ122:AJ123"/>
    <mergeCell ref="D122:D123"/>
    <mergeCell ref="AC108:AC109"/>
    <mergeCell ref="AH118:AH119"/>
    <mergeCell ref="AI118:AI119"/>
    <mergeCell ref="AJ118:AJ119"/>
    <mergeCell ref="AI106:AI107"/>
    <mergeCell ref="AJ106:AJ107"/>
    <mergeCell ref="AJ114:AJ115"/>
    <mergeCell ref="AH116:AH117"/>
    <mergeCell ref="D120:D121"/>
    <mergeCell ref="AC100:AC101"/>
    <mergeCell ref="AC102:AC103"/>
    <mergeCell ref="AC104:AC105"/>
    <mergeCell ref="B118:B119"/>
    <mergeCell ref="AH100:AH101"/>
    <mergeCell ref="B38:B39"/>
    <mergeCell ref="B61:B62"/>
    <mergeCell ref="B63:B64"/>
    <mergeCell ref="B65:B66"/>
    <mergeCell ref="E47:E48"/>
    <mergeCell ref="E49:E50"/>
    <mergeCell ref="E51:E52"/>
    <mergeCell ref="E53:E54"/>
    <mergeCell ref="E120:E121"/>
    <mergeCell ref="E116:E117"/>
    <mergeCell ref="E102:E103"/>
    <mergeCell ref="E104:E105"/>
    <mergeCell ref="E83:E84"/>
    <mergeCell ref="D108:D109"/>
    <mergeCell ref="D110:D111"/>
    <mergeCell ref="D112:D113"/>
    <mergeCell ref="D106:D107"/>
    <mergeCell ref="B116:B117"/>
    <mergeCell ref="B86:B87"/>
    <mergeCell ref="B88:B89"/>
    <mergeCell ref="E94:E95"/>
    <mergeCell ref="E106:E107"/>
    <mergeCell ref="E59:E60"/>
    <mergeCell ref="D75:D76"/>
    <mergeCell ref="D77:D78"/>
    <mergeCell ref="E86:E87"/>
    <mergeCell ref="E88:E89"/>
    <mergeCell ref="E100:E101"/>
    <mergeCell ref="D61:D62"/>
    <mergeCell ref="E69:E70"/>
    <mergeCell ref="D79:D80"/>
    <mergeCell ref="D81:D82"/>
    <mergeCell ref="AK75:AK76"/>
    <mergeCell ref="AK118:AK119"/>
    <mergeCell ref="AK120:AK121"/>
    <mergeCell ref="AJ75:AJ76"/>
    <mergeCell ref="AH114:AH115"/>
    <mergeCell ref="AD96:AD97"/>
    <mergeCell ref="AF116:AF117"/>
    <mergeCell ref="AF118:AF119"/>
    <mergeCell ref="AF120:AF121"/>
    <mergeCell ref="AI73:AI74"/>
    <mergeCell ref="AK81:AK82"/>
    <mergeCell ref="AI86:AI87"/>
    <mergeCell ref="AJ86:AJ87"/>
    <mergeCell ref="AK86:AK87"/>
    <mergeCell ref="AI79:AI80"/>
    <mergeCell ref="AJ79:AJ80"/>
    <mergeCell ref="AD75:AD76"/>
    <mergeCell ref="AD112:AD113"/>
    <mergeCell ref="AF110:AF111"/>
    <mergeCell ref="AD106:AD107"/>
    <mergeCell ref="AK73:AK74"/>
    <mergeCell ref="AK79:AK80"/>
    <mergeCell ref="AH77:AH78"/>
    <mergeCell ref="AI77:AI78"/>
    <mergeCell ref="AK88:AK89"/>
    <mergeCell ref="AK90:AK91"/>
    <mergeCell ref="AI102:AI103"/>
    <mergeCell ref="AJ102:AJ103"/>
    <mergeCell ref="AI104:AI105"/>
    <mergeCell ref="AJ104:AJ105"/>
    <mergeCell ref="AI92:AI93"/>
    <mergeCell ref="AJ92:AJ93"/>
    <mergeCell ref="AK92:AK93"/>
    <mergeCell ref="AK94:AK95"/>
    <mergeCell ref="AH55:AH56"/>
    <mergeCell ref="AI116:AI117"/>
    <mergeCell ref="AJ116:AJ117"/>
    <mergeCell ref="AC96:AC97"/>
    <mergeCell ref="AC106:AC107"/>
    <mergeCell ref="AK112:AK113"/>
    <mergeCell ref="AH86:AH87"/>
    <mergeCell ref="AH79:AH80"/>
    <mergeCell ref="AH81:AH82"/>
    <mergeCell ref="AH106:AH107"/>
    <mergeCell ref="AC81:AC82"/>
    <mergeCell ref="AC83:AC84"/>
    <mergeCell ref="AC86:AC87"/>
    <mergeCell ref="AD110:AD111"/>
    <mergeCell ref="AH92:AH93"/>
    <mergeCell ref="AE81:AE82"/>
    <mergeCell ref="AF88:AF89"/>
    <mergeCell ref="AK110:AK111"/>
    <mergeCell ref="AI114:AI115"/>
    <mergeCell ref="AK114:AK115"/>
    <mergeCell ref="AK116:AK117"/>
    <mergeCell ref="AH112:AH113"/>
    <mergeCell ref="AI112:AI113"/>
    <mergeCell ref="AD57:AD58"/>
    <mergeCell ref="AD59:AD60"/>
    <mergeCell ref="AD61:AD62"/>
    <mergeCell ref="AD63:AD64"/>
    <mergeCell ref="AD65:AD66"/>
    <mergeCell ref="AD67:AD68"/>
    <mergeCell ref="AE57:AE58"/>
    <mergeCell ref="E81:E82"/>
    <mergeCell ref="S85:U85"/>
    <mergeCell ref="E118:E119"/>
    <mergeCell ref="D69:D70"/>
    <mergeCell ref="AE73:AE74"/>
    <mergeCell ref="AD73:AD74"/>
    <mergeCell ref="AD71:AD72"/>
    <mergeCell ref="AC90:AC91"/>
    <mergeCell ref="Y85:AA85"/>
    <mergeCell ref="M85:O85"/>
    <mergeCell ref="D73:D74"/>
    <mergeCell ref="AF77:AF78"/>
    <mergeCell ref="AE79:AE80"/>
    <mergeCell ref="AB85:AF85"/>
    <mergeCell ref="AD81:AD82"/>
    <mergeCell ref="D90:D91"/>
    <mergeCell ref="E96:E97"/>
    <mergeCell ref="E98:E99"/>
    <mergeCell ref="D100:D101"/>
    <mergeCell ref="D102:D103"/>
    <mergeCell ref="G85:I85"/>
    <mergeCell ref="D116:D117"/>
    <mergeCell ref="D118:D119"/>
    <mergeCell ref="D98:D99"/>
    <mergeCell ref="AC69:AC70"/>
    <mergeCell ref="AC71:AC72"/>
    <mergeCell ref="AC98:AC99"/>
    <mergeCell ref="AD88:AD89"/>
    <mergeCell ref="AF75:AF76"/>
    <mergeCell ref="AE69:AE70"/>
    <mergeCell ref="AE71:AE72"/>
    <mergeCell ref="AE75:AE76"/>
    <mergeCell ref="E122:E123"/>
    <mergeCell ref="E126:E127"/>
    <mergeCell ref="G216:L216"/>
    <mergeCell ref="E289:E290"/>
    <mergeCell ref="B291:B292"/>
    <mergeCell ref="D285:D286"/>
    <mergeCell ref="D287:D288"/>
    <mergeCell ref="D65:D66"/>
    <mergeCell ref="D92:D93"/>
    <mergeCell ref="D94:D95"/>
    <mergeCell ref="P85:R85"/>
    <mergeCell ref="D104:D105"/>
    <mergeCell ref="J85:L85"/>
    <mergeCell ref="D114:D115"/>
    <mergeCell ref="P141:R141"/>
    <mergeCell ref="D150:D151"/>
    <mergeCell ref="D142:D143"/>
    <mergeCell ref="D144:D145"/>
    <mergeCell ref="E90:E91"/>
    <mergeCell ref="D148:D149"/>
    <mergeCell ref="P177:R177"/>
    <mergeCell ref="D180:D181"/>
    <mergeCell ref="D178:D179"/>
    <mergeCell ref="D159:D160"/>
    <mergeCell ref="E180:E181"/>
    <mergeCell ref="B289:B290"/>
    <mergeCell ref="E274:E275"/>
    <mergeCell ref="E276:E277"/>
    <mergeCell ref="D175:D176"/>
    <mergeCell ref="E75:E76"/>
    <mergeCell ref="E77:E78"/>
    <mergeCell ref="E79:E80"/>
    <mergeCell ref="Y309:AA309"/>
    <mergeCell ref="V309:X309"/>
    <mergeCell ref="S282:U282"/>
    <mergeCell ref="S223:U223"/>
    <mergeCell ref="V223:X223"/>
    <mergeCell ref="P236:R236"/>
    <mergeCell ref="P309:R309"/>
    <mergeCell ref="M309:O309"/>
    <mergeCell ref="Y255:AA255"/>
    <mergeCell ref="Y236:AA236"/>
    <mergeCell ref="M236:O236"/>
    <mergeCell ref="P255:R255"/>
    <mergeCell ref="V236:X236"/>
    <mergeCell ref="V255:X255"/>
    <mergeCell ref="Y223:AA223"/>
    <mergeCell ref="S255:U255"/>
    <mergeCell ref="S236:U236"/>
    <mergeCell ref="M282:O282"/>
    <mergeCell ref="P282:R282"/>
    <mergeCell ref="M255:O255"/>
    <mergeCell ref="V282:X282"/>
    <mergeCell ref="S309:U309"/>
    <mergeCell ref="P223:R223"/>
    <mergeCell ref="Y282:AA282"/>
    <mergeCell ref="B305:B306"/>
    <mergeCell ref="B310:B311"/>
    <mergeCell ref="B349:B350"/>
    <mergeCell ref="B351:B352"/>
    <mergeCell ref="B345:B346"/>
    <mergeCell ref="E359:E360"/>
    <mergeCell ref="B330:B331"/>
    <mergeCell ref="E332:E333"/>
    <mergeCell ref="D380:D381"/>
    <mergeCell ref="E337:E338"/>
    <mergeCell ref="E334:E335"/>
    <mergeCell ref="D339:D340"/>
    <mergeCell ref="D341:D342"/>
    <mergeCell ref="B364:B365"/>
    <mergeCell ref="D326:D327"/>
    <mergeCell ref="D349:D350"/>
    <mergeCell ref="B324:B325"/>
    <mergeCell ref="E347:E348"/>
    <mergeCell ref="E339:E340"/>
    <mergeCell ref="D332:D333"/>
    <mergeCell ref="D330:D331"/>
    <mergeCell ref="D364:D365"/>
    <mergeCell ref="D316:D317"/>
    <mergeCell ref="B357:B358"/>
    <mergeCell ref="D337:D338"/>
    <mergeCell ref="E310:E311"/>
    <mergeCell ref="E380:E381"/>
    <mergeCell ref="E368:E369"/>
    <mergeCell ref="E370:E371"/>
    <mergeCell ref="E376:E377"/>
    <mergeCell ref="E366:E367"/>
    <mergeCell ref="E328:E329"/>
    <mergeCell ref="E361:E362"/>
    <mergeCell ref="E314:E315"/>
    <mergeCell ref="E326:E327"/>
    <mergeCell ref="G390:L390"/>
    <mergeCell ref="E351:E352"/>
    <mergeCell ref="E353:E354"/>
    <mergeCell ref="E343:E344"/>
    <mergeCell ref="E345:E346"/>
    <mergeCell ref="E349:E350"/>
    <mergeCell ref="E357:E358"/>
    <mergeCell ref="E341:E342"/>
    <mergeCell ref="E355:E356"/>
    <mergeCell ref="D382:D383"/>
    <mergeCell ref="D384:D385"/>
    <mergeCell ref="E386:E387"/>
    <mergeCell ref="D334:D335"/>
    <mergeCell ref="E316:E317"/>
    <mergeCell ref="E318:E319"/>
    <mergeCell ref="E320:E321"/>
    <mergeCell ref="E322:E323"/>
    <mergeCell ref="E324:E325"/>
    <mergeCell ref="D318:D319"/>
    <mergeCell ref="D320:D321"/>
    <mergeCell ref="D322:D323"/>
    <mergeCell ref="D324:D325"/>
    <mergeCell ref="D353:D354"/>
    <mergeCell ref="B363:D363"/>
    <mergeCell ref="D347:D348"/>
    <mergeCell ref="D328:D329"/>
    <mergeCell ref="B353:B354"/>
    <mergeCell ref="B337:B338"/>
    <mergeCell ref="B347:B348"/>
    <mergeCell ref="B433:D433"/>
    <mergeCell ref="B407:B408"/>
    <mergeCell ref="B427:B428"/>
    <mergeCell ref="B391:B392"/>
    <mergeCell ref="B401:B402"/>
    <mergeCell ref="B429:B430"/>
    <mergeCell ref="B399:B400"/>
    <mergeCell ref="B397:B398"/>
    <mergeCell ref="D434:D435"/>
    <mergeCell ref="Y390:AA390"/>
    <mergeCell ref="Y336:AA336"/>
    <mergeCell ref="M363:O363"/>
    <mergeCell ref="Y363:AA363"/>
    <mergeCell ref="M336:O336"/>
    <mergeCell ref="P336:R336"/>
    <mergeCell ref="E434:E435"/>
    <mergeCell ref="S433:U433"/>
    <mergeCell ref="G433:L433"/>
    <mergeCell ref="P433:R433"/>
    <mergeCell ref="S390:U390"/>
    <mergeCell ref="V390:X390"/>
    <mergeCell ref="M390:O390"/>
    <mergeCell ref="P390:R390"/>
    <mergeCell ref="P363:R363"/>
    <mergeCell ref="S363:U363"/>
    <mergeCell ref="V363:X363"/>
    <mergeCell ref="V336:X336"/>
    <mergeCell ref="S336:U336"/>
    <mergeCell ref="D351:D352"/>
    <mergeCell ref="D415:D416"/>
    <mergeCell ref="D393:D394"/>
    <mergeCell ref="B425:B426"/>
    <mergeCell ref="D310:D311"/>
    <mergeCell ref="D312:D313"/>
    <mergeCell ref="D314:D315"/>
    <mergeCell ref="E312:E313"/>
    <mergeCell ref="B326:B327"/>
    <mergeCell ref="B318:B319"/>
    <mergeCell ref="D307:D308"/>
    <mergeCell ref="E307:E308"/>
    <mergeCell ref="E157:E158"/>
    <mergeCell ref="E159:E160"/>
    <mergeCell ref="E287:E288"/>
    <mergeCell ref="D293:D294"/>
    <mergeCell ref="D289:D290"/>
    <mergeCell ref="D431:D432"/>
    <mergeCell ref="D429:D430"/>
    <mergeCell ref="B431:B432"/>
    <mergeCell ref="B434:B435"/>
    <mergeCell ref="D425:D426"/>
    <mergeCell ref="D391:D392"/>
    <mergeCell ref="D397:D398"/>
    <mergeCell ref="D399:D400"/>
    <mergeCell ref="D419:D420"/>
    <mergeCell ref="D421:D422"/>
    <mergeCell ref="D423:D424"/>
    <mergeCell ref="D409:D410"/>
    <mergeCell ref="D411:D412"/>
    <mergeCell ref="D417:D418"/>
    <mergeCell ref="D401:D402"/>
    <mergeCell ref="D403:D404"/>
    <mergeCell ref="D405:D406"/>
    <mergeCell ref="D407:D408"/>
    <mergeCell ref="D413:D414"/>
    <mergeCell ref="D427:D428"/>
    <mergeCell ref="B287:B288"/>
    <mergeCell ref="B301:B302"/>
    <mergeCell ref="E330:E331"/>
    <mergeCell ref="B334:B335"/>
    <mergeCell ref="E297:E298"/>
    <mergeCell ref="E299:E300"/>
    <mergeCell ref="E303:E304"/>
    <mergeCell ref="E285:E286"/>
    <mergeCell ref="E291:E292"/>
    <mergeCell ref="E293:E294"/>
    <mergeCell ref="E295:E296"/>
    <mergeCell ref="D303:D304"/>
    <mergeCell ref="D305:D306"/>
    <mergeCell ref="D274:D275"/>
    <mergeCell ref="B274:B275"/>
    <mergeCell ref="B312:B313"/>
    <mergeCell ref="B314:B315"/>
    <mergeCell ref="B316:B317"/>
    <mergeCell ref="B307:B308"/>
    <mergeCell ref="E280:E281"/>
    <mergeCell ref="D276:D277"/>
    <mergeCell ref="D278:D279"/>
    <mergeCell ref="D280:D281"/>
    <mergeCell ref="E305:E306"/>
    <mergeCell ref="D301:D302"/>
    <mergeCell ref="B278:B279"/>
    <mergeCell ref="B283:B284"/>
    <mergeCell ref="B280:B281"/>
    <mergeCell ref="B285:B286"/>
    <mergeCell ref="B299:B300"/>
    <mergeCell ref="B303:B304"/>
    <mergeCell ref="D291:D292"/>
    <mergeCell ref="D297:D298"/>
    <mergeCell ref="D299:D300"/>
    <mergeCell ref="E301:E302"/>
    <mergeCell ref="G42:I42"/>
    <mergeCell ref="J42:L42"/>
    <mergeCell ref="E43:E44"/>
    <mergeCell ref="E67:E68"/>
    <mergeCell ref="E73:E74"/>
    <mergeCell ref="E71:E72"/>
    <mergeCell ref="AC73:AC74"/>
    <mergeCell ref="G236:L236"/>
    <mergeCell ref="G223:L223"/>
    <mergeCell ref="M186:O186"/>
    <mergeCell ref="M130:O130"/>
    <mergeCell ref="M177:O177"/>
    <mergeCell ref="S156:U156"/>
    <mergeCell ref="V141:X141"/>
    <mergeCell ref="E135:E136"/>
    <mergeCell ref="P186:R186"/>
    <mergeCell ref="S186:U186"/>
    <mergeCell ref="E175:E176"/>
    <mergeCell ref="E184:E185"/>
    <mergeCell ref="E193:E194"/>
    <mergeCell ref="M223:O223"/>
    <mergeCell ref="E217:E218"/>
    <mergeCell ref="E219:E220"/>
    <mergeCell ref="AC142:AC143"/>
    <mergeCell ref="E128:E129"/>
    <mergeCell ref="E161:E162"/>
    <mergeCell ref="E163:E164"/>
    <mergeCell ref="E207:E208"/>
    <mergeCell ref="E27:E28"/>
    <mergeCell ref="E23:E24"/>
    <mergeCell ref="M33:O33"/>
    <mergeCell ref="E21:E22"/>
    <mergeCell ref="D45:D46"/>
    <mergeCell ref="E19:E20"/>
    <mergeCell ref="E31:E32"/>
    <mergeCell ref="D25:D26"/>
    <mergeCell ref="AC47:AC48"/>
    <mergeCell ref="AC49:AC50"/>
    <mergeCell ref="AC51:AC52"/>
    <mergeCell ref="Y33:AA33"/>
    <mergeCell ref="D36:D37"/>
    <mergeCell ref="D38:D39"/>
    <mergeCell ref="D71:D72"/>
    <mergeCell ref="D49:D50"/>
    <mergeCell ref="E61:E62"/>
    <mergeCell ref="D51:D52"/>
    <mergeCell ref="D53:D54"/>
    <mergeCell ref="D57:D58"/>
    <mergeCell ref="D59:D60"/>
    <mergeCell ref="AC57:AC58"/>
    <mergeCell ref="AC59:AC60"/>
    <mergeCell ref="AC61:AC62"/>
    <mergeCell ref="AC63:AC64"/>
    <mergeCell ref="D55:D56"/>
    <mergeCell ref="D67:D68"/>
    <mergeCell ref="D63:D64"/>
    <mergeCell ref="D43:D44"/>
    <mergeCell ref="E63:E64"/>
    <mergeCell ref="E29:E30"/>
    <mergeCell ref="E34:E35"/>
    <mergeCell ref="E11:E12"/>
    <mergeCell ref="E13:E14"/>
    <mergeCell ref="E15:E16"/>
    <mergeCell ref="B13:B14"/>
    <mergeCell ref="B15:B16"/>
    <mergeCell ref="AD21:AD22"/>
    <mergeCell ref="E9:E10"/>
    <mergeCell ref="AD9:AD10"/>
    <mergeCell ref="AH13:AH14"/>
    <mergeCell ref="AC13:AC14"/>
    <mergeCell ref="AC15:AC16"/>
    <mergeCell ref="D15:D16"/>
    <mergeCell ref="D17:D18"/>
    <mergeCell ref="D23:D24"/>
    <mergeCell ref="AE23:AE24"/>
    <mergeCell ref="AD17:AD18"/>
    <mergeCell ref="AD19:AD20"/>
    <mergeCell ref="AC9:AC10"/>
    <mergeCell ref="B23:B24"/>
    <mergeCell ref="E17:E18"/>
    <mergeCell ref="E38:E39"/>
    <mergeCell ref="E36:E37"/>
    <mergeCell ref="P42:R42"/>
    <mergeCell ref="S42:U42"/>
    <mergeCell ref="V42:X42"/>
    <mergeCell ref="E45:E46"/>
    <mergeCell ref="Y42:AA42"/>
    <mergeCell ref="P33:R33"/>
    <mergeCell ref="S33:U33"/>
    <mergeCell ref="V33:X33"/>
    <mergeCell ref="E40:E41"/>
    <mergeCell ref="D34:D35"/>
    <mergeCell ref="E25:E26"/>
    <mergeCell ref="D40:D41"/>
    <mergeCell ref="M42:O42"/>
    <mergeCell ref="D47:D48"/>
    <mergeCell ref="AJ5:AJ6"/>
    <mergeCell ref="AB7:AF7"/>
    <mergeCell ref="AE5:AE6"/>
    <mergeCell ref="AF5:AF6"/>
    <mergeCell ref="AI23:AI24"/>
    <mergeCell ref="B7:AA7"/>
    <mergeCell ref="F5:F6"/>
    <mergeCell ref="AH9:AH10"/>
    <mergeCell ref="AF9:AF10"/>
    <mergeCell ref="AH11:AH12"/>
    <mergeCell ref="G5:H5"/>
    <mergeCell ref="J5:K5"/>
    <mergeCell ref="M5:N5"/>
    <mergeCell ref="Y5:Z5"/>
    <mergeCell ref="V5:W5"/>
    <mergeCell ref="S5:T5"/>
    <mergeCell ref="P5:Q5"/>
    <mergeCell ref="Y8:AA8"/>
    <mergeCell ref="S8:U8"/>
    <mergeCell ref="B1:B5"/>
    <mergeCell ref="F4:K4"/>
    <mergeCell ref="B17:B18"/>
    <mergeCell ref="B9:B10"/>
    <mergeCell ref="B11:B12"/>
    <mergeCell ref="V8:X8"/>
    <mergeCell ref="AE17:AE18"/>
    <mergeCell ref="P8:R8"/>
    <mergeCell ref="D9:D10"/>
    <mergeCell ref="D11:D12"/>
    <mergeCell ref="D13:D14"/>
    <mergeCell ref="AF21:AF22"/>
    <mergeCell ref="AF11:AF12"/>
    <mergeCell ref="AD128:AD129"/>
    <mergeCell ref="AD92:AD93"/>
    <mergeCell ref="AD126:AD127"/>
    <mergeCell ref="AE45:AE46"/>
    <mergeCell ref="AC75:AC76"/>
    <mergeCell ref="AC77:AC78"/>
    <mergeCell ref="AC88:AC89"/>
    <mergeCell ref="AF53:AF54"/>
    <mergeCell ref="AF55:AF56"/>
    <mergeCell ref="AD49:AD50"/>
    <mergeCell ref="AD51:AD52"/>
    <mergeCell ref="AD53:AD54"/>
    <mergeCell ref="AD55:AD56"/>
    <mergeCell ref="AF57:AF58"/>
    <mergeCell ref="AF59:AF60"/>
    <mergeCell ref="AF61:AF62"/>
    <mergeCell ref="AI38:AI39"/>
    <mergeCell ref="AJ38:AJ39"/>
    <mergeCell ref="AK38:AK39"/>
    <mergeCell ref="AJ19:AJ20"/>
    <mergeCell ref="AF29:AF30"/>
    <mergeCell ref="AF36:AF37"/>
    <mergeCell ref="AK34:AK35"/>
    <mergeCell ref="AG33:AM33"/>
    <mergeCell ref="AH40:AH41"/>
    <mergeCell ref="AI40:AI41"/>
    <mergeCell ref="AI27:AI28"/>
    <mergeCell ref="AF38:AF39"/>
    <mergeCell ref="AB33:AF33"/>
    <mergeCell ref="AI25:AI26"/>
    <mergeCell ref="AC34:AC35"/>
    <mergeCell ref="AE34:AE35"/>
    <mergeCell ref="AE21:AE22"/>
    <mergeCell ref="AD34:AD35"/>
    <mergeCell ref="AD36:AD37"/>
    <mergeCell ref="AE36:AE37"/>
    <mergeCell ref="AC19:AC20"/>
    <mergeCell ref="AC21:AC22"/>
    <mergeCell ref="AJ36:AJ37"/>
    <mergeCell ref="AD31:AD32"/>
    <mergeCell ref="AE25:AE26"/>
    <mergeCell ref="AE27:AE28"/>
    <mergeCell ref="AE29:AE30"/>
    <mergeCell ref="AI19:AI20"/>
    <mergeCell ref="AJ25:AJ26"/>
    <mergeCell ref="AJ40:AJ41"/>
    <mergeCell ref="AH31:AH32"/>
    <mergeCell ref="AI31:AI32"/>
    <mergeCell ref="AK9:AK10"/>
    <mergeCell ref="AJ9:AJ10"/>
    <mergeCell ref="AI9:AI10"/>
    <mergeCell ref="AE9:AE10"/>
    <mergeCell ref="AE11:AE12"/>
    <mergeCell ref="AE13:AE14"/>
    <mergeCell ref="AE15:AE16"/>
    <mergeCell ref="AI11:AI12"/>
    <mergeCell ref="AJ11:AJ12"/>
    <mergeCell ref="AH15:AH16"/>
    <mergeCell ref="AI15:AI16"/>
    <mergeCell ref="AH17:AH18"/>
    <mergeCell ref="AI17:AI18"/>
    <mergeCell ref="AK31:AK32"/>
    <mergeCell ref="AH29:AH30"/>
    <mergeCell ref="AI29:AI30"/>
    <mergeCell ref="AJ29:AJ30"/>
    <mergeCell ref="AK29:AK30"/>
    <mergeCell ref="AK27:AK28"/>
    <mergeCell ref="AK23:AK24"/>
    <mergeCell ref="AH21:AH22"/>
    <mergeCell ref="AJ21:AJ22"/>
    <mergeCell ref="AK21:AK22"/>
    <mergeCell ref="AE19:AE20"/>
    <mergeCell ref="AH19:AH20"/>
    <mergeCell ref="AJ17:AJ18"/>
    <mergeCell ref="AK17:AK18"/>
    <mergeCell ref="AH23:AH24"/>
    <mergeCell ref="AF19:AF20"/>
    <mergeCell ref="AF13:AF14"/>
    <mergeCell ref="AF15:AF16"/>
    <mergeCell ref="AF17:AF18"/>
    <mergeCell ref="AE51:AE52"/>
    <mergeCell ref="AF47:AF48"/>
    <mergeCell ref="AE96:AE97"/>
    <mergeCell ref="AE31:AE32"/>
    <mergeCell ref="AD40:AD41"/>
    <mergeCell ref="AD23:AD24"/>
    <mergeCell ref="AI43:AI44"/>
    <mergeCell ref="AC43:AC44"/>
    <mergeCell ref="AC45:AC46"/>
    <mergeCell ref="AH27:AH28"/>
    <mergeCell ref="AF23:AF24"/>
    <mergeCell ref="AF27:AF28"/>
    <mergeCell ref="AE38:AE39"/>
    <mergeCell ref="AC40:AC41"/>
    <mergeCell ref="AC23:AC24"/>
    <mergeCell ref="AD45:AD46"/>
    <mergeCell ref="AE40:AE41"/>
    <mergeCell ref="AD43:AD44"/>
    <mergeCell ref="AF40:AF41"/>
    <mergeCell ref="AF43:AF44"/>
    <mergeCell ref="AI36:AI37"/>
    <mergeCell ref="AH25:AH26"/>
    <mergeCell ref="AC38:AC39"/>
    <mergeCell ref="AH45:AH46"/>
    <mergeCell ref="AG42:AM42"/>
    <mergeCell ref="AJ23:AJ24"/>
    <mergeCell ref="AF34:AF35"/>
    <mergeCell ref="AD25:AD26"/>
    <mergeCell ref="AD27:AD28"/>
    <mergeCell ref="AD29:AD30"/>
    <mergeCell ref="AK40:AK41"/>
    <mergeCell ref="AH38:AH39"/>
    <mergeCell ref="AC303:AC304"/>
    <mergeCell ref="AE297:AE298"/>
    <mergeCell ref="AD180:AD181"/>
    <mergeCell ref="AD182:AD183"/>
    <mergeCell ref="AD184:AD185"/>
    <mergeCell ref="AD264:AD265"/>
    <mergeCell ref="AD243:AD244"/>
    <mergeCell ref="AH213:AH214"/>
    <mergeCell ref="AI213:AI214"/>
    <mergeCell ref="AH203:AH204"/>
    <mergeCell ref="AI203:AI204"/>
    <mergeCell ref="AI195:AI196"/>
    <mergeCell ref="AI205:AI206"/>
    <mergeCell ref="AI209:AI210"/>
    <mergeCell ref="AH205:AH206"/>
    <mergeCell ref="AH197:AH198"/>
    <mergeCell ref="AI197:AI198"/>
    <mergeCell ref="AH234:AH235"/>
    <mergeCell ref="AI234:AI235"/>
    <mergeCell ref="AH243:AH244"/>
    <mergeCell ref="AI199:AI200"/>
    <mergeCell ref="AH201:AH202"/>
    <mergeCell ref="AD297:AD298"/>
    <mergeCell ref="AC266:AC267"/>
    <mergeCell ref="AE180:AE181"/>
    <mergeCell ref="AE182:AE183"/>
    <mergeCell ref="AH184:AH185"/>
    <mergeCell ref="AI184:AI185"/>
    <mergeCell ref="AD211:AD212"/>
    <mergeCell ref="AE211:AE212"/>
    <mergeCell ref="AF211:AF212"/>
    <mergeCell ref="AF243:AF244"/>
    <mergeCell ref="AF318:AF319"/>
    <mergeCell ref="AD193:AD194"/>
    <mergeCell ref="AD189:AD190"/>
    <mergeCell ref="AF316:AF317"/>
    <mergeCell ref="AE303:AE304"/>
    <mergeCell ref="AF303:AF304"/>
    <mergeCell ref="AE310:AE311"/>
    <mergeCell ref="AC324:AC325"/>
    <mergeCell ref="AD312:AD313"/>
    <mergeCell ref="AC310:AC311"/>
    <mergeCell ref="AC169:AC170"/>
    <mergeCell ref="AG223:AM223"/>
    <mergeCell ref="AG236:AM236"/>
    <mergeCell ref="AG255:AM255"/>
    <mergeCell ref="AI187:AI188"/>
    <mergeCell ref="AJ228:AJ229"/>
    <mergeCell ref="AK228:AK229"/>
    <mergeCell ref="AK221:AK222"/>
    <mergeCell ref="AH219:AH220"/>
    <mergeCell ref="AI219:AI220"/>
    <mergeCell ref="AJ219:AJ220"/>
    <mergeCell ref="AK219:AK220"/>
    <mergeCell ref="AH230:AH231"/>
    <mergeCell ref="AI230:AI231"/>
    <mergeCell ref="AJ230:AJ231"/>
    <mergeCell ref="AK230:AK231"/>
    <mergeCell ref="AI193:AI194"/>
    <mergeCell ref="AJ193:AJ194"/>
    <mergeCell ref="AK193:AK194"/>
    <mergeCell ref="AH191:AH192"/>
    <mergeCell ref="AI191:AI192"/>
    <mergeCell ref="AF262:AF263"/>
    <mergeCell ref="AD318:AD319"/>
    <mergeCell ref="AD320:AD321"/>
    <mergeCell ref="AE318:AE319"/>
    <mergeCell ref="AD299:AD300"/>
    <mergeCell ref="AJ217:AJ218"/>
    <mergeCell ref="AK217:AK218"/>
    <mergeCell ref="AI245:AI246"/>
    <mergeCell ref="AJ245:AJ246"/>
    <mergeCell ref="AK245:AK246"/>
    <mergeCell ref="AH239:AH240"/>
    <mergeCell ref="AK237:AK238"/>
    <mergeCell ref="AJ237:AJ238"/>
    <mergeCell ref="AD386:AD387"/>
    <mergeCell ref="AD372:AD373"/>
    <mergeCell ref="AD374:AD375"/>
    <mergeCell ref="AF357:AF358"/>
    <mergeCell ref="AK207:AK208"/>
    <mergeCell ref="AH237:AH238"/>
    <mergeCell ref="AI237:AI238"/>
    <mergeCell ref="AH221:AH222"/>
    <mergeCell ref="AI221:AI222"/>
    <mergeCell ref="AJ226:AJ227"/>
    <mergeCell ref="AK226:AK227"/>
    <mergeCell ref="AH224:AH225"/>
    <mergeCell ref="AI224:AI225"/>
    <mergeCell ref="AI211:AI212"/>
    <mergeCell ref="AJ211:AJ212"/>
    <mergeCell ref="AJ234:AJ235"/>
    <mergeCell ref="AK234:AK235"/>
    <mergeCell ref="AH232:AH233"/>
    <mergeCell ref="AI232:AI233"/>
    <mergeCell ref="AJ232:AJ233"/>
    <mergeCell ref="AF297:AF298"/>
    <mergeCell ref="AJ203:AJ204"/>
    <mergeCell ref="AK203:AK204"/>
    <mergeCell ref="AJ213:AJ214"/>
    <mergeCell ref="AK213:AK214"/>
    <mergeCell ref="AK201:AK202"/>
    <mergeCell ref="AK195:AK196"/>
    <mergeCell ref="AK211:AK212"/>
    <mergeCell ref="AJ201:AJ202"/>
    <mergeCell ref="AK199:AK200"/>
    <mergeCell ref="AJ205:AJ206"/>
    <mergeCell ref="AK205:AK206"/>
    <mergeCell ref="AJ209:AJ210"/>
    <mergeCell ref="AK209:AK210"/>
    <mergeCell ref="AH207:AH208"/>
    <mergeCell ref="AI207:AI208"/>
    <mergeCell ref="AJ207:AJ208"/>
    <mergeCell ref="AI201:AI202"/>
    <mergeCell ref="AJ199:AJ200"/>
    <mergeCell ref="AK232:AK233"/>
    <mergeCell ref="AI226:AI227"/>
    <mergeCell ref="AK224:AK225"/>
    <mergeCell ref="AK251:AK252"/>
    <mergeCell ref="AH249:AH250"/>
    <mergeCell ref="AI249:AI250"/>
    <mergeCell ref="AJ249:AJ250"/>
    <mergeCell ref="AK249:AK250"/>
    <mergeCell ref="AH256:AH257"/>
    <mergeCell ref="AI256:AI257"/>
    <mergeCell ref="AJ256:AJ257"/>
    <mergeCell ref="AK256:AK257"/>
    <mergeCell ref="AH253:AH254"/>
    <mergeCell ref="AB309:AF309"/>
    <mergeCell ref="AE305:AE306"/>
    <mergeCell ref="AE299:AE300"/>
    <mergeCell ref="AF299:AF300"/>
    <mergeCell ref="AE301:AE302"/>
    <mergeCell ref="AF301:AF302"/>
    <mergeCell ref="AF334:AF335"/>
    <mergeCell ref="AF324:AF325"/>
    <mergeCell ref="AF310:AF311"/>
    <mergeCell ref="AC318:AC319"/>
    <mergeCell ref="AC320:AC321"/>
    <mergeCell ref="AE320:AE321"/>
    <mergeCell ref="AE322:AE323"/>
    <mergeCell ref="AD316:AD317"/>
    <mergeCell ref="AD368:AD369"/>
    <mergeCell ref="AC366:AC367"/>
    <mergeCell ref="AC368:AC369"/>
    <mergeCell ref="AC314:AC315"/>
    <mergeCell ref="AC316:AC317"/>
    <mergeCell ref="AD332:AD333"/>
    <mergeCell ref="AE332:AE333"/>
    <mergeCell ref="AE334:AE335"/>
    <mergeCell ref="AE324:AE325"/>
    <mergeCell ref="AE343:AE344"/>
    <mergeCell ref="AC349:AC350"/>
    <mergeCell ref="AC351:AC352"/>
    <mergeCell ref="AC353:AC354"/>
    <mergeCell ref="AD328:AD329"/>
    <mergeCell ref="AC345:AC346"/>
    <mergeCell ref="AC347:AC348"/>
    <mergeCell ref="AC326:AC327"/>
    <mergeCell ref="AD322:AD323"/>
    <mergeCell ref="AE328:AE329"/>
    <mergeCell ref="AE366:AE367"/>
    <mergeCell ref="AD388:AD389"/>
    <mergeCell ref="AD391:AD392"/>
    <mergeCell ref="AB390:AF390"/>
    <mergeCell ref="AC386:AC387"/>
    <mergeCell ref="AD357:AD358"/>
    <mergeCell ref="AC391:AC392"/>
    <mergeCell ref="AE386:AE387"/>
    <mergeCell ref="AD378:AD379"/>
    <mergeCell ref="AD380:AD381"/>
    <mergeCell ref="AD382:AD383"/>
    <mergeCell ref="AC339:AC340"/>
    <mergeCell ref="AC341:AC342"/>
    <mergeCell ref="AD339:AD340"/>
    <mergeCell ref="AD393:AD394"/>
    <mergeCell ref="AF320:AF321"/>
    <mergeCell ref="AD341:AD342"/>
    <mergeCell ref="AE353:AE354"/>
    <mergeCell ref="AE355:AE356"/>
    <mergeCell ref="AB363:AF363"/>
    <mergeCell ref="AC361:AC362"/>
    <mergeCell ref="AC364:AC365"/>
    <mergeCell ref="AC343:AC344"/>
    <mergeCell ref="AF391:AF392"/>
    <mergeCell ref="AC370:AC371"/>
    <mergeCell ref="AE370:AE371"/>
    <mergeCell ref="AF370:AF371"/>
    <mergeCell ref="AE359:AE360"/>
    <mergeCell ref="AF359:AF360"/>
    <mergeCell ref="AE361:AE362"/>
    <mergeCell ref="AF361:AF362"/>
    <mergeCell ref="AF401:AF402"/>
    <mergeCell ref="AC355:AC356"/>
    <mergeCell ref="AC357:AC358"/>
    <mergeCell ref="AC359:AC360"/>
    <mergeCell ref="AD359:AD360"/>
    <mergeCell ref="AD361:AD362"/>
    <mergeCell ref="AD366:AD367"/>
    <mergeCell ref="AD401:AD402"/>
    <mergeCell ref="AC395:AC396"/>
    <mergeCell ref="AC397:AC398"/>
    <mergeCell ref="AC399:AC400"/>
    <mergeCell ref="AC401:AC402"/>
    <mergeCell ref="AC382:AC383"/>
    <mergeCell ref="AC384:AC385"/>
    <mergeCell ref="AC388:AC389"/>
    <mergeCell ref="AC374:AC375"/>
    <mergeCell ref="AC376:AC377"/>
    <mergeCell ref="AC393:AC394"/>
    <mergeCell ref="AC378:AC379"/>
    <mergeCell ref="AC380:AC381"/>
    <mergeCell ref="AD395:AD396"/>
    <mergeCell ref="AF366:AF367"/>
    <mergeCell ref="AF380:AF381"/>
    <mergeCell ref="AE372:AE373"/>
    <mergeCell ref="AF372:AF373"/>
    <mergeCell ref="AE374:AE375"/>
    <mergeCell ref="AF374:AF375"/>
    <mergeCell ref="AE376:AE377"/>
    <mergeCell ref="AF376:AF377"/>
    <mergeCell ref="AD355:AD356"/>
    <mergeCell ref="AF388:AF389"/>
    <mergeCell ref="AE391:AE392"/>
    <mergeCell ref="AE421:AE422"/>
    <mergeCell ref="AF421:AF422"/>
    <mergeCell ref="AC415:AC416"/>
    <mergeCell ref="AC417:AC418"/>
    <mergeCell ref="AD417:AD418"/>
    <mergeCell ref="AF407:AF408"/>
    <mergeCell ref="AE409:AE410"/>
    <mergeCell ref="AF409:AF410"/>
    <mergeCell ref="AE411:AE412"/>
    <mergeCell ref="AC403:AC404"/>
    <mergeCell ref="AF411:AF412"/>
    <mergeCell ref="AC405:AC406"/>
    <mergeCell ref="AF395:AF396"/>
    <mergeCell ref="AE397:AE398"/>
    <mergeCell ref="AF397:AF398"/>
    <mergeCell ref="AE399:AE400"/>
    <mergeCell ref="AF399:AF400"/>
    <mergeCell ref="AD405:AD406"/>
    <mergeCell ref="AD407:AD408"/>
    <mergeCell ref="AD415:AD416"/>
    <mergeCell ref="AE407:AE408"/>
    <mergeCell ref="AF405:AF406"/>
    <mergeCell ref="AE403:AE404"/>
    <mergeCell ref="AF403:AF404"/>
    <mergeCell ref="AE405:AE406"/>
    <mergeCell ref="AD403:AD404"/>
    <mergeCell ref="AE415:AE416"/>
    <mergeCell ref="AF415:AF416"/>
    <mergeCell ref="AE395:AE396"/>
    <mergeCell ref="AD397:AD398"/>
    <mergeCell ref="AD399:AD400"/>
    <mergeCell ref="AC407:AC408"/>
    <mergeCell ref="AC427:AC428"/>
    <mergeCell ref="AC429:AC430"/>
    <mergeCell ref="AC431:AC432"/>
    <mergeCell ref="AC470:AC471"/>
    <mergeCell ref="M433:O433"/>
    <mergeCell ref="V433:X433"/>
    <mergeCell ref="Y433:AA433"/>
    <mergeCell ref="AC419:AC420"/>
    <mergeCell ref="AC421:AC422"/>
    <mergeCell ref="AC423:AC424"/>
    <mergeCell ref="AC425:AC426"/>
    <mergeCell ref="AC472:AC473"/>
    <mergeCell ref="AB433:AF433"/>
    <mergeCell ref="AD472:AD473"/>
    <mergeCell ref="AD425:AD426"/>
    <mergeCell ref="AD427:AD428"/>
    <mergeCell ref="AD429:AD430"/>
    <mergeCell ref="AF452:AF453"/>
    <mergeCell ref="AC450:AC451"/>
    <mergeCell ref="AD419:AD420"/>
    <mergeCell ref="AD421:AD422"/>
    <mergeCell ref="AD464:AD465"/>
    <mergeCell ref="AE464:AE465"/>
    <mergeCell ref="AF464:AF465"/>
    <mergeCell ref="AD450:AD451"/>
    <mergeCell ref="AF460:AF461"/>
    <mergeCell ref="AE419:AE420"/>
    <mergeCell ref="AF419:AF420"/>
    <mergeCell ref="AD423:AD424"/>
    <mergeCell ref="AE429:AE430"/>
    <mergeCell ref="AC462:AC463"/>
    <mergeCell ref="AF446:AF447"/>
    <mergeCell ref="AE280:AE281"/>
    <mergeCell ref="AF280:AF281"/>
    <mergeCell ref="AD268:AD269"/>
    <mergeCell ref="AD270:AD271"/>
    <mergeCell ref="AD272:AD273"/>
    <mergeCell ref="AD274:AD275"/>
    <mergeCell ref="AE260:AE261"/>
    <mergeCell ref="AD163:AD164"/>
    <mergeCell ref="AF274:AF275"/>
    <mergeCell ref="AE276:AE277"/>
    <mergeCell ref="AE268:AE269"/>
    <mergeCell ref="AF239:AF240"/>
    <mergeCell ref="AE142:AE143"/>
    <mergeCell ref="AF157:AF158"/>
    <mergeCell ref="AD152:AD153"/>
    <mergeCell ref="AD154:AD155"/>
    <mergeCell ref="AD157:AD158"/>
    <mergeCell ref="AB177:AF177"/>
    <mergeCell ref="AC161:AC162"/>
    <mergeCell ref="AC163:AC164"/>
    <mergeCell ref="AF180:AF181"/>
    <mergeCell ref="AF167:AF168"/>
    <mergeCell ref="AF142:AF143"/>
    <mergeCell ref="AF148:AF149"/>
    <mergeCell ref="AE171:AE172"/>
    <mergeCell ref="AF171:AF172"/>
    <mergeCell ref="AF270:AF271"/>
    <mergeCell ref="AE272:AE273"/>
    <mergeCell ref="AC260:AC261"/>
    <mergeCell ref="AF253:AF254"/>
    <mergeCell ref="AE256:AE257"/>
    <mergeCell ref="AE262:AE263"/>
    <mergeCell ref="AE59:AE60"/>
    <mergeCell ref="AE61:AE62"/>
    <mergeCell ref="AE251:AE252"/>
    <mergeCell ref="AF251:AF252"/>
    <mergeCell ref="AB156:AF156"/>
    <mergeCell ref="AC152:AC153"/>
    <mergeCell ref="AF63:AF64"/>
    <mergeCell ref="AE63:AE64"/>
    <mergeCell ref="AD108:AD109"/>
    <mergeCell ref="AD86:AD87"/>
    <mergeCell ref="AD79:AD80"/>
    <mergeCell ref="AD98:AD99"/>
    <mergeCell ref="AD100:AD101"/>
    <mergeCell ref="AD102:AD103"/>
    <mergeCell ref="AK167:AK168"/>
    <mergeCell ref="AI169:AI170"/>
    <mergeCell ref="AJ169:AJ170"/>
    <mergeCell ref="AK169:AK170"/>
    <mergeCell ref="AH178:AH179"/>
    <mergeCell ref="AE152:AE153"/>
    <mergeCell ref="AE154:AE155"/>
    <mergeCell ref="AE124:AE125"/>
    <mergeCell ref="AE126:AE127"/>
    <mergeCell ref="AF126:AF127"/>
    <mergeCell ref="AJ159:AJ160"/>
    <mergeCell ref="AK159:AK160"/>
    <mergeCell ref="AD167:AD168"/>
    <mergeCell ref="AE167:AE168"/>
    <mergeCell ref="AD169:AD170"/>
    <mergeCell ref="AE169:AE170"/>
    <mergeCell ref="AF169:AF170"/>
    <mergeCell ref="AK124:AK125"/>
    <mergeCell ref="AI124:AI125"/>
    <mergeCell ref="AJ124:AJ125"/>
    <mergeCell ref="AI128:AI129"/>
    <mergeCell ref="AI152:AI153"/>
    <mergeCell ref="AJ152:AJ153"/>
    <mergeCell ref="AK152:AK153"/>
    <mergeCell ref="AK144:AK145"/>
    <mergeCell ref="AH152:AH153"/>
    <mergeCell ref="AH146:AH147"/>
    <mergeCell ref="AH144:AH145"/>
    <mergeCell ref="AI144:AI145"/>
    <mergeCell ref="AE94:AE95"/>
    <mergeCell ref="AF102:AF103"/>
    <mergeCell ref="AD116:AD117"/>
    <mergeCell ref="AD118:AD119"/>
    <mergeCell ref="AD120:AD121"/>
    <mergeCell ref="AC110:AC111"/>
    <mergeCell ref="AE150:AE151"/>
    <mergeCell ref="AE148:AE149"/>
    <mergeCell ref="AE135:AE136"/>
    <mergeCell ref="AD142:AD143"/>
    <mergeCell ref="AB141:AF141"/>
    <mergeCell ref="AK122:AK123"/>
    <mergeCell ref="AK96:AK97"/>
    <mergeCell ref="AD104:AD105"/>
    <mergeCell ref="AD94:AD95"/>
    <mergeCell ref="AK98:AK99"/>
    <mergeCell ref="AH94:AH95"/>
    <mergeCell ref="AI94:AI95"/>
    <mergeCell ref="AJ94:AJ95"/>
    <mergeCell ref="AH96:AH97"/>
    <mergeCell ref="AI96:AI97"/>
    <mergeCell ref="AC92:AC93"/>
    <mergeCell ref="AE100:AE101"/>
    <mergeCell ref="AE102:AE103"/>
    <mergeCell ref="AE88:AE89"/>
    <mergeCell ref="AE114:AE115"/>
    <mergeCell ref="AE92:AE93"/>
    <mergeCell ref="AE98:AE99"/>
    <mergeCell ref="AC126:AC127"/>
    <mergeCell ref="AC114:AC115"/>
    <mergeCell ref="AF92:AF93"/>
    <mergeCell ref="AF94:AF95"/>
    <mergeCell ref="AF96:AF97"/>
    <mergeCell ref="AD122:AD123"/>
    <mergeCell ref="AD124:AD125"/>
    <mergeCell ref="AF122:AF123"/>
    <mergeCell ref="AD114:AD115"/>
    <mergeCell ref="AE116:AE117"/>
    <mergeCell ref="AF108:AF109"/>
    <mergeCell ref="AF232:AF233"/>
    <mergeCell ref="AF213:AF214"/>
    <mergeCell ref="AB236:AF236"/>
    <mergeCell ref="AC237:AC238"/>
    <mergeCell ref="AE237:AE238"/>
    <mergeCell ref="AH226:AH227"/>
    <mergeCell ref="AH211:AH212"/>
    <mergeCell ref="AE213:AE214"/>
    <mergeCell ref="AC224:AC225"/>
    <mergeCell ref="AF219:AF220"/>
    <mergeCell ref="AC226:AC227"/>
    <mergeCell ref="AC228:AC229"/>
    <mergeCell ref="AC230:AC231"/>
    <mergeCell ref="AD230:AD231"/>
    <mergeCell ref="AD232:AD233"/>
    <mergeCell ref="AD217:AD218"/>
    <mergeCell ref="AE234:AE235"/>
    <mergeCell ref="AB216:AM216"/>
    <mergeCell ref="AB223:AF223"/>
    <mergeCell ref="AF221:AF222"/>
    <mergeCell ref="B215:AM215"/>
    <mergeCell ref="AD219:AD220"/>
    <mergeCell ref="AJ224:AJ225"/>
    <mergeCell ref="AJ221:AJ222"/>
    <mergeCell ref="AH228:AH229"/>
    <mergeCell ref="AE228:AE229"/>
    <mergeCell ref="E211:E212"/>
    <mergeCell ref="E224:E225"/>
    <mergeCell ref="P216:R216"/>
    <mergeCell ref="M216:O216"/>
    <mergeCell ref="Y216:AA216"/>
    <mergeCell ref="S216:U216"/>
    <mergeCell ref="AE253:AE254"/>
    <mergeCell ref="AH217:AH218"/>
    <mergeCell ref="D258:D259"/>
    <mergeCell ref="E266:E267"/>
    <mergeCell ref="AE291:AE292"/>
    <mergeCell ref="AC241:AC242"/>
    <mergeCell ref="AC243:AC244"/>
    <mergeCell ref="AC285:AC286"/>
    <mergeCell ref="AC245:AC246"/>
    <mergeCell ref="AC247:AC248"/>
    <mergeCell ref="AE249:AE250"/>
    <mergeCell ref="AF249:AF250"/>
    <mergeCell ref="AD276:AD277"/>
    <mergeCell ref="AD278:AD279"/>
    <mergeCell ref="AD245:AD246"/>
    <mergeCell ref="AF278:AF279"/>
    <mergeCell ref="AC232:AC233"/>
    <mergeCell ref="AC217:AC218"/>
    <mergeCell ref="AD234:AD235"/>
    <mergeCell ref="AE264:AE265"/>
    <mergeCell ref="AF264:AF265"/>
    <mergeCell ref="AE219:AE220"/>
    <mergeCell ref="AC276:AC277"/>
    <mergeCell ref="AD266:AD267"/>
    <mergeCell ref="AF272:AF273"/>
    <mergeCell ref="AD247:AD248"/>
    <mergeCell ref="AE247:AE248"/>
    <mergeCell ref="AD256:AD257"/>
    <mergeCell ref="AF260:AF261"/>
    <mergeCell ref="AB255:AF255"/>
    <mergeCell ref="AF247:AF248"/>
    <mergeCell ref="AF291:AF292"/>
    <mergeCell ref="AE283:AE284"/>
    <mergeCell ref="AF283:AF284"/>
    <mergeCell ref="AE217:AE218"/>
    <mergeCell ref="AF217:AF218"/>
    <mergeCell ref="AH258:AH259"/>
    <mergeCell ref="E142:E143"/>
    <mergeCell ref="G177:L177"/>
    <mergeCell ref="AF152:AF153"/>
    <mergeCell ref="AF154:AF155"/>
    <mergeCell ref="AD159:AD160"/>
    <mergeCell ref="AE161:AE162"/>
    <mergeCell ref="AF163:AF164"/>
    <mergeCell ref="AF165:AF166"/>
    <mergeCell ref="AF159:AF160"/>
    <mergeCell ref="Y156:AA156"/>
    <mergeCell ref="AD178:AD179"/>
    <mergeCell ref="AC173:AC174"/>
    <mergeCell ref="AD173:AD174"/>
    <mergeCell ref="AE173:AE174"/>
    <mergeCell ref="AF173:AF174"/>
    <mergeCell ref="V177:X177"/>
    <mergeCell ref="AF203:AF204"/>
    <mergeCell ref="AC207:AC208"/>
    <mergeCell ref="AD207:AD208"/>
    <mergeCell ref="AE207:AE208"/>
    <mergeCell ref="AF207:AF208"/>
    <mergeCell ref="AD205:AD206"/>
    <mergeCell ref="AD209:AD210"/>
    <mergeCell ref="AC219:AC220"/>
    <mergeCell ref="AD203:AD204"/>
    <mergeCell ref="AC221:AC222"/>
    <mergeCell ref="AC165:AC166"/>
    <mergeCell ref="AD249:AD250"/>
    <mergeCell ref="AF234:AF235"/>
    <mergeCell ref="AD258:AD259"/>
    <mergeCell ref="AC258:AC259"/>
    <mergeCell ref="AC253:AC254"/>
    <mergeCell ref="AC256:AC257"/>
    <mergeCell ref="AE245:AE246"/>
    <mergeCell ref="AI251:AI252"/>
    <mergeCell ref="AD150:AD151"/>
    <mergeCell ref="AF184:AF185"/>
    <mergeCell ref="AE175:AE176"/>
    <mergeCell ref="AF150:AF151"/>
    <mergeCell ref="AC167:AC168"/>
    <mergeCell ref="AD187:AD188"/>
    <mergeCell ref="AE159:AE160"/>
    <mergeCell ref="AE144:AE145"/>
    <mergeCell ref="AE146:AE147"/>
    <mergeCell ref="AE165:AE166"/>
    <mergeCell ref="AF144:AF145"/>
    <mergeCell ref="AC157:AC158"/>
    <mergeCell ref="AE184:AE185"/>
    <mergeCell ref="AB186:AF186"/>
    <mergeCell ref="AC187:AC188"/>
    <mergeCell ref="AD165:AD166"/>
    <mergeCell ref="AI228:AI229"/>
    <mergeCell ref="AH209:AH210"/>
    <mergeCell ref="AF187:AF188"/>
    <mergeCell ref="AF189:AF190"/>
    <mergeCell ref="AD199:AD200"/>
    <mergeCell ref="AC197:AC198"/>
    <mergeCell ref="AF199:AF200"/>
    <mergeCell ref="AH247:AH248"/>
    <mergeCell ref="AE241:AE242"/>
    <mergeCell ref="AD239:AD240"/>
    <mergeCell ref="AC239:AC240"/>
    <mergeCell ref="AE239:AE240"/>
    <mergeCell ref="AE224:AE225"/>
    <mergeCell ref="AF224:AF225"/>
    <mergeCell ref="AE232:AE233"/>
    <mergeCell ref="AC234:AC235"/>
    <mergeCell ref="AD221:AD222"/>
    <mergeCell ref="AD224:AD225"/>
    <mergeCell ref="AF245:AF246"/>
    <mergeCell ref="AD241:AD242"/>
    <mergeCell ref="AI462:AI463"/>
    <mergeCell ref="AH450:AH451"/>
    <mergeCell ref="AI450:AI451"/>
    <mergeCell ref="AG433:AM433"/>
    <mergeCell ref="AJ434:AJ435"/>
    <mergeCell ref="AK434:AK435"/>
    <mergeCell ref="AK444:AK445"/>
    <mergeCell ref="AH446:AH447"/>
    <mergeCell ref="AK456:AK457"/>
    <mergeCell ref="AH458:AH459"/>
    <mergeCell ref="AI458:AI459"/>
    <mergeCell ref="AJ458:AJ459"/>
    <mergeCell ref="AK436:AK437"/>
    <mergeCell ref="AK458:AK459"/>
    <mergeCell ref="AH452:AH453"/>
    <mergeCell ref="AF353:AF354"/>
    <mergeCell ref="AF322:AF323"/>
    <mergeCell ref="AF328:AF329"/>
    <mergeCell ref="AF330:AF331"/>
    <mergeCell ref="AF341:AF342"/>
    <mergeCell ref="AJ470:AJ471"/>
    <mergeCell ref="AJ448:AJ449"/>
    <mergeCell ref="AF438:AF439"/>
    <mergeCell ref="AE436:AE437"/>
    <mergeCell ref="AF436:AF437"/>
    <mergeCell ref="AK470:AK471"/>
    <mergeCell ref="AH472:AH473"/>
    <mergeCell ref="AI472:AI473"/>
    <mergeCell ref="AJ472:AJ473"/>
    <mergeCell ref="AK472:AK473"/>
    <mergeCell ref="AJ450:AJ451"/>
    <mergeCell ref="AK450:AK451"/>
    <mergeCell ref="AK464:AK465"/>
    <mergeCell ref="AJ468:AJ469"/>
    <mergeCell ref="AK468:AK469"/>
    <mergeCell ref="AK466:AK467"/>
    <mergeCell ref="AK460:AK461"/>
    <mergeCell ref="AI446:AI447"/>
    <mergeCell ref="AF448:AF449"/>
    <mergeCell ref="AE460:AE461"/>
    <mergeCell ref="AE438:AE439"/>
    <mergeCell ref="AF456:AF457"/>
    <mergeCell ref="AE462:AE463"/>
    <mergeCell ref="AF462:AF463"/>
    <mergeCell ref="AJ462:AJ463"/>
    <mergeCell ref="AK462:AK463"/>
    <mergeCell ref="AH456:AH457"/>
    <mergeCell ref="AI456:AI457"/>
    <mergeCell ref="AE450:AE451"/>
    <mergeCell ref="AF450:AF451"/>
    <mergeCell ref="AE470:AE471"/>
    <mergeCell ref="AF470:AF471"/>
    <mergeCell ref="AE472:AE473"/>
    <mergeCell ref="AF472:AF473"/>
    <mergeCell ref="AH470:AH471"/>
    <mergeCell ref="AK452:AK453"/>
    <mergeCell ref="AH454:AH455"/>
    <mergeCell ref="AH462:AH463"/>
    <mergeCell ref="AI454:AI455"/>
    <mergeCell ref="AJ454:AJ455"/>
    <mergeCell ref="AK454:AK455"/>
    <mergeCell ref="AH460:AH461"/>
    <mergeCell ref="AI460:AI461"/>
    <mergeCell ref="AJ460:AJ461"/>
    <mergeCell ref="AK440:AK441"/>
    <mergeCell ref="AK438:AK439"/>
    <mergeCell ref="AK448:AK449"/>
    <mergeCell ref="AK446:AK447"/>
    <mergeCell ref="AH448:AH449"/>
    <mergeCell ref="AI448:AI449"/>
    <mergeCell ref="AE448:AE449"/>
    <mergeCell ref="AJ446:AJ447"/>
    <mergeCell ref="AJ464:AJ465"/>
    <mergeCell ref="AF458:AF459"/>
    <mergeCell ref="AE456:AE457"/>
    <mergeCell ref="AJ442:AJ443"/>
    <mergeCell ref="AK442:AK443"/>
    <mergeCell ref="AH442:AH443"/>
    <mergeCell ref="AE446:AE447"/>
    <mergeCell ref="AJ466:AJ467"/>
    <mergeCell ref="AI452:AI453"/>
    <mergeCell ref="AJ452:AJ453"/>
    <mergeCell ref="AE452:AE453"/>
    <mergeCell ref="AF466:AF467"/>
    <mergeCell ref="E440:E441"/>
    <mergeCell ref="E436:E437"/>
    <mergeCell ref="E472:E473"/>
    <mergeCell ref="AC436:AC437"/>
    <mergeCell ref="AD436:AD437"/>
    <mergeCell ref="AC442:AC443"/>
    <mergeCell ref="AD442:AD443"/>
    <mergeCell ref="AC466:AC467"/>
    <mergeCell ref="AD466:AD467"/>
    <mergeCell ref="D472:D473"/>
    <mergeCell ref="B456:B457"/>
    <mergeCell ref="B458:B459"/>
    <mergeCell ref="B452:B453"/>
    <mergeCell ref="B440:B441"/>
    <mergeCell ref="B468:B469"/>
    <mergeCell ref="B436:B437"/>
    <mergeCell ref="B438:B439"/>
    <mergeCell ref="D436:D437"/>
    <mergeCell ref="D438:D439"/>
    <mergeCell ref="D440:D441"/>
    <mergeCell ref="D442:D443"/>
    <mergeCell ref="AC446:AC447"/>
    <mergeCell ref="AD446:AD447"/>
    <mergeCell ref="AD438:AD439"/>
    <mergeCell ref="AC440:AC441"/>
    <mergeCell ref="AD440:AD441"/>
    <mergeCell ref="AC464:AC465"/>
    <mergeCell ref="AC460:AC461"/>
    <mergeCell ref="AD460:AD461"/>
    <mergeCell ref="AD462:AD463"/>
    <mergeCell ref="B470:B471"/>
    <mergeCell ref="AC438:AC439"/>
    <mergeCell ref="D466:D467"/>
    <mergeCell ref="B460:B461"/>
    <mergeCell ref="E460:E461"/>
    <mergeCell ref="B462:B463"/>
    <mergeCell ref="E462:E463"/>
    <mergeCell ref="B454:B455"/>
    <mergeCell ref="B448:B449"/>
    <mergeCell ref="B450:B451"/>
    <mergeCell ref="AC458:AC459"/>
    <mergeCell ref="AD458:AD459"/>
    <mergeCell ref="AC456:AC457"/>
    <mergeCell ref="AD456:AD457"/>
    <mergeCell ref="AC444:AC445"/>
    <mergeCell ref="AD444:AD445"/>
    <mergeCell ref="D460:D461"/>
    <mergeCell ref="D462:D463"/>
    <mergeCell ref="E456:E457"/>
    <mergeCell ref="E458:E459"/>
    <mergeCell ref="D456:D457"/>
    <mergeCell ref="D458:D459"/>
    <mergeCell ref="E452:E453"/>
    <mergeCell ref="E454:E455"/>
    <mergeCell ref="D452:D453"/>
    <mergeCell ref="D454:D455"/>
    <mergeCell ref="E448:E449"/>
    <mergeCell ref="E450:E451"/>
    <mergeCell ref="AC454:AC455"/>
    <mergeCell ref="D444:D445"/>
    <mergeCell ref="AC448:AC449"/>
    <mergeCell ref="AD454:AD455"/>
    <mergeCell ref="AJ456:AJ457"/>
    <mergeCell ref="AD431:AD432"/>
    <mergeCell ref="AJ444:AJ445"/>
    <mergeCell ref="AE440:AE441"/>
    <mergeCell ref="AF440:AF441"/>
    <mergeCell ref="AH466:AH467"/>
    <mergeCell ref="AI466:AI467"/>
    <mergeCell ref="AH431:AH432"/>
    <mergeCell ref="AI431:AI432"/>
    <mergeCell ref="AJ431:AJ432"/>
    <mergeCell ref="AH438:AH439"/>
    <mergeCell ref="AI438:AI439"/>
    <mergeCell ref="AE434:AE435"/>
    <mergeCell ref="AF434:AF435"/>
    <mergeCell ref="AH436:AH437"/>
    <mergeCell ref="AI436:AI437"/>
    <mergeCell ref="AD448:AD449"/>
    <mergeCell ref="AE431:AE432"/>
    <mergeCell ref="AF431:AF432"/>
    <mergeCell ref="AJ438:AJ439"/>
    <mergeCell ref="AH434:AH435"/>
    <mergeCell ref="AI434:AI435"/>
    <mergeCell ref="AH440:AH441"/>
    <mergeCell ref="AI440:AI441"/>
    <mergeCell ref="AJ440:AJ441"/>
    <mergeCell ref="AE466:AE467"/>
    <mergeCell ref="AI442:AI443"/>
    <mergeCell ref="AH444:AH445"/>
    <mergeCell ref="AI444:AI445"/>
    <mergeCell ref="AJ436:AJ437"/>
    <mergeCell ref="AE458:AE459"/>
    <mergeCell ref="AK431:AK432"/>
    <mergeCell ref="AH411:AH412"/>
    <mergeCell ref="AI411:AI412"/>
    <mergeCell ref="AJ411:AJ412"/>
    <mergeCell ref="AK411:AK412"/>
    <mergeCell ref="D468:D469"/>
    <mergeCell ref="D470:D471"/>
    <mergeCell ref="AH468:AH469"/>
    <mergeCell ref="AI468:AI469"/>
    <mergeCell ref="AC468:AC469"/>
    <mergeCell ref="AD468:AD469"/>
    <mergeCell ref="AE468:AE469"/>
    <mergeCell ref="AF468:AF469"/>
    <mergeCell ref="AD470:AD471"/>
    <mergeCell ref="AI470:AI471"/>
    <mergeCell ref="AH464:AH465"/>
    <mergeCell ref="AI464:AI465"/>
    <mergeCell ref="AE444:AE445"/>
    <mergeCell ref="AF444:AF445"/>
    <mergeCell ref="AE423:AE424"/>
    <mergeCell ref="E429:E430"/>
    <mergeCell ref="E431:E432"/>
    <mergeCell ref="E470:E471"/>
    <mergeCell ref="AH429:AH430"/>
    <mergeCell ref="E438:E439"/>
    <mergeCell ref="AC434:AC435"/>
    <mergeCell ref="AD434:AD435"/>
    <mergeCell ref="E464:E465"/>
    <mergeCell ref="AE454:AE455"/>
    <mergeCell ref="AF454:AF455"/>
    <mergeCell ref="AC452:AC453"/>
    <mergeCell ref="AD452:AD453"/>
    <mergeCell ref="AK417:AK418"/>
    <mergeCell ref="AH415:AH416"/>
    <mergeCell ref="AI415:AI416"/>
    <mergeCell ref="AJ415:AJ416"/>
    <mergeCell ref="AF393:AF394"/>
    <mergeCell ref="AE413:AE414"/>
    <mergeCell ref="AF413:AF414"/>
    <mergeCell ref="AH397:AH398"/>
    <mergeCell ref="AI397:AI398"/>
    <mergeCell ref="AJ397:AJ398"/>
    <mergeCell ref="AK397:AK398"/>
    <mergeCell ref="AH395:AH396"/>
    <mergeCell ref="AI395:AI396"/>
    <mergeCell ref="AJ395:AJ396"/>
    <mergeCell ref="AK395:AK396"/>
    <mergeCell ref="AH405:AH406"/>
    <mergeCell ref="AK393:AK394"/>
    <mergeCell ref="AH409:AH410"/>
    <mergeCell ref="AI409:AI410"/>
    <mergeCell ref="AJ405:AJ406"/>
    <mergeCell ref="AK405:AK406"/>
    <mergeCell ref="AH403:AH404"/>
    <mergeCell ref="AI405:AI406"/>
    <mergeCell ref="AE393:AE394"/>
    <mergeCell ref="AI403:AI404"/>
    <mergeCell ref="AK413:AK414"/>
    <mergeCell ref="AK409:AK410"/>
    <mergeCell ref="AH407:AH408"/>
    <mergeCell ref="AI407:AI408"/>
    <mergeCell ref="AJ407:AJ408"/>
    <mergeCell ref="AK407:AK408"/>
    <mergeCell ref="AE401:AE402"/>
    <mergeCell ref="AJ3:AM4"/>
    <mergeCell ref="C1:U2"/>
    <mergeCell ref="C3:U3"/>
    <mergeCell ref="AJ1:AM1"/>
    <mergeCell ref="AJ2:AM2"/>
    <mergeCell ref="V3:AH4"/>
    <mergeCell ref="V1:AH2"/>
    <mergeCell ref="N4:O4"/>
    <mergeCell ref="AH180:AH181"/>
    <mergeCell ref="AI180:AI181"/>
    <mergeCell ref="AJ180:AJ181"/>
    <mergeCell ref="AK180:AK181"/>
    <mergeCell ref="AJ197:AJ198"/>
    <mergeCell ref="AK197:AK198"/>
    <mergeCell ref="AE193:AE194"/>
    <mergeCell ref="AF112:AF113"/>
    <mergeCell ref="AF90:AF91"/>
    <mergeCell ref="AI167:AI168"/>
    <mergeCell ref="AJ167:AJ168"/>
    <mergeCell ref="AK173:AK174"/>
    <mergeCell ref="AI189:AI190"/>
    <mergeCell ref="AH175:AH176"/>
    <mergeCell ref="AE187:AE188"/>
    <mergeCell ref="AF182:AF183"/>
    <mergeCell ref="AE189:AE190"/>
    <mergeCell ref="Y186:AA186"/>
    <mergeCell ref="AC171:AC172"/>
    <mergeCell ref="AD171:AD172"/>
    <mergeCell ref="AH171:AH172"/>
    <mergeCell ref="V186:X186"/>
    <mergeCell ref="AH159:AH160"/>
    <mergeCell ref="AI159:AI160"/>
    <mergeCell ref="AJ423:AJ424"/>
    <mergeCell ref="AH169:AH170"/>
    <mergeCell ref="AD337:AD338"/>
    <mergeCell ref="AD347:AD348"/>
    <mergeCell ref="AD293:AD294"/>
    <mergeCell ref="AF146:AF147"/>
    <mergeCell ref="AC159:AC160"/>
    <mergeCell ref="AD305:AD306"/>
    <mergeCell ref="AC249:AC250"/>
    <mergeCell ref="AC251:AC252"/>
    <mergeCell ref="AD349:AD350"/>
    <mergeCell ref="AD343:AD344"/>
    <mergeCell ref="AC409:AC410"/>
    <mergeCell ref="AC411:AC412"/>
    <mergeCell ref="AC413:AC414"/>
    <mergeCell ref="AD409:AD410"/>
    <mergeCell ref="AD411:AD412"/>
    <mergeCell ref="AD413:AD414"/>
    <mergeCell ref="AE417:AE418"/>
    <mergeCell ref="AF417:AF418"/>
    <mergeCell ref="AJ409:AJ410"/>
    <mergeCell ref="AC295:AC296"/>
    <mergeCell ref="AC297:AC298"/>
    <mergeCell ref="AE203:AE204"/>
    <mergeCell ref="AE243:AE244"/>
    <mergeCell ref="AD251:AD252"/>
    <mergeCell ref="AD253:AD254"/>
    <mergeCell ref="AI243:AI244"/>
    <mergeCell ref="AE307:AE308"/>
    <mergeCell ref="AF307:AF308"/>
    <mergeCell ref="AE368:AE369"/>
    <mergeCell ref="AF368:AF369"/>
    <mergeCell ref="AJ425:AJ426"/>
    <mergeCell ref="AI425:AI426"/>
    <mergeCell ref="AH423:AH424"/>
    <mergeCell ref="AI423:AI424"/>
    <mergeCell ref="AH163:AH164"/>
    <mergeCell ref="AD197:AD198"/>
    <mergeCell ref="AE197:AE198"/>
    <mergeCell ref="AC299:AC300"/>
    <mergeCell ref="AC301:AC302"/>
    <mergeCell ref="AE295:AE296"/>
    <mergeCell ref="AF295:AF296"/>
    <mergeCell ref="AC274:AC275"/>
    <mergeCell ref="AE274:AE275"/>
    <mergeCell ref="AC201:AC202"/>
    <mergeCell ref="AE289:AE290"/>
    <mergeCell ref="AF289:AF290"/>
    <mergeCell ref="AD283:AD284"/>
    <mergeCell ref="AB282:AF282"/>
    <mergeCell ref="AC287:AC288"/>
    <mergeCell ref="AC289:AC290"/>
    <mergeCell ref="AC291:AC292"/>
    <mergeCell ref="AE258:AE259"/>
    <mergeCell ref="AH189:AH190"/>
    <mergeCell ref="AF193:AF194"/>
    <mergeCell ref="AF386:AF387"/>
    <mergeCell ref="AE178:AE179"/>
    <mergeCell ref="AH165:AH166"/>
    <mergeCell ref="AI165:AI166"/>
    <mergeCell ref="AF423:AF424"/>
    <mergeCell ref="AE384:AE385"/>
    <mergeCell ref="AF384:AF385"/>
    <mergeCell ref="AE388:AE389"/>
    <mergeCell ref="AE364:AE365"/>
    <mergeCell ref="AF364:AF365"/>
    <mergeCell ref="AH173:AH174"/>
    <mergeCell ref="AI173:AI174"/>
    <mergeCell ref="AJ173:AJ174"/>
    <mergeCell ref="AE195:AE196"/>
    <mergeCell ref="AF195:AF196"/>
    <mergeCell ref="AH195:AH196"/>
    <mergeCell ref="AE351:AE352"/>
    <mergeCell ref="AE199:AE200"/>
    <mergeCell ref="AE378:AE379"/>
    <mergeCell ref="AF378:AF379"/>
    <mergeCell ref="AE380:AE381"/>
    <mergeCell ref="AE382:AE383"/>
    <mergeCell ref="AF382:AF383"/>
    <mergeCell ref="AH417:AH418"/>
    <mergeCell ref="AI417:AI418"/>
    <mergeCell ref="AJ417:AJ418"/>
    <mergeCell ref="AE266:AE267"/>
    <mergeCell ref="AF266:AF267"/>
    <mergeCell ref="AF256:AF257"/>
    <mergeCell ref="AJ386:AJ387"/>
    <mergeCell ref="AH372:AH373"/>
    <mergeCell ref="AI372:AI373"/>
    <mergeCell ref="AJ372:AJ373"/>
    <mergeCell ref="AJ339:AJ340"/>
    <mergeCell ref="AH337:AH338"/>
    <mergeCell ref="AI337:AI338"/>
    <mergeCell ref="AJ337:AJ338"/>
    <mergeCell ref="AH343:AH344"/>
    <mergeCell ref="AI343:AI344"/>
    <mergeCell ref="AH339:AH340"/>
    <mergeCell ref="AC193:AC194"/>
    <mergeCell ref="AF191:AF192"/>
    <mergeCell ref="AD148:AD149"/>
    <mergeCell ref="AC144:AC145"/>
    <mergeCell ref="AC146:AC147"/>
    <mergeCell ref="AC148:AC149"/>
    <mergeCell ref="AC150:AC151"/>
    <mergeCell ref="AD133:AD134"/>
    <mergeCell ref="AE157:AE158"/>
    <mergeCell ref="AE163:AE164"/>
    <mergeCell ref="AE191:AE192"/>
    <mergeCell ref="AE122:AE123"/>
    <mergeCell ref="AF175:AF176"/>
    <mergeCell ref="AF178:AF179"/>
    <mergeCell ref="AC122:AC123"/>
    <mergeCell ref="AC124:AC125"/>
    <mergeCell ref="AD161:AD162"/>
    <mergeCell ref="AD144:AD145"/>
    <mergeCell ref="AD146:AD147"/>
    <mergeCell ref="AD364:AD365"/>
    <mergeCell ref="AE357:AE358"/>
    <mergeCell ref="AC312:AC313"/>
    <mergeCell ref="AC322:AC323"/>
    <mergeCell ref="AE314:AE315"/>
    <mergeCell ref="AE347:AE348"/>
    <mergeCell ref="AF347:AF348"/>
    <mergeCell ref="AD345:AD346"/>
    <mergeCell ref="AD330:AD331"/>
    <mergeCell ref="AE337:AE338"/>
    <mergeCell ref="AF337:AF338"/>
    <mergeCell ref="AE339:AE340"/>
    <mergeCell ref="AF339:AF340"/>
    <mergeCell ref="AF355:AF356"/>
    <mergeCell ref="AF314:AF315"/>
    <mergeCell ref="AE316:AE317"/>
    <mergeCell ref="AE349:AE350"/>
    <mergeCell ref="AE330:AE331"/>
    <mergeCell ref="AE341:AE342"/>
    <mergeCell ref="AE345:AE346"/>
    <mergeCell ref="AF349:AF350"/>
    <mergeCell ref="AE312:AE313"/>
    <mergeCell ref="AF312:AF313"/>
    <mergeCell ref="AD314:AD315"/>
    <mergeCell ref="AF351:AF352"/>
    <mergeCell ref="AB336:AF336"/>
    <mergeCell ref="AC337:AC338"/>
    <mergeCell ref="AE326:AE327"/>
    <mergeCell ref="AC328:AC329"/>
    <mergeCell ref="AC330:AC331"/>
    <mergeCell ref="AC332:AC333"/>
    <mergeCell ref="AC334:AC335"/>
    <mergeCell ref="G255:L255"/>
    <mergeCell ref="G282:L282"/>
    <mergeCell ref="G309:L309"/>
    <mergeCell ref="G336:L336"/>
    <mergeCell ref="G363:L363"/>
    <mergeCell ref="AD295:AD296"/>
    <mergeCell ref="AD280:AD281"/>
    <mergeCell ref="AD351:AD352"/>
    <mergeCell ref="AD353:AD354"/>
    <mergeCell ref="AF293:AF294"/>
    <mergeCell ref="AF345:AF346"/>
    <mergeCell ref="AF332:AF333"/>
    <mergeCell ref="AC270:AC271"/>
    <mergeCell ref="AC272:AC273"/>
    <mergeCell ref="AC293:AC294"/>
    <mergeCell ref="AD324:AD325"/>
    <mergeCell ref="AD326:AD327"/>
    <mergeCell ref="AD301:AD302"/>
    <mergeCell ref="AC283:AC284"/>
    <mergeCell ref="AD303:AD304"/>
    <mergeCell ref="AD285:AD286"/>
    <mergeCell ref="AD287:AD288"/>
    <mergeCell ref="AD289:AD290"/>
    <mergeCell ref="AD291:AD292"/>
    <mergeCell ref="AF326:AF327"/>
    <mergeCell ref="AF305:AF306"/>
    <mergeCell ref="AD310:AD311"/>
    <mergeCell ref="AC305:AC306"/>
    <mergeCell ref="AC307:AC308"/>
    <mergeCell ref="AD307:AD308"/>
    <mergeCell ref="AE293:AE294"/>
    <mergeCell ref="AC280:AC281"/>
    <mergeCell ref="AK372:AK373"/>
    <mergeCell ref="AH380:AH381"/>
    <mergeCell ref="AI380:AI381"/>
    <mergeCell ref="AJ380:AJ381"/>
    <mergeCell ref="AK380:AK381"/>
    <mergeCell ref="AI359:AI360"/>
    <mergeCell ref="AJ359:AJ360"/>
    <mergeCell ref="AK359:AK360"/>
    <mergeCell ref="AH357:AH358"/>
    <mergeCell ref="AI357:AI358"/>
    <mergeCell ref="AJ343:AJ344"/>
    <mergeCell ref="AK343:AK344"/>
    <mergeCell ref="AH370:AH371"/>
    <mergeCell ref="AI370:AI371"/>
    <mergeCell ref="AJ370:AJ371"/>
    <mergeCell ref="AK370:AK371"/>
    <mergeCell ref="AH374:AH375"/>
    <mergeCell ref="AI374:AI375"/>
    <mergeCell ref="AJ374:AJ375"/>
    <mergeCell ref="AK374:AK375"/>
    <mergeCell ref="AH347:AH348"/>
    <mergeCell ref="AI347:AI348"/>
    <mergeCell ref="AJ347:AJ348"/>
    <mergeCell ref="AK347:AK348"/>
    <mergeCell ref="AH345:AH346"/>
    <mergeCell ref="AI345:AI346"/>
    <mergeCell ref="AJ345:AJ346"/>
    <mergeCell ref="AH368:AH369"/>
    <mergeCell ref="AI368:AI369"/>
    <mergeCell ref="AJ368:AJ369"/>
    <mergeCell ref="AK368:AK369"/>
    <mergeCell ref="AH366:AH367"/>
    <mergeCell ref="AH349:AH350"/>
    <mergeCell ref="AI349:AI350"/>
    <mergeCell ref="AJ349:AJ350"/>
    <mergeCell ref="AK349:AK350"/>
    <mergeCell ref="AI366:AI367"/>
    <mergeCell ref="AJ366:AJ367"/>
    <mergeCell ref="AK366:AK367"/>
    <mergeCell ref="J8:L8"/>
    <mergeCell ref="G33:L33"/>
    <mergeCell ref="AC65:AC66"/>
    <mergeCell ref="AC53:AC54"/>
    <mergeCell ref="AF71:AF72"/>
    <mergeCell ref="AE86:AE87"/>
    <mergeCell ref="AF73:AF74"/>
    <mergeCell ref="AD69:AD70"/>
    <mergeCell ref="AK11:AK12"/>
    <mergeCell ref="AI13:AI14"/>
    <mergeCell ref="AJ13:AJ14"/>
    <mergeCell ref="AK13:AK14"/>
    <mergeCell ref="AK25:AK26"/>
    <mergeCell ref="AK19:AK20"/>
    <mergeCell ref="AI21:AI22"/>
    <mergeCell ref="AD38:AD39"/>
    <mergeCell ref="AF25:AF26"/>
    <mergeCell ref="AH36:AH37"/>
    <mergeCell ref="AC11:AC12"/>
    <mergeCell ref="G8:I8"/>
    <mergeCell ref="AC17:AC18"/>
    <mergeCell ref="AE49:AE50"/>
    <mergeCell ref="AE47:AE48"/>
    <mergeCell ref="AE53:AE54"/>
    <mergeCell ref="AE55:AE56"/>
    <mergeCell ref="AH43:AH44"/>
    <mergeCell ref="AF45:AF46"/>
    <mergeCell ref="AB42:AF42"/>
    <mergeCell ref="AJ27:AJ28"/>
    <mergeCell ref="AC36:AC37"/>
    <mergeCell ref="AB8:AF8"/>
    <mergeCell ref="AF81:AF82"/>
    <mergeCell ref="AF83:AF84"/>
    <mergeCell ref="AD77:AD78"/>
    <mergeCell ref="AF86:AF87"/>
    <mergeCell ref="AE77:AE78"/>
    <mergeCell ref="AD47:AD48"/>
    <mergeCell ref="AE43:AE44"/>
    <mergeCell ref="AF49:AF50"/>
    <mergeCell ref="AF51:AF52"/>
    <mergeCell ref="B322:B323"/>
    <mergeCell ref="AH124:AH125"/>
    <mergeCell ref="AH128:AH129"/>
    <mergeCell ref="AH108:AH109"/>
    <mergeCell ref="AH301:AH302"/>
    <mergeCell ref="AE285:AE286"/>
    <mergeCell ref="AF285:AF286"/>
    <mergeCell ref="AE287:AE288"/>
    <mergeCell ref="AF287:AF288"/>
    <mergeCell ref="AC135:AC136"/>
    <mergeCell ref="AF124:AF125"/>
    <mergeCell ref="AC120:AC121"/>
    <mergeCell ref="AE226:AE227"/>
    <mergeCell ref="AF226:AF227"/>
    <mergeCell ref="AF228:AF229"/>
    <mergeCell ref="AE230:AE231"/>
    <mergeCell ref="AF230:AF231"/>
    <mergeCell ref="AF201:AF202"/>
    <mergeCell ref="AD201:AD202"/>
    <mergeCell ref="AF241:AF242"/>
    <mergeCell ref="AF237:AF238"/>
    <mergeCell ref="AC211:AC212"/>
    <mergeCell ref="AC205:AC206"/>
    <mergeCell ref="AD237:AD238"/>
    <mergeCell ref="AD226:AD227"/>
    <mergeCell ref="AH272:AH273"/>
    <mergeCell ref="AI272:AI273"/>
    <mergeCell ref="AJ272:AJ273"/>
    <mergeCell ref="AK272:AK273"/>
    <mergeCell ref="AH270:AH271"/>
    <mergeCell ref="AI270:AI271"/>
    <mergeCell ref="AJ270:AJ271"/>
    <mergeCell ref="AK270:AK271"/>
    <mergeCell ref="AC209:AC210"/>
    <mergeCell ref="AF258:AF259"/>
    <mergeCell ref="AC213:AC214"/>
    <mergeCell ref="AE221:AE222"/>
    <mergeCell ref="AE270:AE271"/>
    <mergeCell ref="AC268:AC269"/>
    <mergeCell ref="AD213:AD214"/>
    <mergeCell ref="AC203:AC204"/>
    <mergeCell ref="AH251:AH252"/>
    <mergeCell ref="AD228:AD229"/>
    <mergeCell ref="AD260:AD261"/>
    <mergeCell ref="AF268:AF269"/>
    <mergeCell ref="AE209:AE210"/>
    <mergeCell ref="AF209:AF210"/>
    <mergeCell ref="AD262:AD263"/>
    <mergeCell ref="AH241:AH242"/>
    <mergeCell ref="AF197:AF198"/>
    <mergeCell ref="E283:E284"/>
    <mergeCell ref="E268:E269"/>
    <mergeCell ref="E270:E271"/>
    <mergeCell ref="E278:E279"/>
    <mergeCell ref="D173:D174"/>
    <mergeCell ref="E173:E174"/>
    <mergeCell ref="D253:D254"/>
    <mergeCell ref="D243:D244"/>
    <mergeCell ref="E226:E227"/>
    <mergeCell ref="E239:E240"/>
    <mergeCell ref="E241:E242"/>
    <mergeCell ref="E243:E244"/>
    <mergeCell ref="E245:E246"/>
    <mergeCell ref="E237:E238"/>
    <mergeCell ref="D226:D227"/>
    <mergeCell ref="E137:E138"/>
    <mergeCell ref="E201:E202"/>
    <mergeCell ref="D249:D250"/>
    <mergeCell ref="D237:D238"/>
    <mergeCell ref="D245:D246"/>
    <mergeCell ref="D239:D240"/>
    <mergeCell ref="D241:D242"/>
    <mergeCell ref="E247:E248"/>
    <mergeCell ref="E148:E149"/>
    <mergeCell ref="E150:E151"/>
    <mergeCell ref="E182:E183"/>
    <mergeCell ref="E232:E233"/>
    <mergeCell ref="E203:E204"/>
    <mergeCell ref="E189:E190"/>
    <mergeCell ref="E191:E192"/>
    <mergeCell ref="D247:D248"/>
    <mergeCell ref="E272:E273"/>
    <mergeCell ref="D283:D284"/>
    <mergeCell ref="D266:D267"/>
    <mergeCell ref="D268:D269"/>
    <mergeCell ref="D270:D271"/>
    <mergeCell ref="D251:D252"/>
    <mergeCell ref="D256:D257"/>
    <mergeCell ref="E251:E252"/>
    <mergeCell ref="AE442:AE443"/>
    <mergeCell ref="AF442:AF443"/>
    <mergeCell ref="AJ403:AJ404"/>
    <mergeCell ref="AK403:AK404"/>
    <mergeCell ref="AF429:AF430"/>
    <mergeCell ref="AD370:AD371"/>
    <mergeCell ref="AC372:AC373"/>
    <mergeCell ref="AF343:AF344"/>
    <mergeCell ref="AD376:AD377"/>
    <mergeCell ref="AD384:AD385"/>
    <mergeCell ref="D272:D273"/>
    <mergeCell ref="AE278:AE279"/>
    <mergeCell ref="AH276:AH277"/>
    <mergeCell ref="AI276:AI277"/>
    <mergeCell ref="AJ276:AJ277"/>
    <mergeCell ref="AI355:AI356"/>
    <mergeCell ref="AJ355:AJ356"/>
    <mergeCell ref="AK355:AK356"/>
    <mergeCell ref="AH353:AH354"/>
    <mergeCell ref="AI353:AI354"/>
    <mergeCell ref="AJ353:AJ354"/>
    <mergeCell ref="AK353:AK354"/>
    <mergeCell ref="AH359:AH360"/>
    <mergeCell ref="AH355:AH356"/>
    <mergeCell ref="AG5:AG6"/>
    <mergeCell ref="AH199:AH200"/>
    <mergeCell ref="AH5:AH6"/>
    <mergeCell ref="AF276:AF277"/>
    <mergeCell ref="AD334:AD335"/>
    <mergeCell ref="AD11:AD12"/>
    <mergeCell ref="AD13:AD14"/>
    <mergeCell ref="AD15:AD16"/>
    <mergeCell ref="AK100:AK101"/>
    <mergeCell ref="M8:O8"/>
    <mergeCell ref="AC5:AC6"/>
    <mergeCell ref="AD5:AD6"/>
    <mergeCell ref="AK5:AK6"/>
    <mergeCell ref="AG7:AL7"/>
    <mergeCell ref="AJ15:AJ16"/>
    <mergeCell ref="AK15:AK16"/>
    <mergeCell ref="AK67:AK68"/>
    <mergeCell ref="AH65:AH66"/>
    <mergeCell ref="AI217:AI218"/>
    <mergeCell ref="AE201:AE202"/>
    <mergeCell ref="AC278:AC279"/>
    <mergeCell ref="AL5:AL6"/>
    <mergeCell ref="AH299:AH300"/>
    <mergeCell ref="AC131:AC132"/>
    <mergeCell ref="AE205:AE206"/>
    <mergeCell ref="AF205:AF206"/>
    <mergeCell ref="AC262:AC263"/>
    <mergeCell ref="AC264:AC265"/>
    <mergeCell ref="AF67:AF68"/>
    <mergeCell ref="AF79:AF80"/>
    <mergeCell ref="AC199:AC200"/>
    <mergeCell ref="AD135:AD136"/>
    <mergeCell ref="H534:L536"/>
    <mergeCell ref="M534:O534"/>
    <mergeCell ref="M535:O535"/>
    <mergeCell ref="M536:O536"/>
    <mergeCell ref="H537:L539"/>
    <mergeCell ref="M537:O537"/>
    <mergeCell ref="M538:O538"/>
    <mergeCell ref="M539:O539"/>
    <mergeCell ref="H540:L542"/>
    <mergeCell ref="M540:O540"/>
    <mergeCell ref="M541:O541"/>
    <mergeCell ref="M542:O542"/>
    <mergeCell ref="H543:L545"/>
    <mergeCell ref="M543:O543"/>
    <mergeCell ref="M544:O544"/>
    <mergeCell ref="M545:O545"/>
    <mergeCell ref="H519:L521"/>
    <mergeCell ref="M519:O519"/>
    <mergeCell ref="M520:O520"/>
    <mergeCell ref="M521:O521"/>
    <mergeCell ref="H522:L524"/>
    <mergeCell ref="M522:O522"/>
    <mergeCell ref="M523:O523"/>
    <mergeCell ref="M524:O524"/>
    <mergeCell ref="H525:L527"/>
    <mergeCell ref="M525:O525"/>
    <mergeCell ref="M526:O526"/>
    <mergeCell ref="M527:O527"/>
    <mergeCell ref="H528:L530"/>
    <mergeCell ref="M528:O528"/>
    <mergeCell ref="M529:O529"/>
    <mergeCell ref="M530:O530"/>
    <mergeCell ref="H531:L533"/>
    <mergeCell ref="M531:O531"/>
    <mergeCell ref="M532:O532"/>
    <mergeCell ref="M533:O533"/>
    <mergeCell ref="M507:O507"/>
    <mergeCell ref="H507:L509"/>
    <mergeCell ref="M508:O508"/>
    <mergeCell ref="M509:O509"/>
    <mergeCell ref="H510:L512"/>
    <mergeCell ref="M510:O510"/>
    <mergeCell ref="M511:O511"/>
    <mergeCell ref="M512:O512"/>
    <mergeCell ref="H513:L515"/>
    <mergeCell ref="M513:O513"/>
    <mergeCell ref="M514:O514"/>
    <mergeCell ref="M515:O515"/>
    <mergeCell ref="H516:L518"/>
    <mergeCell ref="M516:O516"/>
    <mergeCell ref="M517:O517"/>
    <mergeCell ref="M518:O518"/>
    <mergeCell ref="H485:O485"/>
    <mergeCell ref="M486:O486"/>
    <mergeCell ref="M487:O487"/>
    <mergeCell ref="M488:O488"/>
    <mergeCell ref="H486:L488"/>
    <mergeCell ref="H489:L491"/>
    <mergeCell ref="M489:O489"/>
    <mergeCell ref="M490:O490"/>
    <mergeCell ref="M491:O491"/>
    <mergeCell ref="H492:L494"/>
    <mergeCell ref="M492:O492"/>
    <mergeCell ref="M493:O493"/>
    <mergeCell ref="M494:O494"/>
    <mergeCell ref="H495:L497"/>
    <mergeCell ref="M495:O495"/>
    <mergeCell ref="M496:O496"/>
    <mergeCell ref="M497:O497"/>
    <mergeCell ref="H498:L500"/>
    <mergeCell ref="M498:O498"/>
    <mergeCell ref="M499:O499"/>
    <mergeCell ref="M500:O500"/>
    <mergeCell ref="H501:L503"/>
    <mergeCell ref="M501:O501"/>
    <mergeCell ref="M502:O502"/>
    <mergeCell ref="M503:O503"/>
    <mergeCell ref="H504:L506"/>
    <mergeCell ref="M504:O504"/>
    <mergeCell ref="M505:O505"/>
    <mergeCell ref="M506:O506"/>
    <mergeCell ref="AZ409:AZ410"/>
    <mergeCell ref="AZ411:AZ412"/>
    <mergeCell ref="AZ413:AZ414"/>
    <mergeCell ref="AZ415:AZ416"/>
    <mergeCell ref="AZ417:AZ418"/>
    <mergeCell ref="AZ419:AZ420"/>
    <mergeCell ref="AZ421:AZ422"/>
    <mergeCell ref="AZ423:AZ424"/>
    <mergeCell ref="AZ468:AZ469"/>
    <mergeCell ref="AZ470:AZ471"/>
    <mergeCell ref="AZ472:AZ473"/>
    <mergeCell ref="AZ434:AZ435"/>
    <mergeCell ref="AZ436:AZ437"/>
    <mergeCell ref="AZ438:AZ439"/>
    <mergeCell ref="AZ440:AZ441"/>
    <mergeCell ref="AZ442:AZ443"/>
    <mergeCell ref="AZ444:AZ445"/>
    <mergeCell ref="AZ446:AZ447"/>
    <mergeCell ref="AZ448:AZ449"/>
    <mergeCell ref="AZ450:AZ451"/>
    <mergeCell ref="AZ452:AZ453"/>
    <mergeCell ref="AZ454:AZ455"/>
    <mergeCell ref="AZ456:AZ457"/>
    <mergeCell ref="AZ458:AZ459"/>
    <mergeCell ref="AZ460:AZ461"/>
    <mergeCell ref="AZ462:AZ463"/>
    <mergeCell ref="AZ464:AZ465"/>
    <mergeCell ref="AZ466:AZ467"/>
    <mergeCell ref="AZ425:AZ426"/>
    <mergeCell ref="AZ427:AZ428"/>
    <mergeCell ref="AZ429:AZ430"/>
    <mergeCell ref="AZ431:AZ432"/>
    <mergeCell ref="AZ382:AZ383"/>
    <mergeCell ref="AZ384:AZ385"/>
    <mergeCell ref="AZ386:AZ387"/>
    <mergeCell ref="AZ388:AZ389"/>
    <mergeCell ref="AZ391:AZ392"/>
    <mergeCell ref="AZ393:AZ394"/>
    <mergeCell ref="AZ395:AZ396"/>
    <mergeCell ref="AZ397:AZ398"/>
    <mergeCell ref="AZ399:AZ400"/>
    <mergeCell ref="AZ401:AZ402"/>
    <mergeCell ref="AZ403:AZ404"/>
    <mergeCell ref="AZ405:AZ406"/>
    <mergeCell ref="AZ407:AZ408"/>
    <mergeCell ref="AZ347:AZ348"/>
    <mergeCell ref="AZ349:AZ350"/>
    <mergeCell ref="AZ351:AZ352"/>
    <mergeCell ref="AZ353:AZ354"/>
    <mergeCell ref="AZ355:AZ356"/>
    <mergeCell ref="AZ357:AZ358"/>
    <mergeCell ref="AZ359:AZ360"/>
    <mergeCell ref="AZ361:AZ362"/>
    <mergeCell ref="AZ364:AZ365"/>
    <mergeCell ref="AZ366:AZ367"/>
    <mergeCell ref="AZ368:AZ369"/>
    <mergeCell ref="AZ370:AZ371"/>
    <mergeCell ref="AZ372:AZ373"/>
    <mergeCell ref="AZ374:AZ375"/>
    <mergeCell ref="AZ376:AZ377"/>
    <mergeCell ref="AZ378:AZ379"/>
    <mergeCell ref="AZ380:AZ381"/>
    <mergeCell ref="AZ280:AZ281"/>
    <mergeCell ref="AZ283:AZ284"/>
    <mergeCell ref="AZ320:AZ321"/>
    <mergeCell ref="AZ322:AZ323"/>
    <mergeCell ref="AZ324:AZ325"/>
    <mergeCell ref="AZ326:AZ327"/>
    <mergeCell ref="AZ328:AZ329"/>
    <mergeCell ref="AZ330:AZ331"/>
    <mergeCell ref="AZ332:AZ333"/>
    <mergeCell ref="AZ334:AZ335"/>
    <mergeCell ref="AZ337:AZ338"/>
    <mergeCell ref="AZ339:AZ340"/>
    <mergeCell ref="AZ341:AZ342"/>
    <mergeCell ref="AZ343:AZ344"/>
    <mergeCell ref="AZ345:AZ346"/>
    <mergeCell ref="AZ285:AZ286"/>
    <mergeCell ref="AZ287:AZ288"/>
    <mergeCell ref="AZ289:AZ290"/>
    <mergeCell ref="AZ291:AZ292"/>
    <mergeCell ref="AZ293:AZ294"/>
    <mergeCell ref="AZ295:AZ296"/>
    <mergeCell ref="AZ297:AZ298"/>
    <mergeCell ref="AZ299:AZ300"/>
    <mergeCell ref="AZ301:AZ302"/>
    <mergeCell ref="AZ303:AZ304"/>
    <mergeCell ref="AZ305:AZ306"/>
    <mergeCell ref="AZ307:AZ308"/>
    <mergeCell ref="AZ310:AZ311"/>
    <mergeCell ref="AZ312:AZ313"/>
    <mergeCell ref="AZ314:AZ315"/>
    <mergeCell ref="AZ316:AZ317"/>
    <mergeCell ref="AZ318:AZ319"/>
    <mergeCell ref="AZ217:AZ218"/>
    <mergeCell ref="AZ219:AZ220"/>
    <mergeCell ref="AZ249:AZ250"/>
    <mergeCell ref="AZ251:AZ252"/>
    <mergeCell ref="AZ253:AZ254"/>
    <mergeCell ref="AZ256:AZ257"/>
    <mergeCell ref="AZ258:AZ259"/>
    <mergeCell ref="AZ260:AZ261"/>
    <mergeCell ref="AZ262:AZ263"/>
    <mergeCell ref="AZ264:AZ265"/>
    <mergeCell ref="AZ266:AZ267"/>
    <mergeCell ref="AZ268:AZ269"/>
    <mergeCell ref="AZ270:AZ271"/>
    <mergeCell ref="AZ272:AZ273"/>
    <mergeCell ref="AZ274:AZ275"/>
    <mergeCell ref="AZ276:AZ277"/>
    <mergeCell ref="AZ278:AZ279"/>
    <mergeCell ref="AK480:AL480"/>
    <mergeCell ref="AK481:AL481"/>
    <mergeCell ref="AK482:AL482"/>
    <mergeCell ref="AK483:AL483"/>
    <mergeCell ref="G476:AA476"/>
    <mergeCell ref="AG476:AL476"/>
    <mergeCell ref="AG477:AL477"/>
    <mergeCell ref="AE479:AF479"/>
    <mergeCell ref="AG479:AH479"/>
    <mergeCell ref="AK479:AL479"/>
    <mergeCell ref="AZ237:AZ238"/>
    <mergeCell ref="AZ239:AZ240"/>
    <mergeCell ref="AZ241:AZ242"/>
    <mergeCell ref="AZ243:AZ244"/>
    <mergeCell ref="AZ245:AZ246"/>
    <mergeCell ref="AZ247:AZ248"/>
    <mergeCell ref="AZ178:AZ179"/>
    <mergeCell ref="AZ180:AZ181"/>
    <mergeCell ref="AZ182:AZ183"/>
    <mergeCell ref="AZ184:AZ185"/>
    <mergeCell ref="AZ187:AZ188"/>
    <mergeCell ref="AZ189:AZ190"/>
    <mergeCell ref="AZ191:AZ192"/>
    <mergeCell ref="AZ193:AZ194"/>
    <mergeCell ref="AZ195:AZ196"/>
    <mergeCell ref="AZ197:AZ198"/>
    <mergeCell ref="AZ199:AZ200"/>
    <mergeCell ref="AZ224:AZ225"/>
    <mergeCell ref="AZ226:AZ227"/>
    <mergeCell ref="AZ228:AZ229"/>
    <mergeCell ref="AZ230:AZ231"/>
    <mergeCell ref="AZ232:AZ233"/>
    <mergeCell ref="AG475:AL475"/>
    <mergeCell ref="AZ131:AZ132"/>
    <mergeCell ref="AZ133:AZ134"/>
    <mergeCell ref="AZ135:AZ136"/>
    <mergeCell ref="AZ137:AZ138"/>
    <mergeCell ref="AZ139:AZ140"/>
    <mergeCell ref="AZ142:AZ143"/>
    <mergeCell ref="AZ144:AZ145"/>
    <mergeCell ref="AZ146:AZ147"/>
    <mergeCell ref="AZ148:AZ149"/>
    <mergeCell ref="AZ150:AZ151"/>
    <mergeCell ref="AZ152:AZ153"/>
    <mergeCell ref="AZ154:AZ155"/>
    <mergeCell ref="AZ157:AZ158"/>
    <mergeCell ref="AZ159:AZ160"/>
    <mergeCell ref="AZ161:AZ162"/>
    <mergeCell ref="AZ163:AZ164"/>
    <mergeCell ref="AZ165:AZ166"/>
    <mergeCell ref="AZ221:AZ222"/>
    <mergeCell ref="AZ167:AZ168"/>
    <mergeCell ref="AZ169:AZ170"/>
    <mergeCell ref="AZ171:AZ172"/>
    <mergeCell ref="AZ173:AZ174"/>
    <mergeCell ref="AZ175:AZ176"/>
    <mergeCell ref="AZ234:AZ235"/>
    <mergeCell ref="AZ201:AZ202"/>
    <mergeCell ref="AZ203:AZ204"/>
    <mergeCell ref="AZ205:AZ206"/>
    <mergeCell ref="AZ207:AZ208"/>
    <mergeCell ref="AZ209:AZ210"/>
    <mergeCell ref="AZ211:AZ212"/>
    <mergeCell ref="AZ213:AZ214"/>
    <mergeCell ref="A458:A459"/>
    <mergeCell ref="A456:A457"/>
    <mergeCell ref="A462:A463"/>
    <mergeCell ref="A460:A461"/>
    <mergeCell ref="A466:A467"/>
    <mergeCell ref="A464:A465"/>
    <mergeCell ref="A470:A471"/>
    <mergeCell ref="A468:A469"/>
    <mergeCell ref="C475:F475"/>
    <mergeCell ref="G475:AA475"/>
    <mergeCell ref="A450:A451"/>
    <mergeCell ref="A448:A449"/>
    <mergeCell ref="A454:A455"/>
    <mergeCell ref="A452:A453"/>
    <mergeCell ref="A442:A443"/>
    <mergeCell ref="A440:A441"/>
    <mergeCell ref="A446:A447"/>
    <mergeCell ref="A444:A445"/>
    <mergeCell ref="D448:D449"/>
    <mergeCell ref="D450:D451"/>
    <mergeCell ref="B442:B443"/>
    <mergeCell ref="E442:E443"/>
    <mergeCell ref="B444:B445"/>
    <mergeCell ref="E444:E445"/>
    <mergeCell ref="B446:B447"/>
    <mergeCell ref="E446:E447"/>
    <mergeCell ref="D446:D447"/>
    <mergeCell ref="E468:E469"/>
    <mergeCell ref="B464:B465"/>
    <mergeCell ref="B466:B467"/>
    <mergeCell ref="E466:E467"/>
    <mergeCell ref="D464:D465"/>
    <mergeCell ref="A434:A435"/>
    <mergeCell ref="A438:A439"/>
    <mergeCell ref="A436:A437"/>
    <mergeCell ref="A429:A430"/>
    <mergeCell ref="A423:A424"/>
    <mergeCell ref="A421:A422"/>
    <mergeCell ref="A427:A428"/>
    <mergeCell ref="A425:A426"/>
    <mergeCell ref="A415:A416"/>
    <mergeCell ref="A413:A414"/>
    <mergeCell ref="A419:A420"/>
    <mergeCell ref="A417:A418"/>
    <mergeCell ref="A407:A408"/>
    <mergeCell ref="A405:A406"/>
    <mergeCell ref="A411:A412"/>
    <mergeCell ref="A409:A410"/>
    <mergeCell ref="A399:A400"/>
    <mergeCell ref="A397:A398"/>
    <mergeCell ref="A403:A404"/>
    <mergeCell ref="A401:A402"/>
    <mergeCell ref="A386:A387"/>
    <mergeCell ref="A391:A392"/>
    <mergeCell ref="A395:A396"/>
    <mergeCell ref="A393:A394"/>
    <mergeCell ref="A380:A381"/>
    <mergeCell ref="A378:A379"/>
    <mergeCell ref="A384:A385"/>
    <mergeCell ref="A382:A383"/>
    <mergeCell ref="A372:A373"/>
    <mergeCell ref="A370:A371"/>
    <mergeCell ref="A376:A377"/>
    <mergeCell ref="A374:A375"/>
    <mergeCell ref="A359:A360"/>
    <mergeCell ref="A364:A365"/>
    <mergeCell ref="A368:A369"/>
    <mergeCell ref="A366:A367"/>
    <mergeCell ref="A353:A354"/>
    <mergeCell ref="A351:A352"/>
    <mergeCell ref="A357:A358"/>
    <mergeCell ref="A355:A356"/>
    <mergeCell ref="A345:A346"/>
    <mergeCell ref="A343:A344"/>
    <mergeCell ref="A349:A350"/>
    <mergeCell ref="A347:A348"/>
    <mergeCell ref="A337:A338"/>
    <mergeCell ref="A341:A342"/>
    <mergeCell ref="A339:A340"/>
    <mergeCell ref="A330:A331"/>
    <mergeCell ref="A328:A329"/>
    <mergeCell ref="A332:A333"/>
    <mergeCell ref="A322:A323"/>
    <mergeCell ref="A320:A321"/>
    <mergeCell ref="A326:A327"/>
    <mergeCell ref="A324:A325"/>
    <mergeCell ref="A310:A311"/>
    <mergeCell ref="A314:A315"/>
    <mergeCell ref="A312:A313"/>
    <mergeCell ref="A318:A319"/>
    <mergeCell ref="A316:A317"/>
    <mergeCell ref="A303:A304"/>
    <mergeCell ref="A301:A302"/>
    <mergeCell ref="A305:A306"/>
    <mergeCell ref="A295:A296"/>
    <mergeCell ref="A293:A294"/>
    <mergeCell ref="A299:A300"/>
    <mergeCell ref="A297:A298"/>
    <mergeCell ref="A283:A284"/>
    <mergeCell ref="A287:A288"/>
    <mergeCell ref="A285:A286"/>
    <mergeCell ref="A291:A292"/>
    <mergeCell ref="A289:A290"/>
    <mergeCell ref="A276:A277"/>
    <mergeCell ref="A274:A275"/>
    <mergeCell ref="A278:A279"/>
    <mergeCell ref="A264:A265"/>
    <mergeCell ref="A262:A263"/>
    <mergeCell ref="A268:A269"/>
    <mergeCell ref="A266:A267"/>
    <mergeCell ref="A272:A273"/>
    <mergeCell ref="A270:A271"/>
    <mergeCell ref="A251:A252"/>
    <mergeCell ref="A256:A257"/>
    <mergeCell ref="A260:A261"/>
    <mergeCell ref="A258:A259"/>
    <mergeCell ref="A245:A246"/>
    <mergeCell ref="A243:A244"/>
    <mergeCell ref="A249:A250"/>
    <mergeCell ref="A247:A248"/>
    <mergeCell ref="A239:A240"/>
    <mergeCell ref="A237:A238"/>
    <mergeCell ref="A241:A242"/>
    <mergeCell ref="A226:A227"/>
    <mergeCell ref="A224:A225"/>
    <mergeCell ref="A228:A229"/>
    <mergeCell ref="A232:A233"/>
    <mergeCell ref="A230:A231"/>
    <mergeCell ref="A211:A212"/>
    <mergeCell ref="A219:A220"/>
    <mergeCell ref="A217:A218"/>
    <mergeCell ref="A203:A204"/>
    <mergeCell ref="A209:A210"/>
    <mergeCell ref="A205:A206"/>
    <mergeCell ref="A207:A208"/>
    <mergeCell ref="A197:A198"/>
    <mergeCell ref="A195:A196"/>
    <mergeCell ref="A201:A202"/>
    <mergeCell ref="A199:A200"/>
    <mergeCell ref="A182:A183"/>
    <mergeCell ref="A180:A181"/>
    <mergeCell ref="A189:A190"/>
    <mergeCell ref="A187:A188"/>
    <mergeCell ref="A193:A194"/>
    <mergeCell ref="A191:A192"/>
    <mergeCell ref="A161:A162"/>
    <mergeCell ref="A159:A160"/>
    <mergeCell ref="A165:A166"/>
    <mergeCell ref="A163:A164"/>
    <mergeCell ref="A169:A170"/>
    <mergeCell ref="A167:A168"/>
    <mergeCell ref="A173:A174"/>
    <mergeCell ref="A171:A172"/>
    <mergeCell ref="A178:A179"/>
    <mergeCell ref="A148:A149"/>
    <mergeCell ref="A146:A147"/>
    <mergeCell ref="A152:A153"/>
    <mergeCell ref="A150:A151"/>
    <mergeCell ref="A157:A158"/>
    <mergeCell ref="A131:A132"/>
    <mergeCell ref="A122:A123"/>
    <mergeCell ref="A135:A136"/>
    <mergeCell ref="A133:A134"/>
    <mergeCell ref="A142:A143"/>
    <mergeCell ref="A137:A138"/>
    <mergeCell ref="A144:A145"/>
    <mergeCell ref="A140:A141"/>
    <mergeCell ref="A112:A113"/>
    <mergeCell ref="A110:A111"/>
    <mergeCell ref="AZ112:AZ113"/>
    <mergeCell ref="A118:A119"/>
    <mergeCell ref="AZ114:AZ115"/>
    <mergeCell ref="A116:A117"/>
    <mergeCell ref="A114:A115"/>
    <mergeCell ref="A124:A125"/>
    <mergeCell ref="AZ118:AZ119"/>
    <mergeCell ref="A120:A121"/>
    <mergeCell ref="A126:A127"/>
    <mergeCell ref="AE118:AE119"/>
    <mergeCell ref="AE120:AE121"/>
    <mergeCell ref="AC112:AC113"/>
    <mergeCell ref="AC133:AC134"/>
    <mergeCell ref="AD131:AD132"/>
    <mergeCell ref="AE137:AE138"/>
    <mergeCell ref="AB130:AF130"/>
    <mergeCell ref="AF135:AF136"/>
    <mergeCell ref="AF128:AF129"/>
    <mergeCell ref="AF133:AF134"/>
    <mergeCell ref="AF131:AF132"/>
    <mergeCell ref="AE128:AE129"/>
    <mergeCell ref="AE133:AE134"/>
    <mergeCell ref="A92:A93"/>
    <mergeCell ref="A90:A91"/>
    <mergeCell ref="AZ92:AZ93"/>
    <mergeCell ref="A96:A97"/>
    <mergeCell ref="A94:A95"/>
    <mergeCell ref="AZ90:AZ91"/>
    <mergeCell ref="AZ98:AZ99"/>
    <mergeCell ref="A100:A101"/>
    <mergeCell ref="A98:A99"/>
    <mergeCell ref="AZ100:AZ101"/>
    <mergeCell ref="AZ94:AZ95"/>
    <mergeCell ref="AZ102:AZ103"/>
    <mergeCell ref="A104:A105"/>
    <mergeCell ref="A102:A103"/>
    <mergeCell ref="AZ104:AZ105"/>
    <mergeCell ref="AZ106:AZ107"/>
    <mergeCell ref="A108:A109"/>
    <mergeCell ref="A106:A107"/>
    <mergeCell ref="AZ108:AZ109"/>
    <mergeCell ref="AE90:AE91"/>
    <mergeCell ref="AC94:AC95"/>
    <mergeCell ref="AF98:AF99"/>
    <mergeCell ref="AF100:AF101"/>
    <mergeCell ref="AF104:AF105"/>
    <mergeCell ref="AF106:AF107"/>
    <mergeCell ref="AD90:AD91"/>
    <mergeCell ref="B102:B103"/>
    <mergeCell ref="B96:B97"/>
    <mergeCell ref="B98:B99"/>
    <mergeCell ref="B100:B101"/>
    <mergeCell ref="B94:B95"/>
    <mergeCell ref="D96:D97"/>
    <mergeCell ref="A77:A78"/>
    <mergeCell ref="A75:A76"/>
    <mergeCell ref="AZ75:AZ76"/>
    <mergeCell ref="AZ77:AZ78"/>
    <mergeCell ref="AZ88:AZ89"/>
    <mergeCell ref="A81:A82"/>
    <mergeCell ref="A79:A80"/>
    <mergeCell ref="A88:A89"/>
    <mergeCell ref="AZ79:AZ80"/>
    <mergeCell ref="AZ81:AZ82"/>
    <mergeCell ref="A86:A87"/>
    <mergeCell ref="AZ83:AZ84"/>
    <mergeCell ref="AZ86:AZ87"/>
    <mergeCell ref="A53:A54"/>
    <mergeCell ref="A51:A52"/>
    <mergeCell ref="A57:A58"/>
    <mergeCell ref="A55:A56"/>
    <mergeCell ref="A61:A62"/>
    <mergeCell ref="A59:A60"/>
    <mergeCell ref="A63:A64"/>
    <mergeCell ref="AZ65:AZ66"/>
    <mergeCell ref="A69:A70"/>
    <mergeCell ref="A67:A68"/>
    <mergeCell ref="AZ67:AZ68"/>
    <mergeCell ref="AZ69:AZ70"/>
    <mergeCell ref="A65:A66"/>
    <mergeCell ref="A73:A74"/>
    <mergeCell ref="A71:A72"/>
    <mergeCell ref="AZ71:AZ72"/>
    <mergeCell ref="AZ73:AZ74"/>
    <mergeCell ref="AI67:AI68"/>
    <mergeCell ref="AJ67:AJ68"/>
    <mergeCell ref="A34:A35"/>
    <mergeCell ref="A38:A39"/>
    <mergeCell ref="A36:A37"/>
    <mergeCell ref="A45:A46"/>
    <mergeCell ref="A43:A44"/>
    <mergeCell ref="A49:A50"/>
    <mergeCell ref="A47:A48"/>
    <mergeCell ref="BC14:BC16"/>
    <mergeCell ref="BC17:BC19"/>
    <mergeCell ref="BC20:BC22"/>
    <mergeCell ref="BC23:BC25"/>
    <mergeCell ref="AZ63:AZ64"/>
    <mergeCell ref="AW6:AW7"/>
    <mergeCell ref="AP7:AV7"/>
    <mergeCell ref="AN5:AN6"/>
    <mergeCell ref="AZ11:AZ12"/>
    <mergeCell ref="AZ9:AZ10"/>
    <mergeCell ref="BC11:BC13"/>
    <mergeCell ref="AZ13:AZ14"/>
    <mergeCell ref="AZ6:AZ8"/>
    <mergeCell ref="A9:A10"/>
    <mergeCell ref="A17:A18"/>
    <mergeCell ref="A15:A16"/>
    <mergeCell ref="A13:A14"/>
    <mergeCell ref="A11:A12"/>
    <mergeCell ref="A21:A22"/>
    <mergeCell ref="A19:A20"/>
    <mergeCell ref="A25:A26"/>
    <mergeCell ref="A23:A24"/>
    <mergeCell ref="A29:A30"/>
    <mergeCell ref="A27:A28"/>
    <mergeCell ref="AZ45:AZ46"/>
    <mergeCell ref="AM5:AM6"/>
    <mergeCell ref="AZ47:AZ48"/>
    <mergeCell ref="AZ49:AZ50"/>
    <mergeCell ref="AZ51:AZ52"/>
    <mergeCell ref="AZ53:AZ54"/>
    <mergeCell ref="AZ55:AZ56"/>
    <mergeCell ref="AZ57:AZ58"/>
    <mergeCell ref="AZ59:AZ60"/>
    <mergeCell ref="AZ61:AZ62"/>
    <mergeCell ref="AZ120:AZ121"/>
    <mergeCell ref="AZ122:AZ123"/>
    <mergeCell ref="AZ124:AZ125"/>
    <mergeCell ref="AZ126:AZ127"/>
    <mergeCell ref="AZ128:AZ129"/>
    <mergeCell ref="AZ15:AZ16"/>
    <mergeCell ref="AZ17:AZ18"/>
    <mergeCell ref="AZ19:AZ20"/>
    <mergeCell ref="AZ21:AZ22"/>
    <mergeCell ref="AZ23:AZ24"/>
    <mergeCell ref="AZ25:AZ26"/>
    <mergeCell ref="AZ27:AZ28"/>
    <mergeCell ref="AZ29:AZ30"/>
    <mergeCell ref="AZ31:AZ32"/>
    <mergeCell ref="AZ34:AZ35"/>
    <mergeCell ref="AZ36:AZ37"/>
    <mergeCell ref="AZ38:AZ39"/>
    <mergeCell ref="AZ40:AZ41"/>
    <mergeCell ref="AZ43:AZ44"/>
    <mergeCell ref="AZ96:AZ97"/>
    <mergeCell ref="AZ116:AZ117"/>
    <mergeCell ref="AZ110:AZ111"/>
    <mergeCell ref="AG8:AM8"/>
  </mergeCells>
  <conditionalFormatting sqref="AM480:AM483">
    <cfRule type="cellIs" dxfId="155" priority="4518" stopIfTrue="1" operator="greaterThanOrEqual">
      <formula>1</formula>
    </cfRule>
    <cfRule type="cellIs" dxfId="154" priority="4519" stopIfTrue="1" operator="between">
      <formula>0.95</formula>
      <formula>1</formula>
    </cfRule>
    <cfRule type="cellIs" dxfId="153" priority="4520" stopIfTrue="1" operator="lessThan">
      <formula>0.95</formula>
    </cfRule>
  </conditionalFormatting>
  <conditionalFormatting sqref="AJ391:AJ432 AJ36 AJ38 AH36 AH9:AH32 AJ34 AH34 AJ9:AJ32 AH178:AH185 AH187:AH194 AH38 AH40 AH43:AH84 AJ43:AJ84 AJ142:AJ155 AH157:AH166 AJ157:AJ166 AJ178:AJ185 AJ40 AH86:AH129 AJ86:AJ129 AJ140 AH142:AH155 AH131:AH140 AH203:AH204 AJ175:AJ176 AH175:AH176 AH213:AH214">
    <cfRule type="cellIs" dxfId="152" priority="88" stopIfTrue="1" operator="lessThan">
      <formula>0</formula>
    </cfRule>
  </conditionalFormatting>
  <conditionalFormatting sqref="AB10 AB12 AB14 AB16 AB18 AB20 AB22 AB24 AB26 AB28 AB30 AB32 AB35 AB37 AB39 AB41 AB44 AB46 AB48 AB50 AB52 AB54 AB56 AB58 AB60 AB62 AB64 AB66 AB68 AB70 AB72 AB74 AB76 AB78 AB80 AB82 AB84 AB87 AB89 AB91 AB93 AB95 AB97 AB99 AB101 AB103 AB105 AB107 AB109 AB111 AB113 AB115 AB117 AB119 AB121 AB123 AB125 AB127 AB129 AB132 AB134 AB136 AB138 AB143 AB145 AB147 AB149 AB151 AB153 AB155 AB158 AB160 AB162 AB164 AB166 AB176 AB179 AB181 AB183 AB185 AB188 AB190 AB192 AB194 AB204 AB214 AB218 AB220 AB222 AB225 AB227 AB229 AB231 AB233 AB235 AB238 AB240 AB242 AB244 AB246 AB248 AB250 AB252 AB254 AB257 AB259 AB261 AB263 AB265 AB267 AB269 AB271 AB273 AB275 AB277 AB279 AB281 AB284 AB286 AB288 AB290 AB292 AB294 AB296 AB298 AB300 AB302 AB304 AB306 AB308 AB311 AB313 AB315 AB317 AB319 AB321 AB323 AB325 AB327 AB329 AB331 AB333 AB335 AB338 AB340 AB342 AB344 AB346 AB348 AB350 AB352 AB354 AB356 AB358 AB360 AB362 AB365 AB367 AB369 AB371 AB373 AB375 AB377 AB379 AB381 AB383 AB385 AB387 AB389 AB392 AB394 AB396 AB398 AB400 AB402 AB404 AB406 AB408 AB410 AB412 AB414 AB416 AB418 AB420 AB422 AB424 AB426 AB428 AB430 AB471 AB469 AB453 AB432 AB473 AB437 AB439 AB441 AB443 AB445 AB447 AB449 AB451 AB455 AB457 AB459 AB461 AB463 AB465 AB467 AB435">
    <cfRule type="cellIs" dxfId="151" priority="86" stopIfTrue="1" operator="greaterThanOrEqual">
      <formula>AB9</formula>
    </cfRule>
  </conditionalFormatting>
  <conditionalFormatting sqref="AD466 AD431 AD9 AF9 AF126 AD154 AD175 AF31 AF40 AD128 AD184 AD213 AF221 AF234 AF253 AF280 AF307 AF334 AF361 AF175 AF388 AC9:AC32 AC34:AC41 AE34:AE41 AE9:AE32 AC43:AC84 AF128 AF135 AE86:AE129 AE43:AE84 AF152 AF154 AF165 AC157:AC166 AF182 AF184 AC178:AC185 AF203 AF213 AE187:AE194 AE217:AE222 AC217:AC222 AE224:AE235 AC224:AC235 AE237:AE254 AC237:AC254 AE256:AE281 AC256:AC281 AE283:AE308 AC283:AC308 AE310:AE335 AC310:AC335 AE337:AE362 AC337:AC362 AE364:AE389 AC364:AC389 AD11 AF11 AD13 AF13 AD15 AF15 AD17 AF17 AD19 AF19 AD21 AF21 AD23 AF23 AD25 AF25 AD27 AF27 AD29 AF29 AD31 AD34 AF34 AD36 AF36 AD38 AF38 AD40 AD43 AF43 AD45 AF45 AD47 AF47 AD49 AF49 AD51 AF51 AD53 AF53 AD55 AF55 AD57 AF57 AD59 AF59 AD61 AF61 AD63 AF63 AD65 AF65 AD67 AF67 AD69 AF69 AD71 AF71 AD73 AF73 AD75 AF75 AD77 AF77 AD79 AF79 AD81 AF81 AD83 AF83 AD86 AF86 AD88 AF88 AD90 AF90 AD92 AF92 AD94 AF94 AD96 AF96 AD98 AF98 AD100 AF100 AD102 AF102 AD104 AF104 AD106 AF106 AD108 AF108 AD110 AF110 AD112 AF112 AD114 AF114 AD116 AF116 AD118 AF118 AD120 AF120 AD122 AF122 AD124 AF124 AD126 AC86:AC129 AD131 AF131 AD133 AF133 AD135 AD142 AF142 AD144 AF144 AD146 AF146 AD148 AF148 AD150 AF150 AD152 AD157 AF157 AD159 AF159 AD161 AF161 AD163 AF163 AD165 AE157:AE166 AD178 AF178 AD180 AF180 AD182 AE178:AE185 AD187 AF187 AD189 AF189 AD191 AF191 AD193 AF193 AD203 AC187:AC194 AD217 AF217 AD219 AF219 AD221 AD224 AF224 AD226 AF226 AD228 AF228 AD230 AF230 AD232 AF232 AD234 AD237 AF237 AD239 AF239 AD241 AF241 AD243 AF243 AD245 AF245 AD247 AF247 AD249 AF249 AD251 AF251 AD253 AD256 AF256 AD258 AF258 AD260 AF260 AD262 AF262 AD264 AF264 AD266 AF266 AD268 AF268 AD270 AF270 AD272 AF272 AD274 AF274 AD276 AF276 AD278 AF278 AD280 AD283 AF283 AD285 AF285 AD287 AF287 AD289 AF289 AD291 AF291 AD293 AF293 AD295 AF295 AD297 AF297 AD299 AF299 AD301 AF301 AD303 AF303 AD305 AF305 AD307 AD310 AF310 AD312 AF312 AD314 AF314 AD316 AF316 AD318 AF318 AD320 AF320 AD322 AF322 AD324 AF324 AD326 AF326 AD328 AF328 AD330 AF330 AD332 AF332 AD334 AD337 AF337 AD339 AF339 AD341 AF341 AD343 AF343 AD345 AF345 AD347 AF347 AD349 AF349 AD351 AF351 AD353 AF353 AD355 AF355 AD357 AF357 AD359 AF359 AD361 AD364 AF364 AD366 AF366 AD368 AF368 AD370 AF370 AD372 AF372 AD374 AF374 AD376 AF376 AD378 AF378 AD380 AF380 AD382 AF382 AD384 AF384 AD386 AF386 AD388 AD391 AF391 AD393 AF393 AD395 AF395 AD397 AF397 AD399 AF399 AD401 AF401 AD403 AF403 AD405 AF405 AD407 AF407 AD409 AF409 AD411 AF411 AD413 AF413 AD415 AF415 AD417 AF417 AD419 AF419 AD421 AF421 AD423 AF423 AD425 AF425 AD427 AF427 AD429 AF429 AD137 AD139:AD140 AF139:AF140 AE142:AE155 AC131:AC140 AC142:AC155 AF137 AE131:AE140 AC203:AC204 AE203:AE204 AE175:AE176 AC175:AC176 AE213:AE214 AC213:AC214">
    <cfRule type="cellIs" dxfId="150" priority="87" stopIfTrue="1" operator="lessThan">
      <formula>0</formula>
    </cfRule>
  </conditionalFormatting>
  <conditionalFormatting sqref="AB140">
    <cfRule type="cellIs" dxfId="149" priority="85" stopIfTrue="1" operator="greaterThanOrEqual">
      <formula>AB139</formula>
    </cfRule>
  </conditionalFormatting>
  <conditionalFormatting sqref="AH195:AH202">
    <cfRule type="cellIs" dxfId="148" priority="84" stopIfTrue="1" operator="lessThan">
      <formula>0</formula>
    </cfRule>
  </conditionalFormatting>
  <conditionalFormatting sqref="AB196 AB198 AB200 AB202">
    <cfRule type="cellIs" dxfId="147" priority="82" stopIfTrue="1" operator="greaterThanOrEqual">
      <formula>AB195</formula>
    </cfRule>
  </conditionalFormatting>
  <conditionalFormatting sqref="AE195:AE202 AD195 AF195 AD197 AF197 AD199 AF199 AD201 AF201 AC195:AC202">
    <cfRule type="cellIs" dxfId="146" priority="83" stopIfTrue="1" operator="lessThan">
      <formula>0</formula>
    </cfRule>
  </conditionalFormatting>
  <conditionalFormatting sqref="AH167:AH174 AJ167:AJ174">
    <cfRule type="cellIs" dxfId="145" priority="81" stopIfTrue="1" operator="lessThan">
      <formula>0</formula>
    </cfRule>
  </conditionalFormatting>
  <conditionalFormatting sqref="AB168 AB170 AB172 AB174">
    <cfRule type="cellIs" dxfId="144" priority="79" stopIfTrue="1" operator="greaterThanOrEqual">
      <formula>AB167</formula>
    </cfRule>
  </conditionalFormatting>
  <conditionalFormatting sqref="AF173 AC167:AC174 AD167 AF167 AD169 AF169 AD171 AF171 AD173 AE167:AE174">
    <cfRule type="cellIs" dxfId="143" priority="80" stopIfTrue="1" operator="lessThan">
      <formula>0</formula>
    </cfRule>
  </conditionalFormatting>
  <conditionalFormatting sqref="AH211:AH212">
    <cfRule type="cellIs" dxfId="142" priority="78" stopIfTrue="1" operator="lessThan">
      <formula>0</formula>
    </cfRule>
  </conditionalFormatting>
  <conditionalFormatting sqref="AB212">
    <cfRule type="cellIs" dxfId="141" priority="76" stopIfTrue="1" operator="greaterThanOrEqual">
      <formula>AB211</formula>
    </cfRule>
  </conditionalFormatting>
  <conditionalFormatting sqref="AF211 AD211 AC211:AC212 AE211:AE212">
    <cfRule type="cellIs" dxfId="140" priority="77" stopIfTrue="1" operator="lessThan">
      <formula>0</formula>
    </cfRule>
  </conditionalFormatting>
  <conditionalFormatting sqref="AH205:AH210">
    <cfRule type="cellIs" dxfId="139" priority="75" stopIfTrue="1" operator="lessThan">
      <formula>0</formula>
    </cfRule>
  </conditionalFormatting>
  <conditionalFormatting sqref="AB206 AB208 AB210">
    <cfRule type="cellIs" dxfId="138" priority="73" stopIfTrue="1" operator="greaterThanOrEqual">
      <formula>AB205</formula>
    </cfRule>
  </conditionalFormatting>
  <conditionalFormatting sqref="AE205:AE210 AD205 AF205 AD207 AF207 AD209 AF209 AC205:AC210">
    <cfRule type="cellIs" dxfId="137" priority="74" stopIfTrue="1" operator="lessThan">
      <formula>0</formula>
    </cfRule>
  </conditionalFormatting>
  <conditionalFormatting sqref="AK9:AK32">
    <cfRule type="cellIs" dxfId="136" priority="72" operator="lessThan">
      <formula>0.98</formula>
    </cfRule>
  </conditionalFormatting>
  <conditionalFormatting sqref="AK34:AK41">
    <cfRule type="cellIs" dxfId="135" priority="71" operator="lessThan">
      <formula>0.98</formula>
    </cfRule>
  </conditionalFormatting>
  <conditionalFormatting sqref="AK43:AK84">
    <cfRule type="cellIs" dxfId="134" priority="70" operator="lessThan">
      <formula>0.98</formula>
    </cfRule>
  </conditionalFormatting>
  <conditionalFormatting sqref="AK86:AK129">
    <cfRule type="cellIs" dxfId="133" priority="69" operator="lessThan">
      <formula>0.98</formula>
    </cfRule>
  </conditionalFormatting>
  <conditionalFormatting sqref="AK131:AK140">
    <cfRule type="cellIs" dxfId="132" priority="68" operator="lessThan">
      <formula>0.98</formula>
    </cfRule>
  </conditionalFormatting>
  <conditionalFormatting sqref="AK142:AK155">
    <cfRule type="cellIs" dxfId="131" priority="67" operator="lessThan">
      <formula>0.98</formula>
    </cfRule>
  </conditionalFormatting>
  <conditionalFormatting sqref="AK157:AK176">
    <cfRule type="cellIs" dxfId="130" priority="66" operator="lessThan">
      <formula>0.98</formula>
    </cfRule>
  </conditionalFormatting>
  <conditionalFormatting sqref="AK178:AK185">
    <cfRule type="cellIs" dxfId="129" priority="65" operator="lessThan">
      <formula>0.98</formula>
    </cfRule>
  </conditionalFormatting>
  <conditionalFormatting sqref="AK187:AK214">
    <cfRule type="cellIs" dxfId="128" priority="64" operator="lessThan">
      <formula>0.98</formula>
    </cfRule>
  </conditionalFormatting>
  <conditionalFormatting sqref="AK217:AK222">
    <cfRule type="cellIs" dxfId="127" priority="63" operator="lessThan">
      <formula>0.98</formula>
    </cfRule>
  </conditionalFormatting>
  <conditionalFormatting sqref="AK224:AK235">
    <cfRule type="cellIs" dxfId="126" priority="62" operator="lessThan">
      <formula>0.98</formula>
    </cfRule>
  </conditionalFormatting>
  <conditionalFormatting sqref="AK237:AK254">
    <cfRule type="cellIs" dxfId="125" priority="61" operator="lessThan">
      <formula>0.98</formula>
    </cfRule>
  </conditionalFormatting>
  <conditionalFormatting sqref="AK256:AK281">
    <cfRule type="cellIs" dxfId="124" priority="60" operator="lessThan">
      <formula>0.98</formula>
    </cfRule>
  </conditionalFormatting>
  <conditionalFormatting sqref="AK283:AK308">
    <cfRule type="cellIs" dxfId="123" priority="59" operator="lessThan">
      <formula>0.98</formula>
    </cfRule>
  </conditionalFormatting>
  <conditionalFormatting sqref="AK310:AK335">
    <cfRule type="cellIs" dxfId="122" priority="58" operator="lessThan">
      <formula>0.98</formula>
    </cfRule>
  </conditionalFormatting>
  <conditionalFormatting sqref="AK337:AK362">
    <cfRule type="cellIs" dxfId="121" priority="57" operator="lessThan">
      <formula>0.98</formula>
    </cfRule>
  </conditionalFormatting>
  <conditionalFormatting sqref="AK364:AK389">
    <cfRule type="cellIs" dxfId="120" priority="56" operator="lessThan">
      <formula>0.98</formula>
    </cfRule>
  </conditionalFormatting>
  <conditionalFormatting sqref="AK391:AK432">
    <cfRule type="cellIs" dxfId="119" priority="55" operator="lessThan">
      <formula>0.98</formula>
    </cfRule>
  </conditionalFormatting>
  <conditionalFormatting sqref="AK434:AK473">
    <cfRule type="cellIs" dxfId="118" priority="54" operator="lessThan">
      <formula>0.98</formula>
    </cfRule>
  </conditionalFormatting>
  <conditionalFormatting sqref="E9:E10">
    <cfRule type="cellIs" dxfId="117" priority="51" operator="greaterThan">
      <formula>$AG$9</formula>
    </cfRule>
    <cfRule type="cellIs" dxfId="116" priority="52" operator="lessThan">
      <formula>$AG$9</formula>
    </cfRule>
    <cfRule type="cellIs" dxfId="115" priority="53" operator="lessThan">
      <formula>$AG$9</formula>
    </cfRule>
  </conditionalFormatting>
  <conditionalFormatting sqref="E11:E12">
    <cfRule type="cellIs" dxfId="114" priority="49" operator="greaterThan">
      <formula>$AG$11</formula>
    </cfRule>
    <cfRule type="cellIs" dxfId="113" priority="50" operator="lessThan">
      <formula>$AG$11</formula>
    </cfRule>
  </conditionalFormatting>
  <conditionalFormatting sqref="E13:E14">
    <cfRule type="cellIs" dxfId="112" priority="47" operator="lessThan">
      <formula>$AG$13</formula>
    </cfRule>
    <cfRule type="cellIs" dxfId="111" priority="48" operator="greaterThan">
      <formula>$AG$13</formula>
    </cfRule>
  </conditionalFormatting>
  <conditionalFormatting sqref="E15:E30">
    <cfRule type="cellIs" dxfId="110" priority="45" operator="lessThan">
      <formula>AG15</formula>
    </cfRule>
    <cfRule type="cellIs" dxfId="109" priority="46" operator="greaterThan">
      <formula>AG15</formula>
    </cfRule>
  </conditionalFormatting>
  <conditionalFormatting sqref="E34:E39">
    <cfRule type="cellIs" dxfId="108" priority="43" operator="lessThan">
      <formula>AG34</formula>
    </cfRule>
    <cfRule type="cellIs" dxfId="107" priority="44" operator="greaterThan">
      <formula>AG34</formula>
    </cfRule>
  </conditionalFormatting>
  <conditionalFormatting sqref="E43:E82">
    <cfRule type="cellIs" dxfId="106" priority="41" operator="lessThan">
      <formula>AG43</formula>
    </cfRule>
    <cfRule type="cellIs" dxfId="105" priority="42" operator="greaterThan">
      <formula>AG43</formula>
    </cfRule>
  </conditionalFormatting>
  <conditionalFormatting sqref="E86:E127">
    <cfRule type="cellIs" dxfId="104" priority="39" operator="lessThan">
      <formula>AG86</formula>
    </cfRule>
    <cfRule type="cellIs" dxfId="103" priority="40" operator="greaterThan">
      <formula>AG86</formula>
    </cfRule>
  </conditionalFormatting>
  <conditionalFormatting sqref="E131:E132">
    <cfRule type="cellIs" dxfId="102" priority="37" operator="lessThan">
      <formula>AG131</formula>
    </cfRule>
    <cfRule type="cellIs" dxfId="101" priority="38" operator="greaterThan">
      <formula>AG131</formula>
    </cfRule>
  </conditionalFormatting>
  <conditionalFormatting sqref="E133:E136">
    <cfRule type="cellIs" dxfId="100" priority="35" operator="lessThan">
      <formula>AG133</formula>
    </cfRule>
    <cfRule type="cellIs" dxfId="99" priority="36" operator="greaterThan">
      <formula>AG133</formula>
    </cfRule>
  </conditionalFormatting>
  <conditionalFormatting sqref="E142:E153">
    <cfRule type="cellIs" dxfId="98" priority="33" operator="lessThan">
      <formula>AG142</formula>
    </cfRule>
    <cfRule type="cellIs" dxfId="97" priority="34" operator="greaterThan">
      <formula>AG142</formula>
    </cfRule>
  </conditionalFormatting>
  <conditionalFormatting sqref="E157:E174">
    <cfRule type="cellIs" dxfId="96" priority="31" operator="lessThan">
      <formula>AG157</formula>
    </cfRule>
    <cfRule type="cellIs" dxfId="95" priority="32" operator="greaterThan">
      <formula>AG157</formula>
    </cfRule>
  </conditionalFormatting>
  <conditionalFormatting sqref="E178:E183">
    <cfRule type="cellIs" dxfId="94" priority="29" operator="lessThan">
      <formula>AG178</formula>
    </cfRule>
    <cfRule type="cellIs" dxfId="93" priority="30" operator="greaterThan">
      <formula>AG178</formula>
    </cfRule>
  </conditionalFormatting>
  <conditionalFormatting sqref="E187:E212">
    <cfRule type="cellIs" dxfId="92" priority="27" operator="lessThan">
      <formula>AG187</formula>
    </cfRule>
    <cfRule type="cellIs" dxfId="91" priority="28" operator="greaterThan">
      <formula>AG187</formula>
    </cfRule>
  </conditionalFormatting>
  <conditionalFormatting sqref="E217:E218">
    <cfRule type="cellIs" dxfId="90" priority="25" operator="lessThan">
      <formula>AG217</formula>
    </cfRule>
    <cfRule type="cellIs" dxfId="89" priority="26" operator="greaterThan">
      <formula>AG217</formula>
    </cfRule>
  </conditionalFormatting>
  <conditionalFormatting sqref="E219:E220">
    <cfRule type="cellIs" dxfId="88" priority="23" operator="lessThan">
      <formula>AG219</formula>
    </cfRule>
    <cfRule type="cellIs" dxfId="87" priority="24" operator="greaterThan">
      <formula>AG219</formula>
    </cfRule>
  </conditionalFormatting>
  <conditionalFormatting sqref="E224:E233">
    <cfRule type="cellIs" dxfId="86" priority="21" operator="lessThan">
      <formula>AG224</formula>
    </cfRule>
    <cfRule type="cellIs" dxfId="85" priority="22" operator="greaterThan">
      <formula>AG224</formula>
    </cfRule>
  </conditionalFormatting>
  <conditionalFormatting sqref="E237:E252">
    <cfRule type="cellIs" dxfId="84" priority="19" operator="lessThan">
      <formula>AG237</formula>
    </cfRule>
    <cfRule type="cellIs" dxfId="83" priority="20" operator="greaterThan">
      <formula>AG237</formula>
    </cfRule>
  </conditionalFormatting>
  <conditionalFormatting sqref="E256:E279">
    <cfRule type="cellIs" dxfId="82" priority="17" operator="lessThan">
      <formula>AG256</formula>
    </cfRule>
    <cfRule type="cellIs" dxfId="81" priority="18" operator="greaterThan">
      <formula>AG256</formula>
    </cfRule>
  </conditionalFormatting>
  <conditionalFormatting sqref="E283:E284">
    <cfRule type="cellIs" dxfId="80" priority="15" operator="lessThan">
      <formula>AG283</formula>
    </cfRule>
    <cfRule type="cellIs" dxfId="79" priority="16" operator="greaterThan">
      <formula>AG283</formula>
    </cfRule>
  </conditionalFormatting>
  <conditionalFormatting sqref="E285:E306">
    <cfRule type="cellIs" dxfId="78" priority="13" operator="lessThan">
      <formula>AG285</formula>
    </cfRule>
    <cfRule type="cellIs" dxfId="77" priority="14" operator="greaterThan">
      <formula>AG285</formula>
    </cfRule>
  </conditionalFormatting>
  <conditionalFormatting sqref="E310:E333">
    <cfRule type="cellIs" dxfId="76" priority="11" operator="lessThan">
      <formula>AG310</formula>
    </cfRule>
    <cfRule type="cellIs" dxfId="75" priority="12" operator="greaterThan">
      <formula>AG310</formula>
    </cfRule>
  </conditionalFormatting>
  <conditionalFormatting sqref="E337:E360">
    <cfRule type="cellIs" dxfId="74" priority="9" operator="lessThan">
      <formula>AG337</formula>
    </cfRule>
    <cfRule type="cellIs" dxfId="73" priority="10" operator="greaterThan">
      <formula>AG337</formula>
    </cfRule>
  </conditionalFormatting>
  <conditionalFormatting sqref="E364:E387">
    <cfRule type="cellIs" dxfId="72" priority="7" operator="lessThan">
      <formula>AG364</formula>
    </cfRule>
    <cfRule type="cellIs" dxfId="71" priority="8" operator="greaterThan">
      <formula>AG364</formula>
    </cfRule>
  </conditionalFormatting>
  <conditionalFormatting sqref="E391:E430">
    <cfRule type="cellIs" dxfId="70" priority="5" operator="lessThan">
      <formula>AG391</formula>
    </cfRule>
    <cfRule type="cellIs" dxfId="69" priority="6" operator="greaterThan">
      <formula>AG391</formula>
    </cfRule>
  </conditionalFormatting>
  <conditionalFormatting sqref="E434:E471">
    <cfRule type="cellIs" dxfId="68" priority="3" operator="lessThan">
      <formula>AG434</formula>
    </cfRule>
    <cfRule type="cellIs" dxfId="67" priority="4" operator="greaterThan">
      <formula>AG434</formula>
    </cfRule>
  </conditionalFormatting>
  <conditionalFormatting sqref="E137:E138">
    <cfRule type="cellIs" dxfId="66" priority="1" operator="lessThan">
      <formula>AG137</formula>
    </cfRule>
    <cfRule type="cellIs" dxfId="65" priority="2" operator="greaterThan">
      <formula>AG137</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53.2851562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producción'!F42*60)-SUM(C8:C100)</f>
        <v>480</v>
      </c>
      <c r="D6" s="592">
        <f>480-('Tiempos de producción'!G42*60)-SUM(D8:D100)</f>
        <v>480</v>
      </c>
      <c r="E6" s="594">
        <f>480-('Tiempos de producción'!H42*60)-SUM(E8:E100)</f>
        <v>480</v>
      </c>
      <c r="F6" s="596">
        <f>480-('Tiempos de producción'!I42*60)-SUM(F8:F100)</f>
        <v>480</v>
      </c>
      <c r="G6" s="592">
        <f>480-('Tiempos de producción'!J42*60)-SUM(G8:G100)</f>
        <v>480</v>
      </c>
      <c r="H6" s="594">
        <f>480-('Tiempos de producción'!K42*60)-SUM(H8:H100)</f>
        <v>480</v>
      </c>
      <c r="I6" s="592">
        <f>480-('Tiempos de producción'!L42*60)-SUM(I8:I100)</f>
        <v>480</v>
      </c>
      <c r="J6" s="592">
        <f>480-('Tiempos de producción'!M42*60)-SUM(J8:J100)</f>
        <v>480</v>
      </c>
      <c r="K6" s="594">
        <f>480-('Tiempos de producción'!N42*60)-SUM(K8:K100)</f>
        <v>480</v>
      </c>
      <c r="L6" s="592">
        <f>480-('Tiempos de producción'!O42*60)-SUM(L8:L100)</f>
        <v>480</v>
      </c>
      <c r="M6" s="592">
        <f>480-('Tiempos de producción'!P42*60)-SUM(M8:M100)</f>
        <v>480</v>
      </c>
      <c r="N6" s="594">
        <f>480-('Tiempos de producción'!Q42*60)-SUM(N8:N100)</f>
        <v>480</v>
      </c>
      <c r="O6" s="592">
        <f>480-('Tiempos de producción'!R42*60)-SUM(O8:O100)</f>
        <v>480</v>
      </c>
      <c r="P6" s="592">
        <f>480-('Tiempos de producción'!S42*60)-SUM(P8:P100)</f>
        <v>480</v>
      </c>
      <c r="Q6" s="594">
        <f>480-('Tiempos de producción'!T42*60)-SUM(Q8:Q100)</f>
        <v>480</v>
      </c>
      <c r="R6" s="592">
        <f>480-('Tiempos de producción'!U42*60)-SUM(R8:R100)</f>
        <v>480</v>
      </c>
      <c r="S6" s="592">
        <f>480-('Tiempos de producción'!V42*60)-SUM(S8:S100)</f>
        <v>480</v>
      </c>
      <c r="T6" s="594">
        <f>480-('Tiempos de producción'!W42*60)-SUM(T8:T100)</f>
        <v>480</v>
      </c>
      <c r="U6" s="592">
        <f>480-('Tiempos de producción'!X42*60)-SUM(U8:U100)</f>
        <v>480</v>
      </c>
      <c r="V6" s="592">
        <f>480-('Tiempos de producción'!Y42*60)-SUM(V8:V100)</f>
        <v>480</v>
      </c>
      <c r="W6" s="594">
        <f>480-('Tiempos de producción'!Z42*60)-SUM(W8:W100)</f>
        <v>480</v>
      </c>
      <c r="X6" s="434"/>
    </row>
    <row r="7" spans="1:29" ht="15.75" customHeight="1" thickBot="1">
      <c r="A7" s="297" t="s">
        <v>562</v>
      </c>
      <c r="B7" s="298" t="s">
        <v>581</v>
      </c>
      <c r="C7" s="593"/>
      <c r="D7" s="593"/>
      <c r="E7" s="595"/>
      <c r="F7" s="597"/>
      <c r="G7" s="593"/>
      <c r="H7" s="595"/>
      <c r="I7" s="593"/>
      <c r="J7" s="593"/>
      <c r="K7" s="595"/>
      <c r="L7" s="593"/>
      <c r="M7" s="593"/>
      <c r="N7" s="595"/>
      <c r="O7" s="593"/>
      <c r="P7" s="593"/>
      <c r="Q7" s="595"/>
      <c r="R7" s="593"/>
      <c r="S7" s="593"/>
      <c r="T7" s="595"/>
      <c r="U7" s="593"/>
      <c r="V7" s="593"/>
      <c r="W7" s="595"/>
      <c r="X7" s="438"/>
      <c r="AA7" s="346" t="s">
        <v>34</v>
      </c>
      <c r="AB7" s="346" t="s">
        <v>582</v>
      </c>
      <c r="AC7" s="346" t="s">
        <v>583</v>
      </c>
    </row>
    <row r="8" spans="1:29">
      <c r="A8" s="368">
        <v>160</v>
      </c>
      <c r="B8" s="367" t="str">
        <f>_xlfn.IFNA(VLOOKUP(A8,'Lista de Parametros'!$C$5:$F$1000,4,FALSE),"")</f>
        <v>No ordenes de producción</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65">
        <v>253</v>
      </c>
      <c r="B9" s="367" t="str">
        <f>_xlfn.IFNA(VLOOKUP(A9,'Lista de Parametros'!$C$5:$F$1000,4,FALSE),"")</f>
        <v>Ajuste de sistema de colocación de tapas</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65">
        <v>90</v>
      </c>
      <c r="B10" s="367" t="str">
        <f>_xlfn.IFNA(VLOOKUP(A10,'Lista de Parametros'!$C$5:$F$1000,4,FALSE),"")</f>
        <v>Cambio de resorte de pinza</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65">
        <v>82</v>
      </c>
      <c r="B11" s="367" t="str">
        <f>_xlfn.IFNA(VLOOKUP(A11,'Lista de Parametros'!$C$5:$F$1000,4,FALSE),"")</f>
        <v>Cambio de Laminado</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65">
        <v>141</v>
      </c>
      <c r="B12" s="367" t="str">
        <f>_xlfn.IFNA(VLOOKUP(A12,'Lista de Parametros'!$C$5:$F$1000,4,FALSE),"")</f>
        <v>Ajuste de Banda Transportadora de Producto Terminado</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65">
        <v>259</v>
      </c>
      <c r="B13" s="367" t="str">
        <f>_xlfn.IFNA(VLOOKUP(A13,'Lista de Parametros'!$C$5:$F$1000,4,FALSE),"")</f>
        <v>Ajuste de banda de salida</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65">
        <v>199</v>
      </c>
      <c r="B14" s="367" t="str">
        <f>_xlfn.IFNA(VLOOKUP(A14,'Lista de Parametros'!$C$5:$F$1000,4,FALSE),"")</f>
        <v>F. Prod x Quiebra en el Votator o Fryma</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65">
        <v>174</v>
      </c>
      <c r="B15" s="367" t="str">
        <f>_xlfn.IFNA(VLOOKUP(A15,'Lista de Parametros'!$C$5:$F$1000,4,FALSE),"")</f>
        <v>Falta de electricidad (Problemas Internos)</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65">
        <v>184</v>
      </c>
      <c r="B16" s="367" t="str">
        <f>_xlfn.IFNA(VLOOKUP(A16,'Lista de Parametros'!$C$5:$F$1000,4,FALSE),"")</f>
        <v>Cafe</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65">
        <v>178</v>
      </c>
      <c r="B17" s="367" t="str">
        <f>_xlfn.IFNA(VLOOKUP(A17,'Lista de Parametros'!$C$5:$F$1000,4,FALSE),"")</f>
        <v>F. Prod x Atrazo en la frecuencia de boulas/frymas</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65">
        <v>179</v>
      </c>
      <c r="B18" s="367" t="str">
        <f>_xlfn.IFNA(VLOOKUP(A18,'Lista de Parametros'!$C$5:$F$1000,4,FALSE),"")</f>
        <v>F. Prod x Purgas y Analisis Q.A (Arranques de línea)</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65">
        <v>83</v>
      </c>
      <c r="B19" s="367" t="str">
        <f>_xlfn.IFNA(VLOOKUP(A19,'Lista de Parametros'!$C$5:$F$1000,4,FALSE),"")</f>
        <v>Cambio de cuchillas</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65">
        <v>86</v>
      </c>
      <c r="B20" s="367" t="str">
        <f>_xlfn.IFNA(VLOOKUP(A20,'Lista de Parametros'!$C$5:$F$1000,4,FALSE),"")</f>
        <v>Cambio de troquel de abre fàcil</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65">
        <v>175</v>
      </c>
      <c r="B21" s="367" t="str">
        <f>_xlfn.IFNA(VLOOKUP(A21,'Lista de Parametros'!$C$5:$F$1000,4,FALSE),"")</f>
        <v>Falta de aire comprimido (Problemas Internos)</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65">
        <v>181</v>
      </c>
      <c r="B22" s="367" t="str">
        <f>_xlfn.IFNA(VLOOKUP(A22,'Lista de Parametros'!$C$5:$F$1000,4,FALSE),"")</f>
        <v>Falta de materiales por problema INTERNO DE PRODUCCIÓN (Materias Primas o Material de Empaque).</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65">
        <v>267</v>
      </c>
      <c r="B23" s="367" t="str">
        <f>_xlfn.IFNA(VLOOKUP(A23,'Lista de Parametros'!$C$5:$F$1000,4,FALSE),"")</f>
        <v>Banda Transportadora de Producto Terminado</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65">
        <v>79</v>
      </c>
      <c r="B24" s="367" t="str">
        <f>_xlfn.IFNA(VLOOKUP(A24,'Lista de Parametros'!$C$5:$F$1000,4,FALSE),"")</f>
        <v>Cambio de Producto</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65">
        <v>273</v>
      </c>
      <c r="B25" s="367" t="str">
        <f>_xlfn.IFNA(VLOOKUP(A25,'Lista de Parametros'!$C$5:$F$1000,4,FALSE),"")</f>
        <v>Ajuste de codificador de cajas</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587" t="s">
        <v>584</v>
      </c>
      <c r="AB25" s="387"/>
      <c r="AC25" s="159">
        <f>SUM(AC8:AC24)</f>
        <v>0</v>
      </c>
    </row>
    <row r="26" spans="1:29">
      <c r="A26" s="365">
        <v>161</v>
      </c>
      <c r="B26" s="367" t="str">
        <f>_xlfn.IFNA(VLOOKUP(A26,'Lista de Parametros'!$C$5:$F$1000,4,FALSE),"")</f>
        <v>Cuellos de botella conocidos en areas de Proceso.</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65">
        <v>163</v>
      </c>
      <c r="B27" s="367" t="str">
        <f>_xlfn.IFNA(VLOOKUP(A27,'Lista de Parametros'!$C$5:$F$1000,4,FALSE),"")</f>
        <v>Mover personal a otra líneas</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65">
        <v>166</v>
      </c>
      <c r="B28" s="367" t="str">
        <f>_xlfn.IFNA(VLOOKUP(A28,'Lista de Parametros'!$C$5:$F$1000,4,FALSE),"")</f>
        <v>Mover personal a actividades fuera de la Línea.</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65">
        <v>79</v>
      </c>
      <c r="B29" s="367" t="str">
        <f>_xlfn.IFNA(VLOOKUP(A29,'Lista de Parametros'!$C$5:$F$1000,4,FALSE),"")</f>
        <v>Cambio de Producto</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65">
        <v>187</v>
      </c>
      <c r="B30" s="367" t="str">
        <f>_xlfn.IFNA(VLOOKUP(A30,'Lista de Parametros'!$C$5:$F$1000,4,FALSE),"")</f>
        <v>Sanitización Planeada</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65">
        <v>159</v>
      </c>
      <c r="B31" s="367" t="str">
        <f>_xlfn.IFNA(VLOOKUP(A31,'Lista de Parametros'!$C$5:$F$1000,4,FALSE),"")</f>
        <v>Programación fin de semana</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65">
        <v>147</v>
      </c>
      <c r="B32" s="367" t="str">
        <f>_xlfn.IFNA(VLOOKUP(A32,'Lista de Parametros'!$C$5:$F$1000,4,FALSE),"")</f>
        <v>Defectos mecánicos de máquina</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65"/>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65"/>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65"/>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65"/>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65"/>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65"/>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65"/>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65"/>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65"/>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65"/>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65"/>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65"/>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65"/>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65"/>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65"/>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65"/>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65"/>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65"/>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65"/>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65"/>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65"/>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65"/>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65"/>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65"/>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65"/>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65"/>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65"/>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65"/>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65"/>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65"/>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65"/>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65"/>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65"/>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65"/>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65"/>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65"/>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65"/>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65"/>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65"/>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65"/>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65"/>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65"/>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65"/>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65"/>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65"/>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65"/>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65"/>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65"/>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65"/>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65"/>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65"/>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65"/>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65"/>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65"/>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65"/>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65"/>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65"/>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65"/>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65"/>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65"/>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65"/>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65"/>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65"/>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65"/>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65"/>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65"/>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65"/>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65"/>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47" priority="3" operator="greaterThan">
      <formula>0</formula>
    </cfRule>
  </conditionalFormatting>
  <conditionalFormatting sqref="C33:W70">
    <cfRule type="cellIs" dxfId="46" priority="2" operator="greaterThan">
      <formula>0</formula>
    </cfRule>
  </conditionalFormatting>
  <conditionalFormatting sqref="C71:W100">
    <cfRule type="cellIs" dxfId="45" priority="1" operator="greaterThan">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4:AC100"/>
  <sheetViews>
    <sheetView showGridLines="0" zoomScale="50" zoomScaleNormal="50" workbookViewId="0">
      <selection activeCell="C6" sqref="C6:C7"/>
    </sheetView>
  </sheetViews>
  <sheetFormatPr baseColWidth="10" defaultRowHeight="15"/>
  <cols>
    <col min="2" max="2" width="5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producción'!F21*60)-SUM(C8:C100)</f>
        <v>480</v>
      </c>
      <c r="D6" s="592">
        <f>480-('Tiempos de producción'!G21*60)-SUM(D8:D100)</f>
        <v>480</v>
      </c>
      <c r="E6" s="594">
        <f>480-('Tiempos de producción'!H21*60)-SUM(E8:E100)</f>
        <v>480</v>
      </c>
      <c r="F6" s="596">
        <f>480-('Tiempos de producción'!I21*60)-SUM(F8:F100)</f>
        <v>480</v>
      </c>
      <c r="G6" s="592">
        <f>480-('Tiempos de producción'!J21*60)-SUM(G8:G100)</f>
        <v>480</v>
      </c>
      <c r="H6" s="594">
        <f>480-('Tiempos de producción'!K21*60)-SUM(H8:H100)</f>
        <v>480</v>
      </c>
      <c r="I6" s="592">
        <f>480-('Tiempos de producción'!L21*60)-SUM(I8:I100)</f>
        <v>480</v>
      </c>
      <c r="J6" s="592">
        <f>480-('Tiempos de producción'!M21*60)-SUM(J8:J100)</f>
        <v>480</v>
      </c>
      <c r="K6" s="594">
        <f>480-('Tiempos de producción'!N21*60)-SUM(K8:K100)</f>
        <v>480</v>
      </c>
      <c r="L6" s="592">
        <f>480-('Tiempos de producción'!O21*60)-SUM(L8:L100)</f>
        <v>480</v>
      </c>
      <c r="M6" s="592">
        <f>480-('Tiempos de producción'!P21*60)-SUM(M8:M100)</f>
        <v>480</v>
      </c>
      <c r="N6" s="594">
        <f>480-('Tiempos de producción'!Q21*60)-SUM(N8:N100)</f>
        <v>480</v>
      </c>
      <c r="O6" s="592">
        <f>480-('Tiempos de producción'!R21*60)-SUM(O8:O100)</f>
        <v>480</v>
      </c>
      <c r="P6" s="592">
        <f>480-('Tiempos de producción'!S21*60)-SUM(P8:P100)</f>
        <v>480</v>
      </c>
      <c r="Q6" s="594">
        <f>480-('Tiempos de producción'!T21*60)-SUM(Q8:Q100)</f>
        <v>480</v>
      </c>
      <c r="R6" s="592">
        <f>480-('Tiempos de producción'!U21*60)-SUM(R8:R100)</f>
        <v>480</v>
      </c>
      <c r="S6" s="592">
        <f>480-('Tiempos de producción'!V21*60)-SUM(S8:S100)</f>
        <v>480</v>
      </c>
      <c r="T6" s="594">
        <f>480-('Tiempos de producción'!W21*60)-SUM(T8:T100)</f>
        <v>480</v>
      </c>
      <c r="U6" s="592">
        <f>480-('Tiempos de producción'!X21*60)-SUM(U8:U100)</f>
        <v>480</v>
      </c>
      <c r="V6" s="592">
        <f>480-('Tiempos de producción'!Y21*60)-SUM(V8:V100)</f>
        <v>480</v>
      </c>
      <c r="W6" s="594">
        <f>480-('Tiempos de producción'!Z21*60)-SUM(W8:W100)</f>
        <v>480</v>
      </c>
      <c r="X6" s="434"/>
    </row>
    <row r="7" spans="1:29" ht="15.75" customHeight="1" thickBot="1">
      <c r="A7" s="297" t="s">
        <v>562</v>
      </c>
      <c r="B7" s="298" t="s">
        <v>581</v>
      </c>
      <c r="C7" s="593"/>
      <c r="D7" s="593"/>
      <c r="E7" s="595"/>
      <c r="F7" s="597"/>
      <c r="G7" s="593"/>
      <c r="H7" s="595"/>
      <c r="I7" s="593"/>
      <c r="J7" s="593"/>
      <c r="K7" s="595"/>
      <c r="L7" s="593"/>
      <c r="M7" s="593"/>
      <c r="N7" s="595"/>
      <c r="O7" s="593"/>
      <c r="P7" s="593"/>
      <c r="Q7" s="595"/>
      <c r="R7" s="593"/>
      <c r="S7" s="593"/>
      <c r="T7" s="595"/>
      <c r="U7" s="593"/>
      <c r="V7" s="593"/>
      <c r="W7" s="595"/>
      <c r="X7" s="438"/>
      <c r="AA7" s="346" t="s">
        <v>34</v>
      </c>
      <c r="AB7" s="346" t="s">
        <v>582</v>
      </c>
      <c r="AC7" s="346" t="s">
        <v>583</v>
      </c>
    </row>
    <row r="8" spans="1:29">
      <c r="A8" s="368">
        <v>188</v>
      </c>
      <c r="B8" s="367" t="str">
        <f>_xlfn.IFNA(VLOOKUP(A8,'Lista de Parametros'!$C$5:$F$1000,4,FALSE),"")</f>
        <v>Limpieza Planeada / Limpieza de Boquillas</v>
      </c>
      <c r="C8" s="311"/>
      <c r="D8" s="312"/>
      <c r="E8" s="313"/>
      <c r="F8" s="330"/>
      <c r="G8" s="332"/>
      <c r="H8" s="313"/>
      <c r="I8" s="332"/>
      <c r="J8" s="332"/>
      <c r="K8" s="313"/>
      <c r="L8" s="332"/>
      <c r="M8" s="332"/>
      <c r="N8" s="313"/>
      <c r="O8" s="332"/>
      <c r="P8" s="332"/>
      <c r="Q8" s="313"/>
      <c r="R8" s="332"/>
      <c r="S8" s="332"/>
      <c r="T8" s="313"/>
      <c r="U8" s="332"/>
      <c r="V8" s="332"/>
      <c r="W8" s="313"/>
      <c r="X8" s="323">
        <f t="shared" ref="X8:X39" si="0">SUM(C8:W8)/60</f>
        <v>0</v>
      </c>
      <c r="AA8" s="159">
        <v>169</v>
      </c>
      <c r="AB8" s="159" t="s">
        <v>436</v>
      </c>
      <c r="AC8" s="159">
        <f t="shared" ref="AC8:AC23" si="1">SUMIF($A$8:$A$100,AA8,$X$8:$X$100)</f>
        <v>0</v>
      </c>
    </row>
    <row r="9" spans="1:29">
      <c r="A9" s="365">
        <v>93</v>
      </c>
      <c r="B9" s="367" t="str">
        <f>_xlfn.IFNA(VLOOKUP(A9,'Lista de Parametros'!$C$5:$F$1000,4,FALSE),"")</f>
        <v>Arranque de línea</v>
      </c>
      <c r="C9" s="293"/>
      <c r="D9" s="159"/>
      <c r="E9" s="314"/>
      <c r="F9" s="331"/>
      <c r="G9" s="159"/>
      <c r="H9" s="314"/>
      <c r="I9" s="159"/>
      <c r="J9" s="159"/>
      <c r="K9" s="314"/>
      <c r="L9" s="159"/>
      <c r="M9" s="159"/>
      <c r="N9" s="314"/>
      <c r="O9" s="159"/>
      <c r="P9" s="159"/>
      <c r="Q9" s="314"/>
      <c r="R9" s="159"/>
      <c r="S9" s="159"/>
      <c r="T9" s="314"/>
      <c r="U9" s="159"/>
      <c r="V9" s="159"/>
      <c r="W9" s="314"/>
      <c r="X9" s="323">
        <f t="shared" si="0"/>
        <v>0</v>
      </c>
      <c r="AA9" s="159">
        <v>162</v>
      </c>
      <c r="AB9" s="159" t="s">
        <v>437</v>
      </c>
      <c r="AC9" s="159">
        <f t="shared" si="1"/>
        <v>0</v>
      </c>
    </row>
    <row r="10" spans="1:29">
      <c r="A10" s="365">
        <v>184</v>
      </c>
      <c r="B10" s="367" t="str">
        <f>_xlfn.IFNA(VLOOKUP(A10,'Lista de Parametros'!$C$5:$F$1000,4,FALSE),"")</f>
        <v>Cafe</v>
      </c>
      <c r="C10" s="293"/>
      <c r="D10" s="159"/>
      <c r="E10" s="314"/>
      <c r="F10" s="331"/>
      <c r="G10" s="159"/>
      <c r="H10" s="314"/>
      <c r="I10" s="159"/>
      <c r="J10" s="159"/>
      <c r="K10" s="314"/>
      <c r="L10" s="159"/>
      <c r="M10" s="159"/>
      <c r="N10" s="314"/>
      <c r="O10" s="159"/>
      <c r="P10" s="159"/>
      <c r="Q10" s="314"/>
      <c r="R10" s="159"/>
      <c r="S10" s="159"/>
      <c r="T10" s="314"/>
      <c r="U10" s="159"/>
      <c r="V10" s="159"/>
      <c r="W10" s="314"/>
      <c r="X10" s="323">
        <f t="shared" si="0"/>
        <v>0</v>
      </c>
      <c r="AA10" s="159">
        <v>171</v>
      </c>
      <c r="AB10" s="159" t="s">
        <v>421</v>
      </c>
      <c r="AC10" s="159">
        <f t="shared" si="1"/>
        <v>0</v>
      </c>
    </row>
    <row r="11" spans="1:29">
      <c r="A11" s="365">
        <v>82</v>
      </c>
      <c r="B11" s="367" t="str">
        <f>_xlfn.IFNA(VLOOKUP(A11,'Lista de Parametros'!$C$5:$F$1000,4,FALSE),"")</f>
        <v>Cambio de Laminado</v>
      </c>
      <c r="C11" s="293"/>
      <c r="D11" s="159"/>
      <c r="E11" s="314"/>
      <c r="F11" s="331"/>
      <c r="G11" s="159"/>
      <c r="H11" s="314"/>
      <c r="I11" s="159"/>
      <c r="J11" s="159"/>
      <c r="K11" s="314"/>
      <c r="L11" s="159"/>
      <c r="M11" s="159"/>
      <c r="N11" s="314"/>
      <c r="O11" s="159"/>
      <c r="P11" s="159"/>
      <c r="Q11" s="314"/>
      <c r="R11" s="159"/>
      <c r="S11" s="159"/>
      <c r="T11" s="314"/>
      <c r="U11" s="159"/>
      <c r="V11" s="159"/>
      <c r="W11" s="314"/>
      <c r="X11" s="323">
        <f t="shared" si="0"/>
        <v>0</v>
      </c>
      <c r="AA11" s="159">
        <v>165</v>
      </c>
      <c r="AB11" s="159" t="s">
        <v>432</v>
      </c>
      <c r="AC11" s="159">
        <f t="shared" si="1"/>
        <v>0</v>
      </c>
    </row>
    <row r="12" spans="1:29">
      <c r="A12" s="365">
        <v>79</v>
      </c>
      <c r="B12" s="367" t="str">
        <f>_xlfn.IFNA(VLOOKUP(A12,'Lista de Parametros'!$C$5:$F$1000,4,FALSE),"")</f>
        <v>Cambio de Producto</v>
      </c>
      <c r="C12" s="293"/>
      <c r="D12" s="159"/>
      <c r="E12" s="314"/>
      <c r="F12" s="331"/>
      <c r="G12" s="159"/>
      <c r="H12" s="314"/>
      <c r="I12" s="159"/>
      <c r="J12" s="159"/>
      <c r="K12" s="314"/>
      <c r="L12" s="159"/>
      <c r="M12" s="159"/>
      <c r="N12" s="314"/>
      <c r="O12" s="159"/>
      <c r="P12" s="159"/>
      <c r="Q12" s="314"/>
      <c r="R12" s="159"/>
      <c r="S12" s="159"/>
      <c r="T12" s="314"/>
      <c r="U12" s="159"/>
      <c r="V12" s="159"/>
      <c r="W12" s="314"/>
      <c r="X12" s="323">
        <f t="shared" si="0"/>
        <v>0</v>
      </c>
      <c r="AA12" s="159">
        <v>157</v>
      </c>
      <c r="AB12" s="159" t="s">
        <v>859</v>
      </c>
      <c r="AC12" s="159">
        <f t="shared" si="1"/>
        <v>0</v>
      </c>
    </row>
    <row r="13" spans="1:29">
      <c r="A13" s="365">
        <v>179</v>
      </c>
      <c r="B13" s="367" t="str">
        <f>_xlfn.IFNA(VLOOKUP(A13,'Lista de Parametros'!$C$5:$F$1000,4,FALSE),"")</f>
        <v>F. Prod x Purgas y Analisis Q.A (Arranques de línea)</v>
      </c>
      <c r="C13" s="293"/>
      <c r="D13" s="159"/>
      <c r="E13" s="314"/>
      <c r="F13" s="331"/>
      <c r="G13" s="159"/>
      <c r="H13" s="314"/>
      <c r="I13" s="159"/>
      <c r="J13" s="159"/>
      <c r="K13" s="314"/>
      <c r="L13" s="159"/>
      <c r="M13" s="159"/>
      <c r="N13" s="314"/>
      <c r="O13" s="159"/>
      <c r="P13" s="159"/>
      <c r="Q13" s="314"/>
      <c r="R13" s="159"/>
      <c r="S13" s="159"/>
      <c r="T13" s="314"/>
      <c r="U13" s="159"/>
      <c r="V13" s="159"/>
      <c r="W13" s="314"/>
      <c r="X13" s="323">
        <f t="shared" si="0"/>
        <v>0</v>
      </c>
      <c r="AA13" s="159">
        <v>167</v>
      </c>
      <c r="AB13" s="159" t="s">
        <v>434</v>
      </c>
      <c r="AC13" s="159">
        <f t="shared" si="1"/>
        <v>0</v>
      </c>
    </row>
    <row r="14" spans="1:29">
      <c r="A14" s="365">
        <v>168</v>
      </c>
      <c r="B14" s="367" t="str">
        <f>_xlfn.IFNA(VLOOKUP(A14,'Lista de Parametros'!$C$5:$F$1000,4,FALSE),"")</f>
        <v>Escasez de Utilidades (Fuerza Mayor/Externos)</v>
      </c>
      <c r="C14" s="293"/>
      <c r="D14" s="159"/>
      <c r="E14" s="314"/>
      <c r="F14" s="331"/>
      <c r="G14" s="159"/>
      <c r="H14" s="314"/>
      <c r="I14" s="159"/>
      <c r="J14" s="159"/>
      <c r="K14" s="314"/>
      <c r="L14" s="159"/>
      <c r="M14" s="159"/>
      <c r="N14" s="314"/>
      <c r="O14" s="159"/>
      <c r="P14" s="159"/>
      <c r="Q14" s="314"/>
      <c r="R14" s="159"/>
      <c r="S14" s="159"/>
      <c r="T14" s="314"/>
      <c r="U14" s="159"/>
      <c r="V14" s="159"/>
      <c r="W14" s="314"/>
      <c r="X14" s="323">
        <f t="shared" si="0"/>
        <v>0</v>
      </c>
      <c r="AA14" s="159">
        <v>159</v>
      </c>
      <c r="AB14" s="159" t="s">
        <v>861</v>
      </c>
      <c r="AC14" s="159">
        <f>SUMIF($A$8:$A$100,AA14,$X$8:$X$100)</f>
        <v>0</v>
      </c>
    </row>
    <row r="15" spans="1:29">
      <c r="A15" s="365">
        <v>238</v>
      </c>
      <c r="B15" s="367" t="str">
        <f>_xlfn.IFNA(VLOOKUP(A15,'Lista de Parametros'!$C$5:$F$1000,4,FALSE),"")</f>
        <v>Ajuste de cuchillas</v>
      </c>
      <c r="C15" s="293"/>
      <c r="D15" s="159"/>
      <c r="E15" s="314"/>
      <c r="F15" s="331"/>
      <c r="G15" s="159"/>
      <c r="H15" s="314"/>
      <c r="I15" s="159"/>
      <c r="J15" s="159"/>
      <c r="K15" s="314"/>
      <c r="L15" s="159"/>
      <c r="M15" s="159"/>
      <c r="N15" s="314"/>
      <c r="O15" s="159"/>
      <c r="P15" s="159"/>
      <c r="Q15" s="314"/>
      <c r="R15" s="159"/>
      <c r="S15" s="159"/>
      <c r="T15" s="314"/>
      <c r="U15" s="159"/>
      <c r="V15" s="159"/>
      <c r="W15" s="314"/>
      <c r="X15" s="323">
        <f t="shared" si="0"/>
        <v>0</v>
      </c>
      <c r="AA15" s="159">
        <v>168</v>
      </c>
      <c r="AB15" s="159" t="s">
        <v>427</v>
      </c>
      <c r="AC15" s="159">
        <f t="shared" si="1"/>
        <v>0</v>
      </c>
    </row>
    <row r="16" spans="1:29">
      <c r="A16" s="365">
        <v>204</v>
      </c>
      <c r="B16" s="367" t="str">
        <f>_xlfn.IFNA(VLOOKUP(A16,'Lista de Parametros'!$C$5:$F$1000,4,FALSE),"")</f>
        <v>F. Prod x Ajuste de Batche de Producción</v>
      </c>
      <c r="C16" s="293"/>
      <c r="D16" s="159"/>
      <c r="E16" s="314"/>
      <c r="F16" s="331"/>
      <c r="G16" s="159"/>
      <c r="H16" s="314"/>
      <c r="I16" s="159"/>
      <c r="J16" s="159"/>
      <c r="K16" s="314"/>
      <c r="L16" s="159"/>
      <c r="M16" s="159"/>
      <c r="N16" s="314"/>
      <c r="O16" s="159"/>
      <c r="P16" s="159"/>
      <c r="Q16" s="314"/>
      <c r="R16" s="159"/>
      <c r="S16" s="159"/>
      <c r="T16" s="314"/>
      <c r="U16" s="159"/>
      <c r="V16" s="159"/>
      <c r="W16" s="314"/>
      <c r="X16" s="323">
        <f t="shared" si="0"/>
        <v>0</v>
      </c>
      <c r="AA16" s="159">
        <v>161</v>
      </c>
      <c r="AB16" s="159" t="s">
        <v>429</v>
      </c>
      <c r="AC16" s="159">
        <f t="shared" si="1"/>
        <v>0</v>
      </c>
    </row>
    <row r="17" spans="1:29">
      <c r="A17" s="365">
        <v>205</v>
      </c>
      <c r="B17" s="367" t="str">
        <f>_xlfn.IFNA(VLOOKUP(A17,'Lista de Parametros'!$C$5:$F$1000,4,FALSE),"")</f>
        <v>F. Prod x Ajuste en Termutador u Homogenizador</v>
      </c>
      <c r="C17" s="293"/>
      <c r="D17" s="159"/>
      <c r="E17" s="314"/>
      <c r="F17" s="331"/>
      <c r="G17" s="159"/>
      <c r="H17" s="314"/>
      <c r="I17" s="159"/>
      <c r="J17" s="159"/>
      <c r="K17" s="314"/>
      <c r="L17" s="159"/>
      <c r="M17" s="159"/>
      <c r="N17" s="314"/>
      <c r="O17" s="159"/>
      <c r="P17" s="159"/>
      <c r="Q17" s="314"/>
      <c r="R17" s="159"/>
      <c r="S17" s="159"/>
      <c r="T17" s="314"/>
      <c r="U17" s="159"/>
      <c r="V17" s="159"/>
      <c r="W17" s="314"/>
      <c r="X17" s="323">
        <f t="shared" si="0"/>
        <v>0</v>
      </c>
      <c r="AA17" s="159">
        <v>170</v>
      </c>
      <c r="AB17" s="159" t="s">
        <v>430</v>
      </c>
      <c r="AC17" s="159">
        <f t="shared" si="1"/>
        <v>0</v>
      </c>
    </row>
    <row r="18" spans="1:29">
      <c r="A18" s="365">
        <v>178</v>
      </c>
      <c r="B18" s="367" t="str">
        <f>_xlfn.IFNA(VLOOKUP(A18,'Lista de Parametros'!$C$5:$F$1000,4,FALSE),"")</f>
        <v>F. Prod x Atrazo en la frecuencia de boulas/frymas</v>
      </c>
      <c r="C18" s="293"/>
      <c r="D18" s="159"/>
      <c r="E18" s="314"/>
      <c r="F18" s="331"/>
      <c r="G18" s="159"/>
      <c r="H18" s="314"/>
      <c r="I18" s="159"/>
      <c r="J18" s="159"/>
      <c r="K18" s="314"/>
      <c r="L18" s="159"/>
      <c r="M18" s="159"/>
      <c r="N18" s="314"/>
      <c r="O18" s="159"/>
      <c r="P18" s="159"/>
      <c r="Q18" s="314"/>
      <c r="R18" s="159"/>
      <c r="S18" s="159"/>
      <c r="T18" s="314"/>
      <c r="U18" s="159"/>
      <c r="V18" s="159"/>
      <c r="W18" s="314"/>
      <c r="X18" s="323">
        <f t="shared" si="0"/>
        <v>0</v>
      </c>
      <c r="AA18" s="159">
        <v>164</v>
      </c>
      <c r="AB18" s="159" t="s">
        <v>423</v>
      </c>
      <c r="AC18" s="159">
        <f t="shared" si="1"/>
        <v>0</v>
      </c>
    </row>
    <row r="19" spans="1:29">
      <c r="A19" s="365">
        <v>251</v>
      </c>
      <c r="B19" s="367" t="str">
        <f>_xlfn.IFNA(VLOOKUP(A19,'Lista de Parametros'!$C$5:$F$1000,4,FALSE),"")</f>
        <v>Ajuste de boquillas dosificadoras</v>
      </c>
      <c r="C19" s="293"/>
      <c r="D19" s="159"/>
      <c r="E19" s="314"/>
      <c r="F19" s="331"/>
      <c r="G19" s="159"/>
      <c r="H19" s="314"/>
      <c r="I19" s="159"/>
      <c r="J19" s="159"/>
      <c r="K19" s="314"/>
      <c r="L19" s="159"/>
      <c r="M19" s="159"/>
      <c r="N19" s="314"/>
      <c r="O19" s="159"/>
      <c r="P19" s="159"/>
      <c r="Q19" s="314"/>
      <c r="R19" s="159"/>
      <c r="S19" s="159"/>
      <c r="T19" s="314"/>
      <c r="U19" s="159"/>
      <c r="V19" s="159"/>
      <c r="W19" s="314"/>
      <c r="X19" s="323">
        <f t="shared" si="0"/>
        <v>0</v>
      </c>
      <c r="AA19" s="159">
        <v>629</v>
      </c>
      <c r="AB19" s="159" t="s">
        <v>862</v>
      </c>
      <c r="AC19" s="159">
        <f t="shared" si="1"/>
        <v>0</v>
      </c>
    </row>
    <row r="20" spans="1:29">
      <c r="A20" s="365">
        <v>209</v>
      </c>
      <c r="B20" s="367" t="str">
        <f>_xlfn.IFNA(VLOOKUP(A20,'Lista de Parametros'!$C$5:$F$1000,4,FALSE),"")</f>
        <v>F. Prod x Analisis de Batche</v>
      </c>
      <c r="C20" s="293"/>
      <c r="D20" s="159"/>
      <c r="E20" s="314"/>
      <c r="F20" s="331"/>
      <c r="G20" s="159"/>
      <c r="H20" s="314"/>
      <c r="I20" s="159"/>
      <c r="J20" s="159"/>
      <c r="K20" s="314"/>
      <c r="L20" s="159"/>
      <c r="M20" s="159"/>
      <c r="N20" s="314"/>
      <c r="O20" s="159"/>
      <c r="P20" s="159"/>
      <c r="Q20" s="314"/>
      <c r="R20" s="159"/>
      <c r="S20" s="159"/>
      <c r="T20" s="314"/>
      <c r="U20" s="159"/>
      <c r="V20" s="159"/>
      <c r="W20" s="314"/>
      <c r="X20" s="323">
        <f t="shared" si="0"/>
        <v>0</v>
      </c>
      <c r="AA20" s="159">
        <v>166</v>
      </c>
      <c r="AB20" s="159" t="s">
        <v>425</v>
      </c>
      <c r="AC20" s="159">
        <f t="shared" si="1"/>
        <v>0</v>
      </c>
    </row>
    <row r="21" spans="1:29">
      <c r="A21" s="365">
        <v>235</v>
      </c>
      <c r="B21" s="367" t="str">
        <f>_xlfn.IFNA(VLOOKUP(A21,'Lista de Parametros'!$C$5:$F$1000,4,FALSE),"")</f>
        <v>Ajuste de fotocelda de arrastre</v>
      </c>
      <c r="C21" s="293"/>
      <c r="D21" s="159"/>
      <c r="E21" s="314"/>
      <c r="F21" s="331"/>
      <c r="G21" s="159"/>
      <c r="H21" s="314"/>
      <c r="I21" s="159"/>
      <c r="J21" s="159"/>
      <c r="K21" s="314"/>
      <c r="L21" s="159"/>
      <c r="M21" s="159"/>
      <c r="N21" s="314"/>
      <c r="O21" s="159"/>
      <c r="P21" s="159"/>
      <c r="Q21" s="314"/>
      <c r="R21" s="159"/>
      <c r="S21" s="159"/>
      <c r="T21" s="314"/>
      <c r="U21" s="159"/>
      <c r="V21" s="159"/>
      <c r="W21" s="314"/>
      <c r="X21" s="323">
        <f t="shared" si="0"/>
        <v>0</v>
      </c>
      <c r="AA21" s="159">
        <v>158</v>
      </c>
      <c r="AB21" s="159" t="s">
        <v>863</v>
      </c>
      <c r="AC21" s="159">
        <f>SUMIF($A$8:$A$100,AA21,$X$8:$X$100)</f>
        <v>0</v>
      </c>
    </row>
    <row r="22" spans="1:29">
      <c r="A22" s="365">
        <v>166</v>
      </c>
      <c r="B22" s="367" t="str">
        <f>_xlfn.IFNA(VLOOKUP(A22,'Lista de Parametros'!$C$5:$F$1000,4,FALSE),"")</f>
        <v>Mover personal a actividades fuera de la Línea.</v>
      </c>
      <c r="C22" s="293"/>
      <c r="D22" s="159"/>
      <c r="E22" s="314"/>
      <c r="F22" s="331"/>
      <c r="G22" s="159"/>
      <c r="H22" s="314"/>
      <c r="I22" s="159"/>
      <c r="J22" s="159"/>
      <c r="K22" s="314"/>
      <c r="L22" s="159"/>
      <c r="M22" s="159"/>
      <c r="N22" s="314"/>
      <c r="O22" s="159"/>
      <c r="P22" s="159"/>
      <c r="Q22" s="314"/>
      <c r="R22" s="159"/>
      <c r="S22" s="159"/>
      <c r="T22" s="314"/>
      <c r="U22" s="159"/>
      <c r="V22" s="159"/>
      <c r="W22" s="314"/>
      <c r="X22" s="323">
        <f t="shared" si="0"/>
        <v>0</v>
      </c>
      <c r="AA22" s="159">
        <v>628</v>
      </c>
      <c r="AB22" s="159" t="s">
        <v>864</v>
      </c>
      <c r="AC22" s="159">
        <f t="shared" si="1"/>
        <v>0</v>
      </c>
    </row>
    <row r="23" spans="1:29">
      <c r="A23" s="365">
        <v>147</v>
      </c>
      <c r="B23" s="367" t="str">
        <f>_xlfn.IFNA(VLOOKUP(A23,'Lista de Parametros'!$C$5:$F$1000,4,FALSE),"")</f>
        <v>Defectos mecánicos de máquina</v>
      </c>
      <c r="C23" s="293"/>
      <c r="D23" s="159"/>
      <c r="E23" s="314"/>
      <c r="F23" s="331"/>
      <c r="G23" s="159"/>
      <c r="H23" s="314"/>
      <c r="I23" s="159"/>
      <c r="J23" s="159"/>
      <c r="K23" s="314"/>
      <c r="L23" s="159"/>
      <c r="M23" s="159"/>
      <c r="N23" s="314"/>
      <c r="O23" s="159"/>
      <c r="P23" s="159"/>
      <c r="Q23" s="314"/>
      <c r="R23" s="159"/>
      <c r="S23" s="159"/>
      <c r="T23" s="314"/>
      <c r="U23" s="159"/>
      <c r="V23" s="159"/>
      <c r="W23" s="314"/>
      <c r="X23" s="323">
        <f t="shared" si="0"/>
        <v>0</v>
      </c>
      <c r="AA23" s="159">
        <v>946</v>
      </c>
      <c r="AB23" s="159" t="s">
        <v>906</v>
      </c>
      <c r="AC23" s="159">
        <f t="shared" si="1"/>
        <v>0</v>
      </c>
    </row>
    <row r="24" spans="1:29">
      <c r="A24" s="365">
        <v>187</v>
      </c>
      <c r="B24" s="367" t="str">
        <f>_xlfn.IFNA(VLOOKUP(A24,'Lista de Parametros'!$C$5:$F$1000,4,FALSE),"")</f>
        <v>Sanitización Planeada</v>
      </c>
      <c r="C24" s="293"/>
      <c r="D24" s="159"/>
      <c r="E24" s="314"/>
      <c r="F24" s="331"/>
      <c r="G24" s="159"/>
      <c r="H24" s="314"/>
      <c r="I24" s="159"/>
      <c r="J24" s="159"/>
      <c r="K24" s="314"/>
      <c r="L24" s="159"/>
      <c r="M24" s="159"/>
      <c r="N24" s="314"/>
      <c r="O24" s="159"/>
      <c r="P24" s="159"/>
      <c r="Q24" s="314"/>
      <c r="R24" s="159"/>
      <c r="S24" s="159"/>
      <c r="T24" s="314"/>
      <c r="U24" s="159"/>
      <c r="V24" s="159"/>
      <c r="W24" s="314"/>
      <c r="X24" s="323">
        <f t="shared" si="0"/>
        <v>0</v>
      </c>
      <c r="AA24" s="159">
        <v>160</v>
      </c>
      <c r="AB24" s="159" t="s">
        <v>435</v>
      </c>
      <c r="AC24" s="159">
        <f>SUMIF($A$8:$A$100,AA24,$X$8:$X$100)</f>
        <v>0</v>
      </c>
    </row>
    <row r="25" spans="1:29">
      <c r="A25" s="365">
        <v>159</v>
      </c>
      <c r="B25" s="367" t="str">
        <f>_xlfn.IFNA(VLOOKUP(A25,'Lista de Parametros'!$C$5:$F$1000,4,FALSE),"")</f>
        <v>Programación fin de semana</v>
      </c>
      <c r="C25" s="293"/>
      <c r="D25" s="159"/>
      <c r="E25" s="314"/>
      <c r="F25" s="331"/>
      <c r="G25" s="159"/>
      <c r="H25" s="314"/>
      <c r="I25" s="159"/>
      <c r="J25" s="159"/>
      <c r="K25" s="314"/>
      <c r="L25" s="159"/>
      <c r="M25" s="159"/>
      <c r="N25" s="314"/>
      <c r="O25" s="159"/>
      <c r="P25" s="159"/>
      <c r="Q25" s="314"/>
      <c r="R25" s="159"/>
      <c r="S25" s="159"/>
      <c r="T25" s="314"/>
      <c r="U25" s="159"/>
      <c r="V25" s="159"/>
      <c r="W25" s="314"/>
      <c r="X25" s="323">
        <f t="shared" si="0"/>
        <v>0</v>
      </c>
      <c r="AA25" s="587" t="s">
        <v>584</v>
      </c>
      <c r="AB25" s="387"/>
      <c r="AC25" s="159">
        <f>SUM(AC8:AC24)</f>
        <v>0</v>
      </c>
    </row>
    <row r="26" spans="1:29">
      <c r="A26" s="365"/>
      <c r="B26" s="367" t="str">
        <f>_xlfn.IFNA(VLOOKUP(A26,'Lista de Parametros'!$C$5:$F$1000,4,FALSE),"")</f>
        <v/>
      </c>
      <c r="C26" s="293"/>
      <c r="D26" s="159"/>
      <c r="E26" s="314"/>
      <c r="F26" s="331"/>
      <c r="G26" s="159"/>
      <c r="H26" s="314"/>
      <c r="I26" s="159"/>
      <c r="J26" s="159"/>
      <c r="K26" s="314"/>
      <c r="L26" s="159"/>
      <c r="M26" s="159"/>
      <c r="N26" s="314"/>
      <c r="O26" s="159"/>
      <c r="P26" s="159"/>
      <c r="Q26" s="314"/>
      <c r="R26" s="159"/>
      <c r="S26" s="159"/>
      <c r="T26" s="314"/>
      <c r="U26" s="159"/>
      <c r="V26" s="159"/>
      <c r="W26" s="314"/>
      <c r="X26" s="323">
        <f t="shared" si="0"/>
        <v>0</v>
      </c>
    </row>
    <row r="27" spans="1:29">
      <c r="A27" s="365"/>
      <c r="B27" s="367" t="str">
        <f>_xlfn.IFNA(VLOOKUP(A27,'Lista de Parametros'!$C$5:$F$1000,4,FALSE),"")</f>
        <v/>
      </c>
      <c r="C27" s="293"/>
      <c r="D27" s="159"/>
      <c r="E27" s="314"/>
      <c r="F27" s="331"/>
      <c r="G27" s="159"/>
      <c r="H27" s="314"/>
      <c r="I27" s="159"/>
      <c r="J27" s="159"/>
      <c r="K27" s="314"/>
      <c r="L27" s="159"/>
      <c r="M27" s="159"/>
      <c r="N27" s="314"/>
      <c r="O27" s="159"/>
      <c r="P27" s="159"/>
      <c r="Q27" s="314"/>
      <c r="R27" s="159"/>
      <c r="S27" s="159"/>
      <c r="T27" s="314"/>
      <c r="U27" s="159"/>
      <c r="V27" s="159"/>
      <c r="W27" s="314"/>
      <c r="X27" s="323">
        <f t="shared" si="0"/>
        <v>0</v>
      </c>
    </row>
    <row r="28" spans="1:29">
      <c r="A28" s="365"/>
      <c r="B28" s="367" t="str">
        <f>_xlfn.IFNA(VLOOKUP(A28,'Lista de Parametros'!$C$5:$F$1000,4,FALSE),"")</f>
        <v/>
      </c>
      <c r="C28" s="293"/>
      <c r="D28" s="159"/>
      <c r="E28" s="314"/>
      <c r="F28" s="331"/>
      <c r="G28" s="159"/>
      <c r="H28" s="314"/>
      <c r="I28" s="159"/>
      <c r="J28" s="159"/>
      <c r="K28" s="314"/>
      <c r="L28" s="159"/>
      <c r="M28" s="159"/>
      <c r="N28" s="314"/>
      <c r="O28" s="159"/>
      <c r="P28" s="159"/>
      <c r="Q28" s="314"/>
      <c r="R28" s="159"/>
      <c r="S28" s="159"/>
      <c r="T28" s="314"/>
      <c r="U28" s="159"/>
      <c r="V28" s="159"/>
      <c r="W28" s="314"/>
      <c r="X28" s="323">
        <f t="shared" si="0"/>
        <v>0</v>
      </c>
    </row>
    <row r="29" spans="1:29">
      <c r="A29" s="365"/>
      <c r="B29" s="367" t="str">
        <f>_xlfn.IFNA(VLOOKUP(A29,'Lista de Parametros'!$C$5:$F$1000,4,FALSE),"")</f>
        <v/>
      </c>
      <c r="C29" s="293"/>
      <c r="D29" s="159"/>
      <c r="E29" s="314"/>
      <c r="F29" s="331"/>
      <c r="G29" s="159"/>
      <c r="H29" s="314"/>
      <c r="I29" s="159"/>
      <c r="J29" s="159"/>
      <c r="K29" s="314"/>
      <c r="L29" s="159"/>
      <c r="M29" s="159"/>
      <c r="N29" s="314"/>
      <c r="O29" s="159"/>
      <c r="P29" s="159"/>
      <c r="Q29" s="314"/>
      <c r="R29" s="159"/>
      <c r="S29" s="159"/>
      <c r="T29" s="314"/>
      <c r="U29" s="159"/>
      <c r="V29" s="159"/>
      <c r="W29" s="314"/>
      <c r="X29" s="323">
        <f t="shared" si="0"/>
        <v>0</v>
      </c>
    </row>
    <row r="30" spans="1:29">
      <c r="A30" s="365"/>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3">
        <f t="shared" si="0"/>
        <v>0</v>
      </c>
    </row>
    <row r="31" spans="1:29">
      <c r="A31" s="365"/>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3">
        <f t="shared" si="0"/>
        <v>0</v>
      </c>
    </row>
    <row r="32" spans="1:29">
      <c r="A32" s="365"/>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3">
        <f t="shared" si="0"/>
        <v>0</v>
      </c>
    </row>
    <row r="33" spans="1:24">
      <c r="A33" s="365"/>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3">
        <f t="shared" si="0"/>
        <v>0</v>
      </c>
    </row>
    <row r="34" spans="1:24">
      <c r="A34" s="365"/>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3">
        <f t="shared" si="0"/>
        <v>0</v>
      </c>
    </row>
    <row r="35" spans="1:24">
      <c r="A35" s="365"/>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3">
        <f t="shared" si="0"/>
        <v>0</v>
      </c>
    </row>
    <row r="36" spans="1:24">
      <c r="A36" s="365"/>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3">
        <f t="shared" si="0"/>
        <v>0</v>
      </c>
    </row>
    <row r="37" spans="1:24">
      <c r="A37" s="365"/>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3">
        <f t="shared" si="0"/>
        <v>0</v>
      </c>
    </row>
    <row r="38" spans="1:24">
      <c r="A38" s="365"/>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3">
        <f t="shared" si="0"/>
        <v>0</v>
      </c>
    </row>
    <row r="39" spans="1:24">
      <c r="A39" s="365"/>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3">
        <f t="shared" si="0"/>
        <v>0</v>
      </c>
    </row>
    <row r="40" spans="1:24">
      <c r="A40" s="365"/>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3">
        <f t="shared" ref="X40:X71" si="2">SUM(C40:W40)/60</f>
        <v>0</v>
      </c>
    </row>
    <row r="41" spans="1:24">
      <c r="A41" s="365"/>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3">
        <f t="shared" si="2"/>
        <v>0</v>
      </c>
    </row>
    <row r="42" spans="1:24">
      <c r="A42" s="365"/>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3">
        <f t="shared" si="2"/>
        <v>0</v>
      </c>
    </row>
    <row r="43" spans="1:24">
      <c r="A43" s="365"/>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3">
        <f t="shared" si="2"/>
        <v>0</v>
      </c>
    </row>
    <row r="44" spans="1:24">
      <c r="A44" s="365"/>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3">
        <f t="shared" si="2"/>
        <v>0</v>
      </c>
    </row>
    <row r="45" spans="1:24">
      <c r="A45" s="365"/>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3">
        <f t="shared" si="2"/>
        <v>0</v>
      </c>
    </row>
    <row r="46" spans="1:24">
      <c r="A46" s="365"/>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3">
        <f t="shared" si="2"/>
        <v>0</v>
      </c>
    </row>
    <row r="47" spans="1:24">
      <c r="A47" s="365"/>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3">
        <f t="shared" si="2"/>
        <v>0</v>
      </c>
    </row>
    <row r="48" spans="1:24">
      <c r="A48" s="365"/>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3">
        <f t="shared" si="2"/>
        <v>0</v>
      </c>
    </row>
    <row r="49" spans="1:24">
      <c r="A49" s="365"/>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3">
        <f t="shared" si="2"/>
        <v>0</v>
      </c>
    </row>
    <row r="50" spans="1:24">
      <c r="A50" s="365"/>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3">
        <f t="shared" si="2"/>
        <v>0</v>
      </c>
    </row>
    <row r="51" spans="1:24">
      <c r="A51" s="365"/>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3">
        <f t="shared" si="2"/>
        <v>0</v>
      </c>
    </row>
    <row r="52" spans="1:24">
      <c r="A52" s="365"/>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3">
        <f t="shared" si="2"/>
        <v>0</v>
      </c>
    </row>
    <row r="53" spans="1:24">
      <c r="A53" s="365"/>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3">
        <f t="shared" si="2"/>
        <v>0</v>
      </c>
    </row>
    <row r="54" spans="1:24">
      <c r="A54" s="365"/>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3">
        <f t="shared" si="2"/>
        <v>0</v>
      </c>
    </row>
    <row r="55" spans="1:24">
      <c r="A55" s="365"/>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3">
        <f t="shared" si="2"/>
        <v>0</v>
      </c>
    </row>
    <row r="56" spans="1:24">
      <c r="A56" s="365"/>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3">
        <f t="shared" si="2"/>
        <v>0</v>
      </c>
    </row>
    <row r="57" spans="1:24">
      <c r="A57" s="365"/>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3">
        <f t="shared" si="2"/>
        <v>0</v>
      </c>
    </row>
    <row r="58" spans="1:24">
      <c r="A58" s="365"/>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3">
        <f t="shared" si="2"/>
        <v>0</v>
      </c>
    </row>
    <row r="59" spans="1:24">
      <c r="A59" s="365"/>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3">
        <f t="shared" si="2"/>
        <v>0</v>
      </c>
    </row>
    <row r="60" spans="1:24">
      <c r="A60" s="365"/>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3">
        <f t="shared" si="2"/>
        <v>0</v>
      </c>
    </row>
    <row r="61" spans="1:24">
      <c r="A61" s="365"/>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3">
        <f t="shared" si="2"/>
        <v>0</v>
      </c>
    </row>
    <row r="62" spans="1:24">
      <c r="A62" s="365"/>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3">
        <f t="shared" si="2"/>
        <v>0</v>
      </c>
    </row>
    <row r="63" spans="1:24">
      <c r="A63" s="365"/>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3">
        <f t="shared" si="2"/>
        <v>0</v>
      </c>
    </row>
    <row r="64" spans="1:24">
      <c r="A64" s="365"/>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3">
        <f t="shared" si="2"/>
        <v>0</v>
      </c>
    </row>
    <row r="65" spans="1:24">
      <c r="A65" s="365"/>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3">
        <f t="shared" si="2"/>
        <v>0</v>
      </c>
    </row>
    <row r="66" spans="1:24">
      <c r="A66" s="365"/>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3">
        <f t="shared" si="2"/>
        <v>0</v>
      </c>
    </row>
    <row r="67" spans="1:24">
      <c r="A67" s="365"/>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3">
        <f t="shared" si="2"/>
        <v>0</v>
      </c>
    </row>
    <row r="68" spans="1:24">
      <c r="A68" s="365"/>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3">
        <f t="shared" si="2"/>
        <v>0</v>
      </c>
    </row>
    <row r="69" spans="1:24">
      <c r="A69" s="365"/>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3">
        <f t="shared" si="2"/>
        <v>0</v>
      </c>
    </row>
    <row r="70" spans="1:24">
      <c r="A70" s="365"/>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3">
        <f t="shared" si="2"/>
        <v>0</v>
      </c>
    </row>
    <row r="71" spans="1:24">
      <c r="A71" s="365"/>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3">
        <f t="shared" si="2"/>
        <v>0</v>
      </c>
    </row>
    <row r="72" spans="1:24">
      <c r="A72" s="365"/>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3">
        <f t="shared" ref="X72:X100" si="3">SUM(C72:W72)/60</f>
        <v>0</v>
      </c>
    </row>
    <row r="73" spans="1:24">
      <c r="A73" s="365"/>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3">
        <f t="shared" si="3"/>
        <v>0</v>
      </c>
    </row>
    <row r="74" spans="1:24">
      <c r="A74" s="365"/>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3">
        <f t="shared" si="3"/>
        <v>0</v>
      </c>
    </row>
    <row r="75" spans="1:24">
      <c r="A75" s="365"/>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3">
        <f t="shared" si="3"/>
        <v>0</v>
      </c>
    </row>
    <row r="76" spans="1:24">
      <c r="A76" s="365"/>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3">
        <f t="shared" si="3"/>
        <v>0</v>
      </c>
    </row>
    <row r="77" spans="1:24">
      <c r="A77" s="365"/>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3">
        <f t="shared" si="3"/>
        <v>0</v>
      </c>
    </row>
    <row r="78" spans="1:24">
      <c r="A78" s="365"/>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3">
        <f t="shared" si="3"/>
        <v>0</v>
      </c>
    </row>
    <row r="79" spans="1:24">
      <c r="A79" s="365"/>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3">
        <f t="shared" si="3"/>
        <v>0</v>
      </c>
    </row>
    <row r="80" spans="1:24">
      <c r="A80" s="365"/>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3">
        <f t="shared" si="3"/>
        <v>0</v>
      </c>
    </row>
    <row r="81" spans="1:24">
      <c r="A81" s="365"/>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3">
        <f t="shared" si="3"/>
        <v>0</v>
      </c>
    </row>
    <row r="82" spans="1:24">
      <c r="A82" s="365"/>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3">
        <f t="shared" si="3"/>
        <v>0</v>
      </c>
    </row>
    <row r="83" spans="1:24">
      <c r="A83" s="365"/>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3">
        <f t="shared" si="3"/>
        <v>0</v>
      </c>
    </row>
    <row r="84" spans="1:24">
      <c r="A84" s="365"/>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3">
        <f t="shared" si="3"/>
        <v>0</v>
      </c>
    </row>
    <row r="85" spans="1:24">
      <c r="A85" s="365"/>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3">
        <f t="shared" si="3"/>
        <v>0</v>
      </c>
    </row>
    <row r="86" spans="1:24">
      <c r="A86" s="365"/>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3">
        <f t="shared" si="3"/>
        <v>0</v>
      </c>
    </row>
    <row r="87" spans="1:24">
      <c r="A87" s="365"/>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3">
        <f t="shared" si="3"/>
        <v>0</v>
      </c>
    </row>
    <row r="88" spans="1:24">
      <c r="A88" s="365"/>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3">
        <f t="shared" si="3"/>
        <v>0</v>
      </c>
    </row>
    <row r="89" spans="1:24">
      <c r="A89" s="365"/>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3">
        <f t="shared" si="3"/>
        <v>0</v>
      </c>
    </row>
    <row r="90" spans="1:24">
      <c r="A90" s="365"/>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3">
        <f t="shared" si="3"/>
        <v>0</v>
      </c>
    </row>
    <row r="91" spans="1:24">
      <c r="A91" s="365"/>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3">
        <f t="shared" si="3"/>
        <v>0</v>
      </c>
    </row>
    <row r="92" spans="1:24">
      <c r="A92" s="365"/>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3">
        <f t="shared" si="3"/>
        <v>0</v>
      </c>
    </row>
    <row r="93" spans="1:24">
      <c r="A93" s="365"/>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3">
        <f t="shared" si="3"/>
        <v>0</v>
      </c>
    </row>
    <row r="94" spans="1:24">
      <c r="A94" s="365"/>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3">
        <f t="shared" si="3"/>
        <v>0</v>
      </c>
    </row>
    <row r="95" spans="1:24">
      <c r="A95" s="365"/>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3">
        <f t="shared" si="3"/>
        <v>0</v>
      </c>
    </row>
    <row r="96" spans="1:24">
      <c r="A96" s="365"/>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3">
        <f t="shared" si="3"/>
        <v>0</v>
      </c>
    </row>
    <row r="97" spans="1:24">
      <c r="A97" s="365"/>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3">
        <f t="shared" si="3"/>
        <v>0</v>
      </c>
    </row>
    <row r="98" spans="1:24">
      <c r="A98" s="365"/>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3">
        <f t="shared" si="3"/>
        <v>0</v>
      </c>
    </row>
    <row r="99" spans="1:24">
      <c r="A99" s="365"/>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3">
        <f t="shared" si="3"/>
        <v>0</v>
      </c>
    </row>
    <row r="100" spans="1:24">
      <c r="A100" s="365"/>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3">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44" priority="3" operator="greaterThan">
      <formula>0</formula>
    </cfRule>
  </conditionalFormatting>
  <conditionalFormatting sqref="C33:W70">
    <cfRule type="cellIs" dxfId="43" priority="2" operator="greaterThan">
      <formula>0</formula>
    </cfRule>
  </conditionalFormatting>
  <conditionalFormatting sqref="C71:W100">
    <cfRule type="cellIs" dxfId="42" priority="1" operator="greaterThan">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AC100"/>
  <sheetViews>
    <sheetView showGridLines="0" tabSelected="1" zoomScale="50" zoomScaleNormal="50" workbookViewId="0">
      <selection activeCell="O21" sqref="O21"/>
    </sheetView>
  </sheetViews>
  <sheetFormatPr baseColWidth="10" defaultRowHeight="15"/>
  <cols>
    <col min="2" max="2" width="67.28515625" customWidth="1"/>
    <col min="28" max="28" width="65.85546875" bestFit="1" customWidth="1"/>
  </cols>
  <sheetData>
    <row r="1" spans="1:29">
      <c r="C1">
        <v>0</v>
      </c>
      <c r="D1">
        <v>23</v>
      </c>
      <c r="E1">
        <v>0</v>
      </c>
      <c r="F1">
        <v>0</v>
      </c>
      <c r="G1">
        <v>56.600000000000023</v>
      </c>
      <c r="H1">
        <v>0</v>
      </c>
      <c r="I1">
        <v>7.9787234042553337</v>
      </c>
      <c r="J1">
        <v>0</v>
      </c>
      <c r="K1">
        <v>0</v>
      </c>
      <c r="L1">
        <v>0</v>
      </c>
      <c r="M1">
        <v>0</v>
      </c>
      <c r="N1">
        <v>0</v>
      </c>
      <c r="O1">
        <v>0</v>
      </c>
      <c r="P1">
        <v>119.9767441860465</v>
      </c>
      <c r="Q1">
        <v>6.8139534883721353</v>
      </c>
      <c r="R1">
        <v>216.83720930232559</v>
      </c>
      <c r="S1">
        <v>0</v>
      </c>
      <c r="T1">
        <v>80.930232558139551</v>
      </c>
    </row>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v>1</v>
      </c>
      <c r="D6" s="592">
        <f>480-('Tiempos de producción'!G104*60)-SUM(D8:D100)</f>
        <v>480</v>
      </c>
      <c r="E6" s="594">
        <f>480-('Tiempos de producción'!H104*60)-SUM(E8:E100)</f>
        <v>480</v>
      </c>
      <c r="F6" s="596">
        <f>480-('Tiempos de producción'!I104*60)-SUM(F8:F100)</f>
        <v>480</v>
      </c>
      <c r="G6" s="592">
        <f>480-('Tiempos de producción'!J104*60)-SUM(G8:G100)</f>
        <v>480</v>
      </c>
      <c r="H6" s="594">
        <f>480-('Tiempos de producción'!K104*60)-SUM(H8:H100)</f>
        <v>480</v>
      </c>
      <c r="I6" s="592">
        <f>480-('Tiempos de producción'!L104*60)-SUM(I8:I100)</f>
        <v>480</v>
      </c>
      <c r="J6" s="592">
        <f>480-('Tiempos de producción'!M104*60)-SUM(J8:J100)</f>
        <v>480</v>
      </c>
      <c r="K6" s="594">
        <f>480-('Tiempos de producción'!N104*60)-SUM(K8:K100)</f>
        <v>480</v>
      </c>
      <c r="L6" s="592">
        <f>480-('Tiempos de producción'!O104*60)-SUM(L8:L100)</f>
        <v>480</v>
      </c>
      <c r="M6" s="592">
        <f>480-('Tiempos de producción'!P104*60)-SUM(M8:M100)</f>
        <v>480</v>
      </c>
      <c r="N6" s="594">
        <f>480-('Tiempos de producción'!Q104*60)-SUM(N8:N100)</f>
        <v>480</v>
      </c>
      <c r="O6" s="592">
        <f>480-('Tiempos de producción'!R104*60)-SUM(O8:O100)</f>
        <v>480</v>
      </c>
      <c r="P6" s="592">
        <f>480-('Tiempos de producción'!S104*60)-SUM(P8:P100)</f>
        <v>480</v>
      </c>
      <c r="Q6" s="594">
        <f>480-('Tiempos de producción'!T104*60)-SUM(Q8:Q100)</f>
        <v>480</v>
      </c>
      <c r="R6" s="592">
        <f>480-('Tiempos de producción'!U104*60)-SUM(R8:R100)</f>
        <v>480</v>
      </c>
      <c r="S6" s="592">
        <f>480-('Tiempos de producción'!V104*60)-SUM(S8:S100)</f>
        <v>480</v>
      </c>
      <c r="T6" s="594">
        <f>480-('Tiempos de producción'!W104*60)-SUM(T8:T100)</f>
        <v>480</v>
      </c>
      <c r="U6" s="592">
        <f>480-('Tiempos de producción'!X104*60)-SUM(U8:U100)</f>
        <v>480</v>
      </c>
      <c r="V6" s="592">
        <f>480-('Tiempos de producción'!Y104*60)-SUM(V8:V100)</f>
        <v>480</v>
      </c>
      <c r="W6" s="594">
        <f>480-('Tiempos de producción'!Z104*60)-SUM(W8:W100)</f>
        <v>480</v>
      </c>
      <c r="X6" s="434"/>
    </row>
    <row r="7" spans="1:29" ht="15.75" customHeight="1" thickBot="1">
      <c r="A7" s="297" t="s">
        <v>562</v>
      </c>
      <c r="B7" s="298" t="s">
        <v>581</v>
      </c>
      <c r="C7" s="593"/>
      <c r="D7" s="593"/>
      <c r="E7" s="595"/>
      <c r="F7" s="597"/>
      <c r="G7" s="593"/>
      <c r="H7" s="595"/>
      <c r="I7" s="593"/>
      <c r="J7" s="593"/>
      <c r="K7" s="595"/>
      <c r="L7" s="593"/>
      <c r="M7" s="593"/>
      <c r="N7" s="595"/>
      <c r="O7" s="593"/>
      <c r="P7" s="593"/>
      <c r="Q7" s="595"/>
      <c r="R7" s="593"/>
      <c r="S7" s="593"/>
      <c r="T7" s="595"/>
      <c r="U7" s="593"/>
      <c r="V7" s="593"/>
      <c r="W7" s="595"/>
      <c r="X7" s="438"/>
      <c r="AA7" s="346" t="s">
        <v>34</v>
      </c>
      <c r="AB7" s="346" t="s">
        <v>582</v>
      </c>
      <c r="AC7" s="346" t="s">
        <v>583</v>
      </c>
    </row>
    <row r="8" spans="1:29">
      <c r="A8" s="368">
        <v>274</v>
      </c>
      <c r="B8" s="367" t="str">
        <f>_xlfn.IFNA(VLOOKUP(A8,'Lista de Parametros'!$C$5:$F$1000,4,FALSE),"")</f>
        <v>Ajuste sistema automatizado de entarimado (Robot)</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65">
        <v>145</v>
      </c>
      <c r="B9" s="367" t="str">
        <f>_xlfn.IFNA(VLOOKUP(A9,'Lista de Parametros'!$C$5:$F$1000,4,FALSE),"")</f>
        <v>Otros paros menores</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65">
        <v>191</v>
      </c>
      <c r="B10" s="367" t="str">
        <f>_xlfn.IFNA(VLOOKUP(A10,'Lista de Parametros'!$C$5:$F$1000,4,FALSE),"")</f>
        <v>Limpieza Inesperada</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65">
        <v>468</v>
      </c>
      <c r="B11" s="367" t="str">
        <f>_xlfn.IFNA(VLOOKUP(A11,'Lista de Parametros'!$C$5:$F$1000,4,FALSE),"")</f>
        <v>Ajuste de altura de la selladora</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65">
        <v>184</v>
      </c>
      <c r="B12" s="367" t="str">
        <f>_xlfn.IFNA(VLOOKUP(A12,'Lista de Parametros'!$C$5:$F$1000,4,FALSE),"")</f>
        <v>Cafe</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65">
        <v>168</v>
      </c>
      <c r="B13" s="367" t="str">
        <f>_xlfn.IFNA(VLOOKUP(A13,'Lista de Parametros'!$C$5:$F$1000,4,FALSE),"")</f>
        <v>Escasez de Utilidades (Fuerza Mayor/Externos)</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65">
        <v>175</v>
      </c>
      <c r="B14" s="367" t="str">
        <f>_xlfn.IFNA(VLOOKUP(A14,'Lista de Parametros'!$C$5:$F$1000,4,FALSE),"")</f>
        <v>Falta de aire comprimido (Problemas Internos)</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65">
        <v>161</v>
      </c>
      <c r="B15" s="367" t="str">
        <f>_xlfn.IFNA(VLOOKUP(A15,'Lista de Parametros'!$C$5:$F$1000,4,FALSE),"")</f>
        <v>Cuellos de botella conocidos en areas de Proceso.</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65">
        <v>238</v>
      </c>
      <c r="B16" s="367" t="str">
        <f>_xlfn.IFNA(VLOOKUP(A16,'Lista de Parametros'!$C$5:$F$1000,4,FALSE),"")</f>
        <v>Ajuste de cuchillas</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65">
        <v>517</v>
      </c>
      <c r="B17" s="367" t="str">
        <f>_xlfn.IFNA(VLOOKUP(A17,'Lista de Parametros'!$C$5:$F$1000,4,FALSE),"")</f>
        <v>Ajuste de Cargador de etiquetas abajo (Carros)</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65">
        <v>528</v>
      </c>
      <c r="B18" s="367" t="str">
        <f>_xlfn.IFNA(VLOOKUP(A18,'Lista de Parametros'!$C$5:$F$1000,4,FALSE),"")</f>
        <v>Ajuste del Cannon de Codificacion</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65">
        <v>182</v>
      </c>
      <c r="B19" s="367" t="str">
        <f>_xlfn.IFNA(VLOOKUP(A19,'Lista de Parametros'!$C$5:$F$1000,4,FALSE),"")</f>
        <v>Almuerzo</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65">
        <v>187</v>
      </c>
      <c r="B20" s="367" t="str">
        <f>_xlfn.IFNA(VLOOKUP(A20,'Lista de Parametros'!$C$5:$F$1000,4,FALSE),"")</f>
        <v>Sanitización Planeada</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65">
        <v>166</v>
      </c>
      <c r="B21" s="367" t="str">
        <f>_xlfn.IFNA(VLOOKUP(A21,'Lista de Parametros'!$C$5:$F$1000,4,FALSE),"")</f>
        <v>Mover personal a actividades fuera de la Línea.</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65">
        <v>93</v>
      </c>
      <c r="B22" s="367" t="str">
        <f>_xlfn.IFNA(VLOOKUP(A22,'Lista de Parametros'!$C$5:$F$1000,4,FALSE),"")</f>
        <v>Arranque de línea</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65">
        <v>80</v>
      </c>
      <c r="B23" s="367" t="str">
        <f>_xlfn.IFNA(VLOOKUP(A23,'Lista de Parametros'!$C$5:$F$1000,4,FALSE),"")</f>
        <v>Cambio de Formato</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65">
        <v>159</v>
      </c>
      <c r="B24" s="367" t="str">
        <f>_xlfn.IFNA(VLOOKUP(A24,'Lista de Parametros'!$C$5:$F$1000,4,FALSE),"")</f>
        <v>Programación fin de semana</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65">
        <v>147</v>
      </c>
      <c r="B25" s="367" t="str">
        <f>_xlfn.IFNA(VLOOKUP(A25,'Lista de Parametros'!$C$5:$F$1000,4,FALSE),"")</f>
        <v>Defectos mecánicos de máquina</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587" t="s">
        <v>584</v>
      </c>
      <c r="AB25" s="387"/>
      <c r="AC25" s="159">
        <f>SUM(AC8:AC22)</f>
        <v>0</v>
      </c>
    </row>
    <row r="26" spans="1:29">
      <c r="A26" s="365"/>
      <c r="B26" s="367" t="str">
        <f>_xlfn.IFNA(VLOOKUP(A26,'Lista de Parametros'!$C$5:$F$1000,4,FALSE),"")</f>
        <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65"/>
      <c r="B27" s="367" t="str">
        <f>_xlfn.IFNA(VLOOKUP(A27,'Lista de Parametros'!$C$5:$F$1000,4,FALSE),"")</f>
        <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65"/>
      <c r="B28" s="367" t="str">
        <f>_xlfn.IFNA(VLOOKUP(A28,'Lista de Parametros'!$C$5:$F$1000,4,FALSE),"")</f>
        <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65"/>
      <c r="B29" s="367" t="str">
        <f>_xlfn.IFNA(VLOOKUP(A29,'Lista de Parametros'!$C$5:$F$1000,4,FALSE),"")</f>
        <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65"/>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65"/>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65"/>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65"/>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65"/>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65"/>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65"/>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65"/>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65"/>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65"/>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65"/>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65"/>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65"/>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65"/>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65"/>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65"/>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65"/>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65"/>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65"/>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65"/>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65"/>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65"/>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65"/>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65"/>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65"/>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65"/>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65"/>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65"/>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65"/>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65"/>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65"/>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65"/>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65"/>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65"/>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65"/>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65"/>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65"/>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65"/>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65"/>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65"/>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65"/>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65"/>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65"/>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65"/>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65"/>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65"/>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65"/>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65"/>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65"/>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65"/>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65"/>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65"/>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65"/>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65"/>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65"/>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65"/>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65"/>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65"/>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65"/>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65"/>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65"/>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65"/>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65"/>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65"/>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65"/>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65"/>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65"/>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65"/>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65"/>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65"/>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65"/>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41" priority="3" operator="greaterThan">
      <formula>0</formula>
    </cfRule>
  </conditionalFormatting>
  <conditionalFormatting sqref="C33:W70">
    <cfRule type="cellIs" dxfId="40" priority="2" operator="greaterThan">
      <formula>0</formula>
    </cfRule>
  </conditionalFormatting>
  <conditionalFormatting sqref="C71:W100">
    <cfRule type="cellIs" dxfId="39" priority="1" operator="greaterThan">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4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producción'!F113*60)-SUM(C8:C100)</f>
        <v>480</v>
      </c>
      <c r="D6" s="592">
        <f>480-('Tiempos de producción'!G113*60)-SUM(D8:D100)</f>
        <v>480</v>
      </c>
      <c r="E6" s="594">
        <f>480-('Tiempos de producción'!H113*60)-SUM(E8:E100)</f>
        <v>480</v>
      </c>
      <c r="F6" s="596">
        <f>480-('Tiempos de producción'!I113*60)-SUM(F8:F100)</f>
        <v>480</v>
      </c>
      <c r="G6" s="592">
        <f>480-('Tiempos de producción'!J113*60)-SUM(G8:G100)</f>
        <v>480</v>
      </c>
      <c r="H6" s="594">
        <f>480-('Tiempos de producción'!K113*60)-SUM(H8:H100)</f>
        <v>480</v>
      </c>
      <c r="I6" s="592">
        <f>480-('Tiempos de producción'!L113*60)-SUM(I8:I100)</f>
        <v>480</v>
      </c>
      <c r="J6" s="592">
        <f>480-('Tiempos de producción'!M113*60)-SUM(J8:J100)</f>
        <v>480</v>
      </c>
      <c r="K6" s="594">
        <f>480-('Tiempos de producción'!N113*60)-SUM(K8:K100)</f>
        <v>480</v>
      </c>
      <c r="L6" s="592">
        <f>480-('Tiempos de producción'!O113*60)-SUM(L8:L100)</f>
        <v>480</v>
      </c>
      <c r="M6" s="592">
        <f>480-('Tiempos de producción'!P113*60)-SUM(M8:M100)</f>
        <v>480</v>
      </c>
      <c r="N6" s="594">
        <f>480-('Tiempos de producción'!Q113*60)-SUM(N8:N100)</f>
        <v>480</v>
      </c>
      <c r="O6" s="592">
        <f>480-('Tiempos de producción'!R113*60)-SUM(O8:O100)</f>
        <v>480</v>
      </c>
      <c r="P6" s="592">
        <f>480-('Tiempos de producción'!S113*60)-SUM(P8:P100)</f>
        <v>480</v>
      </c>
      <c r="Q6" s="594">
        <f>480-('Tiempos de producción'!T113*60)-SUM(Q8:Q100)</f>
        <v>480</v>
      </c>
      <c r="R6" s="592">
        <f>480-('Tiempos de producción'!U113*60)-SUM(R8:R100)</f>
        <v>480</v>
      </c>
      <c r="S6" s="592">
        <f>480-('Tiempos de producción'!V113*60)-SUM(S8:S100)</f>
        <v>480</v>
      </c>
      <c r="T6" s="594">
        <f>480-('Tiempos de producción'!W113*60)-SUM(T8:T100)</f>
        <v>480</v>
      </c>
      <c r="U6" s="594">
        <f>480-('Tiempos de producción'!X113*60)-SUM(U8:U100)</f>
        <v>480</v>
      </c>
      <c r="V6" s="594">
        <f>480-('Tiempos de producción'!Y113*60)-SUM(V8:V100)</f>
        <v>480</v>
      </c>
      <c r="W6" s="594">
        <f>480-('Tiempos de producción'!Z113*60)-SUM(W8:W100)</f>
        <v>480</v>
      </c>
      <c r="X6" s="434"/>
    </row>
    <row r="7" spans="1:29" ht="15.75" customHeight="1" thickBot="1">
      <c r="A7" s="297" t="s">
        <v>562</v>
      </c>
      <c r="B7" s="298" t="s">
        <v>581</v>
      </c>
      <c r="C7" s="593"/>
      <c r="D7" s="593"/>
      <c r="E7" s="595"/>
      <c r="F7" s="597"/>
      <c r="G7" s="593"/>
      <c r="H7" s="595"/>
      <c r="I7" s="593"/>
      <c r="J7" s="593"/>
      <c r="K7" s="595"/>
      <c r="L7" s="593"/>
      <c r="M7" s="593"/>
      <c r="N7" s="595"/>
      <c r="O7" s="593"/>
      <c r="P7" s="593"/>
      <c r="Q7" s="595"/>
      <c r="R7" s="593"/>
      <c r="S7" s="593"/>
      <c r="T7" s="595"/>
      <c r="U7" s="595"/>
      <c r="V7" s="595"/>
      <c r="W7" s="595"/>
      <c r="X7" s="438"/>
      <c r="AA7" s="346" t="s">
        <v>34</v>
      </c>
      <c r="AB7" s="346" t="s">
        <v>582</v>
      </c>
      <c r="AC7" s="346" t="s">
        <v>583</v>
      </c>
    </row>
    <row r="8" spans="1:29">
      <c r="A8" s="368">
        <v>187</v>
      </c>
      <c r="B8" s="367" t="str">
        <f>_xlfn.IFNA(VLOOKUP(A8,'Lista de Parametros'!$C$5:$F$1000,4,FALSE),"")</f>
        <v>Sanitización Planeada</v>
      </c>
      <c r="C8" s="311"/>
      <c r="D8" s="312"/>
      <c r="E8" s="313"/>
      <c r="F8" s="330"/>
      <c r="G8" s="332"/>
      <c r="H8" s="313"/>
      <c r="I8" s="332"/>
      <c r="J8" s="332"/>
      <c r="K8" s="313"/>
      <c r="L8" s="332"/>
      <c r="M8" s="332"/>
      <c r="N8" s="313"/>
      <c r="O8" s="332"/>
      <c r="P8" s="332"/>
      <c r="Q8" s="313"/>
      <c r="R8" s="332"/>
      <c r="S8" s="332"/>
      <c r="T8" s="313"/>
      <c r="U8" s="332"/>
      <c r="V8" s="332"/>
      <c r="W8" s="313"/>
      <c r="X8" s="295">
        <f t="shared" ref="X8:X39" si="0">SUM(C8:W8)/60</f>
        <v>0</v>
      </c>
      <c r="AA8" s="159">
        <v>169</v>
      </c>
      <c r="AB8" s="159" t="s">
        <v>436</v>
      </c>
      <c r="AC8" s="159">
        <f t="shared" ref="AC8:AC23" si="1">SUMIF($A$8:$A$100,AA8,$X$8:$X$100)</f>
        <v>0</v>
      </c>
    </row>
    <row r="9" spans="1:29">
      <c r="A9" s="365">
        <v>178</v>
      </c>
      <c r="B9" s="367" t="str">
        <f>_xlfn.IFNA(VLOOKUP(A9,'Lista de Parametros'!$C$5:$F$1000,4,FALSE),"")</f>
        <v>F. Prod x Atrazo en la frecuencia de boulas/frymas</v>
      </c>
      <c r="C9" s="293"/>
      <c r="D9" s="159"/>
      <c r="E9" s="314"/>
      <c r="F9" s="331"/>
      <c r="G9" s="159"/>
      <c r="H9" s="314"/>
      <c r="I9" s="159"/>
      <c r="J9" s="159"/>
      <c r="K9" s="314"/>
      <c r="L9" s="159"/>
      <c r="M9" s="159"/>
      <c r="N9" s="314"/>
      <c r="O9" s="159"/>
      <c r="P9" s="159"/>
      <c r="Q9" s="314"/>
      <c r="R9" s="159"/>
      <c r="S9" s="159"/>
      <c r="T9" s="314"/>
      <c r="U9" s="159"/>
      <c r="V9" s="159"/>
      <c r="W9" s="314"/>
      <c r="X9" s="295">
        <f t="shared" si="0"/>
        <v>0</v>
      </c>
      <c r="AA9" s="159">
        <v>162</v>
      </c>
      <c r="AB9" s="159" t="s">
        <v>437</v>
      </c>
      <c r="AC9" s="159">
        <f t="shared" si="1"/>
        <v>0</v>
      </c>
    </row>
    <row r="10" spans="1:29">
      <c r="A10" s="365">
        <v>191</v>
      </c>
      <c r="B10" s="367" t="str">
        <f>_xlfn.IFNA(VLOOKUP(A10,'Lista de Parametros'!$C$5:$F$1000,4,FALSE),"")</f>
        <v>Limpieza Inesperada</v>
      </c>
      <c r="C10" s="293"/>
      <c r="D10" s="159"/>
      <c r="E10" s="314"/>
      <c r="F10" s="331"/>
      <c r="G10" s="159"/>
      <c r="H10" s="314"/>
      <c r="I10" s="159"/>
      <c r="J10" s="159"/>
      <c r="K10" s="314"/>
      <c r="L10" s="159"/>
      <c r="M10" s="159"/>
      <c r="N10" s="314"/>
      <c r="O10" s="159"/>
      <c r="P10" s="159"/>
      <c r="Q10" s="314"/>
      <c r="R10" s="159"/>
      <c r="S10" s="159"/>
      <c r="T10" s="314"/>
      <c r="U10" s="159"/>
      <c r="V10" s="159"/>
      <c r="W10" s="314"/>
      <c r="X10" s="295">
        <f t="shared" si="0"/>
        <v>0</v>
      </c>
      <c r="AA10" s="159">
        <v>171</v>
      </c>
      <c r="AB10" s="159" t="s">
        <v>421</v>
      </c>
      <c r="AC10" s="159">
        <f t="shared" si="1"/>
        <v>0</v>
      </c>
    </row>
    <row r="11" spans="1:29">
      <c r="A11" s="365">
        <v>93</v>
      </c>
      <c r="B11" s="367" t="str">
        <f>_xlfn.IFNA(VLOOKUP(A11,'Lista de Parametros'!$C$5:$F$1000,4,FALSE),"")</f>
        <v>Arranque de línea</v>
      </c>
      <c r="C11" s="293"/>
      <c r="D11" s="159"/>
      <c r="E11" s="314"/>
      <c r="F11" s="331"/>
      <c r="G11" s="159"/>
      <c r="H11" s="314"/>
      <c r="I11" s="159"/>
      <c r="J11" s="159"/>
      <c r="K11" s="314"/>
      <c r="L11" s="159"/>
      <c r="M11" s="159"/>
      <c r="N11" s="314"/>
      <c r="O11" s="159"/>
      <c r="P11" s="159"/>
      <c r="Q11" s="314"/>
      <c r="R11" s="159"/>
      <c r="S11" s="159"/>
      <c r="T11" s="314"/>
      <c r="U11" s="159"/>
      <c r="V11" s="159"/>
      <c r="W11" s="314"/>
      <c r="X11" s="295">
        <f t="shared" si="0"/>
        <v>0</v>
      </c>
      <c r="AA11" s="159">
        <v>165</v>
      </c>
      <c r="AB11" s="159" t="s">
        <v>432</v>
      </c>
      <c r="AC11" s="159">
        <f t="shared" si="1"/>
        <v>0</v>
      </c>
    </row>
    <row r="12" spans="1:29">
      <c r="A12" s="365">
        <v>193</v>
      </c>
      <c r="B12" s="367" t="str">
        <f>_xlfn.IFNA(VLOOKUP(A12,'Lista de Parametros'!$C$5:$F$1000,4,FALSE),"")</f>
        <v>Lubricación Planeada</v>
      </c>
      <c r="C12" s="293"/>
      <c r="D12" s="159"/>
      <c r="E12" s="314"/>
      <c r="F12" s="331"/>
      <c r="G12" s="159"/>
      <c r="H12" s="314"/>
      <c r="I12" s="159"/>
      <c r="J12" s="159"/>
      <c r="K12" s="314"/>
      <c r="L12" s="159"/>
      <c r="M12" s="159"/>
      <c r="N12" s="314"/>
      <c r="O12" s="159"/>
      <c r="P12" s="159"/>
      <c r="Q12" s="314"/>
      <c r="R12" s="159"/>
      <c r="S12" s="159"/>
      <c r="T12" s="314"/>
      <c r="U12" s="159"/>
      <c r="V12" s="159"/>
      <c r="W12" s="314"/>
      <c r="X12" s="295">
        <f t="shared" si="0"/>
        <v>0</v>
      </c>
      <c r="AA12" s="159">
        <v>157</v>
      </c>
      <c r="AB12" s="159" t="s">
        <v>859</v>
      </c>
      <c r="AC12" s="159">
        <f t="shared" si="1"/>
        <v>0</v>
      </c>
    </row>
    <row r="13" spans="1:29">
      <c r="A13" s="365">
        <v>82</v>
      </c>
      <c r="B13" s="367" t="str">
        <f>_xlfn.IFNA(VLOOKUP(A13,'Lista de Parametros'!$C$5:$F$1000,4,FALSE),"")</f>
        <v>Cambio de Laminado</v>
      </c>
      <c r="C13" s="293"/>
      <c r="D13" s="159"/>
      <c r="E13" s="314"/>
      <c r="F13" s="331"/>
      <c r="G13" s="159"/>
      <c r="H13" s="314"/>
      <c r="I13" s="159"/>
      <c r="J13" s="159"/>
      <c r="K13" s="314"/>
      <c r="L13" s="159"/>
      <c r="M13" s="159"/>
      <c r="N13" s="314"/>
      <c r="O13" s="159"/>
      <c r="P13" s="159"/>
      <c r="Q13" s="314"/>
      <c r="R13" s="159"/>
      <c r="S13" s="159"/>
      <c r="T13" s="314"/>
      <c r="U13" s="159"/>
      <c r="V13" s="159"/>
      <c r="W13" s="314"/>
      <c r="X13" s="295">
        <f t="shared" si="0"/>
        <v>0</v>
      </c>
      <c r="AA13" s="159">
        <v>167</v>
      </c>
      <c r="AB13" s="159" t="s">
        <v>434</v>
      </c>
      <c r="AC13" s="159">
        <f t="shared" si="1"/>
        <v>0</v>
      </c>
    </row>
    <row r="14" spans="1:29">
      <c r="A14" s="365">
        <v>188</v>
      </c>
      <c r="B14" s="367" t="str">
        <f>_xlfn.IFNA(VLOOKUP(A14,'Lista de Parametros'!$C$5:$F$1000,4,FALSE),"")</f>
        <v>Limpieza Planeada / Limpieza de Boquillas</v>
      </c>
      <c r="C14" s="293"/>
      <c r="D14" s="159"/>
      <c r="E14" s="314"/>
      <c r="F14" s="331"/>
      <c r="G14" s="159"/>
      <c r="H14" s="314"/>
      <c r="I14" s="159"/>
      <c r="J14" s="159"/>
      <c r="K14" s="314"/>
      <c r="L14" s="159"/>
      <c r="M14" s="159"/>
      <c r="N14" s="314"/>
      <c r="O14" s="159"/>
      <c r="P14" s="159"/>
      <c r="Q14" s="314"/>
      <c r="R14" s="159"/>
      <c r="S14" s="159"/>
      <c r="T14" s="314"/>
      <c r="U14" s="159"/>
      <c r="V14" s="159"/>
      <c r="W14" s="314"/>
      <c r="X14" s="295">
        <f t="shared" si="0"/>
        <v>0</v>
      </c>
      <c r="AA14" s="159">
        <v>159</v>
      </c>
      <c r="AB14" s="159" t="s">
        <v>861</v>
      </c>
      <c r="AC14" s="159">
        <f>SUMIF($A$8:$A$100,AA14,$X$8:$X$100)</f>
        <v>0</v>
      </c>
    </row>
    <row r="15" spans="1:29">
      <c r="A15" s="365">
        <v>266</v>
      </c>
      <c r="B15" s="367" t="str">
        <f>_xlfn.IFNA(VLOOKUP(A15,'Lista de Parametros'!$C$5:$F$1000,4,FALSE),"")</f>
        <v>Ajuste de Selladora de Cajas</v>
      </c>
      <c r="C15" s="293"/>
      <c r="D15" s="159"/>
      <c r="E15" s="314"/>
      <c r="F15" s="331"/>
      <c r="G15" s="159"/>
      <c r="H15" s="314"/>
      <c r="I15" s="159"/>
      <c r="J15" s="159"/>
      <c r="K15" s="314"/>
      <c r="L15" s="159"/>
      <c r="M15" s="159"/>
      <c r="N15" s="314"/>
      <c r="O15" s="159"/>
      <c r="P15" s="159"/>
      <c r="Q15" s="314"/>
      <c r="R15" s="159"/>
      <c r="S15" s="159"/>
      <c r="T15" s="314"/>
      <c r="U15" s="159"/>
      <c r="V15" s="159"/>
      <c r="W15" s="314"/>
      <c r="X15" s="295">
        <f t="shared" si="0"/>
        <v>0</v>
      </c>
      <c r="AA15" s="159">
        <v>168</v>
      </c>
      <c r="AB15" s="159" t="s">
        <v>427</v>
      </c>
      <c r="AC15" s="159">
        <f t="shared" si="1"/>
        <v>0</v>
      </c>
    </row>
    <row r="16" spans="1:29">
      <c r="A16" s="365">
        <v>168</v>
      </c>
      <c r="B16" s="367" t="str">
        <f>_xlfn.IFNA(VLOOKUP(A16,'Lista de Parametros'!$C$5:$F$1000,4,FALSE),"")</f>
        <v>Escasez de Utilidades (Fuerza Mayor/Externos)</v>
      </c>
      <c r="C16" s="293"/>
      <c r="D16" s="159"/>
      <c r="E16" s="314"/>
      <c r="F16" s="331"/>
      <c r="G16" s="159"/>
      <c r="H16" s="314"/>
      <c r="I16" s="159"/>
      <c r="J16" s="159"/>
      <c r="K16" s="314"/>
      <c r="L16" s="159"/>
      <c r="M16" s="159"/>
      <c r="N16" s="314"/>
      <c r="O16" s="159"/>
      <c r="P16" s="159"/>
      <c r="Q16" s="314"/>
      <c r="R16" s="159"/>
      <c r="S16" s="159"/>
      <c r="T16" s="314"/>
      <c r="U16" s="159"/>
      <c r="V16" s="159"/>
      <c r="W16" s="314"/>
      <c r="X16" s="295">
        <f t="shared" si="0"/>
        <v>0</v>
      </c>
      <c r="AA16" s="159">
        <v>161</v>
      </c>
      <c r="AB16" s="159" t="s">
        <v>429</v>
      </c>
      <c r="AC16" s="159">
        <f t="shared" si="1"/>
        <v>0</v>
      </c>
    </row>
    <row r="17" spans="1:29">
      <c r="A17" s="365">
        <v>190</v>
      </c>
      <c r="B17" s="367" t="str">
        <f>_xlfn.IFNA(VLOOKUP(A17,'Lista de Parametros'!$C$5:$F$1000,4,FALSE),"")</f>
        <v>Rutina de Limpieza</v>
      </c>
      <c r="C17" s="293"/>
      <c r="D17" s="159"/>
      <c r="E17" s="314"/>
      <c r="F17" s="331"/>
      <c r="G17" s="159"/>
      <c r="H17" s="314"/>
      <c r="I17" s="159"/>
      <c r="J17" s="159"/>
      <c r="K17" s="314"/>
      <c r="L17" s="159"/>
      <c r="M17" s="159"/>
      <c r="N17" s="314"/>
      <c r="O17" s="159"/>
      <c r="P17" s="159"/>
      <c r="Q17" s="314"/>
      <c r="R17" s="159"/>
      <c r="S17" s="159"/>
      <c r="T17" s="314"/>
      <c r="U17" s="159"/>
      <c r="V17" s="159"/>
      <c r="W17" s="314"/>
      <c r="X17" s="295">
        <f t="shared" si="0"/>
        <v>0</v>
      </c>
      <c r="AA17" s="159">
        <v>170</v>
      </c>
      <c r="AB17" s="159" t="s">
        <v>430</v>
      </c>
      <c r="AC17" s="159">
        <f t="shared" si="1"/>
        <v>0</v>
      </c>
    </row>
    <row r="18" spans="1:29">
      <c r="A18" s="365">
        <v>153</v>
      </c>
      <c r="B18" s="367" t="str">
        <f>_xlfn.IFNA(VLOOKUP(A18,'Lista de Parametros'!$C$5:$F$1000,4,FALSE),"")</f>
        <v>Defecto de laminado</v>
      </c>
      <c r="C18" s="293"/>
      <c r="D18" s="159"/>
      <c r="E18" s="314"/>
      <c r="F18" s="331"/>
      <c r="G18" s="159"/>
      <c r="H18" s="314"/>
      <c r="I18" s="159"/>
      <c r="J18" s="159"/>
      <c r="K18" s="314"/>
      <c r="L18" s="159"/>
      <c r="M18" s="159"/>
      <c r="N18" s="314"/>
      <c r="O18" s="159"/>
      <c r="P18" s="159"/>
      <c r="Q18" s="314"/>
      <c r="R18" s="159"/>
      <c r="S18" s="159"/>
      <c r="T18" s="314"/>
      <c r="U18" s="159"/>
      <c r="V18" s="159"/>
      <c r="W18" s="314"/>
      <c r="X18" s="295">
        <f t="shared" si="0"/>
        <v>0</v>
      </c>
      <c r="AA18" s="159">
        <v>164</v>
      </c>
      <c r="AB18" s="159" t="s">
        <v>423</v>
      </c>
      <c r="AC18" s="159">
        <f t="shared" si="1"/>
        <v>0</v>
      </c>
    </row>
    <row r="19" spans="1:29">
      <c r="A19" s="365">
        <v>79</v>
      </c>
      <c r="B19" s="367" t="str">
        <f>_xlfn.IFNA(VLOOKUP(A19,'Lista de Parametros'!$C$5:$F$1000,4,FALSE),"")</f>
        <v>Cambio de Producto</v>
      </c>
      <c r="C19" s="293"/>
      <c r="D19" s="159"/>
      <c r="E19" s="314"/>
      <c r="F19" s="331"/>
      <c r="G19" s="159"/>
      <c r="H19" s="314"/>
      <c r="I19" s="159"/>
      <c r="J19" s="159"/>
      <c r="K19" s="314"/>
      <c r="L19" s="159"/>
      <c r="M19" s="159"/>
      <c r="N19" s="314"/>
      <c r="O19" s="159"/>
      <c r="P19" s="159"/>
      <c r="Q19" s="314"/>
      <c r="R19" s="159"/>
      <c r="S19" s="159"/>
      <c r="T19" s="314"/>
      <c r="U19" s="159"/>
      <c r="V19" s="159"/>
      <c r="W19" s="314"/>
      <c r="X19" s="295">
        <f t="shared" si="0"/>
        <v>0</v>
      </c>
      <c r="AA19" s="159">
        <v>629</v>
      </c>
      <c r="AB19" s="159" t="s">
        <v>862</v>
      </c>
      <c r="AC19" s="159">
        <f t="shared" si="1"/>
        <v>0</v>
      </c>
    </row>
    <row r="20" spans="1:29">
      <c r="A20" s="365">
        <v>270</v>
      </c>
      <c r="B20" s="367" t="str">
        <f>_xlfn.IFNA(VLOOKUP(A20,'Lista de Parametros'!$C$5:$F$1000,4,FALSE),"")</f>
        <v>Ajuste de temperatura de producto</v>
      </c>
      <c r="C20" s="293"/>
      <c r="D20" s="159"/>
      <c r="E20" s="314"/>
      <c r="F20" s="331"/>
      <c r="G20" s="159"/>
      <c r="H20" s="314"/>
      <c r="I20" s="159"/>
      <c r="J20" s="159"/>
      <c r="K20" s="314"/>
      <c r="L20" s="159"/>
      <c r="M20" s="159"/>
      <c r="N20" s="314"/>
      <c r="O20" s="159"/>
      <c r="P20" s="159"/>
      <c r="Q20" s="314"/>
      <c r="R20" s="159"/>
      <c r="S20" s="159"/>
      <c r="T20" s="314"/>
      <c r="U20" s="159"/>
      <c r="V20" s="159"/>
      <c r="W20" s="314"/>
      <c r="X20" s="295">
        <f t="shared" si="0"/>
        <v>0</v>
      </c>
      <c r="AA20" s="159">
        <v>166</v>
      </c>
      <c r="AB20" s="159" t="s">
        <v>425</v>
      </c>
      <c r="AC20" s="159">
        <f t="shared" si="1"/>
        <v>0</v>
      </c>
    </row>
    <row r="21" spans="1:29">
      <c r="A21" s="365">
        <v>251</v>
      </c>
      <c r="B21" s="367" t="str">
        <f>_xlfn.IFNA(VLOOKUP(A21,'Lista de Parametros'!$C$5:$F$1000,4,FALSE),"")</f>
        <v>Ajuste de boquillas dosificadoras</v>
      </c>
      <c r="C21" s="293"/>
      <c r="D21" s="159"/>
      <c r="E21" s="314"/>
      <c r="F21" s="331"/>
      <c r="G21" s="159"/>
      <c r="H21" s="314"/>
      <c r="I21" s="159"/>
      <c r="J21" s="159"/>
      <c r="K21" s="314"/>
      <c r="L21" s="159"/>
      <c r="M21" s="159"/>
      <c r="N21" s="314"/>
      <c r="O21" s="159"/>
      <c r="P21" s="159"/>
      <c r="Q21" s="314"/>
      <c r="R21" s="159"/>
      <c r="S21" s="159"/>
      <c r="T21" s="314"/>
      <c r="U21" s="159"/>
      <c r="V21" s="159"/>
      <c r="W21" s="314"/>
      <c r="X21" s="295">
        <f t="shared" si="0"/>
        <v>0</v>
      </c>
      <c r="AA21" s="159">
        <v>158</v>
      </c>
      <c r="AB21" s="159" t="s">
        <v>863</v>
      </c>
      <c r="AC21" s="159">
        <f>SUMIF($A$8:$A$100,AA21,$X$8:$X$100)</f>
        <v>0</v>
      </c>
    </row>
    <row r="22" spans="1:29">
      <c r="A22" s="365">
        <v>148</v>
      </c>
      <c r="B22" s="367" t="str">
        <f>_xlfn.IFNA(VLOOKUP(A22,'Lista de Parametros'!$C$5:$F$1000,4,FALSE),"")</f>
        <v>Falta de personal</v>
      </c>
      <c r="C22" s="293"/>
      <c r="D22" s="159"/>
      <c r="E22" s="314"/>
      <c r="F22" s="331"/>
      <c r="G22" s="159"/>
      <c r="H22" s="314"/>
      <c r="I22" s="159"/>
      <c r="J22" s="159"/>
      <c r="K22" s="314"/>
      <c r="L22" s="159"/>
      <c r="M22" s="159"/>
      <c r="N22" s="314"/>
      <c r="O22" s="159"/>
      <c r="P22" s="159"/>
      <c r="Q22" s="314"/>
      <c r="R22" s="159"/>
      <c r="S22" s="159"/>
      <c r="T22" s="314"/>
      <c r="U22" s="159"/>
      <c r="V22" s="159"/>
      <c r="W22" s="314"/>
      <c r="X22" s="295">
        <f t="shared" si="0"/>
        <v>0</v>
      </c>
      <c r="AA22" s="159">
        <v>628</v>
      </c>
      <c r="AB22" s="159" t="s">
        <v>864</v>
      </c>
      <c r="AC22" s="159">
        <f t="shared" si="1"/>
        <v>0</v>
      </c>
    </row>
    <row r="23" spans="1:29">
      <c r="A23" s="365">
        <v>87</v>
      </c>
      <c r="B23" s="367" t="str">
        <f>_xlfn.IFNA(VLOOKUP(A23,'Lista de Parametros'!$C$5:$F$1000,4,FALSE),"")</f>
        <v>Cambio de teflón</v>
      </c>
      <c r="C23" s="293"/>
      <c r="D23" s="159"/>
      <c r="E23" s="314"/>
      <c r="F23" s="331"/>
      <c r="G23" s="159"/>
      <c r="H23" s="314"/>
      <c r="I23" s="159"/>
      <c r="J23" s="159"/>
      <c r="K23" s="314"/>
      <c r="L23" s="159"/>
      <c r="M23" s="159"/>
      <c r="N23" s="314"/>
      <c r="O23" s="159"/>
      <c r="P23" s="159"/>
      <c r="Q23" s="314"/>
      <c r="R23" s="159"/>
      <c r="S23" s="159"/>
      <c r="T23" s="314"/>
      <c r="U23" s="159"/>
      <c r="V23" s="159"/>
      <c r="W23" s="314"/>
      <c r="X23" s="295">
        <f t="shared" si="0"/>
        <v>0</v>
      </c>
      <c r="AA23" s="159">
        <v>946</v>
      </c>
      <c r="AB23" s="159" t="s">
        <v>906</v>
      </c>
      <c r="AC23" s="159">
        <f t="shared" si="1"/>
        <v>0</v>
      </c>
    </row>
    <row r="24" spans="1:29">
      <c r="A24" s="365">
        <v>151</v>
      </c>
      <c r="B24" s="367" t="str">
        <f>_xlfn.IFNA(VLOOKUP(A24,'Lista de Parametros'!$C$5:$F$1000,4,FALSE),"")</f>
        <v>Falta de capacidad de Proceso-Tunel de enfriamiento</v>
      </c>
      <c r="C24" s="293"/>
      <c r="D24" s="159"/>
      <c r="E24" s="314"/>
      <c r="F24" s="331"/>
      <c r="G24" s="159"/>
      <c r="H24" s="314"/>
      <c r="I24" s="159"/>
      <c r="J24" s="159"/>
      <c r="K24" s="314"/>
      <c r="L24" s="159"/>
      <c r="M24" s="159"/>
      <c r="N24" s="314"/>
      <c r="O24" s="159"/>
      <c r="P24" s="159"/>
      <c r="Q24" s="314"/>
      <c r="R24" s="159"/>
      <c r="S24" s="159"/>
      <c r="T24" s="314"/>
      <c r="U24" s="159"/>
      <c r="V24" s="159"/>
      <c r="W24" s="314"/>
      <c r="X24" s="295">
        <f t="shared" si="0"/>
        <v>0</v>
      </c>
      <c r="AA24" s="159">
        <v>160</v>
      </c>
      <c r="AB24" s="159" t="s">
        <v>435</v>
      </c>
      <c r="AC24" s="159">
        <f>SUMIF($A$8:$A$100,AA24,$X$8:$X$100)</f>
        <v>0</v>
      </c>
    </row>
    <row r="25" spans="1:29">
      <c r="A25" s="365">
        <v>183</v>
      </c>
      <c r="B25" s="367" t="str">
        <f>_xlfn.IFNA(VLOOKUP(A25,'Lista de Parametros'!$C$5:$F$1000,4,FALSE),"")</f>
        <v>Cena</v>
      </c>
      <c r="C25" s="293"/>
      <c r="D25" s="159"/>
      <c r="E25" s="314"/>
      <c r="F25" s="331"/>
      <c r="G25" s="159"/>
      <c r="H25" s="314"/>
      <c r="I25" s="159"/>
      <c r="J25" s="159"/>
      <c r="K25" s="314"/>
      <c r="L25" s="159"/>
      <c r="M25" s="159"/>
      <c r="N25" s="314"/>
      <c r="O25" s="159"/>
      <c r="P25" s="159"/>
      <c r="Q25" s="314"/>
      <c r="R25" s="159"/>
      <c r="S25" s="159"/>
      <c r="T25" s="314"/>
      <c r="U25" s="159"/>
      <c r="V25" s="159"/>
      <c r="W25" s="314"/>
      <c r="X25" s="295">
        <f t="shared" si="0"/>
        <v>0</v>
      </c>
      <c r="AA25" s="587" t="s">
        <v>584</v>
      </c>
      <c r="AB25" s="387"/>
      <c r="AC25" s="159">
        <f>SUM(AC8:AC22)</f>
        <v>0</v>
      </c>
    </row>
    <row r="26" spans="1:29">
      <c r="A26" s="365">
        <v>147</v>
      </c>
      <c r="B26" s="367" t="str">
        <f>_xlfn.IFNA(VLOOKUP(A26,'Lista de Parametros'!$C$5:$F$1000,4,FALSE),"")</f>
        <v>Defectos mecánicos de máquina</v>
      </c>
      <c r="C26" s="293"/>
      <c r="D26" s="159"/>
      <c r="E26" s="314"/>
      <c r="F26" s="331"/>
      <c r="G26" s="159"/>
      <c r="H26" s="314"/>
      <c r="I26" s="159"/>
      <c r="J26" s="159"/>
      <c r="K26" s="314"/>
      <c r="L26" s="159"/>
      <c r="M26" s="159"/>
      <c r="N26" s="314"/>
      <c r="O26" s="159"/>
      <c r="P26" s="159"/>
      <c r="Q26" s="314"/>
      <c r="R26" s="159"/>
      <c r="S26" s="159"/>
      <c r="T26" s="314"/>
      <c r="U26" s="159"/>
      <c r="V26" s="159"/>
      <c r="W26" s="314"/>
      <c r="X26" s="295">
        <f t="shared" si="0"/>
        <v>0</v>
      </c>
    </row>
    <row r="27" spans="1:29">
      <c r="A27" s="365"/>
      <c r="B27" s="367" t="str">
        <f>_xlfn.IFNA(VLOOKUP(A27,'Lista de Parametros'!$C$5:$F$1000,4,FALSE),"")</f>
        <v/>
      </c>
      <c r="C27" s="293"/>
      <c r="D27" s="159"/>
      <c r="E27" s="314"/>
      <c r="F27" s="331"/>
      <c r="G27" s="159"/>
      <c r="H27" s="314"/>
      <c r="I27" s="159"/>
      <c r="J27" s="159"/>
      <c r="K27" s="314"/>
      <c r="L27" s="159"/>
      <c r="M27" s="159"/>
      <c r="N27" s="314"/>
      <c r="O27" s="159"/>
      <c r="P27" s="159"/>
      <c r="Q27" s="314"/>
      <c r="R27" s="159"/>
      <c r="S27" s="159"/>
      <c r="T27" s="314"/>
      <c r="U27" s="159"/>
      <c r="V27" s="159"/>
      <c r="W27" s="314"/>
      <c r="X27" s="295">
        <f t="shared" si="0"/>
        <v>0</v>
      </c>
    </row>
    <row r="28" spans="1:29">
      <c r="A28" s="365"/>
      <c r="B28" s="367" t="str">
        <f>_xlfn.IFNA(VLOOKUP(A28,'Lista de Parametros'!$C$5:$F$1000,4,FALSE),"")</f>
        <v/>
      </c>
      <c r="C28" s="293"/>
      <c r="D28" s="159"/>
      <c r="E28" s="314"/>
      <c r="F28" s="331"/>
      <c r="G28" s="159"/>
      <c r="H28" s="314"/>
      <c r="I28" s="159"/>
      <c r="J28" s="159"/>
      <c r="K28" s="314"/>
      <c r="L28" s="159"/>
      <c r="M28" s="159"/>
      <c r="N28" s="314"/>
      <c r="O28" s="159"/>
      <c r="P28" s="159"/>
      <c r="Q28" s="314"/>
      <c r="R28" s="159"/>
      <c r="S28" s="159"/>
      <c r="T28" s="314"/>
      <c r="U28" s="159"/>
      <c r="V28" s="159"/>
      <c r="W28" s="314"/>
      <c r="X28" s="295">
        <f t="shared" si="0"/>
        <v>0</v>
      </c>
    </row>
    <row r="29" spans="1:29">
      <c r="A29" s="365"/>
      <c r="B29" s="367" t="str">
        <f>_xlfn.IFNA(VLOOKUP(A29,'Lista de Parametros'!$C$5:$F$1000,4,FALSE),"")</f>
        <v/>
      </c>
      <c r="C29" s="293"/>
      <c r="D29" s="159"/>
      <c r="E29" s="314"/>
      <c r="F29" s="331"/>
      <c r="G29" s="159"/>
      <c r="H29" s="314"/>
      <c r="I29" s="159"/>
      <c r="J29" s="159"/>
      <c r="K29" s="314"/>
      <c r="L29" s="159"/>
      <c r="M29" s="159"/>
      <c r="N29" s="314"/>
      <c r="O29" s="159"/>
      <c r="P29" s="159"/>
      <c r="Q29" s="314"/>
      <c r="R29" s="159"/>
      <c r="S29" s="159"/>
      <c r="T29" s="314"/>
      <c r="U29" s="159"/>
      <c r="V29" s="159"/>
      <c r="W29" s="314"/>
      <c r="X29" s="295">
        <f t="shared" si="0"/>
        <v>0</v>
      </c>
    </row>
    <row r="30" spans="1:29">
      <c r="A30" s="365"/>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295">
        <f t="shared" si="0"/>
        <v>0</v>
      </c>
    </row>
    <row r="31" spans="1:29">
      <c r="A31" s="365"/>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295">
        <f t="shared" si="0"/>
        <v>0</v>
      </c>
    </row>
    <row r="32" spans="1:29">
      <c r="A32" s="365"/>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295">
        <f t="shared" si="0"/>
        <v>0</v>
      </c>
    </row>
    <row r="33" spans="1:24">
      <c r="A33" s="365"/>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295">
        <f t="shared" si="0"/>
        <v>0</v>
      </c>
    </row>
    <row r="34" spans="1:24">
      <c r="A34" s="365"/>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295">
        <f t="shared" si="0"/>
        <v>0</v>
      </c>
    </row>
    <row r="35" spans="1:24">
      <c r="A35" s="365"/>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295">
        <f t="shared" si="0"/>
        <v>0</v>
      </c>
    </row>
    <row r="36" spans="1:24">
      <c r="A36" s="365"/>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295">
        <f t="shared" si="0"/>
        <v>0</v>
      </c>
    </row>
    <row r="37" spans="1:24">
      <c r="A37" s="365"/>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295">
        <f t="shared" si="0"/>
        <v>0</v>
      </c>
    </row>
    <row r="38" spans="1:24">
      <c r="A38" s="365"/>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295">
        <f t="shared" si="0"/>
        <v>0</v>
      </c>
    </row>
    <row r="39" spans="1:24">
      <c r="A39" s="365"/>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295">
        <f t="shared" si="0"/>
        <v>0</v>
      </c>
    </row>
    <row r="40" spans="1:24">
      <c r="A40" s="365"/>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295">
        <f t="shared" ref="X40:X71" si="2">SUM(C40:W40)/60</f>
        <v>0</v>
      </c>
    </row>
    <row r="41" spans="1:24">
      <c r="A41" s="365"/>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295">
        <f t="shared" si="2"/>
        <v>0</v>
      </c>
    </row>
    <row r="42" spans="1:24">
      <c r="A42" s="365"/>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295">
        <f t="shared" si="2"/>
        <v>0</v>
      </c>
    </row>
    <row r="43" spans="1:24">
      <c r="A43" s="365"/>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295">
        <f t="shared" si="2"/>
        <v>0</v>
      </c>
    </row>
    <row r="44" spans="1:24">
      <c r="A44" s="365"/>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295">
        <f t="shared" si="2"/>
        <v>0</v>
      </c>
    </row>
    <row r="45" spans="1:24">
      <c r="A45" s="365"/>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295">
        <f t="shared" si="2"/>
        <v>0</v>
      </c>
    </row>
    <row r="46" spans="1:24">
      <c r="A46" s="365"/>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295">
        <f t="shared" si="2"/>
        <v>0</v>
      </c>
    </row>
    <row r="47" spans="1:24">
      <c r="A47" s="365"/>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295">
        <f t="shared" si="2"/>
        <v>0</v>
      </c>
    </row>
    <row r="48" spans="1:24">
      <c r="A48" s="365"/>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295">
        <f t="shared" si="2"/>
        <v>0</v>
      </c>
    </row>
    <row r="49" spans="1:24">
      <c r="A49" s="365"/>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295">
        <f t="shared" si="2"/>
        <v>0</v>
      </c>
    </row>
    <row r="50" spans="1:24">
      <c r="A50" s="365"/>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295">
        <f t="shared" si="2"/>
        <v>0</v>
      </c>
    </row>
    <row r="51" spans="1:24">
      <c r="A51" s="365"/>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295">
        <f t="shared" si="2"/>
        <v>0</v>
      </c>
    </row>
    <row r="52" spans="1:24">
      <c r="A52" s="365"/>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295">
        <f t="shared" si="2"/>
        <v>0</v>
      </c>
    </row>
    <row r="53" spans="1:24">
      <c r="A53" s="365"/>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295">
        <f t="shared" si="2"/>
        <v>0</v>
      </c>
    </row>
    <row r="54" spans="1:24">
      <c r="A54" s="365"/>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295">
        <f t="shared" si="2"/>
        <v>0</v>
      </c>
    </row>
    <row r="55" spans="1:24">
      <c r="A55" s="365"/>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295">
        <f t="shared" si="2"/>
        <v>0</v>
      </c>
    </row>
    <row r="56" spans="1:24">
      <c r="A56" s="365"/>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295">
        <f t="shared" si="2"/>
        <v>0</v>
      </c>
    </row>
    <row r="57" spans="1:24">
      <c r="A57" s="365"/>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295">
        <f t="shared" si="2"/>
        <v>0</v>
      </c>
    </row>
    <row r="58" spans="1:24">
      <c r="A58" s="365"/>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295">
        <f t="shared" si="2"/>
        <v>0</v>
      </c>
    </row>
    <row r="59" spans="1:24">
      <c r="A59" s="365"/>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295">
        <f t="shared" si="2"/>
        <v>0</v>
      </c>
    </row>
    <row r="60" spans="1:24">
      <c r="A60" s="365"/>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295">
        <f t="shared" si="2"/>
        <v>0</v>
      </c>
    </row>
    <row r="61" spans="1:24">
      <c r="A61" s="365"/>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295">
        <f t="shared" si="2"/>
        <v>0</v>
      </c>
    </row>
    <row r="62" spans="1:24">
      <c r="A62" s="365"/>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295">
        <f t="shared" si="2"/>
        <v>0</v>
      </c>
    </row>
    <row r="63" spans="1:24">
      <c r="A63" s="365"/>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295">
        <f t="shared" si="2"/>
        <v>0</v>
      </c>
    </row>
    <row r="64" spans="1:24">
      <c r="A64" s="365"/>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295">
        <f t="shared" si="2"/>
        <v>0</v>
      </c>
    </row>
    <row r="65" spans="1:24">
      <c r="A65" s="365"/>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295">
        <f t="shared" si="2"/>
        <v>0</v>
      </c>
    </row>
    <row r="66" spans="1:24">
      <c r="A66" s="365"/>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295">
        <f t="shared" si="2"/>
        <v>0</v>
      </c>
    </row>
    <row r="67" spans="1:24">
      <c r="A67" s="365"/>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295">
        <f t="shared" si="2"/>
        <v>0</v>
      </c>
    </row>
    <row r="68" spans="1:24">
      <c r="A68" s="365"/>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295">
        <f t="shared" si="2"/>
        <v>0</v>
      </c>
    </row>
    <row r="69" spans="1:24">
      <c r="A69" s="365"/>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295">
        <f t="shared" si="2"/>
        <v>0</v>
      </c>
    </row>
    <row r="70" spans="1:24">
      <c r="A70" s="365"/>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295">
        <f t="shared" si="2"/>
        <v>0</v>
      </c>
    </row>
    <row r="71" spans="1:24">
      <c r="A71" s="365"/>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295">
        <f t="shared" si="2"/>
        <v>0</v>
      </c>
    </row>
    <row r="72" spans="1:24">
      <c r="A72" s="365"/>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295">
        <f t="shared" ref="X72:X100" si="3">SUM(C72:W72)/60</f>
        <v>0</v>
      </c>
    </row>
    <row r="73" spans="1:24">
      <c r="A73" s="365"/>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295">
        <f t="shared" si="3"/>
        <v>0</v>
      </c>
    </row>
    <row r="74" spans="1:24">
      <c r="A74" s="365"/>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295">
        <f t="shared" si="3"/>
        <v>0</v>
      </c>
    </row>
    <row r="75" spans="1:24">
      <c r="A75" s="365"/>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295">
        <f t="shared" si="3"/>
        <v>0</v>
      </c>
    </row>
    <row r="76" spans="1:24">
      <c r="A76" s="365"/>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295">
        <f t="shared" si="3"/>
        <v>0</v>
      </c>
    </row>
    <row r="77" spans="1:24">
      <c r="A77" s="365"/>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295">
        <f t="shared" si="3"/>
        <v>0</v>
      </c>
    </row>
    <row r="78" spans="1:24">
      <c r="A78" s="365"/>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295">
        <f t="shared" si="3"/>
        <v>0</v>
      </c>
    </row>
    <row r="79" spans="1:24">
      <c r="A79" s="365"/>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295">
        <f t="shared" si="3"/>
        <v>0</v>
      </c>
    </row>
    <row r="80" spans="1:24">
      <c r="A80" s="365"/>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295">
        <f t="shared" si="3"/>
        <v>0</v>
      </c>
    </row>
    <row r="81" spans="1:24">
      <c r="A81" s="365"/>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295">
        <f t="shared" si="3"/>
        <v>0</v>
      </c>
    </row>
    <row r="82" spans="1:24">
      <c r="A82" s="365"/>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295">
        <f t="shared" si="3"/>
        <v>0</v>
      </c>
    </row>
    <row r="83" spans="1:24">
      <c r="A83" s="365"/>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295">
        <f t="shared" si="3"/>
        <v>0</v>
      </c>
    </row>
    <row r="84" spans="1:24">
      <c r="A84" s="365"/>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295">
        <f t="shared" si="3"/>
        <v>0</v>
      </c>
    </row>
    <row r="85" spans="1:24">
      <c r="A85" s="365"/>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295">
        <f t="shared" si="3"/>
        <v>0</v>
      </c>
    </row>
    <row r="86" spans="1:24">
      <c r="A86" s="365"/>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295">
        <f t="shared" si="3"/>
        <v>0</v>
      </c>
    </row>
    <row r="87" spans="1:24">
      <c r="A87" s="365"/>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295">
        <f t="shared" si="3"/>
        <v>0</v>
      </c>
    </row>
    <row r="88" spans="1:24">
      <c r="A88" s="365"/>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295">
        <f t="shared" si="3"/>
        <v>0</v>
      </c>
    </row>
    <row r="89" spans="1:24">
      <c r="A89" s="365"/>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295">
        <f t="shared" si="3"/>
        <v>0</v>
      </c>
    </row>
    <row r="90" spans="1:24">
      <c r="A90" s="365"/>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295">
        <f t="shared" si="3"/>
        <v>0</v>
      </c>
    </row>
    <row r="91" spans="1:24">
      <c r="A91" s="365"/>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295">
        <f t="shared" si="3"/>
        <v>0</v>
      </c>
    </row>
    <row r="92" spans="1:24">
      <c r="A92" s="365"/>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295">
        <f t="shared" si="3"/>
        <v>0</v>
      </c>
    </row>
    <row r="93" spans="1:24">
      <c r="A93" s="365"/>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295">
        <f t="shared" si="3"/>
        <v>0</v>
      </c>
    </row>
    <row r="94" spans="1:24">
      <c r="A94" s="365"/>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295">
        <f t="shared" si="3"/>
        <v>0</v>
      </c>
    </row>
    <row r="95" spans="1:24">
      <c r="A95" s="365"/>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295">
        <f t="shared" si="3"/>
        <v>0</v>
      </c>
    </row>
    <row r="96" spans="1:24">
      <c r="A96" s="365"/>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295">
        <f t="shared" si="3"/>
        <v>0</v>
      </c>
    </row>
    <row r="97" spans="1:24">
      <c r="A97" s="365"/>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295">
        <f t="shared" si="3"/>
        <v>0</v>
      </c>
    </row>
    <row r="98" spans="1:24">
      <c r="A98" s="365"/>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295">
        <f t="shared" si="3"/>
        <v>0</v>
      </c>
    </row>
    <row r="99" spans="1:24">
      <c r="A99" s="365"/>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295">
        <f t="shared" si="3"/>
        <v>0</v>
      </c>
    </row>
    <row r="100" spans="1:24">
      <c r="A100" s="365"/>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295">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38" priority="3" operator="greaterThan">
      <formula>0</formula>
    </cfRule>
  </conditionalFormatting>
  <conditionalFormatting sqref="C33:W70">
    <cfRule type="cellIs" dxfId="37" priority="2" operator="greaterThan">
      <formula>0</formula>
    </cfRule>
  </conditionalFormatting>
  <conditionalFormatting sqref="C71:W100">
    <cfRule type="cellIs" dxfId="36" priority="1"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4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producción'!F122*60)-SUM(C8:C100)</f>
        <v>480</v>
      </c>
      <c r="D6" s="592">
        <f>480-('Tiempos de producción'!G122*60)-SUM(D8:D100)</f>
        <v>480</v>
      </c>
      <c r="E6" s="592">
        <f>480-('Tiempos de producción'!H122*60)-SUM(E8:E100)</f>
        <v>480</v>
      </c>
      <c r="F6" s="592">
        <f>480-('Tiempos de producción'!I122*60)-SUM(F8:F100)</f>
        <v>480</v>
      </c>
      <c r="G6" s="592">
        <f>480-('Tiempos de producción'!J122*60)-SUM(G8:G100)</f>
        <v>480</v>
      </c>
      <c r="H6" s="592">
        <f>480-('Tiempos de producción'!K122*60)-SUM(H8:H100)</f>
        <v>480</v>
      </c>
      <c r="I6" s="592">
        <f>480-('Tiempos de producción'!L122*60)-SUM(I8:I100)</f>
        <v>480</v>
      </c>
      <c r="J6" s="592">
        <f>480-('Tiempos de producción'!M122*60)-SUM(J8:J100)</f>
        <v>480</v>
      </c>
      <c r="K6" s="592">
        <f>480-('Tiempos de producción'!N122*60)-SUM(K8:K100)</f>
        <v>480</v>
      </c>
      <c r="L6" s="592">
        <f>480-('Tiempos de producción'!O122*60)-SUM(L8:L100)</f>
        <v>480</v>
      </c>
      <c r="M6" s="592">
        <f>480-('Tiempos de producción'!P122*60)-SUM(M8:M100)</f>
        <v>480</v>
      </c>
      <c r="N6" s="592">
        <f>480-('Tiempos de producción'!Q122*60)-SUM(N8:N100)</f>
        <v>480</v>
      </c>
      <c r="O6" s="592">
        <f>480-('Tiempos de producción'!R122*60)-SUM(O8:O100)</f>
        <v>480</v>
      </c>
      <c r="P6" s="592">
        <f>480-('Tiempos de producción'!S122*60)-SUM(P8:P100)</f>
        <v>480</v>
      </c>
      <c r="Q6" s="592">
        <f>480-('Tiempos de producción'!T122*60)-SUM(Q8:Q100)</f>
        <v>480</v>
      </c>
      <c r="R6" s="592">
        <f>480-('Tiempos de producción'!U122*60)-SUM(R8:R100)</f>
        <v>480</v>
      </c>
      <c r="S6" s="592">
        <f>480-('Tiempos de producción'!V122*60)-SUM(S8:S100)</f>
        <v>480</v>
      </c>
      <c r="T6" s="592">
        <f>480-('Tiempos de producción'!W122*60)-SUM(T8:T100)</f>
        <v>480</v>
      </c>
      <c r="U6" s="592">
        <f>480-('Tiempos de producción'!X122*60)-SUM(U8:U100)</f>
        <v>480</v>
      </c>
      <c r="V6" s="592">
        <f>480-('Tiempos de producción'!Y122*60)-SUM(V8:V100)</f>
        <v>480</v>
      </c>
      <c r="W6" s="594">
        <f>480-('Tiempos de producción'!Z122*60)-SUM(W8:W100)</f>
        <v>480</v>
      </c>
      <c r="X6" s="434"/>
    </row>
    <row r="7" spans="1:29" ht="15.75" customHeight="1" thickBot="1">
      <c r="A7" s="297" t="s">
        <v>562</v>
      </c>
      <c r="B7" s="298" t="s">
        <v>581</v>
      </c>
      <c r="C7" s="593"/>
      <c r="D7" s="593"/>
      <c r="E7" s="593"/>
      <c r="F7" s="593"/>
      <c r="G7" s="593"/>
      <c r="H7" s="593"/>
      <c r="I7" s="593"/>
      <c r="J7" s="593"/>
      <c r="K7" s="593"/>
      <c r="L7" s="593"/>
      <c r="M7" s="593"/>
      <c r="N7" s="593"/>
      <c r="O7" s="593"/>
      <c r="P7" s="593"/>
      <c r="Q7" s="593"/>
      <c r="R7" s="593"/>
      <c r="S7" s="593"/>
      <c r="T7" s="593"/>
      <c r="U7" s="593"/>
      <c r="V7" s="593"/>
      <c r="W7" s="595"/>
      <c r="X7" s="438"/>
      <c r="AA7" s="346" t="s">
        <v>34</v>
      </c>
      <c r="AB7" s="346" t="s">
        <v>582</v>
      </c>
      <c r="AC7" s="346" t="s">
        <v>583</v>
      </c>
    </row>
    <row r="8" spans="1:29">
      <c r="A8" s="368">
        <v>187</v>
      </c>
      <c r="B8" s="367" t="str">
        <f>_xlfn.IFNA(VLOOKUP(A8,'Lista de Parametros'!$C$5:$F$1000,4,FALSE),"")</f>
        <v>Sanitización Planeada</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70">
        <v>178</v>
      </c>
      <c r="B9" s="367" t="str">
        <f>_xlfn.IFNA(VLOOKUP(A9,'Lista de Parametros'!$C$5:$F$1000,4,FALSE),"")</f>
        <v>F. Prod x Atrazo en la frecuencia de boulas/frymas</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70">
        <v>93</v>
      </c>
      <c r="B10" s="367" t="str">
        <f>_xlfn.IFNA(VLOOKUP(A10,'Lista de Parametros'!$C$5:$F$1000,4,FALSE),"")</f>
        <v>Arranque de línea</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70">
        <v>193</v>
      </c>
      <c r="B11" s="367" t="str">
        <f>_xlfn.IFNA(VLOOKUP(A11,'Lista de Parametros'!$C$5:$F$1000,4,FALSE),"")</f>
        <v>Lubricación Planeada</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70">
        <v>82</v>
      </c>
      <c r="B12" s="367" t="str">
        <f>_xlfn.IFNA(VLOOKUP(A12,'Lista de Parametros'!$C$5:$F$1000,4,FALSE),"")</f>
        <v>Cambio de Laminado</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70">
        <v>188</v>
      </c>
      <c r="B13" s="367" t="str">
        <f>_xlfn.IFNA(VLOOKUP(A13,'Lista de Parametros'!$C$5:$F$1000,4,FALSE),"")</f>
        <v>Limpieza Planeada / Limpieza de Boquillas</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70">
        <v>153</v>
      </c>
      <c r="B14" s="367" t="str">
        <f>_xlfn.IFNA(VLOOKUP(A14,'Lista de Parametros'!$C$5:$F$1000,4,FALSE),"")</f>
        <v>Defecto de laminado</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70">
        <v>168</v>
      </c>
      <c r="B15" s="367" t="str">
        <f>_xlfn.IFNA(VLOOKUP(A15,'Lista de Parametros'!$C$5:$F$1000,4,FALSE),"")</f>
        <v>Escasez de Utilidades (Fuerza Mayor/Externos)</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70">
        <v>190</v>
      </c>
      <c r="B16" s="367" t="str">
        <f>_xlfn.IFNA(VLOOKUP(A16,'Lista de Parametros'!$C$5:$F$1000,4,FALSE),"")</f>
        <v>Rutina de Limpieza</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70">
        <v>270</v>
      </c>
      <c r="B17" s="367" t="str">
        <f>_xlfn.IFNA(VLOOKUP(A17,'Lista de Parametros'!$C$5:$F$1000,4,FALSE),"")</f>
        <v>Ajuste de temperatura de producto</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70">
        <v>181</v>
      </c>
      <c r="B18" s="367" t="str">
        <f>_xlfn.IFNA(VLOOKUP(A18,'Lista de Parametros'!$C$5:$F$1000,4,FALSE),"")</f>
        <v>Falta de materiales por problema INTERNO DE PRODUCCIÓN (Materias Primas o Material de Empaque).</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70">
        <v>79</v>
      </c>
      <c r="B19" s="367" t="str">
        <f>_xlfn.IFNA(VLOOKUP(A19,'Lista de Parametros'!$C$5:$F$1000,4,FALSE),"")</f>
        <v>Cambio de Producto</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70">
        <v>148</v>
      </c>
      <c r="B20" s="367" t="str">
        <f>_xlfn.IFNA(VLOOKUP(A20,'Lista de Parametros'!$C$5:$F$1000,4,FALSE),"")</f>
        <v>Falta de personal</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70">
        <v>275</v>
      </c>
      <c r="B21" s="367" t="str">
        <f>_xlfn.IFNA(VLOOKUP(A21,'Lista de Parametros'!$C$5:$F$1000,4,FALSE),"")</f>
        <v>Falta de repuestos durante el MP/Lubricación</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70">
        <v>183</v>
      </c>
      <c r="B22" s="367" t="str">
        <f>_xlfn.IFNA(VLOOKUP(A22,'Lista de Parametros'!$C$5:$F$1000,4,FALSE),"")</f>
        <v>Cena</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70">
        <v>251</v>
      </c>
      <c r="B23" s="367" t="str">
        <f>_xlfn.IFNA(VLOOKUP(A23,'Lista de Parametros'!$C$5:$F$1000,4,FALSE),"")</f>
        <v>Ajuste de boquillas dosificadoras</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70">
        <v>147</v>
      </c>
      <c r="B24" s="367" t="str">
        <f>_xlfn.IFNA(VLOOKUP(A24,'Lista de Parametros'!$C$5:$F$1000,4,FALSE),"")</f>
        <v>Defectos mecánicos de máquina</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70"/>
      <c r="B25" s="367" t="str">
        <f>_xlfn.IFNA(VLOOKUP(A25,'Lista de Parametros'!$C$5:$F$1000,4,FALSE),"")</f>
        <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587" t="s">
        <v>584</v>
      </c>
      <c r="AB25" s="387"/>
      <c r="AC25" s="159">
        <f>SUM(AC8:AC24)</f>
        <v>0</v>
      </c>
    </row>
    <row r="26" spans="1:29">
      <c r="A26" s="370"/>
      <c r="B26" s="367" t="str">
        <f>_xlfn.IFNA(VLOOKUP(A26,'Lista de Parametros'!$C$5:$F$1000,4,FALSE),"")</f>
        <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70"/>
      <c r="B27" s="367" t="str">
        <f>_xlfn.IFNA(VLOOKUP(A27,'Lista de Parametros'!$C$5:$F$1000,4,FALSE),"")</f>
        <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70"/>
      <c r="B28" s="367" t="str">
        <f>_xlfn.IFNA(VLOOKUP(A28,'Lista de Parametros'!$C$5:$F$1000,4,FALSE),"")</f>
        <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70"/>
      <c r="B29" s="367" t="str">
        <f>_xlfn.IFNA(VLOOKUP(A29,'Lista de Parametros'!$C$5:$F$1000,4,FALSE),"")</f>
        <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70"/>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70"/>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70"/>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70"/>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70"/>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70"/>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70"/>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70"/>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70"/>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70"/>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70"/>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70"/>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70"/>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70"/>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70"/>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70"/>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70"/>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70"/>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70"/>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70"/>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70"/>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70"/>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70"/>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70"/>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70"/>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70"/>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70"/>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70"/>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70"/>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70"/>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70"/>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70"/>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70"/>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70"/>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70"/>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70"/>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70"/>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70"/>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70"/>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70"/>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70"/>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70"/>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70"/>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70"/>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70"/>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70"/>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70"/>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70"/>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70"/>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70"/>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70"/>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70"/>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70"/>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70"/>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70"/>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70"/>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70"/>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70"/>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70"/>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70"/>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70"/>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70"/>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70"/>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70"/>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70"/>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70"/>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70"/>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70"/>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70"/>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70"/>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70"/>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35" priority="3" operator="greaterThan">
      <formula>0</formula>
    </cfRule>
  </conditionalFormatting>
  <conditionalFormatting sqref="C33:W70">
    <cfRule type="cellIs" dxfId="34" priority="2" operator="greaterThan">
      <formula>0</formula>
    </cfRule>
  </conditionalFormatting>
  <conditionalFormatting sqref="C71:W100">
    <cfRule type="cellIs" dxfId="33" priority="1" operator="greaterThan">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4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producción'!F135*60)-SUM(C8:C100)</f>
        <v>480</v>
      </c>
      <c r="D6" s="592">
        <f>480-('Tiempos de producción'!G135*60)-SUM(D8:D100)</f>
        <v>480</v>
      </c>
      <c r="E6" s="592">
        <f>480-('Tiempos de producción'!H135*60)-SUM(E8:E100)</f>
        <v>480</v>
      </c>
      <c r="F6" s="592">
        <f>480-('Tiempos de producción'!I135*60)-SUM(F8:F100)</f>
        <v>480</v>
      </c>
      <c r="G6" s="592">
        <f>480-('Tiempos de producción'!J135*60)-SUM(G8:G100)</f>
        <v>480</v>
      </c>
      <c r="H6" s="592">
        <f>480-('Tiempos de producción'!K135*60)-SUM(H8:H100)</f>
        <v>480</v>
      </c>
      <c r="I6" s="592">
        <f>480-('Tiempos de producción'!L135*60)-SUM(I8:I100)</f>
        <v>480</v>
      </c>
      <c r="J6" s="592">
        <f>480-('Tiempos de producción'!M135*60)-SUM(J8:J100)</f>
        <v>480</v>
      </c>
      <c r="K6" s="592">
        <f>480-('Tiempos de producción'!N135*60)-SUM(K8:K100)</f>
        <v>480</v>
      </c>
      <c r="L6" s="592">
        <f>480-('Tiempos de producción'!O135*60)-SUM(L8:L100)</f>
        <v>480</v>
      </c>
      <c r="M6" s="592">
        <f>480-('Tiempos de producción'!P135*60)-SUM(M8:M100)</f>
        <v>480</v>
      </c>
      <c r="N6" s="592">
        <f>480-('Tiempos de producción'!Q135*60)-SUM(N8:N100)</f>
        <v>480</v>
      </c>
      <c r="O6" s="592">
        <f>480-('Tiempos de producción'!R135*60)-SUM(O8:O100)</f>
        <v>480</v>
      </c>
      <c r="P6" s="592">
        <f>480-('Tiempos de producción'!S135*60)-SUM(P8:P100)</f>
        <v>480</v>
      </c>
      <c r="Q6" s="592">
        <f>480-('Tiempos de producción'!T135*60)-SUM(Q8:Q100)</f>
        <v>480</v>
      </c>
      <c r="R6" s="592">
        <f>480-('Tiempos de producción'!U135*60)-SUM(R8:R100)</f>
        <v>480</v>
      </c>
      <c r="S6" s="592">
        <f>480-('Tiempos de producción'!V135*60)-SUM(S8:S100)</f>
        <v>480</v>
      </c>
      <c r="T6" s="592">
        <f>480-('Tiempos de producción'!W135*60)-SUM(T8:T100)</f>
        <v>480</v>
      </c>
      <c r="U6" s="592">
        <f>480-('Tiempos de producción'!X135*60)-SUM(U8:U100)</f>
        <v>480</v>
      </c>
      <c r="V6" s="592">
        <f>480-('Tiempos de producción'!Y135*60)-SUM(V8:V100)</f>
        <v>480</v>
      </c>
      <c r="W6" s="594">
        <f>480-('Tiempos de producción'!Z135*60)-SUM(W8:W100)</f>
        <v>480</v>
      </c>
      <c r="X6" s="434"/>
    </row>
    <row r="7" spans="1:29" ht="15.75" customHeight="1" thickBot="1">
      <c r="A7" s="297" t="s">
        <v>562</v>
      </c>
      <c r="B7" s="298" t="s">
        <v>581</v>
      </c>
      <c r="C7" s="593"/>
      <c r="D7" s="593"/>
      <c r="E7" s="593"/>
      <c r="F7" s="593"/>
      <c r="G7" s="593"/>
      <c r="H7" s="593"/>
      <c r="I7" s="593"/>
      <c r="J7" s="593"/>
      <c r="K7" s="593"/>
      <c r="L7" s="593"/>
      <c r="M7" s="593"/>
      <c r="N7" s="593"/>
      <c r="O7" s="593"/>
      <c r="P7" s="593"/>
      <c r="Q7" s="593"/>
      <c r="R7" s="593"/>
      <c r="S7" s="593"/>
      <c r="T7" s="593"/>
      <c r="U7" s="593"/>
      <c r="V7" s="593"/>
      <c r="W7" s="595"/>
      <c r="X7" s="438"/>
      <c r="AA7" s="346" t="s">
        <v>34</v>
      </c>
      <c r="AB7" s="346" t="s">
        <v>582</v>
      </c>
      <c r="AC7" s="346" t="s">
        <v>583</v>
      </c>
    </row>
    <row r="8" spans="1:29">
      <c r="A8" s="368">
        <v>193</v>
      </c>
      <c r="B8" s="367" t="str">
        <f>_xlfn.IFNA(VLOOKUP(A8,'Lista de Parametros'!$C$5:$F$1000,4,FALSE),"")</f>
        <v>Lubricación Planeada</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70">
        <v>187</v>
      </c>
      <c r="B9" s="367" t="str">
        <f>_xlfn.IFNA(VLOOKUP(A9,'Lista de Parametros'!$C$5:$F$1000,4,FALSE),"")</f>
        <v>Sanitización Planeada</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70">
        <v>209</v>
      </c>
      <c r="B10" s="367" t="str">
        <f>_xlfn.IFNA(VLOOKUP(A10,'Lista de Parametros'!$C$5:$F$1000,4,FALSE),"")</f>
        <v>F. Prod x Analisis de Batche</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70">
        <v>204</v>
      </c>
      <c r="B11" s="367" t="str">
        <f>_xlfn.IFNA(VLOOKUP(A11,'Lista de Parametros'!$C$5:$F$1000,4,FALSE),"")</f>
        <v>F. Prod x Ajuste de Batche de Producción</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70">
        <v>93</v>
      </c>
      <c r="B12" s="367" t="str">
        <f>_xlfn.IFNA(VLOOKUP(A12,'Lista de Parametros'!$C$5:$F$1000,4,FALSE),"")</f>
        <v>Arranque de línea</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70">
        <v>58</v>
      </c>
      <c r="B13" s="367" t="str">
        <f>_xlfn.IFNA(VLOOKUP(A13,'Lista de Parametros'!$C$5:$F$1000,4,FALSE),"")</f>
        <v>boquillas dosificadoras</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70">
        <v>188</v>
      </c>
      <c r="B14" s="367" t="str">
        <f>_xlfn.IFNA(VLOOKUP(A14,'Lista de Parametros'!$C$5:$F$1000,4,FALSE),"")</f>
        <v>Limpieza Planeada / Limpieza de Boquillas</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70">
        <v>148</v>
      </c>
      <c r="B15" s="367" t="str">
        <f>_xlfn.IFNA(VLOOKUP(A15,'Lista de Parametros'!$C$5:$F$1000,4,FALSE),"")</f>
        <v>Falta de personal</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70">
        <v>190</v>
      </c>
      <c r="B16" s="367" t="str">
        <f>_xlfn.IFNA(VLOOKUP(A16,'Lista de Parametros'!$C$5:$F$1000,4,FALSE),"")</f>
        <v>Rutina de Limpieza</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70">
        <v>208</v>
      </c>
      <c r="B17" s="367" t="str">
        <f>_xlfn.IFNA(VLOOKUP(A17,'Lista de Parametros'!$C$5:$F$1000,4,FALSE),"")</f>
        <v>F. Prod x Abasto de producto a otras Lineas</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70">
        <v>168</v>
      </c>
      <c r="B18" s="367" t="str">
        <f>_xlfn.IFNA(VLOOKUP(A18,'Lista de Parametros'!$C$5:$F$1000,4,FALSE),"")</f>
        <v>Escasez de Utilidades (Fuerza Mayor/Externos)</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70">
        <v>108</v>
      </c>
      <c r="B19" s="367" t="str">
        <f>_xlfn.IFNA(VLOOKUP(A19,'Lista de Parametros'!$C$5:$F$1000,4,FALSE),"")</f>
        <v>Ajuste de temperatura de mordazas</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70">
        <v>239</v>
      </c>
      <c r="B20" s="367" t="str">
        <f>_xlfn.IFNA(VLOOKUP(A20,'Lista de Parametros'!$C$5:$F$1000,4,FALSE),"")</f>
        <v>Ajuste de Centrado de corte</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70">
        <v>191</v>
      </c>
      <c r="B21" s="367" t="str">
        <f>_xlfn.IFNA(VLOOKUP(A21,'Lista de Parametros'!$C$5:$F$1000,4,FALSE),"")</f>
        <v>Limpieza Inesperada</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70">
        <v>270</v>
      </c>
      <c r="B22" s="367" t="str">
        <f>_xlfn.IFNA(VLOOKUP(A22,'Lista de Parametros'!$C$5:$F$1000,4,FALSE),"")</f>
        <v>Ajuste de temperatura de producto</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70">
        <v>154</v>
      </c>
      <c r="B23" s="367" t="str">
        <f>_xlfn.IFNA(VLOOKUP(A23,'Lista de Parametros'!$C$5:$F$1000,4,FALSE),"")</f>
        <v>Defecto de producto en proceso</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70">
        <v>135</v>
      </c>
      <c r="B24" s="367" t="str">
        <f>_xlfn.IFNA(VLOOKUP(A24,'Lista de Parametros'!$C$5:$F$1000,4,FALSE),"")</f>
        <v>Ajuste de Brazo neumático</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70">
        <v>85</v>
      </c>
      <c r="B25" s="367" t="str">
        <f>_xlfn.IFNA(VLOOKUP(A25,'Lista de Parametros'!$C$5:$F$1000,4,FALSE),"")</f>
        <v>Cambio de redondeadores</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587" t="s">
        <v>584</v>
      </c>
      <c r="AB25" s="387"/>
      <c r="AC25" s="159">
        <f>SUM(AC8:AC24)</f>
        <v>0</v>
      </c>
    </row>
    <row r="26" spans="1:29">
      <c r="A26" s="370">
        <v>243</v>
      </c>
      <c r="B26" s="367" t="str">
        <f>_xlfn.IFNA(VLOOKUP(A26,'Lista de Parametros'!$C$5:$F$1000,4,FALSE),"")</f>
        <v>Ajuste de pinzas de carro móvil</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70">
        <v>184</v>
      </c>
      <c r="B27" s="367" t="str">
        <f>_xlfn.IFNA(VLOOKUP(A27,'Lista de Parametros'!$C$5:$F$1000,4,FALSE),"")</f>
        <v>Cafe</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70">
        <v>183</v>
      </c>
      <c r="B28" s="367" t="str">
        <f>_xlfn.IFNA(VLOOKUP(A28,'Lista de Parametros'!$C$5:$F$1000,4,FALSE),"")</f>
        <v>Cena</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70">
        <v>147</v>
      </c>
      <c r="B29" s="367" t="str">
        <f>_xlfn.IFNA(VLOOKUP(A29,'Lista de Parametros'!$C$5:$F$1000,4,FALSE),"")</f>
        <v>Defectos mecánicos de máquina</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70"/>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70"/>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70"/>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70"/>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70"/>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70"/>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70"/>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70"/>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70"/>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70"/>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70"/>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70"/>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70"/>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70"/>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70"/>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70"/>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70"/>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70"/>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70"/>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70"/>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70"/>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70"/>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70"/>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70"/>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70"/>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70"/>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70"/>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70"/>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70"/>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70"/>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70"/>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70"/>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70"/>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70"/>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70"/>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70"/>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70"/>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70"/>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70"/>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70"/>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70"/>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70"/>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70"/>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70"/>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70"/>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70"/>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70"/>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70"/>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70"/>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70"/>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70"/>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70"/>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70"/>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70"/>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70"/>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70"/>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70"/>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70"/>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70"/>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70"/>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70"/>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70"/>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70"/>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70"/>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70"/>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70"/>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70"/>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70"/>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70"/>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70"/>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70"/>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32" priority="3" operator="greaterThan">
      <formula>0</formula>
    </cfRule>
  </conditionalFormatting>
  <conditionalFormatting sqref="C33:W70">
    <cfRule type="cellIs" dxfId="31" priority="2" operator="greaterThan">
      <formula>0</formula>
    </cfRule>
  </conditionalFormatting>
  <conditionalFormatting sqref="C71:W100">
    <cfRule type="cellIs" dxfId="30" priority="1" operator="greaterThan">
      <formula>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4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producción'!F148*60)-SUM(C8:C32)</f>
        <v>480</v>
      </c>
      <c r="D6" s="592">
        <f>480-('Tiempos de producción'!G148*60)-SUM(D8:D32)</f>
        <v>480</v>
      </c>
      <c r="E6" s="594">
        <f>480-('Tiempos de producción'!H148*60)-SUM(E8:E32)</f>
        <v>480</v>
      </c>
      <c r="F6" s="596">
        <f>480-('Tiempos de producción'!I148*60)-SUM(F8:F32)</f>
        <v>480</v>
      </c>
      <c r="G6" s="592">
        <f>480-('Tiempos de producción'!J148*60)-SUM(G8:G32)</f>
        <v>480</v>
      </c>
      <c r="H6" s="594">
        <f>480-('Tiempos de producción'!K148*60)-SUM(H8:H32)</f>
        <v>480</v>
      </c>
      <c r="I6" s="592">
        <f>480-('Tiempos de producción'!L148*60)-SUM(I8:I32)</f>
        <v>480</v>
      </c>
      <c r="J6" s="592">
        <f>480-('Tiempos de producción'!M148*60)-SUM(J8:J32)</f>
        <v>480</v>
      </c>
      <c r="K6" s="594">
        <f>480-('Tiempos de producción'!N148*60)-SUM(K8:K32)</f>
        <v>480</v>
      </c>
      <c r="L6" s="592">
        <f>480-('Tiempos de producción'!O148*60)-SUM(L8:L32)</f>
        <v>480</v>
      </c>
      <c r="M6" s="592">
        <f>480-('Tiempos de producción'!P148*60)-SUM(M8:M32)</f>
        <v>480</v>
      </c>
      <c r="N6" s="594">
        <f>480-('Tiempos de producción'!Q148*60)-SUM(N8:N32)</f>
        <v>480</v>
      </c>
      <c r="O6" s="592">
        <f>480-('Tiempos de producción'!R148*60)-SUM(O8:O32)</f>
        <v>480</v>
      </c>
      <c r="P6" s="592">
        <f>480-('Tiempos de producción'!S148*60)-SUM(P8:P32)</f>
        <v>480</v>
      </c>
      <c r="Q6" s="594">
        <f>480-('Tiempos de producción'!T148*60)-SUM(Q8:Q32)</f>
        <v>480</v>
      </c>
      <c r="R6" s="592">
        <f>480-('Tiempos de producción'!U148*60)-SUM(R8:R32)</f>
        <v>480</v>
      </c>
      <c r="S6" s="592">
        <f>480-('Tiempos de producción'!V148*60)-SUM(S8:S32)</f>
        <v>480</v>
      </c>
      <c r="T6" s="594">
        <f>480-('Tiempos de producción'!W148*60)-SUM(T8:T32)</f>
        <v>480</v>
      </c>
      <c r="U6" s="592">
        <f>480-('Tiempos de producción'!X148*60)-SUM(U8:U32)</f>
        <v>480</v>
      </c>
      <c r="V6" s="592">
        <f>480-('Tiempos de producción'!Y148*60)-SUM(V8:V32)</f>
        <v>480</v>
      </c>
      <c r="W6" s="594">
        <f>480-('Tiempos de producción'!Z148*60)-SUM(W8:W32)</f>
        <v>480</v>
      </c>
      <c r="X6" s="434"/>
    </row>
    <row r="7" spans="1:29" ht="15.75" customHeight="1" thickBot="1">
      <c r="A7" s="297" t="s">
        <v>562</v>
      </c>
      <c r="B7" s="298" t="s">
        <v>581</v>
      </c>
      <c r="C7" s="593"/>
      <c r="D7" s="593"/>
      <c r="E7" s="595"/>
      <c r="F7" s="597"/>
      <c r="G7" s="593"/>
      <c r="H7" s="595"/>
      <c r="I7" s="593"/>
      <c r="J7" s="593"/>
      <c r="K7" s="595"/>
      <c r="L7" s="593"/>
      <c r="M7" s="593"/>
      <c r="N7" s="595"/>
      <c r="O7" s="593"/>
      <c r="P7" s="593"/>
      <c r="Q7" s="595"/>
      <c r="R7" s="593"/>
      <c r="S7" s="593"/>
      <c r="T7" s="595"/>
      <c r="U7" s="593"/>
      <c r="V7" s="593"/>
      <c r="W7" s="595"/>
      <c r="X7" s="438"/>
      <c r="AA7" s="346" t="s">
        <v>34</v>
      </c>
      <c r="AB7" s="346" t="s">
        <v>582</v>
      </c>
      <c r="AC7" s="346" t="s">
        <v>583</v>
      </c>
    </row>
    <row r="8" spans="1:29">
      <c r="A8" s="368">
        <v>193</v>
      </c>
      <c r="B8" s="367" t="str">
        <f>_xlfn.IFNA(VLOOKUP(A8,'Lista de Parametros'!$C$5:$F$1000,4,FALSE),"")</f>
        <v>Lubricación Planeada</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70">
        <v>187</v>
      </c>
      <c r="B9" s="367" t="str">
        <f>_xlfn.IFNA(VLOOKUP(A9,'Lista de Parametros'!$C$5:$F$1000,4,FALSE),"")</f>
        <v>Sanitización Planeada</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70">
        <v>209</v>
      </c>
      <c r="B10" s="367" t="str">
        <f>_xlfn.IFNA(VLOOKUP(A10,'Lista de Parametros'!$C$5:$F$1000,4,FALSE),"")</f>
        <v>F. Prod x Analisis de Batche</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70">
        <v>213</v>
      </c>
      <c r="B11" s="367" t="str">
        <f>_xlfn.IFNA(VLOOKUP(A11,'Lista de Parametros'!$C$5:$F$1000,4,FALSE),"")</f>
        <v>Paro x Acumulación de Producto ( Falta de Coches )</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70">
        <v>270</v>
      </c>
      <c r="B12" s="367" t="str">
        <f>_xlfn.IFNA(VLOOKUP(A12,'Lista de Parametros'!$C$5:$F$1000,4,FALSE),"")</f>
        <v>Ajuste de temperatura de producto</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70">
        <v>118</v>
      </c>
      <c r="B13" s="367" t="str">
        <f>_xlfn.IFNA(VLOOKUP(A13,'Lista de Parametros'!$C$5:$F$1000,4,FALSE),"")</f>
        <v>Ajuste de pinzas de carro móvil</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70">
        <v>190</v>
      </c>
      <c r="B14" s="367" t="str">
        <f>_xlfn.IFNA(VLOOKUP(A14,'Lista de Parametros'!$C$5:$F$1000,4,FALSE),"")</f>
        <v>Rutina de Limpieza</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70">
        <v>95</v>
      </c>
      <c r="B15" s="367" t="str">
        <f>_xlfn.IFNA(VLOOKUP(A15,'Lista de Parametros'!$C$5:$F$1000,4,FALSE),"")</f>
        <v>Ajuste de freno de bobina</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70">
        <v>188</v>
      </c>
      <c r="B16" s="367" t="str">
        <f>_xlfn.IFNA(VLOOKUP(A16,'Lista de Parametros'!$C$5:$F$1000,4,FALSE),"")</f>
        <v>Limpieza Planeada / Limpieza de Boquillas</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70">
        <v>245</v>
      </c>
      <c r="B17" s="367" t="str">
        <f>_xlfn.IFNA(VLOOKUP(A17,'Lista de Parametros'!$C$5:$F$1000,4,FALSE),"")</f>
        <v>Ajuste de pinzas de estirado</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70">
        <v>168</v>
      </c>
      <c r="B18" s="367" t="str">
        <f>_xlfn.IFNA(VLOOKUP(A18,'Lista de Parametros'!$C$5:$F$1000,4,FALSE),"")</f>
        <v>Escasez de Utilidades (Fuerza Mayor/Externos)</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70">
        <v>261</v>
      </c>
      <c r="B19" s="367" t="str">
        <f>_xlfn.IFNA(VLOOKUP(A19,'Lista de Parametros'!$C$5:$F$1000,4,FALSE),"")</f>
        <v>Ajuste de Microswitch de seguridad</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70">
        <v>191</v>
      </c>
      <c r="B20" s="367" t="str">
        <f>_xlfn.IFNA(VLOOKUP(A20,'Lista de Parametros'!$C$5:$F$1000,4,FALSE),"")</f>
        <v>Limpieza Inesperada</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70">
        <v>274</v>
      </c>
      <c r="B21" s="367" t="str">
        <f>_xlfn.IFNA(VLOOKUP(A21,'Lista de Parametros'!$C$5:$F$1000,4,FALSE),"")</f>
        <v>Ajuste sistema automatizado de entarimado (Robot)</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70">
        <v>154</v>
      </c>
      <c r="B22" s="367" t="str">
        <f>_xlfn.IFNA(VLOOKUP(A22,'Lista de Parametros'!$C$5:$F$1000,4,FALSE),"")</f>
        <v>Defecto de producto en proceso</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70">
        <v>79</v>
      </c>
      <c r="B23" s="367" t="str">
        <f>_xlfn.IFNA(VLOOKUP(A23,'Lista de Parametros'!$C$5:$F$1000,4,FALSE),"")</f>
        <v>Cambio de Producto</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70">
        <v>219</v>
      </c>
      <c r="B24" s="367" t="str">
        <f>_xlfn.IFNA(VLOOKUP(A24,'Lista de Parametros'!$C$5:$F$1000,4,FALSE),"")</f>
        <v>Falta de personal de QA</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70">
        <v>148</v>
      </c>
      <c r="B25" s="367" t="str">
        <f>_xlfn.IFNA(VLOOKUP(A25,'Lista de Parametros'!$C$5:$F$1000,4,FALSE),"")</f>
        <v>Falta de personal</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587" t="s">
        <v>584</v>
      </c>
      <c r="AB25" s="387"/>
      <c r="AC25" s="159">
        <f>SUM(AC8:AC24)</f>
        <v>0</v>
      </c>
    </row>
    <row r="26" spans="1:29">
      <c r="A26" s="370">
        <v>87</v>
      </c>
      <c r="B26" s="367" t="str">
        <f>_xlfn.IFNA(VLOOKUP(A26,'Lista de Parametros'!$C$5:$F$1000,4,FALSE),"")</f>
        <v>Cambio de teflón</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70">
        <v>184</v>
      </c>
      <c r="B27" s="367" t="str">
        <f>_xlfn.IFNA(VLOOKUP(A27,'Lista de Parametros'!$C$5:$F$1000,4,FALSE),"")</f>
        <v>Cafe</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70">
        <v>183</v>
      </c>
      <c r="B28" s="367" t="str">
        <f>_xlfn.IFNA(VLOOKUP(A28,'Lista de Parametros'!$C$5:$F$1000,4,FALSE),"")</f>
        <v>Cena</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70">
        <v>243</v>
      </c>
      <c r="B29" s="367" t="str">
        <f>_xlfn.IFNA(VLOOKUP(A29,'Lista de Parametros'!$C$5:$F$1000,4,FALSE),"")</f>
        <v>Ajuste de pinzas de carro móvil</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70">
        <v>93</v>
      </c>
      <c r="B30" s="367" t="str">
        <f>_xlfn.IFNA(VLOOKUP(A30,'Lista de Parametros'!$C$5:$F$1000,4,FALSE),"")</f>
        <v>Arranque de línea</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70">
        <v>147</v>
      </c>
      <c r="B31" s="367" t="str">
        <f>_xlfn.IFNA(VLOOKUP(A31,'Lista de Parametros'!$C$5:$F$1000,4,FALSE),"")</f>
        <v>Defectos mecánicos de máquina</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70"/>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70"/>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70"/>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70"/>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70"/>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70"/>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70"/>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70"/>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70"/>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70"/>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70"/>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70"/>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70"/>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70"/>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70"/>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70"/>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70"/>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70"/>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70"/>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70"/>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70"/>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70"/>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70"/>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70"/>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70"/>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70"/>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70"/>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70"/>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70"/>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70"/>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70"/>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70"/>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70"/>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70"/>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70"/>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70"/>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70"/>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70"/>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70"/>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70"/>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70"/>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70"/>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70"/>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70"/>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70"/>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70"/>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70"/>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70"/>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70"/>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70"/>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70"/>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70"/>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70"/>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70"/>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70"/>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70"/>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70"/>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70"/>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70"/>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70"/>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70"/>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70"/>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70"/>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70"/>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70"/>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70"/>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70"/>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70"/>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70"/>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29" priority="3" operator="greaterThan">
      <formula>0</formula>
    </cfRule>
  </conditionalFormatting>
  <conditionalFormatting sqref="C33:W70">
    <cfRule type="cellIs" dxfId="28" priority="2" operator="greaterThan">
      <formula>0</formula>
    </cfRule>
  </conditionalFormatting>
  <conditionalFormatting sqref="C71:W100">
    <cfRule type="cellIs" dxfId="27" priority="1" operator="greaterThan">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4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producción'!F161*60)-SUM(C8:C100)</f>
        <v>480</v>
      </c>
      <c r="D6" s="592">
        <f>480-('Tiempos de producción'!G161*60)-SUM(D8:D100)</f>
        <v>480</v>
      </c>
      <c r="E6" s="592">
        <f>480-('Tiempos de producción'!H161*60)-SUM(E8:E100)</f>
        <v>480</v>
      </c>
      <c r="F6" s="592">
        <f>480-('Tiempos de producción'!I161*60)-SUM(F8:F100)</f>
        <v>480</v>
      </c>
      <c r="G6" s="592">
        <f>480-('Tiempos de producción'!J161*60)-SUM(G8:G100)</f>
        <v>480</v>
      </c>
      <c r="H6" s="592">
        <f>480-('Tiempos de producción'!K161*60)-SUM(H8:H100)</f>
        <v>480</v>
      </c>
      <c r="I6" s="592">
        <f>480-('Tiempos de producción'!L161*60)-SUM(I8:I100)</f>
        <v>480</v>
      </c>
      <c r="J6" s="592">
        <f>480-('Tiempos de producción'!M161*60)-SUM(J8:J100)</f>
        <v>480</v>
      </c>
      <c r="K6" s="592">
        <f>480-('Tiempos de producción'!N161*60)-SUM(K8:K100)</f>
        <v>480</v>
      </c>
      <c r="L6" s="592">
        <f>480-('Tiempos de producción'!O161*60)-SUM(L8:L100)</f>
        <v>480</v>
      </c>
      <c r="M6" s="592">
        <f>480-('Tiempos de producción'!P161*60)-SUM(M8:M100)</f>
        <v>480</v>
      </c>
      <c r="N6" s="592">
        <f>480-('Tiempos de producción'!Q161*60)-SUM(N8:N100)</f>
        <v>480</v>
      </c>
      <c r="O6" s="592">
        <f>480-('Tiempos de producción'!R161*60)-SUM(O8:O100)</f>
        <v>480</v>
      </c>
      <c r="P6" s="592">
        <f>480-('Tiempos de producción'!S161*60)-SUM(P8:P100)</f>
        <v>480</v>
      </c>
      <c r="Q6" s="592">
        <f>480-('Tiempos de producción'!T161*60)-SUM(Q8:Q100)</f>
        <v>480</v>
      </c>
      <c r="R6" s="592">
        <f>480-('Tiempos de producción'!U161*60)-SUM(R8:R100)</f>
        <v>480</v>
      </c>
      <c r="S6" s="592">
        <f>480-('Tiempos de producción'!V161*60)-SUM(S8:S100)</f>
        <v>480</v>
      </c>
      <c r="T6" s="592">
        <f>480-('Tiempos de producción'!W161*60)-SUM(T8:T100)</f>
        <v>480</v>
      </c>
      <c r="U6" s="592">
        <f>480-('Tiempos de producción'!X161*60)-SUM(U8:U100)</f>
        <v>480</v>
      </c>
      <c r="V6" s="592">
        <f>480-('Tiempos de producción'!Y161*60)-SUM(V8:V100)</f>
        <v>480</v>
      </c>
      <c r="W6" s="594">
        <f>480-('Tiempos de producción'!Z161*60)-SUM(W8:W100)</f>
        <v>480</v>
      </c>
      <c r="X6" s="434"/>
    </row>
    <row r="7" spans="1:29" ht="15.75" customHeight="1" thickBot="1">
      <c r="A7" s="297" t="s">
        <v>562</v>
      </c>
      <c r="B7" s="298" t="s">
        <v>581</v>
      </c>
      <c r="C7" s="593"/>
      <c r="D7" s="593"/>
      <c r="E7" s="593"/>
      <c r="F7" s="593"/>
      <c r="G7" s="593"/>
      <c r="H7" s="593"/>
      <c r="I7" s="593"/>
      <c r="J7" s="593"/>
      <c r="K7" s="593"/>
      <c r="L7" s="593"/>
      <c r="M7" s="593"/>
      <c r="N7" s="593"/>
      <c r="O7" s="593"/>
      <c r="P7" s="593"/>
      <c r="Q7" s="593"/>
      <c r="R7" s="593"/>
      <c r="S7" s="593"/>
      <c r="T7" s="593"/>
      <c r="U7" s="593"/>
      <c r="V7" s="593"/>
      <c r="W7" s="595"/>
      <c r="X7" s="438"/>
      <c r="AA7" s="346" t="s">
        <v>34</v>
      </c>
      <c r="AB7" s="346" t="s">
        <v>582</v>
      </c>
      <c r="AC7" s="346" t="s">
        <v>583</v>
      </c>
    </row>
    <row r="8" spans="1:29">
      <c r="A8" s="368">
        <v>187</v>
      </c>
      <c r="B8" s="367" t="str">
        <f>_xlfn.IFNA(VLOOKUP(A8,'Lista de Parametros'!$C$5:$F$1000,4,FALSE),"")</f>
        <v>Sanitización Planeada</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70">
        <v>178</v>
      </c>
      <c r="B9" s="367" t="str">
        <f>_xlfn.IFNA(VLOOKUP(A9,'Lista de Parametros'!$C$5:$F$1000,4,FALSE),"")</f>
        <v>F. Prod x Atrazo en la frecuencia de boulas/frymas</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70">
        <v>179</v>
      </c>
      <c r="B10" s="367" t="str">
        <f>_xlfn.IFNA(VLOOKUP(A10,'Lista de Parametros'!$C$5:$F$1000,4,FALSE),"")</f>
        <v>F. Prod x Purgas y Analisis Q.A (Arranques de línea)</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70">
        <v>80</v>
      </c>
      <c r="B11" s="367" t="str">
        <f>_xlfn.IFNA(VLOOKUP(A11,'Lista de Parametros'!$C$5:$F$1000,4,FALSE),"")</f>
        <v>Cambio de Formato</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70">
        <v>82</v>
      </c>
      <c r="B12" s="367" t="str">
        <f>_xlfn.IFNA(VLOOKUP(A12,'Lista de Parametros'!$C$5:$F$1000,4,FALSE),"")</f>
        <v>Cambio de Laminado</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70">
        <v>153</v>
      </c>
      <c r="B13" s="367" t="str">
        <f>_xlfn.IFNA(VLOOKUP(A13,'Lista de Parametros'!$C$5:$F$1000,4,FALSE),"")</f>
        <v>Defecto de laminado</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70">
        <v>467</v>
      </c>
      <c r="B14" s="367" t="str">
        <f>_xlfn.IFNA(VLOOKUP(A14,'Lista de Parametros'!$C$5:$F$1000,4,FALSE),"")</f>
        <v>Ajuste de guias</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70">
        <v>33</v>
      </c>
      <c r="B15" s="367" t="str">
        <f>_xlfn.IFNA(VLOOKUP(A15,'Lista de Parametros'!$C$5:$F$1000,4,FALSE),"")</f>
        <v>triangulo formador</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70">
        <v>193</v>
      </c>
      <c r="B16" s="367" t="str">
        <f>_xlfn.IFNA(VLOOKUP(A16,'Lista de Parametros'!$C$5:$F$1000,4,FALSE),"")</f>
        <v>Lubricación Planeada</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70">
        <v>189</v>
      </c>
      <c r="B17" s="367" t="str">
        <f>_xlfn.IFNA(VLOOKUP(A17,'Lista de Parametros'!$C$5:$F$1000,4,FALSE),"")</f>
        <v>Rotina de Sanitización</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70">
        <v>168</v>
      </c>
      <c r="B18" s="367" t="str">
        <f>_xlfn.IFNA(VLOOKUP(A18,'Lista de Parametros'!$C$5:$F$1000,4,FALSE),"")</f>
        <v>Escasez de Utilidades (Fuerza Mayor/Externos)</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70">
        <v>274</v>
      </c>
      <c r="B19" s="367" t="str">
        <f>_xlfn.IFNA(VLOOKUP(A19,'Lista de Parametros'!$C$5:$F$1000,4,FALSE),"")</f>
        <v>Ajuste sistema automatizado de entarimado (Robot)</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70">
        <v>487</v>
      </c>
      <c r="B20" s="367" t="str">
        <f>_xlfn.IFNA(VLOOKUP(A20,'Lista de Parametros'!$C$5:$F$1000,4,FALSE),"")</f>
        <v>Ajuste de Dosificacion (Peso)</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70">
        <v>93</v>
      </c>
      <c r="B21" s="367" t="str">
        <f>_xlfn.IFNA(VLOOKUP(A21,'Lista de Parametros'!$C$5:$F$1000,4,FALSE),"")</f>
        <v>Arranque de línea</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70">
        <v>243</v>
      </c>
      <c r="B22" s="367" t="str">
        <f>_xlfn.IFNA(VLOOKUP(A22,'Lista de Parametros'!$C$5:$F$1000,4,FALSE),"")</f>
        <v>Ajuste de pinzas de carro móvil</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70">
        <v>245</v>
      </c>
      <c r="B23" s="367" t="str">
        <f>_xlfn.IFNA(VLOOKUP(A23,'Lista de Parametros'!$C$5:$F$1000,4,FALSE),"")</f>
        <v>Ajuste de pinzas de estirado</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70">
        <v>148</v>
      </c>
      <c r="B24" s="367" t="str">
        <f>_xlfn.IFNA(VLOOKUP(A24,'Lista de Parametros'!$C$5:$F$1000,4,FALSE),"")</f>
        <v>Falta de personal</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70">
        <v>271</v>
      </c>
      <c r="B25" s="367" t="str">
        <f>_xlfn.IFNA(VLOOKUP(A25,'Lista de Parametros'!$C$5:$F$1000,4,FALSE),"")</f>
        <v>Ajuste de nivel de laminado</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587" t="s">
        <v>584</v>
      </c>
      <c r="AB25" s="387"/>
      <c r="AC25" s="159">
        <f>SUM(AC8:AC24)</f>
        <v>0</v>
      </c>
    </row>
    <row r="26" spans="1:29">
      <c r="A26" s="370">
        <v>183</v>
      </c>
      <c r="B26" s="367" t="str">
        <f>_xlfn.IFNA(VLOOKUP(A26,'Lista de Parametros'!$C$5:$F$1000,4,FALSE),"")</f>
        <v>Cena</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70">
        <v>226</v>
      </c>
      <c r="B27" s="367" t="str">
        <f>_xlfn.IFNA(VLOOKUP(A27,'Lista de Parametros'!$C$5:$F$1000,4,FALSE),"")</f>
        <v>Ajuste de triángulo formador</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70">
        <v>79</v>
      </c>
      <c r="B28" s="367" t="str">
        <f>_xlfn.IFNA(VLOOKUP(A28,'Lista de Parametros'!$C$5:$F$1000,4,FALSE),"")</f>
        <v>Cambio de Producto</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70">
        <v>147</v>
      </c>
      <c r="B29" s="367" t="str">
        <f>_xlfn.IFNA(VLOOKUP(A29,'Lista de Parametros'!$C$5:$F$1000,4,FALSE),"")</f>
        <v>Defectos mecánicos de máquina</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70"/>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70"/>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70"/>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70"/>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70"/>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70"/>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70"/>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70"/>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70"/>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70"/>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70"/>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70"/>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70"/>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70"/>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70"/>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70"/>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70"/>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70"/>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70"/>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70"/>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70"/>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70"/>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70"/>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70"/>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70"/>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70"/>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70"/>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70"/>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70"/>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70"/>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70"/>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70"/>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70"/>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70"/>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70"/>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70"/>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70"/>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70"/>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70"/>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70"/>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70"/>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70"/>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70"/>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70"/>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70"/>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70"/>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70"/>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70"/>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70"/>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70"/>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70"/>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70"/>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70"/>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70"/>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70"/>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70"/>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70"/>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70"/>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70"/>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70"/>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70"/>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70"/>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70"/>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70"/>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70"/>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70"/>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70"/>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70"/>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70"/>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70"/>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70"/>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26" priority="3" operator="greaterThan">
      <formula>0</formula>
    </cfRule>
  </conditionalFormatting>
  <conditionalFormatting sqref="C33:W70">
    <cfRule type="cellIs" dxfId="25" priority="2" operator="greaterThan">
      <formula>0</formula>
    </cfRule>
  </conditionalFormatting>
  <conditionalFormatting sqref="C71:W100">
    <cfRule type="cellIs" dxfId="24" priority="1" operator="greaterThan">
      <formula>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5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producción'!F174*60)-SUM(C8:C100)</f>
        <v>480</v>
      </c>
      <c r="D6" s="592">
        <f>480-('Tiempos de producción'!G174*60)-SUM(D8:D100)</f>
        <v>480</v>
      </c>
      <c r="E6" s="592">
        <f>480-('Tiempos de producción'!H174*60)-SUM(E8:E100)</f>
        <v>480</v>
      </c>
      <c r="F6" s="592">
        <f>480-('Tiempos de producción'!I174*60)-SUM(F8:F100)</f>
        <v>480</v>
      </c>
      <c r="G6" s="592">
        <f>480-('Tiempos de producción'!J174*60)-SUM(G8:G100)</f>
        <v>480</v>
      </c>
      <c r="H6" s="592">
        <f>480-('Tiempos de producción'!K174*60)-SUM(H8:H100)</f>
        <v>480</v>
      </c>
      <c r="I6" s="592">
        <f>480-('Tiempos de producción'!L174*60)-SUM(I8:I100)</f>
        <v>480</v>
      </c>
      <c r="J6" s="592">
        <f>480-('Tiempos de producción'!M174*60)-SUM(J8:J100)</f>
        <v>480</v>
      </c>
      <c r="K6" s="592">
        <f>480-('Tiempos de producción'!N174*60)-SUM(K8:K100)</f>
        <v>480</v>
      </c>
      <c r="L6" s="592">
        <f>480-('Tiempos de producción'!O174*60)-SUM(L8:L100)</f>
        <v>480</v>
      </c>
      <c r="M6" s="592">
        <f>480-('Tiempos de producción'!P174*60)-SUM(M8:M100)</f>
        <v>480</v>
      </c>
      <c r="N6" s="592">
        <f>480-('Tiempos de producción'!Q174*60)-SUM(N8:N100)</f>
        <v>480</v>
      </c>
      <c r="O6" s="592">
        <f>480-('Tiempos de producción'!R174*60)-SUM(O8:O100)</f>
        <v>480</v>
      </c>
      <c r="P6" s="592">
        <f>480-('Tiempos de producción'!S174*60)-SUM(P8:P100)</f>
        <v>480</v>
      </c>
      <c r="Q6" s="592">
        <f>480-('Tiempos de producción'!T174*60)-SUM(Q8:Q100)</f>
        <v>480</v>
      </c>
      <c r="R6" s="592">
        <f>480-('Tiempos de producción'!U174*60)-SUM(R8:R100)</f>
        <v>480</v>
      </c>
      <c r="S6" s="592">
        <f>480-('Tiempos de producción'!V174*60)-SUM(S8:S100)</f>
        <v>480</v>
      </c>
      <c r="T6" s="592">
        <f>480-('Tiempos de producción'!W174*60)-SUM(T8:T100)</f>
        <v>480</v>
      </c>
      <c r="U6" s="592">
        <f>480-('Tiempos de producción'!X174*60)-SUM(U8:U100)</f>
        <v>480</v>
      </c>
      <c r="V6" s="592">
        <f>480-('Tiempos de producción'!Y174*60)-SUM(V8:V100)</f>
        <v>480</v>
      </c>
      <c r="W6" s="594">
        <f>480-('Tiempos de producción'!Z174*60)-SUM(W8:W100)</f>
        <v>480</v>
      </c>
      <c r="X6" s="434"/>
    </row>
    <row r="7" spans="1:29" ht="15.75" customHeight="1" thickBot="1">
      <c r="A7" s="297" t="s">
        <v>562</v>
      </c>
      <c r="B7" s="298" t="s">
        <v>581</v>
      </c>
      <c r="C7" s="593"/>
      <c r="D7" s="593"/>
      <c r="E7" s="593"/>
      <c r="F7" s="593"/>
      <c r="G7" s="593"/>
      <c r="H7" s="593"/>
      <c r="I7" s="593"/>
      <c r="J7" s="593"/>
      <c r="K7" s="593"/>
      <c r="L7" s="593"/>
      <c r="M7" s="593"/>
      <c r="N7" s="593"/>
      <c r="O7" s="593"/>
      <c r="P7" s="593"/>
      <c r="Q7" s="593"/>
      <c r="R7" s="593"/>
      <c r="S7" s="593"/>
      <c r="T7" s="593"/>
      <c r="U7" s="593"/>
      <c r="V7" s="593"/>
      <c r="W7" s="595"/>
      <c r="X7" s="438"/>
      <c r="AA7" s="346" t="s">
        <v>34</v>
      </c>
      <c r="AB7" s="346" t="s">
        <v>582</v>
      </c>
      <c r="AC7" s="346" t="s">
        <v>583</v>
      </c>
    </row>
    <row r="8" spans="1:29">
      <c r="A8" s="368">
        <v>187</v>
      </c>
      <c r="B8" s="367" t="str">
        <f>_xlfn.IFNA(VLOOKUP(A8,'Lista de Parametros'!$C$5:$F$1000,4,FALSE),"")</f>
        <v>Sanitización Planeada</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70">
        <v>178</v>
      </c>
      <c r="B9" s="367" t="str">
        <f>_xlfn.IFNA(VLOOKUP(A9,'Lista de Parametros'!$C$5:$F$1000,4,FALSE),"")</f>
        <v>F. Prod x Atrazo en la frecuencia de boulas/frymas</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70">
        <v>179</v>
      </c>
      <c r="B10" s="367" t="str">
        <f>_xlfn.IFNA(VLOOKUP(A10,'Lista de Parametros'!$C$5:$F$1000,4,FALSE),"")</f>
        <v>F. Prod x Purgas y Analisis Q.A (Arranques de línea)</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70">
        <v>82</v>
      </c>
      <c r="B11" s="367" t="str">
        <f>_xlfn.IFNA(VLOOKUP(A11,'Lista de Parametros'!$C$5:$F$1000,4,FALSE),"")</f>
        <v>Cambio de Laminado</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70">
        <v>193</v>
      </c>
      <c r="B12" s="367" t="str">
        <f>_xlfn.IFNA(VLOOKUP(A12,'Lista de Parametros'!$C$5:$F$1000,4,FALSE),"")</f>
        <v>Lubricación Planeada</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70">
        <v>487</v>
      </c>
      <c r="B13" s="367" t="str">
        <f>_xlfn.IFNA(VLOOKUP(A13,'Lista de Parametros'!$C$5:$F$1000,4,FALSE),"")</f>
        <v>Ajuste de Dosificacion (Peso)</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70">
        <v>120</v>
      </c>
      <c r="B14" s="367" t="str">
        <f>_xlfn.IFNA(VLOOKUP(A14,'Lista de Parametros'!$C$5:$F$1000,4,FALSE),"")</f>
        <v>Ajuste de pinzas de estirado</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70">
        <v>168</v>
      </c>
      <c r="B15" s="367" t="str">
        <f>_xlfn.IFNA(VLOOKUP(A15,'Lista de Parametros'!$C$5:$F$1000,4,FALSE),"")</f>
        <v>Escasez de Utilidades (Fuerza Mayor/Externos)</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70">
        <v>79</v>
      </c>
      <c r="B16" s="367" t="str">
        <f>_xlfn.IFNA(VLOOKUP(A16,'Lista de Parametros'!$C$5:$F$1000,4,FALSE),"")</f>
        <v>Cambio de Producto</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70">
        <v>189</v>
      </c>
      <c r="B17" s="367" t="str">
        <f>_xlfn.IFNA(VLOOKUP(A17,'Lista de Parametros'!$C$5:$F$1000,4,FALSE),"")</f>
        <v>Rotina de Sanitización</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70">
        <v>274</v>
      </c>
      <c r="B18" s="367" t="str">
        <f>_xlfn.IFNA(VLOOKUP(A18,'Lista de Parametros'!$C$5:$F$1000,4,FALSE),"")</f>
        <v>Ajuste sistema automatizado de entarimado (Robot)</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70">
        <v>574</v>
      </c>
      <c r="B19" s="367" t="str">
        <f>_xlfn.IFNA(VLOOKUP(A19,'Lista de Parametros'!$C$5:$F$1000,4,FALSE),"")</f>
        <v>ajuste de sello ultrasonico</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70">
        <v>249</v>
      </c>
      <c r="B20" s="367" t="str">
        <f>_xlfn.IFNA(VLOOKUP(A20,'Lista de Parametros'!$C$5:$F$1000,4,FALSE),"")</f>
        <v>Ajuste de Cuña de inflado (barcos/barquillos)</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70">
        <v>248</v>
      </c>
      <c r="B21" s="367" t="str">
        <f>_xlfn.IFNA(VLOOKUP(A21,'Lista de Parametros'!$C$5:$F$1000,4,FALSE),"")</f>
        <v>Ajuste de ventosas</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70">
        <v>148</v>
      </c>
      <c r="B22" s="367" t="str">
        <f>_xlfn.IFNA(VLOOKUP(A22,'Lista de Parametros'!$C$5:$F$1000,4,FALSE),"")</f>
        <v>Falta de personal</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70">
        <v>219</v>
      </c>
      <c r="B23" s="367" t="str">
        <f>_xlfn.IFNA(VLOOKUP(A23,'Lista de Parametros'!$C$5:$F$1000,4,FALSE),"")</f>
        <v>Falta de personal de QA</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70">
        <v>153</v>
      </c>
      <c r="B24" s="367" t="str">
        <f>_xlfn.IFNA(VLOOKUP(A24,'Lista de Parametros'!$C$5:$F$1000,4,FALSE),"")</f>
        <v>Defecto de laminado</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70">
        <v>230</v>
      </c>
      <c r="B25" s="367" t="str">
        <f>_xlfn.IFNA(VLOOKUP(A25,'Lista de Parametros'!$C$5:$F$1000,4,FALSE),"")</f>
        <v>Ajuste de sellos verticales</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587" t="s">
        <v>584</v>
      </c>
      <c r="AB25" s="387"/>
      <c r="AC25" s="159">
        <f>SUM(AC8:AC24)</f>
        <v>0</v>
      </c>
    </row>
    <row r="26" spans="1:29">
      <c r="A26" s="370">
        <v>188</v>
      </c>
      <c r="B26" s="367" t="str">
        <f>_xlfn.IFNA(VLOOKUP(A26,'Lista de Parametros'!$C$5:$F$1000,4,FALSE),"")</f>
        <v>Limpieza Planeada / Limpieza de Boquillas</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70">
        <v>90</v>
      </c>
      <c r="B27" s="367" t="str">
        <f>_xlfn.IFNA(VLOOKUP(A27,'Lista de Parametros'!$C$5:$F$1000,4,FALSE),"")</f>
        <v>Cambio de resorte de pinza</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70">
        <v>93</v>
      </c>
      <c r="B28" s="367" t="str">
        <f>_xlfn.IFNA(VLOOKUP(A28,'Lista de Parametros'!$C$5:$F$1000,4,FALSE),"")</f>
        <v>Arranque de línea</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70">
        <v>147</v>
      </c>
      <c r="B29" s="367" t="str">
        <f>_xlfn.IFNA(VLOOKUP(A29,'Lista de Parametros'!$C$5:$F$1000,4,FALSE),"")</f>
        <v>Defectos mecánicos de máquina</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70"/>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70"/>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70"/>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70"/>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70"/>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70"/>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70"/>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70"/>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70"/>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70"/>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70"/>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70"/>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70"/>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70"/>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70"/>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70"/>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70"/>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70"/>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70"/>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70"/>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70"/>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70"/>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70"/>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70"/>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70"/>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70"/>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70"/>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70"/>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70"/>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70"/>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70"/>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70"/>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70"/>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70"/>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70"/>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70"/>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70"/>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70"/>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70"/>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70"/>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70"/>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70"/>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70"/>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70"/>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70"/>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70"/>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70"/>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70"/>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70"/>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70"/>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70"/>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70"/>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70"/>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70"/>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70"/>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70"/>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70"/>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70"/>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70"/>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70"/>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70"/>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70"/>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70"/>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70"/>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70"/>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70"/>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70"/>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70"/>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70"/>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70"/>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70"/>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9:W32 C8:U8">
    <cfRule type="cellIs" dxfId="23" priority="4" operator="greaterThan">
      <formula>0</formula>
    </cfRule>
  </conditionalFormatting>
  <conditionalFormatting sqref="C33:W70">
    <cfRule type="cellIs" dxfId="22" priority="3" operator="greaterThan">
      <formula>0</formula>
    </cfRule>
  </conditionalFormatting>
  <conditionalFormatting sqref="C71:W100">
    <cfRule type="cellIs" dxfId="21" priority="2" operator="greaterThan">
      <formula>0</formula>
    </cfRule>
  </conditionalFormatting>
  <conditionalFormatting sqref="V8:W8">
    <cfRule type="cellIs" dxfId="20" priority="1" operator="greaterThan">
      <formula>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79998168889431442"/>
  </sheetPr>
  <dimension ref="A1:AC100"/>
  <sheetViews>
    <sheetView showGridLines="0" zoomScale="60" zoomScaleNormal="60" workbookViewId="0">
      <selection activeCell="C6" sqref="C6:C7"/>
    </sheetView>
  </sheetViews>
  <sheetFormatPr baseColWidth="10" defaultRowHeight="15"/>
  <cols>
    <col min="2" max="2" width="54.7109375" bestFit="1" customWidth="1"/>
    <col min="28" max="28" width="65.85546875" bestFit="1" customWidth="1"/>
  </cols>
  <sheetData>
    <row r="1" spans="1:29">
      <c r="S1">
        <v>9.2000000000000455</v>
      </c>
    </row>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producción'!F187*60)-SUM(C8:C32)</f>
        <v>480</v>
      </c>
      <c r="D6" s="592">
        <f>480-('Tiempos de producción'!G187*60)-SUM(D8:D32)</f>
        <v>480</v>
      </c>
      <c r="E6" s="594">
        <f>480-('Tiempos de producción'!H187*60)-SUM(E8:E32)</f>
        <v>480</v>
      </c>
      <c r="F6" s="596">
        <f>480-('Tiempos de producción'!I187*60)-SUM(F8:F32)</f>
        <v>480</v>
      </c>
      <c r="G6" s="592">
        <f>480-('Tiempos de producción'!J187*60)-SUM(G8:G32)</f>
        <v>480</v>
      </c>
      <c r="H6" s="594">
        <f>480-('Tiempos de producción'!K187*60)-SUM(H8:H32)</f>
        <v>480</v>
      </c>
      <c r="I6" s="592">
        <f>480-('Tiempos de producción'!L187*60)-SUM(I8:I32)</f>
        <v>480</v>
      </c>
      <c r="J6" s="592">
        <f>480-('Tiempos de producción'!M187*60)-SUM(J8:J32)</f>
        <v>480</v>
      </c>
      <c r="K6" s="594">
        <f>480-('Tiempos de producción'!N187*60)-SUM(K8:K32)</f>
        <v>480</v>
      </c>
      <c r="L6" s="592">
        <f>480-('Tiempos de producción'!O187*60)-SUM(L8:L32)</f>
        <v>480</v>
      </c>
      <c r="M6" s="592">
        <f>480-('Tiempos de producción'!P187*60)-SUM(M8:M32)</f>
        <v>480</v>
      </c>
      <c r="N6" s="594">
        <f>480-('Tiempos de producción'!Q187*60)-SUM(N8:N32)</f>
        <v>480</v>
      </c>
      <c r="O6" s="592">
        <f>480-('Tiempos de producción'!R187*60)-SUM(O8:O32)</f>
        <v>480</v>
      </c>
      <c r="P6" s="592">
        <f>480-('Tiempos de producción'!S187*60)-SUM(P8:P32)</f>
        <v>480</v>
      </c>
      <c r="Q6" s="594">
        <f>480-('Tiempos de producción'!T187*60)-SUM(Q8:Q32)</f>
        <v>480</v>
      </c>
      <c r="R6" s="592">
        <f>480-('Tiempos de producción'!U187*60)-SUM(R8:R32)</f>
        <v>480</v>
      </c>
      <c r="S6" s="592">
        <f>480-('Tiempos de producción'!V187*60)-SUM(S8:S32)</f>
        <v>480</v>
      </c>
      <c r="T6" s="594">
        <f>480-('Tiempos de producción'!W187*60)-SUM(T8:T32)</f>
        <v>480</v>
      </c>
      <c r="U6" s="592">
        <f>480-('Tiempos de producción'!X187*60)-SUM(U8:U32)</f>
        <v>480</v>
      </c>
      <c r="V6" s="592">
        <f>480-('Tiempos de producción'!Y187*60)-SUM(V8:V32)</f>
        <v>480</v>
      </c>
      <c r="W6" s="594">
        <f>480-('Tiempos de producción'!Z187*60)-SUM(W8:W32)</f>
        <v>480</v>
      </c>
      <c r="X6" s="434"/>
    </row>
    <row r="7" spans="1:29" ht="15.75" customHeight="1" thickBot="1">
      <c r="A7" s="297" t="s">
        <v>562</v>
      </c>
      <c r="B7" s="298" t="s">
        <v>581</v>
      </c>
      <c r="C7" s="593"/>
      <c r="D7" s="593"/>
      <c r="E7" s="595"/>
      <c r="F7" s="597"/>
      <c r="G7" s="593"/>
      <c r="H7" s="595"/>
      <c r="I7" s="593"/>
      <c r="J7" s="593"/>
      <c r="K7" s="595"/>
      <c r="L7" s="593"/>
      <c r="M7" s="593"/>
      <c r="N7" s="595"/>
      <c r="O7" s="593"/>
      <c r="P7" s="593"/>
      <c r="Q7" s="595"/>
      <c r="R7" s="593"/>
      <c r="S7" s="593"/>
      <c r="T7" s="595"/>
      <c r="U7" s="593"/>
      <c r="V7" s="593"/>
      <c r="W7" s="595"/>
      <c r="X7" s="438"/>
      <c r="AA7" s="346" t="s">
        <v>34</v>
      </c>
      <c r="AB7" s="346" t="s">
        <v>582</v>
      </c>
      <c r="AC7" s="346" t="s">
        <v>583</v>
      </c>
    </row>
    <row r="8" spans="1:29">
      <c r="A8" s="368">
        <v>188</v>
      </c>
      <c r="B8" s="367" t="str">
        <f>_xlfn.IFNA(VLOOKUP(A8,'Lista de Parametros'!$C$5:$F$1000,4,FALSE),"")</f>
        <v>Limpieza Planeada / Limpieza de Boquillas</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70">
        <v>82</v>
      </c>
      <c r="B9" s="367" t="str">
        <f>_xlfn.IFNA(VLOOKUP(A9,'Lista de Parametros'!$C$5:$F$1000,4,FALSE),"")</f>
        <v>Cambio de Laminado</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70">
        <v>193</v>
      </c>
      <c r="B10" s="367" t="str">
        <f>_xlfn.IFNA(VLOOKUP(A10,'Lista de Parametros'!$C$5:$F$1000,4,FALSE),"")</f>
        <v>Lubricación Planeada</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70">
        <v>168</v>
      </c>
      <c r="B11" s="367" t="str">
        <f>_xlfn.IFNA(VLOOKUP(A11,'Lista de Parametros'!$C$5:$F$1000,4,FALSE),"")</f>
        <v>Escasez de Utilidades (Fuerza Mayor/Externos)</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70">
        <v>191</v>
      </c>
      <c r="B12" s="367" t="str">
        <f>_xlfn.IFNA(VLOOKUP(A12,'Lista de Parametros'!$C$5:$F$1000,4,FALSE),"")</f>
        <v>Limpieza Inesperada</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70">
        <v>564</v>
      </c>
      <c r="B13" s="367" t="str">
        <f>_xlfn.IFNA(VLOOKUP(A13,'Lista de Parametros'!$C$5:$F$1000,4,FALSE),"")</f>
        <v>Ajuste de vacio (bomba y ventosas)</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70">
        <v>169</v>
      </c>
      <c r="B14" s="367" t="str">
        <f>_xlfn.IFNA(VLOOKUP(A14,'Lista de Parametros'!$C$5:$F$1000,4,FALSE),"")</f>
        <v>Modificaciones planeadas (planta o equipos)</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70">
        <v>93</v>
      </c>
      <c r="B15" s="367" t="str">
        <f>_xlfn.IFNA(VLOOKUP(A15,'Lista de Parametros'!$C$5:$F$1000,4,FALSE),"")</f>
        <v>Arranque de línea</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70">
        <v>123</v>
      </c>
      <c r="B16" s="367" t="str">
        <f>_xlfn.IFNA(VLOOKUP(A16,'Lista de Parametros'!$C$5:$F$1000,4,FALSE),"")</f>
        <v>Ajuste de ventosas</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70">
        <v>270</v>
      </c>
      <c r="B17" s="367" t="str">
        <f>_xlfn.IFNA(VLOOKUP(A17,'Lista de Parametros'!$C$5:$F$1000,4,FALSE),"")</f>
        <v>Ajuste de temperatura de producto</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70">
        <v>209</v>
      </c>
      <c r="B18" s="367" t="str">
        <f>_xlfn.IFNA(VLOOKUP(A18,'Lista de Parametros'!$C$5:$F$1000,4,FALSE),"")</f>
        <v>F. Prod x Analisis de Batche</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70">
        <v>79</v>
      </c>
      <c r="B19" s="367" t="str">
        <f>_xlfn.IFNA(VLOOKUP(A19,'Lista de Parametros'!$C$5:$F$1000,4,FALSE),"")</f>
        <v>Cambio de Producto</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70">
        <v>178</v>
      </c>
      <c r="B20" s="367" t="str">
        <f>_xlfn.IFNA(VLOOKUP(A20,'Lista de Parametros'!$C$5:$F$1000,4,FALSE),"")</f>
        <v>F. Prod x Atrazo en la frecuencia de boulas/frymas</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70">
        <v>179</v>
      </c>
      <c r="B21" s="367" t="str">
        <f>_xlfn.IFNA(VLOOKUP(A21,'Lista de Parametros'!$C$5:$F$1000,4,FALSE),"")</f>
        <v>F. Prod x Purgas y Analisis Q.A (Arranques de línea)</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70">
        <v>274</v>
      </c>
      <c r="B22" s="367" t="str">
        <f>_xlfn.IFNA(VLOOKUP(A22,'Lista de Parametros'!$C$5:$F$1000,4,FALSE),"")</f>
        <v>Ajuste sistema automatizado de entarimado (Robot)</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70">
        <v>190</v>
      </c>
      <c r="B23" s="367" t="str">
        <f>_xlfn.IFNA(VLOOKUP(A23,'Lista de Parametros'!$C$5:$F$1000,4,FALSE),"")</f>
        <v>Rutina de Limpieza</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70">
        <v>184</v>
      </c>
      <c r="B24" s="367" t="str">
        <f>_xlfn.IFNA(VLOOKUP(A24,'Lista de Parametros'!$C$5:$F$1000,4,FALSE),"")</f>
        <v>Cafe</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70">
        <v>145</v>
      </c>
      <c r="B25" s="367" t="str">
        <f>_xlfn.IFNA(VLOOKUP(A25,'Lista de Parametros'!$C$5:$F$1000,4,FALSE),"")</f>
        <v>Otros paros menores</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605" t="s">
        <v>584</v>
      </c>
      <c r="AB25" s="606"/>
      <c r="AC25" s="159">
        <f>SUM(AC8:AC24)</f>
        <v>0</v>
      </c>
    </row>
    <row r="26" spans="1:29">
      <c r="A26" s="370">
        <v>147</v>
      </c>
      <c r="B26" s="367" t="str">
        <f>_xlfn.IFNA(VLOOKUP(A26,'Lista de Parametros'!$C$5:$F$1000,4,FALSE),"")</f>
        <v>Defectos mecánicos de máquina</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70"/>
      <c r="B27" s="367" t="str">
        <f>_xlfn.IFNA(VLOOKUP(A27,'Lista de Parametros'!$C$5:$F$1000,4,FALSE),"")</f>
        <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70"/>
      <c r="B28" s="367" t="str">
        <f>_xlfn.IFNA(VLOOKUP(A28,'Lista de Parametros'!$C$5:$F$1000,4,FALSE),"")</f>
        <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70"/>
      <c r="B29" s="367" t="str">
        <f>_xlfn.IFNA(VLOOKUP(A29,'Lista de Parametros'!$C$5:$F$1000,4,FALSE),"")</f>
        <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70"/>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70"/>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70"/>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70"/>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70"/>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70"/>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70"/>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70"/>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70"/>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70"/>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70"/>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70"/>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70"/>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70"/>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70"/>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70"/>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70"/>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70"/>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70"/>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70"/>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70"/>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70"/>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70"/>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70"/>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70"/>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70"/>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70"/>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70"/>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70"/>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70"/>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70"/>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70"/>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70"/>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70"/>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70"/>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70"/>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70"/>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70"/>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70"/>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70"/>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70"/>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70"/>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70"/>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70"/>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70"/>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70"/>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70"/>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70"/>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70"/>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70"/>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70"/>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70"/>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70"/>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70"/>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70"/>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70"/>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70"/>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70"/>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70"/>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70"/>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70"/>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70"/>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70"/>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70"/>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70"/>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70"/>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70"/>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70"/>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70"/>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70"/>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70"/>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9:W32 C8:U8">
    <cfRule type="cellIs" dxfId="19" priority="4" operator="greaterThan">
      <formula>0</formula>
    </cfRule>
  </conditionalFormatting>
  <conditionalFormatting sqref="C33:W70">
    <cfRule type="cellIs" dxfId="18" priority="3" operator="greaterThan">
      <formula>0</formula>
    </cfRule>
  </conditionalFormatting>
  <conditionalFormatting sqref="C71:W100">
    <cfRule type="cellIs" dxfId="17" priority="2" operator="greaterThan">
      <formula>0</formula>
    </cfRule>
  </conditionalFormatting>
  <conditionalFormatting sqref="V8:W8">
    <cfRule type="cellIs" dxfId="16"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249977111117893"/>
  </sheetPr>
  <dimension ref="B2:F915"/>
  <sheetViews>
    <sheetView topLeftCell="B856" zoomScale="80" zoomScaleNormal="80" workbookViewId="0">
      <selection activeCell="H11" sqref="H11"/>
    </sheetView>
  </sheetViews>
  <sheetFormatPr baseColWidth="10" defaultRowHeight="15"/>
  <cols>
    <col min="2" max="2" width="29.28515625" bestFit="1" customWidth="1"/>
    <col min="3" max="3" width="7.140625" bestFit="1" customWidth="1"/>
    <col min="4" max="4" width="36.5703125" bestFit="1" customWidth="1"/>
    <col min="5" max="5" width="50.42578125" bestFit="1" customWidth="1"/>
    <col min="6" max="6" width="93.5703125" bestFit="1" customWidth="1"/>
  </cols>
  <sheetData>
    <row r="2" spans="2:6">
      <c r="B2" s="562" t="s">
        <v>32</v>
      </c>
      <c r="C2" s="563"/>
      <c r="D2" s="563"/>
      <c r="E2" s="563"/>
      <c r="F2" s="564"/>
    </row>
    <row r="3" spans="2:6">
      <c r="B3" s="565"/>
      <c r="C3" s="437"/>
      <c r="D3" s="437"/>
      <c r="E3" s="437"/>
      <c r="F3" s="438"/>
    </row>
    <row r="4" spans="2:6">
      <c r="B4" s="296" t="s">
        <v>33</v>
      </c>
      <c r="C4" s="296" t="s">
        <v>34</v>
      </c>
      <c r="D4" s="296" t="s">
        <v>35</v>
      </c>
      <c r="E4" s="296" t="s">
        <v>36</v>
      </c>
      <c r="F4" s="296" t="s">
        <v>37</v>
      </c>
    </row>
    <row r="5" spans="2:6">
      <c r="B5" s="159" t="s">
        <v>38</v>
      </c>
      <c r="C5" s="159">
        <v>192</v>
      </c>
      <c r="D5" s="159" t="s">
        <v>39</v>
      </c>
      <c r="E5" s="159" t="s">
        <v>40</v>
      </c>
      <c r="F5" s="159" t="s">
        <v>42</v>
      </c>
    </row>
    <row r="6" spans="2:6">
      <c r="B6" s="159" t="s">
        <v>38</v>
      </c>
      <c r="C6" s="159">
        <v>275</v>
      </c>
      <c r="D6" s="159" t="s">
        <v>39</v>
      </c>
      <c r="E6" s="159" t="s">
        <v>40</v>
      </c>
      <c r="F6" s="159" t="s">
        <v>43</v>
      </c>
    </row>
    <row r="7" spans="2:6">
      <c r="B7" s="159" t="s">
        <v>38</v>
      </c>
      <c r="C7" s="159">
        <v>631</v>
      </c>
      <c r="D7" s="159" t="s">
        <v>39</v>
      </c>
      <c r="E7" s="159" t="s">
        <v>40</v>
      </c>
      <c r="F7" s="159" t="s">
        <v>596</v>
      </c>
    </row>
    <row r="8" spans="2:6">
      <c r="B8" s="159" t="s">
        <v>38</v>
      </c>
      <c r="C8" s="159">
        <v>193</v>
      </c>
      <c r="D8" s="159" t="s">
        <v>39</v>
      </c>
      <c r="E8" s="159" t="s">
        <v>40</v>
      </c>
      <c r="F8" s="159" t="s">
        <v>41</v>
      </c>
    </row>
    <row r="9" spans="2:6">
      <c r="B9" s="159" t="s">
        <v>38</v>
      </c>
      <c r="C9" s="159">
        <v>630</v>
      </c>
      <c r="D9" s="159" t="s">
        <v>39</v>
      </c>
      <c r="E9" s="159" t="s">
        <v>40</v>
      </c>
      <c r="F9" s="159" t="s">
        <v>597</v>
      </c>
    </row>
    <row r="10" spans="2:6">
      <c r="B10" s="159" t="s">
        <v>38</v>
      </c>
      <c r="C10" s="159">
        <v>183</v>
      </c>
      <c r="D10" s="159" t="s">
        <v>44</v>
      </c>
      <c r="E10" s="159" t="s">
        <v>40</v>
      </c>
      <c r="F10" s="159" t="s">
        <v>47</v>
      </c>
    </row>
    <row r="11" spans="2:6">
      <c r="B11" s="159" t="s">
        <v>38</v>
      </c>
      <c r="C11" s="159">
        <v>632</v>
      </c>
      <c r="D11" s="159" t="s">
        <v>44</v>
      </c>
      <c r="E11" s="159" t="s">
        <v>40</v>
      </c>
      <c r="F11" s="159" t="s">
        <v>598</v>
      </c>
    </row>
    <row r="12" spans="2:6">
      <c r="B12" s="159" t="s">
        <v>38</v>
      </c>
      <c r="C12" s="159">
        <v>182</v>
      </c>
      <c r="D12" s="159" t="s">
        <v>44</v>
      </c>
      <c r="E12" s="159" t="s">
        <v>40</v>
      </c>
      <c r="F12" s="159" t="s">
        <v>45</v>
      </c>
    </row>
    <row r="13" spans="2:6">
      <c r="B13" s="159" t="s">
        <v>38</v>
      </c>
      <c r="C13" s="159">
        <v>184</v>
      </c>
      <c r="D13" s="159" t="s">
        <v>44</v>
      </c>
      <c r="E13" s="159" t="s">
        <v>40</v>
      </c>
      <c r="F13" s="159" t="s">
        <v>46</v>
      </c>
    </row>
    <row r="14" spans="2:6">
      <c r="B14" s="159" t="s">
        <v>599</v>
      </c>
      <c r="C14" s="159">
        <v>92</v>
      </c>
      <c r="D14" s="159" t="s">
        <v>48</v>
      </c>
      <c r="E14" s="159" t="s">
        <v>49</v>
      </c>
      <c r="F14" s="159" t="s">
        <v>60</v>
      </c>
    </row>
    <row r="15" spans="2:6">
      <c r="B15" s="159" t="s">
        <v>599</v>
      </c>
      <c r="C15" s="159">
        <v>85</v>
      </c>
      <c r="D15" s="159" t="s">
        <v>48</v>
      </c>
      <c r="E15" s="159" t="s">
        <v>49</v>
      </c>
      <c r="F15" s="159" t="s">
        <v>61</v>
      </c>
    </row>
    <row r="16" spans="2:6">
      <c r="B16" s="159" t="s">
        <v>599</v>
      </c>
      <c r="C16" s="159">
        <v>617</v>
      </c>
      <c r="D16" s="159" t="s">
        <v>48</v>
      </c>
      <c r="E16" s="159" t="s">
        <v>49</v>
      </c>
      <c r="F16" s="159" t="s">
        <v>62</v>
      </c>
    </row>
    <row r="17" spans="2:6">
      <c r="B17" s="159" t="s">
        <v>599</v>
      </c>
      <c r="C17" s="159">
        <v>87</v>
      </c>
      <c r="D17" s="159" t="s">
        <v>48</v>
      </c>
      <c r="E17" s="159" t="s">
        <v>49</v>
      </c>
      <c r="F17" s="159" t="s">
        <v>50</v>
      </c>
    </row>
    <row r="18" spans="2:6">
      <c r="B18" s="159" t="s">
        <v>599</v>
      </c>
      <c r="C18" s="159">
        <v>649</v>
      </c>
      <c r="D18" s="159" t="s">
        <v>48</v>
      </c>
      <c r="E18" s="159" t="s">
        <v>49</v>
      </c>
      <c r="F18" s="159" t="s">
        <v>600</v>
      </c>
    </row>
    <row r="19" spans="2:6">
      <c r="B19" s="159" t="s">
        <v>599</v>
      </c>
      <c r="C19" s="159">
        <v>89</v>
      </c>
      <c r="D19" s="159" t="s">
        <v>48</v>
      </c>
      <c r="E19" s="159" t="s">
        <v>49</v>
      </c>
      <c r="F19" s="159" t="s">
        <v>51</v>
      </c>
    </row>
    <row r="20" spans="2:6">
      <c r="B20" s="159" t="s">
        <v>599</v>
      </c>
      <c r="C20" s="159">
        <v>82</v>
      </c>
      <c r="D20" s="159" t="s">
        <v>48</v>
      </c>
      <c r="E20" s="159" t="s">
        <v>49</v>
      </c>
      <c r="F20" s="159" t="s">
        <v>52</v>
      </c>
    </row>
    <row r="21" spans="2:6">
      <c r="B21" s="159" t="s">
        <v>599</v>
      </c>
      <c r="C21" s="159">
        <v>91</v>
      </c>
      <c r="D21" s="159" t="s">
        <v>48</v>
      </c>
      <c r="E21" s="159" t="s">
        <v>49</v>
      </c>
      <c r="F21" s="159" t="s">
        <v>53</v>
      </c>
    </row>
    <row r="22" spans="2:6">
      <c r="B22" s="159" t="s">
        <v>599</v>
      </c>
      <c r="C22" s="159">
        <v>84</v>
      </c>
      <c r="D22" s="159" t="s">
        <v>48</v>
      </c>
      <c r="E22" s="159" t="s">
        <v>49</v>
      </c>
      <c r="F22" s="159" t="s">
        <v>54</v>
      </c>
    </row>
    <row r="23" spans="2:6">
      <c r="B23" s="159" t="s">
        <v>599</v>
      </c>
      <c r="C23" s="159">
        <v>584</v>
      </c>
      <c r="D23" s="159" t="s">
        <v>48</v>
      </c>
      <c r="E23" s="159" t="s">
        <v>49</v>
      </c>
      <c r="F23" s="159" t="s">
        <v>55</v>
      </c>
    </row>
    <row r="24" spans="2:6">
      <c r="B24" s="159" t="s">
        <v>599</v>
      </c>
      <c r="C24" s="159">
        <v>86</v>
      </c>
      <c r="D24" s="159" t="s">
        <v>48</v>
      </c>
      <c r="E24" s="159" t="s">
        <v>49</v>
      </c>
      <c r="F24" s="159" t="s">
        <v>56</v>
      </c>
    </row>
    <row r="25" spans="2:6">
      <c r="B25" s="159" t="s">
        <v>599</v>
      </c>
      <c r="C25" s="159">
        <v>648</v>
      </c>
      <c r="D25" s="159" t="s">
        <v>48</v>
      </c>
      <c r="E25" s="159" t="s">
        <v>49</v>
      </c>
      <c r="F25" s="159" t="s">
        <v>601</v>
      </c>
    </row>
    <row r="26" spans="2:6">
      <c r="B26" s="159" t="s">
        <v>599</v>
      </c>
      <c r="C26" s="159">
        <v>88</v>
      </c>
      <c r="D26" s="159" t="s">
        <v>48</v>
      </c>
      <c r="E26" s="159" t="s">
        <v>49</v>
      </c>
      <c r="F26" s="159" t="s">
        <v>57</v>
      </c>
    </row>
    <row r="27" spans="2:6">
      <c r="B27" s="159" t="s">
        <v>599</v>
      </c>
      <c r="C27" s="159">
        <v>650</v>
      </c>
      <c r="D27" s="159" t="s">
        <v>48</v>
      </c>
      <c r="E27" s="159" t="s">
        <v>49</v>
      </c>
      <c r="F27" s="159" t="s">
        <v>602</v>
      </c>
    </row>
    <row r="28" spans="2:6">
      <c r="B28" s="159" t="s">
        <v>599</v>
      </c>
      <c r="C28" s="159">
        <v>90</v>
      </c>
      <c r="D28" s="159" t="s">
        <v>48</v>
      </c>
      <c r="E28" s="159" t="s">
        <v>49</v>
      </c>
      <c r="F28" s="159" t="s">
        <v>58</v>
      </c>
    </row>
    <row r="29" spans="2:6">
      <c r="B29" s="159" t="s">
        <v>599</v>
      </c>
      <c r="C29" s="159">
        <v>83</v>
      </c>
      <c r="D29" s="159" t="s">
        <v>48</v>
      </c>
      <c r="E29" s="159" t="s">
        <v>49</v>
      </c>
      <c r="F29" s="159" t="s">
        <v>59</v>
      </c>
    </row>
    <row r="30" spans="2:6">
      <c r="B30" s="159" t="s">
        <v>599</v>
      </c>
      <c r="C30" s="159">
        <v>176</v>
      </c>
      <c r="D30" s="159" t="s">
        <v>603</v>
      </c>
      <c r="E30" s="159" t="s">
        <v>40</v>
      </c>
      <c r="F30" s="159" t="s">
        <v>66</v>
      </c>
    </row>
    <row r="31" spans="2:6">
      <c r="B31" s="159" t="s">
        <v>599</v>
      </c>
      <c r="C31" s="159">
        <v>172</v>
      </c>
      <c r="D31" s="159" t="s">
        <v>603</v>
      </c>
      <c r="E31" s="159" t="s">
        <v>40</v>
      </c>
      <c r="F31" s="159" t="s">
        <v>64</v>
      </c>
    </row>
    <row r="32" spans="2:6">
      <c r="B32" s="159" t="s">
        <v>599</v>
      </c>
      <c r="C32" s="159">
        <v>174</v>
      </c>
      <c r="D32" s="159" t="s">
        <v>603</v>
      </c>
      <c r="E32" s="159" t="s">
        <v>40</v>
      </c>
      <c r="F32" s="159" t="s">
        <v>65</v>
      </c>
    </row>
    <row r="33" spans="2:6">
      <c r="B33" s="159" t="s">
        <v>599</v>
      </c>
      <c r="C33" s="159">
        <v>173</v>
      </c>
      <c r="D33" s="159" t="s">
        <v>603</v>
      </c>
      <c r="E33" s="159" t="s">
        <v>40</v>
      </c>
      <c r="F33" s="159" t="s">
        <v>67</v>
      </c>
    </row>
    <row r="34" spans="2:6">
      <c r="B34" s="159" t="s">
        <v>599</v>
      </c>
      <c r="C34" s="159">
        <v>750</v>
      </c>
      <c r="D34" s="159" t="s">
        <v>68</v>
      </c>
      <c r="E34" s="159" t="s">
        <v>215</v>
      </c>
      <c r="F34" s="159" t="s">
        <v>604</v>
      </c>
    </row>
    <row r="35" spans="2:6">
      <c r="B35" s="159" t="s">
        <v>599</v>
      </c>
      <c r="C35" s="159">
        <v>291</v>
      </c>
      <c r="D35" s="159" t="s">
        <v>68</v>
      </c>
      <c r="E35" s="159" t="s">
        <v>78</v>
      </c>
      <c r="F35" s="159" t="s">
        <v>217</v>
      </c>
    </row>
    <row r="36" spans="2:6">
      <c r="B36" s="159" t="s">
        <v>599</v>
      </c>
      <c r="C36" s="159">
        <v>766</v>
      </c>
      <c r="D36" s="159" t="s">
        <v>68</v>
      </c>
      <c r="E36" s="159" t="s">
        <v>605</v>
      </c>
      <c r="F36" s="159" t="s">
        <v>606</v>
      </c>
    </row>
    <row r="37" spans="2:6">
      <c r="B37" s="159" t="s">
        <v>599</v>
      </c>
      <c r="C37" s="159">
        <v>307</v>
      </c>
      <c r="D37" s="159" t="s">
        <v>68</v>
      </c>
      <c r="E37" s="159" t="s">
        <v>80</v>
      </c>
      <c r="F37" s="159" t="s">
        <v>218</v>
      </c>
    </row>
    <row r="38" spans="2:6">
      <c r="B38" s="159" t="s">
        <v>599</v>
      </c>
      <c r="C38" s="159">
        <v>782</v>
      </c>
      <c r="D38" s="159" t="s">
        <v>68</v>
      </c>
      <c r="E38" s="159" t="s">
        <v>607</v>
      </c>
      <c r="F38" s="159" t="s">
        <v>608</v>
      </c>
    </row>
    <row r="39" spans="2:6">
      <c r="B39" s="159" t="s">
        <v>599</v>
      </c>
      <c r="C39" s="159">
        <v>323</v>
      </c>
      <c r="D39" s="159" t="s">
        <v>68</v>
      </c>
      <c r="E39" s="159" t="s">
        <v>80</v>
      </c>
      <c r="F39" s="159" t="s">
        <v>219</v>
      </c>
    </row>
    <row r="40" spans="2:6">
      <c r="B40" s="159" t="s">
        <v>599</v>
      </c>
      <c r="C40" s="159">
        <v>798</v>
      </c>
      <c r="D40" s="159" t="s">
        <v>68</v>
      </c>
      <c r="E40" s="159" t="s">
        <v>609</v>
      </c>
      <c r="F40" s="159" t="s">
        <v>610</v>
      </c>
    </row>
    <row r="41" spans="2:6">
      <c r="B41" s="159" t="s">
        <v>599</v>
      </c>
      <c r="C41" s="159">
        <v>339</v>
      </c>
      <c r="D41" s="159" t="s">
        <v>68</v>
      </c>
      <c r="E41" s="159" t="s">
        <v>99</v>
      </c>
      <c r="F41" s="159" t="s">
        <v>220</v>
      </c>
    </row>
    <row r="42" spans="2:6">
      <c r="B42" s="159" t="s">
        <v>599</v>
      </c>
      <c r="C42" s="159">
        <v>34</v>
      </c>
      <c r="D42" s="159" t="s">
        <v>68</v>
      </c>
      <c r="E42" s="159" t="s">
        <v>102</v>
      </c>
      <c r="F42" s="159" t="s">
        <v>222</v>
      </c>
    </row>
    <row r="43" spans="2:6">
      <c r="B43" s="159" t="s">
        <v>599</v>
      </c>
      <c r="C43" s="159">
        <v>846</v>
      </c>
      <c r="D43" s="159" t="s">
        <v>68</v>
      </c>
      <c r="E43" s="159" t="s">
        <v>611</v>
      </c>
      <c r="F43" s="159" t="s">
        <v>612</v>
      </c>
    </row>
    <row r="44" spans="2:6">
      <c r="B44" s="159" t="s">
        <v>599</v>
      </c>
      <c r="C44" s="159">
        <v>354</v>
      </c>
      <c r="D44" s="159" t="s">
        <v>68</v>
      </c>
      <c r="E44" s="159" t="s">
        <v>86</v>
      </c>
      <c r="F44" s="159" t="s">
        <v>221</v>
      </c>
    </row>
    <row r="45" spans="2:6">
      <c r="B45" s="159" t="s">
        <v>599</v>
      </c>
      <c r="C45" s="159">
        <v>659</v>
      </c>
      <c r="D45" s="159" t="s">
        <v>68</v>
      </c>
      <c r="E45" s="159" t="s">
        <v>147</v>
      </c>
      <c r="F45" s="159" t="s">
        <v>613</v>
      </c>
    </row>
    <row r="46" spans="2:6">
      <c r="B46" s="159" t="s">
        <v>599</v>
      </c>
      <c r="C46" s="159">
        <v>869</v>
      </c>
      <c r="D46" s="159" t="s">
        <v>68</v>
      </c>
      <c r="E46" s="159" t="s">
        <v>614</v>
      </c>
      <c r="F46" s="159" t="s">
        <v>615</v>
      </c>
    </row>
    <row r="47" spans="2:6">
      <c r="B47" s="159" t="s">
        <v>599</v>
      </c>
      <c r="C47" s="159">
        <v>855</v>
      </c>
      <c r="D47" s="159" t="s">
        <v>68</v>
      </c>
      <c r="E47" s="159" t="s">
        <v>86</v>
      </c>
      <c r="F47" s="159" t="s">
        <v>616</v>
      </c>
    </row>
    <row r="48" spans="2:6">
      <c r="B48" s="159" t="s">
        <v>599</v>
      </c>
      <c r="C48" s="159">
        <v>53</v>
      </c>
      <c r="D48" s="159" t="s">
        <v>68</v>
      </c>
      <c r="E48" s="159" t="s">
        <v>71</v>
      </c>
      <c r="F48" s="159" t="s">
        <v>160</v>
      </c>
    </row>
    <row r="49" spans="2:6">
      <c r="B49" s="159" t="s">
        <v>599</v>
      </c>
      <c r="C49" s="159">
        <v>627</v>
      </c>
      <c r="D49" s="159" t="s">
        <v>68</v>
      </c>
      <c r="E49" s="159" t="s">
        <v>617</v>
      </c>
      <c r="F49" s="159" t="s">
        <v>618</v>
      </c>
    </row>
    <row r="50" spans="2:6">
      <c r="B50" s="159" t="s">
        <v>599</v>
      </c>
      <c r="C50" s="159">
        <v>669</v>
      </c>
      <c r="D50" s="159" t="s">
        <v>68</v>
      </c>
      <c r="E50" s="159" t="s">
        <v>106</v>
      </c>
      <c r="F50" s="159" t="s">
        <v>619</v>
      </c>
    </row>
    <row r="51" spans="2:6">
      <c r="B51" s="159" t="s">
        <v>599</v>
      </c>
      <c r="C51" s="159">
        <v>687</v>
      </c>
      <c r="D51" s="159" t="s">
        <v>68</v>
      </c>
      <c r="E51" s="159" t="s">
        <v>620</v>
      </c>
      <c r="F51" s="159" t="s">
        <v>621</v>
      </c>
    </row>
    <row r="52" spans="2:6">
      <c r="B52" s="159" t="s">
        <v>599</v>
      </c>
      <c r="C52" s="159">
        <v>716</v>
      </c>
      <c r="D52" s="159" t="s">
        <v>68</v>
      </c>
      <c r="E52" s="159" t="s">
        <v>91</v>
      </c>
      <c r="F52" s="159" t="s">
        <v>622</v>
      </c>
    </row>
    <row r="53" spans="2:6">
      <c r="B53" s="159" t="s">
        <v>599</v>
      </c>
      <c r="C53" s="159">
        <v>702</v>
      </c>
      <c r="D53" s="159" t="s">
        <v>68</v>
      </c>
      <c r="E53" s="159" t="s">
        <v>623</v>
      </c>
      <c r="F53" s="159" t="s">
        <v>624</v>
      </c>
    </row>
    <row r="54" spans="2:6">
      <c r="B54" s="159" t="s">
        <v>599</v>
      </c>
      <c r="C54" s="159">
        <v>625</v>
      </c>
      <c r="D54" s="159" t="s">
        <v>68</v>
      </c>
      <c r="E54" s="159" t="s">
        <v>40</v>
      </c>
      <c r="F54" s="159" t="s">
        <v>625</v>
      </c>
    </row>
    <row r="55" spans="2:6">
      <c r="B55" s="159" t="s">
        <v>599</v>
      </c>
      <c r="C55" s="159">
        <v>728</v>
      </c>
      <c r="D55" s="159" t="s">
        <v>68</v>
      </c>
      <c r="E55" s="159" t="s">
        <v>626</v>
      </c>
      <c r="F55" s="159" t="s">
        <v>627</v>
      </c>
    </row>
    <row r="56" spans="2:6">
      <c r="B56" s="159" t="s">
        <v>599</v>
      </c>
      <c r="C56" s="159">
        <v>287</v>
      </c>
      <c r="D56" s="159" t="s">
        <v>68</v>
      </c>
      <c r="E56" s="159" t="s">
        <v>73</v>
      </c>
      <c r="F56" s="159" t="s">
        <v>214</v>
      </c>
    </row>
    <row r="57" spans="2:6">
      <c r="B57" s="159" t="s">
        <v>599</v>
      </c>
      <c r="C57" s="159">
        <v>759</v>
      </c>
      <c r="D57" s="159" t="s">
        <v>68</v>
      </c>
      <c r="E57" s="159" t="s">
        <v>628</v>
      </c>
      <c r="F57" s="159" t="s">
        <v>629</v>
      </c>
    </row>
    <row r="58" spans="2:6">
      <c r="B58" s="159" t="s">
        <v>599</v>
      </c>
      <c r="C58" s="159">
        <v>300</v>
      </c>
      <c r="D58" s="159" t="s">
        <v>68</v>
      </c>
      <c r="E58" s="159" t="s">
        <v>78</v>
      </c>
      <c r="F58" s="159" t="s">
        <v>228</v>
      </c>
    </row>
    <row r="59" spans="2:6">
      <c r="B59" s="159" t="s">
        <v>599</v>
      </c>
      <c r="C59" s="159">
        <v>775</v>
      </c>
      <c r="D59" s="159" t="s">
        <v>68</v>
      </c>
      <c r="E59" s="159" t="s">
        <v>605</v>
      </c>
      <c r="F59" s="159" t="s">
        <v>630</v>
      </c>
    </row>
    <row r="60" spans="2:6">
      <c r="B60" s="159" t="s">
        <v>599</v>
      </c>
      <c r="C60" s="159">
        <v>316</v>
      </c>
      <c r="D60" s="159" t="s">
        <v>68</v>
      </c>
      <c r="E60" s="159" t="s">
        <v>80</v>
      </c>
      <c r="F60" s="159" t="s">
        <v>229</v>
      </c>
    </row>
    <row r="61" spans="2:6">
      <c r="B61" s="159" t="s">
        <v>599</v>
      </c>
      <c r="C61" s="159">
        <v>791</v>
      </c>
      <c r="D61" s="159" t="s">
        <v>68</v>
      </c>
      <c r="E61" s="159" t="s">
        <v>609</v>
      </c>
      <c r="F61" s="159" t="s">
        <v>631</v>
      </c>
    </row>
    <row r="62" spans="2:6">
      <c r="B62" s="159" t="s">
        <v>599</v>
      </c>
      <c r="C62" s="159">
        <v>332</v>
      </c>
      <c r="D62" s="159" t="s">
        <v>68</v>
      </c>
      <c r="E62" s="159" t="s">
        <v>82</v>
      </c>
      <c r="F62" s="159" t="s">
        <v>230</v>
      </c>
    </row>
    <row r="63" spans="2:6">
      <c r="B63" s="159" t="s">
        <v>599</v>
      </c>
      <c r="C63" s="159">
        <v>807</v>
      </c>
      <c r="D63" s="159" t="s">
        <v>68</v>
      </c>
      <c r="E63" s="159" t="s">
        <v>609</v>
      </c>
      <c r="F63" s="159" t="s">
        <v>632</v>
      </c>
    </row>
    <row r="64" spans="2:6">
      <c r="B64" s="159" t="s">
        <v>599</v>
      </c>
      <c r="C64" s="159">
        <v>347</v>
      </c>
      <c r="D64" s="159" t="s">
        <v>68</v>
      </c>
      <c r="E64" s="159" t="s">
        <v>156</v>
      </c>
      <c r="F64" s="159" t="s">
        <v>231</v>
      </c>
    </row>
    <row r="65" spans="2:6">
      <c r="B65" s="159" t="s">
        <v>599</v>
      </c>
      <c r="C65" s="159">
        <v>43</v>
      </c>
      <c r="D65" s="159" t="s">
        <v>68</v>
      </c>
      <c r="E65" s="159" t="s">
        <v>147</v>
      </c>
      <c r="F65" s="159" t="s">
        <v>223</v>
      </c>
    </row>
    <row r="66" spans="2:6">
      <c r="B66" s="159" t="s">
        <v>599</v>
      </c>
      <c r="C66" s="159">
        <v>862</v>
      </c>
      <c r="D66" s="159" t="s">
        <v>68</v>
      </c>
      <c r="E66" s="159" t="s">
        <v>633</v>
      </c>
      <c r="F66" s="159" t="s">
        <v>634</v>
      </c>
    </row>
    <row r="67" spans="2:6">
      <c r="B67" s="159" t="s">
        <v>599</v>
      </c>
      <c r="C67" s="159">
        <v>363</v>
      </c>
      <c r="D67" s="159" t="s">
        <v>68</v>
      </c>
      <c r="E67" s="159" t="s">
        <v>86</v>
      </c>
      <c r="F67" s="159" t="s">
        <v>232</v>
      </c>
    </row>
    <row r="68" spans="2:6">
      <c r="B68" s="159" t="s">
        <v>599</v>
      </c>
      <c r="C68" s="159">
        <v>46</v>
      </c>
      <c r="D68" s="159" t="s">
        <v>68</v>
      </c>
      <c r="E68" s="159" t="s">
        <v>88</v>
      </c>
      <c r="F68" s="159" t="s">
        <v>170</v>
      </c>
    </row>
    <row r="69" spans="2:6">
      <c r="B69" s="159" t="s">
        <v>599</v>
      </c>
      <c r="C69" s="159">
        <v>878</v>
      </c>
      <c r="D69" s="159" t="s">
        <v>68</v>
      </c>
      <c r="E69" s="159" t="s">
        <v>635</v>
      </c>
      <c r="F69" s="159" t="s">
        <v>636</v>
      </c>
    </row>
    <row r="70" spans="2:6">
      <c r="B70" s="159" t="s">
        <v>599</v>
      </c>
      <c r="C70" s="159">
        <v>538</v>
      </c>
      <c r="D70" s="159" t="s">
        <v>68</v>
      </c>
      <c r="E70" s="159" t="s">
        <v>76</v>
      </c>
      <c r="F70" s="159" t="s">
        <v>236</v>
      </c>
    </row>
    <row r="71" spans="2:6">
      <c r="B71" s="159" t="s">
        <v>599</v>
      </c>
      <c r="C71" s="159">
        <v>662</v>
      </c>
      <c r="D71" s="159" t="s">
        <v>68</v>
      </c>
      <c r="E71" s="159" t="s">
        <v>106</v>
      </c>
      <c r="F71" s="159" t="s">
        <v>637</v>
      </c>
    </row>
    <row r="72" spans="2:6">
      <c r="B72" s="159" t="s">
        <v>599</v>
      </c>
      <c r="C72" s="159">
        <v>679</v>
      </c>
      <c r="D72" s="159" t="s">
        <v>68</v>
      </c>
      <c r="E72" s="159" t="s">
        <v>638</v>
      </c>
      <c r="F72" s="159" t="s">
        <v>639</v>
      </c>
    </row>
    <row r="73" spans="2:6">
      <c r="B73" s="159" t="s">
        <v>599</v>
      </c>
      <c r="C73" s="159">
        <v>709</v>
      </c>
      <c r="D73" s="159" t="s">
        <v>68</v>
      </c>
      <c r="E73" s="159" t="s">
        <v>91</v>
      </c>
      <c r="F73" s="159" t="s">
        <v>640</v>
      </c>
    </row>
    <row r="74" spans="2:6">
      <c r="B74" s="159" t="s">
        <v>599</v>
      </c>
      <c r="C74" s="159">
        <v>695</v>
      </c>
      <c r="D74" s="159" t="s">
        <v>68</v>
      </c>
      <c r="E74" s="159" t="s">
        <v>104</v>
      </c>
      <c r="F74" s="159" t="s">
        <v>641</v>
      </c>
    </row>
    <row r="75" spans="2:6">
      <c r="B75" s="159" t="s">
        <v>599</v>
      </c>
      <c r="C75" s="159">
        <v>74</v>
      </c>
      <c r="D75" s="159" t="s">
        <v>68</v>
      </c>
      <c r="E75" s="159" t="s">
        <v>40</v>
      </c>
      <c r="F75" s="159" t="s">
        <v>130</v>
      </c>
    </row>
    <row r="76" spans="2:6">
      <c r="B76" s="159" t="s">
        <v>599</v>
      </c>
      <c r="C76" s="159">
        <v>721</v>
      </c>
      <c r="D76" s="159" t="s">
        <v>68</v>
      </c>
      <c r="E76" s="159" t="s">
        <v>626</v>
      </c>
      <c r="F76" s="159" t="s">
        <v>642</v>
      </c>
    </row>
    <row r="77" spans="2:6">
      <c r="B77" s="159" t="s">
        <v>599</v>
      </c>
      <c r="C77" s="159">
        <v>280</v>
      </c>
      <c r="D77" s="159" t="s">
        <v>68</v>
      </c>
      <c r="E77" s="159" t="s">
        <v>73</v>
      </c>
      <c r="F77" s="159" t="s">
        <v>224</v>
      </c>
    </row>
    <row r="78" spans="2:6">
      <c r="B78" s="159" t="s">
        <v>599</v>
      </c>
      <c r="C78" s="159">
        <v>737</v>
      </c>
      <c r="D78" s="159" t="s">
        <v>68</v>
      </c>
      <c r="E78" s="159" t="s">
        <v>643</v>
      </c>
      <c r="F78" s="159" t="s">
        <v>644</v>
      </c>
    </row>
    <row r="79" spans="2:6">
      <c r="B79" s="159" t="s">
        <v>599</v>
      </c>
      <c r="C79" s="159">
        <v>606</v>
      </c>
      <c r="D79" s="159" t="s">
        <v>68</v>
      </c>
      <c r="E79" s="159" t="s">
        <v>73</v>
      </c>
      <c r="F79" s="159" t="s">
        <v>226</v>
      </c>
    </row>
    <row r="80" spans="2:6">
      <c r="B80" s="159" t="s">
        <v>599</v>
      </c>
      <c r="C80" s="159">
        <v>752</v>
      </c>
      <c r="D80" s="159" t="s">
        <v>68</v>
      </c>
      <c r="E80" s="159" t="s">
        <v>215</v>
      </c>
      <c r="F80" s="159" t="s">
        <v>645</v>
      </c>
    </row>
    <row r="81" spans="2:6">
      <c r="B81" s="159" t="s">
        <v>599</v>
      </c>
      <c r="C81" s="159">
        <v>293</v>
      </c>
      <c r="D81" s="159" t="s">
        <v>68</v>
      </c>
      <c r="E81" s="159" t="s">
        <v>78</v>
      </c>
      <c r="F81" s="159" t="s">
        <v>237</v>
      </c>
    </row>
    <row r="82" spans="2:6">
      <c r="B82" s="159" t="s">
        <v>599</v>
      </c>
      <c r="C82" s="159">
        <v>768</v>
      </c>
      <c r="D82" s="159" t="s">
        <v>68</v>
      </c>
      <c r="E82" s="159" t="s">
        <v>605</v>
      </c>
      <c r="F82" s="159" t="s">
        <v>646</v>
      </c>
    </row>
    <row r="83" spans="2:6">
      <c r="B83" s="159" t="s">
        <v>599</v>
      </c>
      <c r="C83" s="159">
        <v>309</v>
      </c>
      <c r="D83" s="159" t="s">
        <v>68</v>
      </c>
      <c r="E83" s="159" t="s">
        <v>80</v>
      </c>
      <c r="F83" s="159" t="s">
        <v>238</v>
      </c>
    </row>
    <row r="84" spans="2:6">
      <c r="B84" s="159" t="s">
        <v>599</v>
      </c>
      <c r="C84" s="159">
        <v>784</v>
      </c>
      <c r="D84" s="159" t="s">
        <v>68</v>
      </c>
      <c r="E84" s="159" t="s">
        <v>609</v>
      </c>
      <c r="F84" s="159" t="s">
        <v>647</v>
      </c>
    </row>
    <row r="85" spans="2:6">
      <c r="B85" s="159" t="s">
        <v>599</v>
      </c>
      <c r="C85" s="159">
        <v>325</v>
      </c>
      <c r="D85" s="159" t="s">
        <v>68</v>
      </c>
      <c r="E85" s="159" t="s">
        <v>82</v>
      </c>
      <c r="F85" s="159" t="s">
        <v>239</v>
      </c>
    </row>
    <row r="86" spans="2:6">
      <c r="B86" s="159" t="s">
        <v>599</v>
      </c>
      <c r="C86" s="159">
        <v>800</v>
      </c>
      <c r="D86" s="159" t="s">
        <v>68</v>
      </c>
      <c r="E86" s="159" t="s">
        <v>609</v>
      </c>
      <c r="F86" s="159" t="s">
        <v>648</v>
      </c>
    </row>
    <row r="87" spans="2:6">
      <c r="B87" s="159" t="s">
        <v>599</v>
      </c>
      <c r="C87" s="159">
        <v>341</v>
      </c>
      <c r="D87" s="159" t="s">
        <v>68</v>
      </c>
      <c r="E87" s="159" t="s">
        <v>99</v>
      </c>
      <c r="F87" s="159" t="s">
        <v>240</v>
      </c>
    </row>
    <row r="88" spans="2:6">
      <c r="B88" s="159" t="s">
        <v>599</v>
      </c>
      <c r="C88" s="159">
        <v>36</v>
      </c>
      <c r="D88" s="159" t="s">
        <v>68</v>
      </c>
      <c r="E88" s="159" t="s">
        <v>102</v>
      </c>
      <c r="F88" s="159" t="s">
        <v>242</v>
      </c>
    </row>
    <row r="89" spans="2:6">
      <c r="B89" s="159" t="s">
        <v>599</v>
      </c>
      <c r="C89" s="159">
        <v>848</v>
      </c>
      <c r="D89" s="159" t="s">
        <v>68</v>
      </c>
      <c r="E89" s="159" t="s">
        <v>611</v>
      </c>
      <c r="F89" s="159" t="s">
        <v>649</v>
      </c>
    </row>
    <row r="90" spans="2:6">
      <c r="B90" s="159" t="s">
        <v>599</v>
      </c>
      <c r="C90" s="159">
        <v>356</v>
      </c>
      <c r="D90" s="159" t="s">
        <v>68</v>
      </c>
      <c r="E90" s="159" t="s">
        <v>86</v>
      </c>
      <c r="F90" s="159" t="s">
        <v>241</v>
      </c>
    </row>
    <row r="91" spans="2:6">
      <c r="B91" s="159" t="s">
        <v>599</v>
      </c>
      <c r="C91" s="159">
        <v>661</v>
      </c>
      <c r="D91" s="159" t="s">
        <v>68</v>
      </c>
      <c r="E91" s="159" t="s">
        <v>147</v>
      </c>
      <c r="F91" s="159" t="s">
        <v>650</v>
      </c>
    </row>
    <row r="92" spans="2:6">
      <c r="B92" s="159" t="s">
        <v>599</v>
      </c>
      <c r="C92" s="159">
        <v>871</v>
      </c>
      <c r="D92" s="159" t="s">
        <v>68</v>
      </c>
      <c r="E92" s="159" t="s">
        <v>614</v>
      </c>
      <c r="F92" s="159" t="s">
        <v>651</v>
      </c>
    </row>
    <row r="93" spans="2:6">
      <c r="B93" s="159" t="s">
        <v>599</v>
      </c>
      <c r="C93" s="159">
        <v>531</v>
      </c>
      <c r="D93" s="159" t="s">
        <v>68</v>
      </c>
      <c r="E93" s="159" t="s">
        <v>93</v>
      </c>
      <c r="F93" s="159" t="s">
        <v>246</v>
      </c>
    </row>
    <row r="94" spans="2:6">
      <c r="B94" s="159" t="s">
        <v>599</v>
      </c>
      <c r="C94" s="159">
        <v>55</v>
      </c>
      <c r="D94" s="159" t="s">
        <v>68</v>
      </c>
      <c r="E94" s="159" t="s">
        <v>71</v>
      </c>
      <c r="F94" s="159" t="s">
        <v>183</v>
      </c>
    </row>
    <row r="95" spans="2:6">
      <c r="B95" s="159" t="s">
        <v>599</v>
      </c>
      <c r="C95" s="159">
        <v>672</v>
      </c>
      <c r="D95" s="159" t="s">
        <v>68</v>
      </c>
      <c r="E95" s="159" t="s">
        <v>638</v>
      </c>
      <c r="F95" s="159" t="s">
        <v>652</v>
      </c>
    </row>
    <row r="96" spans="2:6">
      <c r="B96" s="159" t="s">
        <v>599</v>
      </c>
      <c r="C96" s="159">
        <v>61</v>
      </c>
      <c r="D96" s="159" t="s">
        <v>68</v>
      </c>
      <c r="E96" s="159" t="s">
        <v>91</v>
      </c>
      <c r="F96" s="159" t="s">
        <v>245</v>
      </c>
    </row>
    <row r="97" spans="2:6">
      <c r="B97" s="159" t="s">
        <v>599</v>
      </c>
      <c r="C97" s="159">
        <v>689</v>
      </c>
      <c r="D97" s="159" t="s">
        <v>68</v>
      </c>
      <c r="E97" s="159" t="s">
        <v>620</v>
      </c>
      <c r="F97" s="159" t="s">
        <v>653</v>
      </c>
    </row>
    <row r="98" spans="2:6">
      <c r="B98" s="159" t="s">
        <v>599</v>
      </c>
      <c r="C98" s="159">
        <v>67</v>
      </c>
      <c r="D98" s="159" t="s">
        <v>68</v>
      </c>
      <c r="E98" s="159" t="s">
        <v>40</v>
      </c>
      <c r="F98" s="159" t="s">
        <v>139</v>
      </c>
    </row>
    <row r="99" spans="2:6">
      <c r="B99" s="159" t="s">
        <v>599</v>
      </c>
      <c r="C99" s="159">
        <v>704</v>
      </c>
      <c r="D99" s="159" t="s">
        <v>68</v>
      </c>
      <c r="E99" s="159" t="s">
        <v>623</v>
      </c>
      <c r="F99" s="159" t="s">
        <v>654</v>
      </c>
    </row>
    <row r="100" spans="2:6">
      <c r="B100" s="159" t="s">
        <v>599</v>
      </c>
      <c r="C100" s="159">
        <v>810</v>
      </c>
      <c r="D100" s="159" t="s">
        <v>68</v>
      </c>
      <c r="E100" s="159" t="s">
        <v>40</v>
      </c>
      <c r="F100" s="159" t="s">
        <v>655</v>
      </c>
    </row>
    <row r="101" spans="2:6">
      <c r="B101" s="159" t="s">
        <v>599</v>
      </c>
      <c r="C101" s="159">
        <v>730</v>
      </c>
      <c r="D101" s="159" t="s">
        <v>68</v>
      </c>
      <c r="E101" s="159" t="s">
        <v>626</v>
      </c>
      <c r="F101" s="159" t="s">
        <v>656</v>
      </c>
    </row>
    <row r="102" spans="2:6">
      <c r="B102" s="159" t="s">
        <v>599</v>
      </c>
      <c r="C102" s="159">
        <v>578</v>
      </c>
      <c r="D102" s="159" t="s">
        <v>68</v>
      </c>
      <c r="E102" s="159" t="s">
        <v>73</v>
      </c>
      <c r="F102" s="159" t="s">
        <v>234</v>
      </c>
    </row>
    <row r="103" spans="2:6">
      <c r="B103" s="159" t="s">
        <v>599</v>
      </c>
      <c r="C103" s="159">
        <v>612</v>
      </c>
      <c r="D103" s="159" t="s">
        <v>68</v>
      </c>
      <c r="E103" s="159" t="s">
        <v>73</v>
      </c>
      <c r="F103" s="159" t="s">
        <v>247</v>
      </c>
    </row>
    <row r="104" spans="2:6">
      <c r="B104" s="159" t="s">
        <v>599</v>
      </c>
      <c r="C104" s="159">
        <v>761</v>
      </c>
      <c r="D104" s="159" t="s">
        <v>68</v>
      </c>
      <c r="E104" s="159" t="s">
        <v>628</v>
      </c>
      <c r="F104" s="159" t="s">
        <v>657</v>
      </c>
    </row>
    <row r="105" spans="2:6">
      <c r="B105" s="159" t="s">
        <v>599</v>
      </c>
      <c r="C105" s="159">
        <v>302</v>
      </c>
      <c r="D105" s="159" t="s">
        <v>68</v>
      </c>
      <c r="E105" s="159" t="s">
        <v>80</v>
      </c>
      <c r="F105" s="159" t="s">
        <v>153</v>
      </c>
    </row>
    <row r="106" spans="2:6">
      <c r="B106" s="159" t="s">
        <v>599</v>
      </c>
      <c r="C106" s="159">
        <v>777</v>
      </c>
      <c r="D106" s="159" t="s">
        <v>68</v>
      </c>
      <c r="E106" s="159" t="s">
        <v>658</v>
      </c>
      <c r="F106" s="159" t="s">
        <v>659</v>
      </c>
    </row>
    <row r="107" spans="2:6">
      <c r="B107" s="159" t="s">
        <v>599</v>
      </c>
      <c r="C107" s="159">
        <v>318</v>
      </c>
      <c r="D107" s="159" t="s">
        <v>68</v>
      </c>
      <c r="E107" s="159" t="s">
        <v>80</v>
      </c>
      <c r="F107" s="159" t="s">
        <v>249</v>
      </c>
    </row>
    <row r="108" spans="2:6">
      <c r="B108" s="159" t="s">
        <v>599</v>
      </c>
      <c r="C108" s="159">
        <v>793</v>
      </c>
      <c r="D108" s="159" t="s">
        <v>68</v>
      </c>
      <c r="E108" s="159" t="s">
        <v>609</v>
      </c>
      <c r="F108" s="159" t="s">
        <v>660</v>
      </c>
    </row>
    <row r="109" spans="2:6">
      <c r="B109" s="159" t="s">
        <v>599</v>
      </c>
      <c r="C109" s="159">
        <v>334</v>
      </c>
      <c r="D109" s="159" t="s">
        <v>68</v>
      </c>
      <c r="E109" s="159" t="s">
        <v>99</v>
      </c>
      <c r="F109" s="159" t="s">
        <v>250</v>
      </c>
    </row>
    <row r="110" spans="2:6">
      <c r="B110" s="159" t="s">
        <v>599</v>
      </c>
      <c r="C110" s="159">
        <v>29</v>
      </c>
      <c r="D110" s="159" t="s">
        <v>68</v>
      </c>
      <c r="E110" s="159" t="s">
        <v>102</v>
      </c>
      <c r="F110" s="159" t="s">
        <v>252</v>
      </c>
    </row>
    <row r="111" spans="2:6">
      <c r="B111" s="159" t="s">
        <v>599</v>
      </c>
      <c r="C111" s="159">
        <v>809</v>
      </c>
      <c r="D111" s="159" t="s">
        <v>68</v>
      </c>
      <c r="E111" s="159" t="s">
        <v>609</v>
      </c>
      <c r="F111" s="159" t="s">
        <v>661</v>
      </c>
    </row>
    <row r="112" spans="2:6">
      <c r="B112" s="159" t="s">
        <v>599</v>
      </c>
      <c r="C112" s="159">
        <v>349</v>
      </c>
      <c r="D112" s="159" t="s">
        <v>68</v>
      </c>
      <c r="E112" s="159" t="s">
        <v>156</v>
      </c>
      <c r="F112" s="159" t="s">
        <v>251</v>
      </c>
    </row>
    <row r="113" spans="2:6">
      <c r="B113" s="159" t="s">
        <v>599</v>
      </c>
      <c r="C113" s="159">
        <v>45</v>
      </c>
      <c r="D113" s="159" t="s">
        <v>68</v>
      </c>
      <c r="E113" s="159" t="s">
        <v>147</v>
      </c>
      <c r="F113" s="159" t="s">
        <v>243</v>
      </c>
    </row>
    <row r="114" spans="2:6">
      <c r="B114" s="159" t="s">
        <v>599</v>
      </c>
      <c r="C114" s="159">
        <v>864</v>
      </c>
      <c r="D114" s="159" t="s">
        <v>68</v>
      </c>
      <c r="E114" s="159" t="s">
        <v>633</v>
      </c>
      <c r="F114" s="159" t="s">
        <v>662</v>
      </c>
    </row>
    <row r="115" spans="2:6">
      <c r="B115" s="159" t="s">
        <v>599</v>
      </c>
      <c r="C115" s="159">
        <v>850</v>
      </c>
      <c r="D115" s="159" t="s">
        <v>68</v>
      </c>
      <c r="E115" s="159" t="s">
        <v>86</v>
      </c>
      <c r="F115" s="159" t="s">
        <v>663</v>
      </c>
    </row>
    <row r="116" spans="2:6">
      <c r="B116" s="159" t="s">
        <v>599</v>
      </c>
      <c r="C116" s="159">
        <v>48</v>
      </c>
      <c r="D116" s="159" t="s">
        <v>68</v>
      </c>
      <c r="E116" s="159" t="s">
        <v>88</v>
      </c>
      <c r="F116" s="159" t="s">
        <v>192</v>
      </c>
    </row>
    <row r="117" spans="2:6">
      <c r="B117" s="159" t="s">
        <v>599</v>
      </c>
      <c r="C117" s="159">
        <v>880</v>
      </c>
      <c r="D117" s="159" t="s">
        <v>68</v>
      </c>
      <c r="E117" s="159" t="s">
        <v>635</v>
      </c>
      <c r="F117" s="159" t="s">
        <v>664</v>
      </c>
    </row>
    <row r="118" spans="2:6">
      <c r="B118" s="159" t="s">
        <v>599</v>
      </c>
      <c r="C118" s="159">
        <v>540</v>
      </c>
      <c r="D118" s="159" t="s">
        <v>68</v>
      </c>
      <c r="E118" s="159" t="s">
        <v>76</v>
      </c>
      <c r="F118" s="159" t="s">
        <v>77</v>
      </c>
    </row>
    <row r="119" spans="2:6">
      <c r="B119" s="159" t="s">
        <v>599</v>
      </c>
      <c r="C119" s="159">
        <v>664</v>
      </c>
      <c r="D119" s="159" t="s">
        <v>68</v>
      </c>
      <c r="E119" s="159" t="s">
        <v>106</v>
      </c>
      <c r="F119" s="159" t="s">
        <v>665</v>
      </c>
    </row>
    <row r="120" spans="2:6">
      <c r="B120" s="159" t="s">
        <v>599</v>
      </c>
      <c r="C120" s="159">
        <v>682</v>
      </c>
      <c r="D120" s="159" t="s">
        <v>68</v>
      </c>
      <c r="E120" s="159" t="s">
        <v>620</v>
      </c>
      <c r="F120" s="159" t="s">
        <v>666</v>
      </c>
    </row>
    <row r="121" spans="2:6">
      <c r="B121" s="159" t="s">
        <v>599</v>
      </c>
      <c r="C121" s="159">
        <v>711</v>
      </c>
      <c r="D121" s="159" t="s">
        <v>68</v>
      </c>
      <c r="E121" s="159" t="s">
        <v>91</v>
      </c>
      <c r="F121" s="159" t="s">
        <v>641</v>
      </c>
    </row>
    <row r="122" spans="2:6">
      <c r="B122" s="159" t="s">
        <v>599</v>
      </c>
      <c r="C122" s="159">
        <v>697</v>
      </c>
      <c r="D122" s="159" t="s">
        <v>68</v>
      </c>
      <c r="E122" s="159" t="s">
        <v>104</v>
      </c>
      <c r="F122" s="159" t="s">
        <v>667</v>
      </c>
    </row>
    <row r="123" spans="2:6">
      <c r="B123" s="159" t="s">
        <v>599</v>
      </c>
      <c r="C123" s="159">
        <v>76</v>
      </c>
      <c r="D123" s="159" t="s">
        <v>68</v>
      </c>
      <c r="E123" s="159" t="s">
        <v>40</v>
      </c>
      <c r="F123" s="159" t="s">
        <v>152</v>
      </c>
    </row>
    <row r="124" spans="2:6">
      <c r="B124" s="159" t="s">
        <v>599</v>
      </c>
      <c r="C124" s="159">
        <v>723</v>
      </c>
      <c r="D124" s="159" t="s">
        <v>68</v>
      </c>
      <c r="E124" s="159" t="s">
        <v>626</v>
      </c>
      <c r="F124" s="159" t="s">
        <v>668</v>
      </c>
    </row>
    <row r="125" spans="2:6">
      <c r="B125" s="159" t="s">
        <v>599</v>
      </c>
      <c r="C125" s="159">
        <v>282</v>
      </c>
      <c r="D125" s="159" t="s">
        <v>68</v>
      </c>
      <c r="E125" s="159" t="s">
        <v>73</v>
      </c>
      <c r="F125" s="159" t="s">
        <v>244</v>
      </c>
    </row>
    <row r="126" spans="2:6">
      <c r="B126" s="159" t="s">
        <v>599</v>
      </c>
      <c r="C126" s="159">
        <v>739</v>
      </c>
      <c r="D126" s="159" t="s">
        <v>68</v>
      </c>
      <c r="E126" s="159" t="s">
        <v>643</v>
      </c>
      <c r="F126" s="159" t="s">
        <v>669</v>
      </c>
    </row>
    <row r="127" spans="2:6">
      <c r="B127" s="159" t="s">
        <v>599</v>
      </c>
      <c r="C127" s="159">
        <v>754</v>
      </c>
      <c r="D127" s="159" t="s">
        <v>68</v>
      </c>
      <c r="E127" s="159" t="s">
        <v>215</v>
      </c>
      <c r="F127" s="159" t="s">
        <v>670</v>
      </c>
    </row>
    <row r="128" spans="2:6">
      <c r="B128" s="159" t="s">
        <v>599</v>
      </c>
      <c r="C128" s="159">
        <v>295</v>
      </c>
      <c r="D128" s="159" t="s">
        <v>68</v>
      </c>
      <c r="E128" s="159" t="s">
        <v>78</v>
      </c>
      <c r="F128" s="159" t="s">
        <v>79</v>
      </c>
    </row>
    <row r="129" spans="2:6">
      <c r="B129" s="159" t="s">
        <v>599</v>
      </c>
      <c r="C129" s="159">
        <v>770</v>
      </c>
      <c r="D129" s="159" t="s">
        <v>68</v>
      </c>
      <c r="E129" s="159" t="s">
        <v>605</v>
      </c>
      <c r="F129" s="159" t="s">
        <v>671</v>
      </c>
    </row>
    <row r="130" spans="2:6">
      <c r="B130" s="159" t="s">
        <v>599</v>
      </c>
      <c r="C130" s="159">
        <v>311</v>
      </c>
      <c r="D130" s="159" t="s">
        <v>68</v>
      </c>
      <c r="E130" s="159" t="s">
        <v>80</v>
      </c>
      <c r="F130" s="159" t="s">
        <v>81</v>
      </c>
    </row>
    <row r="131" spans="2:6">
      <c r="B131" s="159" t="s">
        <v>599</v>
      </c>
      <c r="C131" s="159">
        <v>786</v>
      </c>
      <c r="D131" s="159" t="s">
        <v>68</v>
      </c>
      <c r="E131" s="159" t="s">
        <v>609</v>
      </c>
      <c r="F131" s="159" t="s">
        <v>672</v>
      </c>
    </row>
    <row r="132" spans="2:6">
      <c r="B132" s="159" t="s">
        <v>599</v>
      </c>
      <c r="C132" s="159">
        <v>327</v>
      </c>
      <c r="D132" s="159" t="s">
        <v>68</v>
      </c>
      <c r="E132" s="159" t="s">
        <v>82</v>
      </c>
      <c r="F132" s="159" t="s">
        <v>83</v>
      </c>
    </row>
    <row r="133" spans="2:6">
      <c r="B133" s="159" t="s">
        <v>599</v>
      </c>
      <c r="C133" s="159">
        <v>802</v>
      </c>
      <c r="D133" s="159" t="s">
        <v>68</v>
      </c>
      <c r="E133" s="159" t="s">
        <v>609</v>
      </c>
      <c r="F133" s="159" t="s">
        <v>673</v>
      </c>
    </row>
    <row r="134" spans="2:6">
      <c r="B134" s="159" t="s">
        <v>599</v>
      </c>
      <c r="C134" s="159">
        <v>342</v>
      </c>
      <c r="D134" s="159" t="s">
        <v>68</v>
      </c>
      <c r="E134" s="159" t="s">
        <v>84</v>
      </c>
      <c r="F134" s="159" t="s">
        <v>85</v>
      </c>
    </row>
    <row r="135" spans="2:6">
      <c r="B135" s="159" t="s">
        <v>599</v>
      </c>
      <c r="C135" s="159">
        <v>38</v>
      </c>
      <c r="D135" s="159" t="s">
        <v>68</v>
      </c>
      <c r="E135" s="159" t="s">
        <v>69</v>
      </c>
      <c r="F135" s="159" t="s">
        <v>70</v>
      </c>
    </row>
    <row r="136" spans="2:6">
      <c r="B136" s="159" t="s">
        <v>599</v>
      </c>
      <c r="C136" s="159">
        <v>857</v>
      </c>
      <c r="D136" s="159" t="s">
        <v>68</v>
      </c>
      <c r="E136" s="159" t="s">
        <v>633</v>
      </c>
      <c r="F136" s="159" t="s">
        <v>674</v>
      </c>
    </row>
    <row r="137" spans="2:6">
      <c r="B137" s="159" t="s">
        <v>599</v>
      </c>
      <c r="C137" s="159">
        <v>358</v>
      </c>
      <c r="D137" s="159" t="s">
        <v>68</v>
      </c>
      <c r="E137" s="159" t="s">
        <v>86</v>
      </c>
      <c r="F137" s="159" t="s">
        <v>87</v>
      </c>
    </row>
    <row r="138" spans="2:6">
      <c r="B138" s="159" t="s">
        <v>599</v>
      </c>
      <c r="C138" s="159">
        <v>742</v>
      </c>
      <c r="D138" s="159" t="s">
        <v>68</v>
      </c>
      <c r="E138" s="159" t="s">
        <v>147</v>
      </c>
      <c r="F138" s="159" t="s">
        <v>675</v>
      </c>
    </row>
    <row r="139" spans="2:6">
      <c r="B139" s="159" t="s">
        <v>599</v>
      </c>
      <c r="C139" s="159">
        <v>873</v>
      </c>
      <c r="D139" s="159" t="s">
        <v>68</v>
      </c>
      <c r="E139" s="159" t="s">
        <v>635</v>
      </c>
      <c r="F139" s="159" t="s">
        <v>676</v>
      </c>
    </row>
    <row r="140" spans="2:6">
      <c r="B140" s="159" t="s">
        <v>599</v>
      </c>
      <c r="C140" s="159">
        <v>533</v>
      </c>
      <c r="D140" s="159" t="s">
        <v>68</v>
      </c>
      <c r="E140" s="159" t="s">
        <v>93</v>
      </c>
      <c r="F140" s="159" t="s">
        <v>94</v>
      </c>
    </row>
    <row r="141" spans="2:6">
      <c r="B141" s="159" t="s">
        <v>599</v>
      </c>
      <c r="C141" s="159">
        <v>56</v>
      </c>
      <c r="D141" s="159" t="s">
        <v>68</v>
      </c>
      <c r="E141" s="159" t="s">
        <v>106</v>
      </c>
      <c r="F141" s="159" t="s">
        <v>107</v>
      </c>
    </row>
    <row r="142" spans="2:6">
      <c r="B142" s="159" t="s">
        <v>599</v>
      </c>
      <c r="C142" s="159">
        <v>674</v>
      </c>
      <c r="D142" s="159" t="s">
        <v>68</v>
      </c>
      <c r="E142" s="159" t="s">
        <v>638</v>
      </c>
      <c r="F142" s="159" t="s">
        <v>677</v>
      </c>
    </row>
    <row r="143" spans="2:6">
      <c r="B143" s="159" t="s">
        <v>599</v>
      </c>
      <c r="C143" s="159">
        <v>63</v>
      </c>
      <c r="D143" s="159" t="s">
        <v>68</v>
      </c>
      <c r="E143" s="159" t="s">
        <v>91</v>
      </c>
      <c r="F143" s="159" t="s">
        <v>92</v>
      </c>
    </row>
    <row r="144" spans="2:6">
      <c r="B144" s="159" t="s">
        <v>599</v>
      </c>
      <c r="C144" s="159">
        <v>691</v>
      </c>
      <c r="D144" s="159" t="s">
        <v>68</v>
      </c>
      <c r="E144" s="159" t="s">
        <v>620</v>
      </c>
      <c r="F144" s="159" t="s">
        <v>678</v>
      </c>
    </row>
    <row r="145" spans="2:6">
      <c r="B145" s="159" t="s">
        <v>599</v>
      </c>
      <c r="C145" s="159">
        <v>69</v>
      </c>
      <c r="D145" s="159" t="s">
        <v>68</v>
      </c>
      <c r="E145" s="159" t="s">
        <v>40</v>
      </c>
      <c r="F145" s="159" t="s">
        <v>162</v>
      </c>
    </row>
    <row r="146" spans="2:6">
      <c r="B146" s="159" t="s">
        <v>599</v>
      </c>
      <c r="C146" s="159">
        <v>706</v>
      </c>
      <c r="D146" s="159" t="s">
        <v>68</v>
      </c>
      <c r="E146" s="159" t="s">
        <v>623</v>
      </c>
      <c r="F146" s="159" t="s">
        <v>679</v>
      </c>
    </row>
    <row r="147" spans="2:6">
      <c r="B147" s="159" t="s">
        <v>599</v>
      </c>
      <c r="C147" s="159">
        <v>812</v>
      </c>
      <c r="D147" s="159" t="s">
        <v>68</v>
      </c>
      <c r="E147" s="159" t="s">
        <v>40</v>
      </c>
      <c r="F147" s="159" t="s">
        <v>680</v>
      </c>
    </row>
    <row r="148" spans="2:6">
      <c r="B148" s="159" t="s">
        <v>599</v>
      </c>
      <c r="C148" s="159">
        <v>732</v>
      </c>
      <c r="D148" s="159" t="s">
        <v>68</v>
      </c>
      <c r="E148" s="159" t="s">
        <v>643</v>
      </c>
      <c r="F148" s="159" t="s">
        <v>681</v>
      </c>
    </row>
    <row r="149" spans="2:6">
      <c r="B149" s="159" t="s">
        <v>599</v>
      </c>
      <c r="C149" s="159">
        <v>588</v>
      </c>
      <c r="D149" s="159" t="s">
        <v>68</v>
      </c>
      <c r="E149" s="159" t="s">
        <v>73</v>
      </c>
      <c r="F149" s="159" t="s">
        <v>74</v>
      </c>
    </row>
    <row r="150" spans="2:6">
      <c r="B150" s="159" t="s">
        <v>599</v>
      </c>
      <c r="C150" s="159">
        <v>288</v>
      </c>
      <c r="D150" s="159" t="s">
        <v>68</v>
      </c>
      <c r="E150" s="159" t="s">
        <v>78</v>
      </c>
      <c r="F150" s="159" t="s">
        <v>95</v>
      </c>
    </row>
    <row r="151" spans="2:6">
      <c r="B151" s="159" t="s">
        <v>599</v>
      </c>
      <c r="C151" s="159">
        <v>763</v>
      </c>
      <c r="D151" s="159" t="s">
        <v>68</v>
      </c>
      <c r="E151" s="159" t="s">
        <v>628</v>
      </c>
      <c r="F151" s="159" t="s">
        <v>682</v>
      </c>
    </row>
    <row r="152" spans="2:6">
      <c r="B152" s="159" t="s">
        <v>599</v>
      </c>
      <c r="C152" s="159">
        <v>304</v>
      </c>
      <c r="D152" s="159" t="s">
        <v>68</v>
      </c>
      <c r="E152" s="159" t="s">
        <v>80</v>
      </c>
      <c r="F152" s="159" t="s">
        <v>97</v>
      </c>
    </row>
    <row r="153" spans="2:6">
      <c r="B153" s="159" t="s">
        <v>599</v>
      </c>
      <c r="C153" s="159">
        <v>779</v>
      </c>
      <c r="D153" s="159" t="s">
        <v>68</v>
      </c>
      <c r="E153" s="159" t="s">
        <v>683</v>
      </c>
      <c r="F153" s="159" t="s">
        <v>684</v>
      </c>
    </row>
    <row r="154" spans="2:6">
      <c r="B154" s="159" t="s">
        <v>599</v>
      </c>
      <c r="C154" s="159">
        <v>320</v>
      </c>
      <c r="D154" s="159" t="s">
        <v>68</v>
      </c>
      <c r="E154" s="159" t="s">
        <v>80</v>
      </c>
      <c r="F154" s="159" t="s">
        <v>98</v>
      </c>
    </row>
    <row r="155" spans="2:6">
      <c r="B155" s="159" t="s">
        <v>599</v>
      </c>
      <c r="C155" s="159">
        <v>795</v>
      </c>
      <c r="D155" s="159" t="s">
        <v>68</v>
      </c>
      <c r="E155" s="159" t="s">
        <v>609</v>
      </c>
      <c r="F155" s="159" t="s">
        <v>685</v>
      </c>
    </row>
    <row r="156" spans="2:6">
      <c r="B156" s="159" t="s">
        <v>599</v>
      </c>
      <c r="C156" s="159">
        <v>336</v>
      </c>
      <c r="D156" s="159" t="s">
        <v>68</v>
      </c>
      <c r="E156" s="159" t="s">
        <v>99</v>
      </c>
      <c r="F156" s="159" t="s">
        <v>100</v>
      </c>
    </row>
    <row r="157" spans="2:6">
      <c r="B157" s="159" t="s">
        <v>599</v>
      </c>
      <c r="C157" s="159">
        <v>31</v>
      </c>
      <c r="D157" s="159" t="s">
        <v>68</v>
      </c>
      <c r="E157" s="159" t="s">
        <v>102</v>
      </c>
      <c r="F157" s="159" t="s">
        <v>103</v>
      </c>
    </row>
    <row r="158" spans="2:6">
      <c r="B158" s="159" t="s">
        <v>599</v>
      </c>
      <c r="C158" s="159">
        <v>945</v>
      </c>
      <c r="D158" s="159" t="s">
        <v>68</v>
      </c>
      <c r="E158" s="159" t="s">
        <v>686</v>
      </c>
      <c r="F158" s="159" t="s">
        <v>148</v>
      </c>
    </row>
    <row r="159" spans="2:6">
      <c r="B159" s="159" t="s">
        <v>599</v>
      </c>
      <c r="C159" s="159">
        <v>351</v>
      </c>
      <c r="D159" s="159" t="s">
        <v>68</v>
      </c>
      <c r="E159" s="159" t="s">
        <v>86</v>
      </c>
      <c r="F159" s="159" t="s">
        <v>101</v>
      </c>
    </row>
    <row r="160" spans="2:6">
      <c r="B160" s="159" t="s">
        <v>599</v>
      </c>
      <c r="C160" s="159">
        <v>656</v>
      </c>
      <c r="D160" s="159" t="s">
        <v>68</v>
      </c>
      <c r="E160" s="159" t="s">
        <v>147</v>
      </c>
      <c r="F160" s="159" t="s">
        <v>687</v>
      </c>
    </row>
    <row r="161" spans="2:6">
      <c r="B161" s="159" t="s">
        <v>599</v>
      </c>
      <c r="C161" s="159">
        <v>866</v>
      </c>
      <c r="D161" s="159" t="s">
        <v>68</v>
      </c>
      <c r="E161" s="159" t="s">
        <v>614</v>
      </c>
      <c r="F161" s="159" t="s">
        <v>688</v>
      </c>
    </row>
    <row r="162" spans="2:6">
      <c r="B162" s="159" t="s">
        <v>599</v>
      </c>
      <c r="C162" s="159">
        <v>852</v>
      </c>
      <c r="D162" s="159" t="s">
        <v>68</v>
      </c>
      <c r="E162" s="159" t="s">
        <v>86</v>
      </c>
      <c r="F162" s="159" t="s">
        <v>689</v>
      </c>
    </row>
    <row r="163" spans="2:6">
      <c r="B163" s="159" t="s">
        <v>599</v>
      </c>
      <c r="C163" s="159">
        <v>50</v>
      </c>
      <c r="D163" s="159" t="s">
        <v>68</v>
      </c>
      <c r="E163" s="159" t="s">
        <v>88</v>
      </c>
      <c r="F163" s="159" t="s">
        <v>213</v>
      </c>
    </row>
    <row r="164" spans="2:6">
      <c r="B164" s="159" t="s">
        <v>599</v>
      </c>
      <c r="C164" s="159">
        <v>882</v>
      </c>
      <c r="D164" s="159" t="s">
        <v>68</v>
      </c>
      <c r="E164" s="159" t="s">
        <v>690</v>
      </c>
      <c r="F164" s="159" t="s">
        <v>691</v>
      </c>
    </row>
    <row r="165" spans="2:6">
      <c r="B165" s="159" t="s">
        <v>599</v>
      </c>
      <c r="C165" s="159">
        <v>542</v>
      </c>
      <c r="D165" s="159" t="s">
        <v>68</v>
      </c>
      <c r="E165" s="159" t="s">
        <v>76</v>
      </c>
      <c r="F165" s="159" t="s">
        <v>110</v>
      </c>
    </row>
    <row r="166" spans="2:6">
      <c r="B166" s="159" t="s">
        <v>599</v>
      </c>
      <c r="C166" s="159">
        <v>666</v>
      </c>
      <c r="D166" s="159" t="s">
        <v>68</v>
      </c>
      <c r="E166" s="159" t="s">
        <v>106</v>
      </c>
      <c r="F166" s="159" t="s">
        <v>692</v>
      </c>
    </row>
    <row r="167" spans="2:6">
      <c r="B167" s="159" t="s">
        <v>599</v>
      </c>
      <c r="C167" s="159">
        <v>684</v>
      </c>
      <c r="D167" s="159" t="s">
        <v>68</v>
      </c>
      <c r="E167" s="159" t="s">
        <v>620</v>
      </c>
      <c r="F167" s="159" t="s">
        <v>693</v>
      </c>
    </row>
    <row r="168" spans="2:6">
      <c r="B168" s="159" t="s">
        <v>599</v>
      </c>
      <c r="C168" s="159">
        <v>713</v>
      </c>
      <c r="D168" s="159" t="s">
        <v>68</v>
      </c>
      <c r="E168" s="159" t="s">
        <v>91</v>
      </c>
      <c r="F168" s="159" t="s">
        <v>653</v>
      </c>
    </row>
    <row r="169" spans="2:6">
      <c r="B169" s="159" t="s">
        <v>599</v>
      </c>
      <c r="C169" s="159">
        <v>699</v>
      </c>
      <c r="D169" s="159" t="s">
        <v>68</v>
      </c>
      <c r="E169" s="159" t="s">
        <v>104</v>
      </c>
      <c r="F169" s="159" t="s">
        <v>639</v>
      </c>
    </row>
    <row r="170" spans="2:6">
      <c r="B170" s="159" t="s">
        <v>599</v>
      </c>
      <c r="C170" s="159">
        <v>78</v>
      </c>
      <c r="D170" s="159" t="s">
        <v>68</v>
      </c>
      <c r="E170" s="159" t="s">
        <v>40</v>
      </c>
      <c r="F170" s="159" t="s">
        <v>175</v>
      </c>
    </row>
    <row r="171" spans="2:6">
      <c r="B171" s="159" t="s">
        <v>599</v>
      </c>
      <c r="C171" s="159">
        <v>725</v>
      </c>
      <c r="D171" s="159" t="s">
        <v>68</v>
      </c>
      <c r="E171" s="159" t="s">
        <v>626</v>
      </c>
      <c r="F171" s="159" t="s">
        <v>694</v>
      </c>
    </row>
    <row r="172" spans="2:6">
      <c r="B172" s="159" t="s">
        <v>599</v>
      </c>
      <c r="C172" s="159">
        <v>284</v>
      </c>
      <c r="D172" s="159" t="s">
        <v>68</v>
      </c>
      <c r="E172" s="159" t="s">
        <v>73</v>
      </c>
      <c r="F172" s="159" t="s">
        <v>90</v>
      </c>
    </row>
    <row r="173" spans="2:6">
      <c r="B173" s="159" t="s">
        <v>599</v>
      </c>
      <c r="C173" s="159">
        <v>747</v>
      </c>
      <c r="D173" s="159" t="s">
        <v>68</v>
      </c>
      <c r="E173" s="159" t="s">
        <v>215</v>
      </c>
      <c r="F173" s="159" t="s">
        <v>624</v>
      </c>
    </row>
    <row r="174" spans="2:6">
      <c r="B174" s="159" t="s">
        <v>599</v>
      </c>
      <c r="C174" s="159">
        <v>756</v>
      </c>
      <c r="D174" s="159" t="s">
        <v>68</v>
      </c>
      <c r="E174" s="159" t="s">
        <v>628</v>
      </c>
      <c r="F174" s="159" t="s">
        <v>695</v>
      </c>
    </row>
    <row r="175" spans="2:6">
      <c r="B175" s="159" t="s">
        <v>599</v>
      </c>
      <c r="C175" s="159">
        <v>297</v>
      </c>
      <c r="D175" s="159" t="s">
        <v>68</v>
      </c>
      <c r="E175" s="159" t="s">
        <v>78</v>
      </c>
      <c r="F175" s="159" t="s">
        <v>111</v>
      </c>
    </row>
    <row r="176" spans="2:6">
      <c r="B176" s="159" t="s">
        <v>599</v>
      </c>
      <c r="C176" s="159">
        <v>772</v>
      </c>
      <c r="D176" s="159" t="s">
        <v>68</v>
      </c>
      <c r="E176" s="159" t="s">
        <v>605</v>
      </c>
      <c r="F176" s="159" t="s">
        <v>696</v>
      </c>
    </row>
    <row r="177" spans="2:6">
      <c r="B177" s="159" t="s">
        <v>599</v>
      </c>
      <c r="C177" s="159">
        <v>313</v>
      </c>
      <c r="D177" s="159" t="s">
        <v>68</v>
      </c>
      <c r="E177" s="159" t="s">
        <v>80</v>
      </c>
      <c r="F177" s="159" t="s">
        <v>112</v>
      </c>
    </row>
    <row r="178" spans="2:6">
      <c r="B178" s="159" t="s">
        <v>599</v>
      </c>
      <c r="C178" s="159">
        <v>788</v>
      </c>
      <c r="D178" s="159" t="s">
        <v>68</v>
      </c>
      <c r="E178" s="159" t="s">
        <v>609</v>
      </c>
      <c r="F178" s="159" t="s">
        <v>697</v>
      </c>
    </row>
    <row r="179" spans="2:6">
      <c r="B179" s="159" t="s">
        <v>599</v>
      </c>
      <c r="C179" s="159">
        <v>329</v>
      </c>
      <c r="D179" s="159" t="s">
        <v>68</v>
      </c>
      <c r="E179" s="159" t="s">
        <v>82</v>
      </c>
      <c r="F179" s="159" t="s">
        <v>113</v>
      </c>
    </row>
    <row r="180" spans="2:6">
      <c r="B180" s="159" t="s">
        <v>599</v>
      </c>
      <c r="C180" s="159">
        <v>804</v>
      </c>
      <c r="D180" s="159" t="s">
        <v>68</v>
      </c>
      <c r="E180" s="159" t="s">
        <v>609</v>
      </c>
      <c r="F180" s="159" t="s">
        <v>605</v>
      </c>
    </row>
    <row r="181" spans="2:6">
      <c r="B181" s="159" t="s">
        <v>599</v>
      </c>
      <c r="C181" s="159">
        <v>344</v>
      </c>
      <c r="D181" s="159" t="s">
        <v>68</v>
      </c>
      <c r="E181" s="159" t="s">
        <v>84</v>
      </c>
      <c r="F181" s="159" t="s">
        <v>114</v>
      </c>
    </row>
    <row r="182" spans="2:6">
      <c r="B182" s="159" t="s">
        <v>599</v>
      </c>
      <c r="C182" s="159">
        <v>40</v>
      </c>
      <c r="D182" s="159" t="s">
        <v>68</v>
      </c>
      <c r="E182" s="159" t="s">
        <v>69</v>
      </c>
      <c r="F182" s="159" t="s">
        <v>104</v>
      </c>
    </row>
    <row r="183" spans="2:6">
      <c r="B183" s="159" t="s">
        <v>599</v>
      </c>
      <c r="C183" s="159">
        <v>859</v>
      </c>
      <c r="D183" s="159" t="s">
        <v>68</v>
      </c>
      <c r="E183" s="159" t="s">
        <v>633</v>
      </c>
      <c r="F183" s="159" t="s">
        <v>698</v>
      </c>
    </row>
    <row r="184" spans="2:6">
      <c r="B184" s="159" t="s">
        <v>599</v>
      </c>
      <c r="C184" s="159">
        <v>360</v>
      </c>
      <c r="D184" s="159" t="s">
        <v>68</v>
      </c>
      <c r="E184" s="159" t="s">
        <v>86</v>
      </c>
      <c r="F184" s="159" t="s">
        <v>115</v>
      </c>
    </row>
    <row r="185" spans="2:6">
      <c r="B185" s="159" t="s">
        <v>599</v>
      </c>
      <c r="C185" s="159">
        <v>744</v>
      </c>
      <c r="D185" s="159" t="s">
        <v>68</v>
      </c>
      <c r="E185" s="159" t="s">
        <v>147</v>
      </c>
      <c r="F185" s="159" t="s">
        <v>699</v>
      </c>
    </row>
    <row r="186" spans="2:6">
      <c r="B186" s="159" t="s">
        <v>599</v>
      </c>
      <c r="C186" s="159">
        <v>875</v>
      </c>
      <c r="D186" s="159" t="s">
        <v>68</v>
      </c>
      <c r="E186" s="159" t="s">
        <v>635</v>
      </c>
      <c r="F186" s="159" t="s">
        <v>700</v>
      </c>
    </row>
    <row r="187" spans="2:6">
      <c r="B187" s="159" t="s">
        <v>599</v>
      </c>
      <c r="C187" s="159">
        <v>535</v>
      </c>
      <c r="D187" s="159" t="s">
        <v>68</v>
      </c>
      <c r="E187" s="159" t="s">
        <v>93</v>
      </c>
      <c r="F187" s="159" t="s">
        <v>119</v>
      </c>
    </row>
    <row r="188" spans="2:6">
      <c r="B188" s="159" t="s">
        <v>599</v>
      </c>
      <c r="C188" s="159">
        <v>58</v>
      </c>
      <c r="D188" s="159" t="s">
        <v>68</v>
      </c>
      <c r="E188" s="159" t="s">
        <v>106</v>
      </c>
      <c r="F188" s="159" t="s">
        <v>128</v>
      </c>
    </row>
    <row r="189" spans="2:6">
      <c r="B189" s="159" t="s">
        <v>599</v>
      </c>
      <c r="C189" s="159">
        <v>676</v>
      </c>
      <c r="D189" s="159" t="s">
        <v>68</v>
      </c>
      <c r="E189" s="159" t="s">
        <v>638</v>
      </c>
      <c r="F189" s="159" t="s">
        <v>621</v>
      </c>
    </row>
    <row r="190" spans="2:6">
      <c r="B190" s="159" t="s">
        <v>599</v>
      </c>
      <c r="C190" s="159">
        <v>65</v>
      </c>
      <c r="D190" s="159" t="s">
        <v>68</v>
      </c>
      <c r="E190" s="159" t="s">
        <v>91</v>
      </c>
      <c r="F190" s="159" t="s">
        <v>118</v>
      </c>
    </row>
    <row r="191" spans="2:6">
      <c r="B191" s="159" t="s">
        <v>599</v>
      </c>
      <c r="C191" s="159">
        <v>692</v>
      </c>
      <c r="D191" s="159" t="s">
        <v>68</v>
      </c>
      <c r="E191" s="159" t="s">
        <v>701</v>
      </c>
      <c r="F191" s="159" t="s">
        <v>702</v>
      </c>
    </row>
    <row r="192" spans="2:6">
      <c r="B192" s="159" t="s">
        <v>599</v>
      </c>
      <c r="C192" s="159">
        <v>71</v>
      </c>
      <c r="D192" s="159" t="s">
        <v>68</v>
      </c>
      <c r="E192" s="159" t="s">
        <v>40</v>
      </c>
      <c r="F192" s="159" t="s">
        <v>185</v>
      </c>
    </row>
    <row r="193" spans="2:6">
      <c r="B193" s="159" t="s">
        <v>599</v>
      </c>
      <c r="C193" s="159">
        <v>718</v>
      </c>
      <c r="D193" s="159" t="s">
        <v>68</v>
      </c>
      <c r="E193" s="159" t="s">
        <v>626</v>
      </c>
      <c r="F193" s="159" t="s">
        <v>703</v>
      </c>
    </row>
    <row r="194" spans="2:6">
      <c r="B194" s="159" t="s">
        <v>599</v>
      </c>
      <c r="C194" s="159">
        <v>277</v>
      </c>
      <c r="D194" s="159" t="s">
        <v>68</v>
      </c>
      <c r="E194" s="159" t="s">
        <v>73</v>
      </c>
      <c r="F194" s="159" t="s">
        <v>105</v>
      </c>
    </row>
    <row r="195" spans="2:6">
      <c r="B195" s="159" t="s">
        <v>599</v>
      </c>
      <c r="C195" s="159">
        <v>734</v>
      </c>
      <c r="D195" s="159" t="s">
        <v>68</v>
      </c>
      <c r="E195" s="159" t="s">
        <v>643</v>
      </c>
      <c r="F195" s="159" t="s">
        <v>704</v>
      </c>
    </row>
    <row r="196" spans="2:6">
      <c r="B196" s="159" t="s">
        <v>599</v>
      </c>
      <c r="C196" s="159">
        <v>594</v>
      </c>
      <c r="D196" s="159" t="s">
        <v>68</v>
      </c>
      <c r="E196" s="159" t="s">
        <v>73</v>
      </c>
      <c r="F196" s="159" t="s">
        <v>108</v>
      </c>
    </row>
    <row r="197" spans="2:6">
      <c r="B197" s="159" t="s">
        <v>599</v>
      </c>
      <c r="C197" s="159">
        <v>749</v>
      </c>
      <c r="D197" s="159" t="s">
        <v>68</v>
      </c>
      <c r="E197" s="159" t="s">
        <v>215</v>
      </c>
      <c r="F197" s="159" t="s">
        <v>705</v>
      </c>
    </row>
    <row r="198" spans="2:6">
      <c r="B198" s="159" t="s">
        <v>599</v>
      </c>
      <c r="C198" s="159">
        <v>290</v>
      </c>
      <c r="D198" s="159" t="s">
        <v>68</v>
      </c>
      <c r="E198" s="159" t="s">
        <v>78</v>
      </c>
      <c r="F198" s="159" t="s">
        <v>120</v>
      </c>
    </row>
    <row r="199" spans="2:6">
      <c r="B199" s="159" t="s">
        <v>599</v>
      </c>
      <c r="C199" s="159">
        <v>765</v>
      </c>
      <c r="D199" s="159" t="s">
        <v>68</v>
      </c>
      <c r="E199" s="159" t="s">
        <v>605</v>
      </c>
      <c r="F199" s="159" t="s">
        <v>706</v>
      </c>
    </row>
    <row r="200" spans="2:6">
      <c r="B200" s="159" t="s">
        <v>599</v>
      </c>
      <c r="C200" s="159">
        <v>306</v>
      </c>
      <c r="D200" s="159" t="s">
        <v>68</v>
      </c>
      <c r="E200" s="159" t="s">
        <v>80</v>
      </c>
      <c r="F200" s="159" t="s">
        <v>121</v>
      </c>
    </row>
    <row r="201" spans="2:6">
      <c r="B201" s="159" t="s">
        <v>599</v>
      </c>
      <c r="C201" s="159">
        <v>781</v>
      </c>
      <c r="D201" s="159" t="s">
        <v>68</v>
      </c>
      <c r="E201" s="159" t="s">
        <v>607</v>
      </c>
      <c r="F201" s="159" t="s">
        <v>707</v>
      </c>
    </row>
    <row r="202" spans="2:6">
      <c r="B202" s="159" t="s">
        <v>599</v>
      </c>
      <c r="C202" s="159">
        <v>322</v>
      </c>
      <c r="D202" s="159" t="s">
        <v>68</v>
      </c>
      <c r="E202" s="159" t="s">
        <v>80</v>
      </c>
      <c r="F202" s="159" t="s">
        <v>122</v>
      </c>
    </row>
    <row r="203" spans="2:6">
      <c r="B203" s="159" t="s">
        <v>599</v>
      </c>
      <c r="C203" s="159">
        <v>797</v>
      </c>
      <c r="D203" s="159" t="s">
        <v>68</v>
      </c>
      <c r="E203" s="159" t="s">
        <v>609</v>
      </c>
      <c r="F203" s="159" t="s">
        <v>708</v>
      </c>
    </row>
    <row r="204" spans="2:6">
      <c r="B204" s="159" t="s">
        <v>599</v>
      </c>
      <c r="C204" s="159">
        <v>338</v>
      </c>
      <c r="D204" s="159" t="s">
        <v>68</v>
      </c>
      <c r="E204" s="159" t="s">
        <v>99</v>
      </c>
      <c r="F204" s="159" t="s">
        <v>123</v>
      </c>
    </row>
    <row r="205" spans="2:6">
      <c r="B205" s="159" t="s">
        <v>599</v>
      </c>
      <c r="C205" s="159">
        <v>33</v>
      </c>
      <c r="D205" s="159" t="s">
        <v>68</v>
      </c>
      <c r="E205" s="159" t="s">
        <v>102</v>
      </c>
      <c r="F205" s="159" t="s">
        <v>125</v>
      </c>
    </row>
    <row r="206" spans="2:6">
      <c r="B206" s="159" t="s">
        <v>599</v>
      </c>
      <c r="C206" s="159">
        <v>845</v>
      </c>
      <c r="D206" s="159" t="s">
        <v>68</v>
      </c>
      <c r="E206" s="159" t="s">
        <v>611</v>
      </c>
      <c r="F206" s="159" t="s">
        <v>709</v>
      </c>
    </row>
    <row r="207" spans="2:6">
      <c r="B207" s="159" t="s">
        <v>599</v>
      </c>
      <c r="C207" s="159">
        <v>353</v>
      </c>
      <c r="D207" s="159" t="s">
        <v>68</v>
      </c>
      <c r="E207" s="159" t="s">
        <v>86</v>
      </c>
      <c r="F207" s="159" t="s">
        <v>124</v>
      </c>
    </row>
    <row r="208" spans="2:6">
      <c r="B208" s="159" t="s">
        <v>599</v>
      </c>
      <c r="C208" s="159">
        <v>658</v>
      </c>
      <c r="D208" s="159" t="s">
        <v>68</v>
      </c>
      <c r="E208" s="159" t="s">
        <v>147</v>
      </c>
      <c r="F208" s="159" t="s">
        <v>710</v>
      </c>
    </row>
    <row r="209" spans="2:6">
      <c r="B209" s="159" t="s">
        <v>599</v>
      </c>
      <c r="C209" s="159">
        <v>868</v>
      </c>
      <c r="D209" s="159" t="s">
        <v>68</v>
      </c>
      <c r="E209" s="159" t="s">
        <v>614</v>
      </c>
      <c r="F209" s="159" t="s">
        <v>711</v>
      </c>
    </row>
    <row r="210" spans="2:6">
      <c r="B210" s="159" t="s">
        <v>599</v>
      </c>
      <c r="C210" s="159">
        <v>854</v>
      </c>
      <c r="D210" s="159" t="s">
        <v>68</v>
      </c>
      <c r="E210" s="159" t="s">
        <v>86</v>
      </c>
      <c r="F210" s="159" t="s">
        <v>712</v>
      </c>
    </row>
    <row r="211" spans="2:6">
      <c r="B211" s="159" t="s">
        <v>599</v>
      </c>
      <c r="C211" s="159">
        <v>52</v>
      </c>
      <c r="D211" s="159" t="s">
        <v>68</v>
      </c>
      <c r="E211" s="159" t="s">
        <v>71</v>
      </c>
      <c r="F211" s="159" t="s">
        <v>233</v>
      </c>
    </row>
    <row r="212" spans="2:6">
      <c r="B212" s="159" t="s">
        <v>599</v>
      </c>
      <c r="C212" s="159">
        <v>544</v>
      </c>
      <c r="D212" s="159" t="s">
        <v>68</v>
      </c>
      <c r="E212" s="159" t="s">
        <v>76</v>
      </c>
      <c r="F212" s="159" t="s">
        <v>131</v>
      </c>
    </row>
    <row r="213" spans="2:6">
      <c r="B213" s="159" t="s">
        <v>599</v>
      </c>
      <c r="C213" s="159">
        <v>668</v>
      </c>
      <c r="D213" s="159" t="s">
        <v>68</v>
      </c>
      <c r="E213" s="159" t="s">
        <v>106</v>
      </c>
      <c r="F213" s="159" t="s">
        <v>713</v>
      </c>
    </row>
    <row r="214" spans="2:6">
      <c r="B214" s="159" t="s">
        <v>599</v>
      </c>
      <c r="C214" s="159">
        <v>686</v>
      </c>
      <c r="D214" s="159" t="s">
        <v>68</v>
      </c>
      <c r="E214" s="159" t="s">
        <v>620</v>
      </c>
      <c r="F214" s="159" t="s">
        <v>641</v>
      </c>
    </row>
    <row r="215" spans="2:6">
      <c r="B215" s="159" t="s">
        <v>599</v>
      </c>
      <c r="C215" s="159">
        <v>715</v>
      </c>
      <c r="D215" s="159" t="s">
        <v>68</v>
      </c>
      <c r="E215" s="159" t="s">
        <v>91</v>
      </c>
      <c r="F215" s="159" t="s">
        <v>678</v>
      </c>
    </row>
    <row r="216" spans="2:6">
      <c r="B216" s="159" t="s">
        <v>599</v>
      </c>
      <c r="C216" s="159">
        <v>701</v>
      </c>
      <c r="D216" s="159" t="s">
        <v>68</v>
      </c>
      <c r="E216" s="159" t="s">
        <v>104</v>
      </c>
      <c r="F216" s="159" t="s">
        <v>622</v>
      </c>
    </row>
    <row r="217" spans="2:6">
      <c r="B217" s="159" t="s">
        <v>599</v>
      </c>
      <c r="C217" s="159">
        <v>621</v>
      </c>
      <c r="D217" s="159" t="s">
        <v>68</v>
      </c>
      <c r="E217" s="159" t="s">
        <v>40</v>
      </c>
      <c r="F217" s="159" t="s">
        <v>161</v>
      </c>
    </row>
    <row r="218" spans="2:6">
      <c r="B218" s="159" t="s">
        <v>599</v>
      </c>
      <c r="C218" s="159">
        <v>727</v>
      </c>
      <c r="D218" s="159" t="s">
        <v>68</v>
      </c>
      <c r="E218" s="159" t="s">
        <v>626</v>
      </c>
      <c r="F218" s="159" t="s">
        <v>714</v>
      </c>
    </row>
    <row r="219" spans="2:6">
      <c r="B219" s="159" t="s">
        <v>599</v>
      </c>
      <c r="C219" s="159">
        <v>286</v>
      </c>
      <c r="D219" s="159" t="s">
        <v>68</v>
      </c>
      <c r="E219" s="159" t="s">
        <v>73</v>
      </c>
      <c r="F219" s="159" t="s">
        <v>117</v>
      </c>
    </row>
    <row r="220" spans="2:6">
      <c r="B220" s="159" t="s">
        <v>599</v>
      </c>
      <c r="C220" s="159">
        <v>758</v>
      </c>
      <c r="D220" s="159" t="s">
        <v>68</v>
      </c>
      <c r="E220" s="159" t="s">
        <v>628</v>
      </c>
      <c r="F220" s="159" t="s">
        <v>715</v>
      </c>
    </row>
    <row r="221" spans="2:6">
      <c r="B221" s="159" t="s">
        <v>599</v>
      </c>
      <c r="C221" s="159">
        <v>299</v>
      </c>
      <c r="D221" s="159" t="s">
        <v>68</v>
      </c>
      <c r="E221" s="159" t="s">
        <v>78</v>
      </c>
      <c r="F221" s="159" t="s">
        <v>132</v>
      </c>
    </row>
    <row r="222" spans="2:6">
      <c r="B222" s="159" t="s">
        <v>599</v>
      </c>
      <c r="C222" s="159">
        <v>774</v>
      </c>
      <c r="D222" s="159" t="s">
        <v>68</v>
      </c>
      <c r="E222" s="159" t="s">
        <v>605</v>
      </c>
      <c r="F222" s="159" t="s">
        <v>716</v>
      </c>
    </row>
    <row r="223" spans="2:6">
      <c r="B223" s="159" t="s">
        <v>599</v>
      </c>
      <c r="C223" s="159">
        <v>315</v>
      </c>
      <c r="D223" s="159" t="s">
        <v>68</v>
      </c>
      <c r="E223" s="159" t="s">
        <v>80</v>
      </c>
      <c r="F223" s="159" t="s">
        <v>133</v>
      </c>
    </row>
    <row r="224" spans="2:6">
      <c r="B224" s="159" t="s">
        <v>599</v>
      </c>
      <c r="C224" s="159">
        <v>790</v>
      </c>
      <c r="D224" s="159" t="s">
        <v>68</v>
      </c>
      <c r="E224" s="159" t="s">
        <v>609</v>
      </c>
      <c r="F224" s="159" t="s">
        <v>717</v>
      </c>
    </row>
    <row r="225" spans="2:6">
      <c r="B225" s="159" t="s">
        <v>599</v>
      </c>
      <c r="C225" s="159">
        <v>331</v>
      </c>
      <c r="D225" s="159" t="s">
        <v>68</v>
      </c>
      <c r="E225" s="159" t="s">
        <v>82</v>
      </c>
      <c r="F225" s="159" t="s">
        <v>134</v>
      </c>
    </row>
    <row r="226" spans="2:6">
      <c r="B226" s="159" t="s">
        <v>599</v>
      </c>
      <c r="C226" s="159">
        <v>806</v>
      </c>
      <c r="D226" s="159" t="s">
        <v>68</v>
      </c>
      <c r="E226" s="159" t="s">
        <v>609</v>
      </c>
      <c r="F226" s="159" t="s">
        <v>718</v>
      </c>
    </row>
    <row r="227" spans="2:6">
      <c r="B227" s="159" t="s">
        <v>599</v>
      </c>
      <c r="C227" s="159">
        <v>346</v>
      </c>
      <c r="D227" s="159" t="s">
        <v>68</v>
      </c>
      <c r="E227" s="159" t="s">
        <v>84</v>
      </c>
      <c r="F227" s="159" t="s">
        <v>135</v>
      </c>
    </row>
    <row r="228" spans="2:6">
      <c r="B228" s="159" t="s">
        <v>599</v>
      </c>
      <c r="C228" s="159">
        <v>42</v>
      </c>
      <c r="D228" s="159" t="s">
        <v>68</v>
      </c>
      <c r="E228" s="159" t="s">
        <v>69</v>
      </c>
      <c r="F228" s="159" t="s">
        <v>126</v>
      </c>
    </row>
    <row r="229" spans="2:6">
      <c r="B229" s="159" t="s">
        <v>599</v>
      </c>
      <c r="C229" s="159">
        <v>861</v>
      </c>
      <c r="D229" s="159" t="s">
        <v>68</v>
      </c>
      <c r="E229" s="159" t="s">
        <v>633</v>
      </c>
      <c r="F229" s="159" t="s">
        <v>719</v>
      </c>
    </row>
    <row r="230" spans="2:6">
      <c r="B230" s="159" t="s">
        <v>599</v>
      </c>
      <c r="C230" s="159">
        <v>362</v>
      </c>
      <c r="D230" s="159" t="s">
        <v>68</v>
      </c>
      <c r="E230" s="159" t="s">
        <v>86</v>
      </c>
      <c r="F230" s="159" t="s">
        <v>136</v>
      </c>
    </row>
    <row r="231" spans="2:6">
      <c r="B231" s="159" t="s">
        <v>599</v>
      </c>
      <c r="C231" s="159">
        <v>746</v>
      </c>
      <c r="D231" s="159" t="s">
        <v>68</v>
      </c>
      <c r="E231" s="159" t="s">
        <v>147</v>
      </c>
      <c r="F231" s="159" t="s">
        <v>720</v>
      </c>
    </row>
    <row r="232" spans="2:6">
      <c r="B232" s="159" t="s">
        <v>599</v>
      </c>
      <c r="C232" s="159">
        <v>877</v>
      </c>
      <c r="D232" s="159" t="s">
        <v>68</v>
      </c>
      <c r="E232" s="159" t="s">
        <v>635</v>
      </c>
      <c r="F232" s="159" t="s">
        <v>721</v>
      </c>
    </row>
    <row r="233" spans="2:6">
      <c r="B233" s="159" t="s">
        <v>599</v>
      </c>
      <c r="C233" s="159">
        <v>537</v>
      </c>
      <c r="D233" s="159" t="s">
        <v>68</v>
      </c>
      <c r="E233" s="159" t="s">
        <v>93</v>
      </c>
      <c r="F233" s="159" t="s">
        <v>140</v>
      </c>
    </row>
    <row r="234" spans="2:6">
      <c r="B234" s="159" t="s">
        <v>599</v>
      </c>
      <c r="C234" s="159">
        <v>60</v>
      </c>
      <c r="D234" s="159" t="s">
        <v>68</v>
      </c>
      <c r="E234" s="159" t="s">
        <v>106</v>
      </c>
      <c r="F234" s="159" t="s">
        <v>150</v>
      </c>
    </row>
    <row r="235" spans="2:6">
      <c r="B235" s="159" t="s">
        <v>599</v>
      </c>
      <c r="C235" s="159">
        <v>678</v>
      </c>
      <c r="D235" s="159" t="s">
        <v>68</v>
      </c>
      <c r="E235" s="159" t="s">
        <v>638</v>
      </c>
      <c r="F235" s="159" t="s">
        <v>653</v>
      </c>
    </row>
    <row r="236" spans="2:6">
      <c r="B236" s="159" t="s">
        <v>599</v>
      </c>
      <c r="C236" s="159">
        <v>708</v>
      </c>
      <c r="D236" s="159" t="s">
        <v>68</v>
      </c>
      <c r="E236" s="159" t="s">
        <v>91</v>
      </c>
      <c r="F236" s="159" t="s">
        <v>722</v>
      </c>
    </row>
    <row r="237" spans="2:6">
      <c r="B237" s="159" t="s">
        <v>599</v>
      </c>
      <c r="C237" s="159">
        <v>694</v>
      </c>
      <c r="D237" s="159" t="s">
        <v>68</v>
      </c>
      <c r="E237" s="159" t="s">
        <v>104</v>
      </c>
      <c r="F237" s="159" t="s">
        <v>677</v>
      </c>
    </row>
    <row r="238" spans="2:6">
      <c r="B238" s="159" t="s">
        <v>599</v>
      </c>
      <c r="C238" s="159">
        <v>73</v>
      </c>
      <c r="D238" s="159" t="s">
        <v>68</v>
      </c>
      <c r="E238" s="159" t="s">
        <v>40</v>
      </c>
      <c r="F238" s="159" t="s">
        <v>206</v>
      </c>
    </row>
    <row r="239" spans="2:6">
      <c r="B239" s="159" t="s">
        <v>599</v>
      </c>
      <c r="C239" s="159">
        <v>720</v>
      </c>
      <c r="D239" s="159" t="s">
        <v>68</v>
      </c>
      <c r="E239" s="159" t="s">
        <v>626</v>
      </c>
      <c r="F239" s="159" t="s">
        <v>723</v>
      </c>
    </row>
    <row r="240" spans="2:6">
      <c r="B240" s="159" t="s">
        <v>599</v>
      </c>
      <c r="C240" s="159">
        <v>279</v>
      </c>
      <c r="D240" s="159" t="s">
        <v>68</v>
      </c>
      <c r="E240" s="159" t="s">
        <v>73</v>
      </c>
      <c r="F240" s="159" t="s">
        <v>127</v>
      </c>
    </row>
    <row r="241" spans="2:6">
      <c r="B241" s="159" t="s">
        <v>599</v>
      </c>
      <c r="C241" s="159">
        <v>736</v>
      </c>
      <c r="D241" s="159" t="s">
        <v>68</v>
      </c>
      <c r="E241" s="159" t="s">
        <v>643</v>
      </c>
      <c r="F241" s="159" t="s">
        <v>724</v>
      </c>
    </row>
    <row r="242" spans="2:6">
      <c r="B242" s="159" t="s">
        <v>599</v>
      </c>
      <c r="C242" s="159">
        <v>603</v>
      </c>
      <c r="D242" s="159" t="s">
        <v>68</v>
      </c>
      <c r="E242" s="159" t="s">
        <v>73</v>
      </c>
      <c r="F242" s="159" t="s">
        <v>129</v>
      </c>
    </row>
    <row r="243" spans="2:6">
      <c r="B243" s="159" t="s">
        <v>599</v>
      </c>
      <c r="C243" s="159">
        <v>751</v>
      </c>
      <c r="D243" s="159" t="s">
        <v>68</v>
      </c>
      <c r="E243" s="159" t="s">
        <v>215</v>
      </c>
      <c r="F243" s="159" t="s">
        <v>725</v>
      </c>
    </row>
    <row r="244" spans="2:6">
      <c r="B244" s="159" t="s">
        <v>599</v>
      </c>
      <c r="C244" s="159">
        <v>292</v>
      </c>
      <c r="D244" s="159" t="s">
        <v>68</v>
      </c>
      <c r="E244" s="159" t="s">
        <v>78</v>
      </c>
      <c r="F244" s="159" t="s">
        <v>141</v>
      </c>
    </row>
    <row r="245" spans="2:6">
      <c r="B245" s="159" t="s">
        <v>599</v>
      </c>
      <c r="C245" s="159">
        <v>767</v>
      </c>
      <c r="D245" s="159" t="s">
        <v>68</v>
      </c>
      <c r="E245" s="159" t="s">
        <v>605</v>
      </c>
      <c r="F245" s="159" t="s">
        <v>659</v>
      </c>
    </row>
    <row r="246" spans="2:6">
      <c r="B246" s="159" t="s">
        <v>599</v>
      </c>
      <c r="C246" s="159">
        <v>308</v>
      </c>
      <c r="D246" s="159" t="s">
        <v>68</v>
      </c>
      <c r="E246" s="159" t="s">
        <v>80</v>
      </c>
      <c r="F246" s="159" t="s">
        <v>142</v>
      </c>
    </row>
    <row r="247" spans="2:6">
      <c r="B247" s="159" t="s">
        <v>599</v>
      </c>
      <c r="C247" s="159">
        <v>783</v>
      </c>
      <c r="D247" s="159" t="s">
        <v>68</v>
      </c>
      <c r="E247" s="159" t="s">
        <v>609</v>
      </c>
      <c r="F247" s="159" t="s">
        <v>726</v>
      </c>
    </row>
    <row r="248" spans="2:6">
      <c r="B248" s="159" t="s">
        <v>599</v>
      </c>
      <c r="C248" s="159">
        <v>324</v>
      </c>
      <c r="D248" s="159" t="s">
        <v>68</v>
      </c>
      <c r="E248" s="159" t="s">
        <v>82</v>
      </c>
      <c r="F248" s="159" t="s">
        <v>143</v>
      </c>
    </row>
    <row r="249" spans="2:6">
      <c r="B249" s="159" t="s">
        <v>599</v>
      </c>
      <c r="C249" s="159">
        <v>799</v>
      </c>
      <c r="D249" s="159" t="s">
        <v>68</v>
      </c>
      <c r="E249" s="159" t="s">
        <v>609</v>
      </c>
      <c r="F249" s="159" t="s">
        <v>727</v>
      </c>
    </row>
    <row r="250" spans="2:6">
      <c r="B250" s="159" t="s">
        <v>599</v>
      </c>
      <c r="C250" s="159">
        <v>340</v>
      </c>
      <c r="D250" s="159" t="s">
        <v>68</v>
      </c>
      <c r="E250" s="159" t="s">
        <v>99</v>
      </c>
      <c r="F250" s="159" t="s">
        <v>144</v>
      </c>
    </row>
    <row r="251" spans="2:6">
      <c r="B251" s="159" t="s">
        <v>599</v>
      </c>
      <c r="C251" s="159">
        <v>35</v>
      </c>
      <c r="D251" s="159" t="s">
        <v>68</v>
      </c>
      <c r="E251" s="159" t="s">
        <v>102</v>
      </c>
      <c r="F251" s="159" t="s">
        <v>146</v>
      </c>
    </row>
    <row r="252" spans="2:6">
      <c r="B252" s="159" t="s">
        <v>599</v>
      </c>
      <c r="C252" s="159">
        <v>847</v>
      </c>
      <c r="D252" s="159" t="s">
        <v>68</v>
      </c>
      <c r="E252" s="159" t="s">
        <v>611</v>
      </c>
      <c r="F252" s="159" t="s">
        <v>728</v>
      </c>
    </row>
    <row r="253" spans="2:6">
      <c r="B253" s="159" t="s">
        <v>599</v>
      </c>
      <c r="C253" s="159">
        <v>355</v>
      </c>
      <c r="D253" s="159" t="s">
        <v>68</v>
      </c>
      <c r="E253" s="159" t="s">
        <v>86</v>
      </c>
      <c r="F253" s="159" t="s">
        <v>145</v>
      </c>
    </row>
    <row r="254" spans="2:6">
      <c r="B254" s="159" t="s">
        <v>599</v>
      </c>
      <c r="C254" s="159">
        <v>660</v>
      </c>
      <c r="D254" s="159" t="s">
        <v>68</v>
      </c>
      <c r="E254" s="159" t="s">
        <v>147</v>
      </c>
      <c r="F254" s="159" t="s">
        <v>729</v>
      </c>
    </row>
    <row r="255" spans="2:6">
      <c r="B255" s="159" t="s">
        <v>599</v>
      </c>
      <c r="C255" s="159">
        <v>870</v>
      </c>
      <c r="D255" s="159" t="s">
        <v>68</v>
      </c>
      <c r="E255" s="159" t="s">
        <v>614</v>
      </c>
      <c r="F255" s="159" t="s">
        <v>730</v>
      </c>
    </row>
    <row r="256" spans="2:6">
      <c r="B256" s="159" t="s">
        <v>599</v>
      </c>
      <c r="C256" s="159">
        <v>856</v>
      </c>
      <c r="D256" s="159" t="s">
        <v>68</v>
      </c>
      <c r="E256" s="159" t="s">
        <v>86</v>
      </c>
      <c r="F256" s="159" t="s">
        <v>731</v>
      </c>
    </row>
    <row r="257" spans="2:6">
      <c r="B257" s="159" t="s">
        <v>599</v>
      </c>
      <c r="C257" s="159">
        <v>54</v>
      </c>
      <c r="D257" s="159" t="s">
        <v>68</v>
      </c>
      <c r="E257" s="159" t="s">
        <v>71</v>
      </c>
      <c r="F257" s="159" t="s">
        <v>72</v>
      </c>
    </row>
    <row r="258" spans="2:6">
      <c r="B258" s="159" t="s">
        <v>599</v>
      </c>
      <c r="C258" s="159">
        <v>671</v>
      </c>
      <c r="D258" s="159" t="s">
        <v>68</v>
      </c>
      <c r="E258" s="159" t="s">
        <v>638</v>
      </c>
      <c r="F258" s="159" t="s">
        <v>732</v>
      </c>
    </row>
    <row r="259" spans="2:6">
      <c r="B259" s="159" t="s">
        <v>599</v>
      </c>
      <c r="C259" s="159">
        <v>670</v>
      </c>
      <c r="D259" s="159" t="s">
        <v>68</v>
      </c>
      <c r="E259" s="159" t="s">
        <v>106</v>
      </c>
      <c r="F259" s="159" t="s">
        <v>733</v>
      </c>
    </row>
    <row r="260" spans="2:6">
      <c r="B260" s="159" t="s">
        <v>599</v>
      </c>
      <c r="C260" s="159">
        <v>688</v>
      </c>
      <c r="D260" s="159" t="s">
        <v>68</v>
      </c>
      <c r="E260" s="159" t="s">
        <v>620</v>
      </c>
      <c r="F260" s="159" t="s">
        <v>667</v>
      </c>
    </row>
    <row r="261" spans="2:6">
      <c r="B261" s="159" t="s">
        <v>599</v>
      </c>
      <c r="C261" s="159">
        <v>66</v>
      </c>
      <c r="D261" s="159" t="s">
        <v>68</v>
      </c>
      <c r="E261" s="159" t="s">
        <v>40</v>
      </c>
      <c r="F261" s="159" t="s">
        <v>215</v>
      </c>
    </row>
    <row r="262" spans="2:6">
      <c r="B262" s="159" t="s">
        <v>599</v>
      </c>
      <c r="C262" s="159">
        <v>703</v>
      </c>
      <c r="D262" s="159" t="s">
        <v>68</v>
      </c>
      <c r="E262" s="159" t="s">
        <v>623</v>
      </c>
      <c r="F262" s="159" t="s">
        <v>734</v>
      </c>
    </row>
    <row r="263" spans="2:6">
      <c r="B263" s="159" t="s">
        <v>599</v>
      </c>
      <c r="C263" s="159">
        <v>626</v>
      </c>
      <c r="D263" s="159" t="s">
        <v>68</v>
      </c>
      <c r="E263" s="159" t="s">
        <v>40</v>
      </c>
      <c r="F263" s="159" t="s">
        <v>735</v>
      </c>
    </row>
    <row r="264" spans="2:6">
      <c r="B264" s="159" t="s">
        <v>599</v>
      </c>
      <c r="C264" s="159">
        <v>729</v>
      </c>
      <c r="D264" s="159" t="s">
        <v>68</v>
      </c>
      <c r="E264" s="159" t="s">
        <v>626</v>
      </c>
      <c r="F264" s="159" t="s">
        <v>736</v>
      </c>
    </row>
    <row r="265" spans="2:6">
      <c r="B265" s="159" t="s">
        <v>599</v>
      </c>
      <c r="C265" s="159">
        <v>575</v>
      </c>
      <c r="D265" s="159" t="s">
        <v>68</v>
      </c>
      <c r="E265" s="159" t="s">
        <v>73</v>
      </c>
      <c r="F265" s="159" t="s">
        <v>138</v>
      </c>
    </row>
    <row r="266" spans="2:6">
      <c r="B266" s="159" t="s">
        <v>599</v>
      </c>
      <c r="C266" s="159">
        <v>760</v>
      </c>
      <c r="D266" s="159" t="s">
        <v>68</v>
      </c>
      <c r="E266" s="159" t="s">
        <v>628</v>
      </c>
      <c r="F266" s="159" t="s">
        <v>737</v>
      </c>
    </row>
    <row r="267" spans="2:6">
      <c r="B267" s="159" t="s">
        <v>599</v>
      </c>
      <c r="C267" s="159">
        <v>301</v>
      </c>
      <c r="D267" s="159" t="s">
        <v>68</v>
      </c>
      <c r="E267" s="159" t="s">
        <v>80</v>
      </c>
      <c r="F267" s="159" t="s">
        <v>153</v>
      </c>
    </row>
    <row r="268" spans="2:6">
      <c r="B268" s="159" t="s">
        <v>599</v>
      </c>
      <c r="C268" s="159">
        <v>776</v>
      </c>
      <c r="D268" s="159" t="s">
        <v>68</v>
      </c>
      <c r="E268" s="159" t="s">
        <v>658</v>
      </c>
      <c r="F268" s="159" t="s">
        <v>738</v>
      </c>
    </row>
    <row r="269" spans="2:6">
      <c r="B269" s="159" t="s">
        <v>599</v>
      </c>
      <c r="C269" s="159">
        <v>317</v>
      </c>
      <c r="D269" s="159" t="s">
        <v>68</v>
      </c>
      <c r="E269" s="159" t="s">
        <v>80</v>
      </c>
      <c r="F269" s="159" t="s">
        <v>154</v>
      </c>
    </row>
    <row r="270" spans="2:6">
      <c r="B270" s="159" t="s">
        <v>599</v>
      </c>
      <c r="C270" s="159">
        <v>792</v>
      </c>
      <c r="D270" s="159" t="s">
        <v>68</v>
      </c>
      <c r="E270" s="159" t="s">
        <v>609</v>
      </c>
      <c r="F270" s="159" t="s">
        <v>739</v>
      </c>
    </row>
    <row r="271" spans="2:6">
      <c r="B271" s="159" t="s">
        <v>599</v>
      </c>
      <c r="C271" s="159">
        <v>333</v>
      </c>
      <c r="D271" s="159" t="s">
        <v>68</v>
      </c>
      <c r="E271" s="159" t="s">
        <v>99</v>
      </c>
      <c r="F271" s="159" t="s">
        <v>155</v>
      </c>
    </row>
    <row r="272" spans="2:6">
      <c r="B272" s="159" t="s">
        <v>599</v>
      </c>
      <c r="C272" s="159">
        <v>28</v>
      </c>
      <c r="D272" s="159" t="s">
        <v>68</v>
      </c>
      <c r="E272" s="159" t="s">
        <v>102</v>
      </c>
      <c r="F272" s="159" t="s">
        <v>159</v>
      </c>
    </row>
    <row r="273" spans="2:6">
      <c r="B273" s="159" t="s">
        <v>599</v>
      </c>
      <c r="C273" s="159">
        <v>808</v>
      </c>
      <c r="D273" s="159" t="s">
        <v>68</v>
      </c>
      <c r="E273" s="159" t="s">
        <v>609</v>
      </c>
      <c r="F273" s="159" t="s">
        <v>740</v>
      </c>
    </row>
    <row r="274" spans="2:6">
      <c r="B274" s="159" t="s">
        <v>599</v>
      </c>
      <c r="C274" s="159">
        <v>348</v>
      </c>
      <c r="D274" s="159" t="s">
        <v>68</v>
      </c>
      <c r="E274" s="159" t="s">
        <v>156</v>
      </c>
      <c r="F274" s="159" t="s">
        <v>157</v>
      </c>
    </row>
    <row r="275" spans="2:6">
      <c r="B275" s="159" t="s">
        <v>599</v>
      </c>
      <c r="C275" s="159">
        <v>44</v>
      </c>
      <c r="D275" s="159" t="s">
        <v>68</v>
      </c>
      <c r="E275" s="159" t="s">
        <v>147</v>
      </c>
      <c r="F275" s="159" t="s">
        <v>148</v>
      </c>
    </row>
    <row r="276" spans="2:6">
      <c r="B276" s="159" t="s">
        <v>599</v>
      </c>
      <c r="C276" s="159">
        <v>863</v>
      </c>
      <c r="D276" s="159" t="s">
        <v>68</v>
      </c>
      <c r="E276" s="159" t="s">
        <v>633</v>
      </c>
      <c r="F276" s="159" t="s">
        <v>741</v>
      </c>
    </row>
    <row r="277" spans="2:6">
      <c r="B277" s="159" t="s">
        <v>599</v>
      </c>
      <c r="C277" s="159">
        <v>364</v>
      </c>
      <c r="D277" s="159" t="s">
        <v>68</v>
      </c>
      <c r="E277" s="159" t="s">
        <v>86</v>
      </c>
      <c r="F277" s="159" t="s">
        <v>158</v>
      </c>
    </row>
    <row r="278" spans="2:6">
      <c r="B278" s="159" t="s">
        <v>599</v>
      </c>
      <c r="C278" s="159">
        <v>47</v>
      </c>
      <c r="D278" s="159" t="s">
        <v>68</v>
      </c>
      <c r="E278" s="159" t="s">
        <v>88</v>
      </c>
      <c r="F278" s="159" t="s">
        <v>89</v>
      </c>
    </row>
    <row r="279" spans="2:6">
      <c r="B279" s="159" t="s">
        <v>599</v>
      </c>
      <c r="C279" s="159">
        <v>879</v>
      </c>
      <c r="D279" s="159" t="s">
        <v>68</v>
      </c>
      <c r="E279" s="159" t="s">
        <v>635</v>
      </c>
      <c r="F279" s="159" t="s">
        <v>742</v>
      </c>
    </row>
    <row r="280" spans="2:6">
      <c r="B280" s="159" t="s">
        <v>599</v>
      </c>
      <c r="C280" s="159">
        <v>539</v>
      </c>
      <c r="D280" s="159" t="s">
        <v>68</v>
      </c>
      <c r="E280" s="159" t="s">
        <v>76</v>
      </c>
      <c r="F280" s="159" t="s">
        <v>163</v>
      </c>
    </row>
    <row r="281" spans="2:6">
      <c r="B281" s="159" t="s">
        <v>599</v>
      </c>
      <c r="C281" s="159">
        <v>663</v>
      </c>
      <c r="D281" s="159" t="s">
        <v>68</v>
      </c>
      <c r="E281" s="159" t="s">
        <v>106</v>
      </c>
      <c r="F281" s="159" t="s">
        <v>719</v>
      </c>
    </row>
    <row r="282" spans="2:6">
      <c r="B282" s="159" t="s">
        <v>599</v>
      </c>
      <c r="C282" s="159">
        <v>680</v>
      </c>
      <c r="D282" s="159" t="s">
        <v>68</v>
      </c>
      <c r="E282" s="159" t="s">
        <v>638</v>
      </c>
      <c r="F282" s="159" t="s">
        <v>678</v>
      </c>
    </row>
    <row r="283" spans="2:6">
      <c r="B283" s="159" t="s">
        <v>599</v>
      </c>
      <c r="C283" s="159">
        <v>710</v>
      </c>
      <c r="D283" s="159" t="s">
        <v>68</v>
      </c>
      <c r="E283" s="159" t="s">
        <v>91</v>
      </c>
      <c r="F283" s="159" t="s">
        <v>677</v>
      </c>
    </row>
    <row r="284" spans="2:6">
      <c r="B284" s="159" t="s">
        <v>599</v>
      </c>
      <c r="C284" s="159">
        <v>696</v>
      </c>
      <c r="D284" s="159" t="s">
        <v>68</v>
      </c>
      <c r="E284" s="159" t="s">
        <v>104</v>
      </c>
      <c r="F284" s="159" t="s">
        <v>621</v>
      </c>
    </row>
    <row r="285" spans="2:6">
      <c r="B285" s="159" t="s">
        <v>599</v>
      </c>
      <c r="C285" s="159">
        <v>75</v>
      </c>
      <c r="D285" s="159" t="s">
        <v>68</v>
      </c>
      <c r="E285" s="159" t="s">
        <v>40</v>
      </c>
      <c r="F285" s="159" t="s">
        <v>227</v>
      </c>
    </row>
    <row r="286" spans="2:6">
      <c r="B286" s="159" t="s">
        <v>599</v>
      </c>
      <c r="C286" s="159">
        <v>722</v>
      </c>
      <c r="D286" s="159" t="s">
        <v>68</v>
      </c>
      <c r="E286" s="159" t="s">
        <v>626</v>
      </c>
      <c r="F286" s="159" t="s">
        <v>743</v>
      </c>
    </row>
    <row r="287" spans="2:6">
      <c r="B287" s="159" t="s">
        <v>599</v>
      </c>
      <c r="C287" s="159">
        <v>281</v>
      </c>
      <c r="D287" s="159" t="s">
        <v>68</v>
      </c>
      <c r="E287" s="159" t="s">
        <v>73</v>
      </c>
      <c r="F287" s="159" t="s">
        <v>149</v>
      </c>
    </row>
    <row r="288" spans="2:6">
      <c r="B288" s="159" t="s">
        <v>599</v>
      </c>
      <c r="C288" s="159">
        <v>738</v>
      </c>
      <c r="D288" s="159" t="s">
        <v>68</v>
      </c>
      <c r="E288" s="159" t="s">
        <v>643</v>
      </c>
      <c r="F288" s="159" t="s">
        <v>744</v>
      </c>
    </row>
    <row r="289" spans="2:6">
      <c r="B289" s="159" t="s">
        <v>599</v>
      </c>
      <c r="C289" s="159">
        <v>609</v>
      </c>
      <c r="D289" s="159" t="s">
        <v>68</v>
      </c>
      <c r="E289" s="159" t="s">
        <v>73</v>
      </c>
      <c r="F289" s="159" t="s">
        <v>151</v>
      </c>
    </row>
    <row r="290" spans="2:6">
      <c r="B290" s="159" t="s">
        <v>599</v>
      </c>
      <c r="C290" s="159">
        <v>753</v>
      </c>
      <c r="D290" s="159" t="s">
        <v>68</v>
      </c>
      <c r="E290" s="159" t="s">
        <v>215</v>
      </c>
      <c r="F290" s="159" t="s">
        <v>745</v>
      </c>
    </row>
    <row r="291" spans="2:6">
      <c r="B291" s="159" t="s">
        <v>599</v>
      </c>
      <c r="C291" s="159">
        <v>294</v>
      </c>
      <c r="D291" s="159" t="s">
        <v>68</v>
      </c>
      <c r="E291" s="159" t="s">
        <v>78</v>
      </c>
      <c r="F291" s="159" t="s">
        <v>164</v>
      </c>
    </row>
    <row r="292" spans="2:6">
      <c r="B292" s="159" t="s">
        <v>599</v>
      </c>
      <c r="C292" s="159">
        <v>769</v>
      </c>
      <c r="D292" s="159" t="s">
        <v>68</v>
      </c>
      <c r="E292" s="159" t="s">
        <v>605</v>
      </c>
      <c r="F292" s="159" t="s">
        <v>746</v>
      </c>
    </row>
    <row r="293" spans="2:6">
      <c r="B293" s="159" t="s">
        <v>599</v>
      </c>
      <c r="C293" s="159">
        <v>310</v>
      </c>
      <c r="D293" s="159" t="s">
        <v>68</v>
      </c>
      <c r="E293" s="159" t="s">
        <v>80</v>
      </c>
      <c r="F293" s="159" t="s">
        <v>165</v>
      </c>
    </row>
    <row r="294" spans="2:6">
      <c r="B294" s="159" t="s">
        <v>599</v>
      </c>
      <c r="C294" s="159">
        <v>785</v>
      </c>
      <c r="D294" s="159" t="s">
        <v>68</v>
      </c>
      <c r="E294" s="159" t="s">
        <v>609</v>
      </c>
      <c r="F294" s="159" t="s">
        <v>747</v>
      </c>
    </row>
    <row r="295" spans="2:6">
      <c r="B295" s="159" t="s">
        <v>599</v>
      </c>
      <c r="C295" s="159">
        <v>326</v>
      </c>
      <c r="D295" s="159" t="s">
        <v>68</v>
      </c>
      <c r="E295" s="159" t="s">
        <v>82</v>
      </c>
      <c r="F295" s="159" t="s">
        <v>166</v>
      </c>
    </row>
    <row r="296" spans="2:6">
      <c r="B296" s="159" t="s">
        <v>599</v>
      </c>
      <c r="C296" s="159">
        <v>801</v>
      </c>
      <c r="D296" s="159" t="s">
        <v>68</v>
      </c>
      <c r="E296" s="159" t="s">
        <v>609</v>
      </c>
      <c r="F296" s="159" t="s">
        <v>748</v>
      </c>
    </row>
    <row r="297" spans="2:6">
      <c r="B297" s="159" t="s">
        <v>599</v>
      </c>
      <c r="C297" s="159">
        <v>581</v>
      </c>
      <c r="D297" s="159" t="s">
        <v>68</v>
      </c>
      <c r="E297" s="159" t="s">
        <v>99</v>
      </c>
      <c r="F297" s="159" t="s">
        <v>167</v>
      </c>
    </row>
    <row r="298" spans="2:6">
      <c r="B298" s="159" t="s">
        <v>599</v>
      </c>
      <c r="C298" s="159">
        <v>37</v>
      </c>
      <c r="D298" s="159" t="s">
        <v>68</v>
      </c>
      <c r="E298" s="159" t="s">
        <v>69</v>
      </c>
      <c r="F298" s="159" t="s">
        <v>169</v>
      </c>
    </row>
    <row r="299" spans="2:6">
      <c r="B299" s="159" t="s">
        <v>599</v>
      </c>
      <c r="C299" s="159">
        <v>849</v>
      </c>
      <c r="D299" s="159" t="s">
        <v>68</v>
      </c>
      <c r="E299" s="159" t="s">
        <v>611</v>
      </c>
      <c r="F299" s="159" t="s">
        <v>749</v>
      </c>
    </row>
    <row r="300" spans="2:6">
      <c r="B300" s="159" t="s">
        <v>599</v>
      </c>
      <c r="C300" s="159">
        <v>357</v>
      </c>
      <c r="D300" s="159" t="s">
        <v>68</v>
      </c>
      <c r="E300" s="159" t="s">
        <v>86</v>
      </c>
      <c r="F300" s="159" t="s">
        <v>168</v>
      </c>
    </row>
    <row r="301" spans="2:6">
      <c r="B301" s="159" t="s">
        <v>599</v>
      </c>
      <c r="C301" s="159">
        <v>741</v>
      </c>
      <c r="D301" s="159" t="s">
        <v>68</v>
      </c>
      <c r="E301" s="159" t="s">
        <v>147</v>
      </c>
      <c r="F301" s="159" t="s">
        <v>750</v>
      </c>
    </row>
    <row r="302" spans="2:6">
      <c r="B302" s="159" t="s">
        <v>599</v>
      </c>
      <c r="C302" s="159">
        <v>872</v>
      </c>
      <c r="D302" s="159" t="s">
        <v>68</v>
      </c>
      <c r="E302" s="159" t="s">
        <v>635</v>
      </c>
      <c r="F302" s="159" t="s">
        <v>751</v>
      </c>
    </row>
    <row r="303" spans="2:6">
      <c r="B303" s="159" t="s">
        <v>599</v>
      </c>
      <c r="C303" s="159">
        <v>532</v>
      </c>
      <c r="D303" s="159" t="s">
        <v>68</v>
      </c>
      <c r="E303" s="159" t="s">
        <v>93</v>
      </c>
      <c r="F303" s="159" t="s">
        <v>173</v>
      </c>
    </row>
    <row r="304" spans="2:6">
      <c r="B304" s="159" t="s">
        <v>599</v>
      </c>
      <c r="C304" s="159">
        <v>944</v>
      </c>
      <c r="D304" s="159" t="s">
        <v>68</v>
      </c>
      <c r="E304" s="159" t="s">
        <v>71</v>
      </c>
      <c r="F304" s="159" t="s">
        <v>752</v>
      </c>
    </row>
    <row r="305" spans="2:6">
      <c r="B305" s="159" t="s">
        <v>599</v>
      </c>
      <c r="C305" s="159">
        <v>673</v>
      </c>
      <c r="D305" s="159" t="s">
        <v>68</v>
      </c>
      <c r="E305" s="159" t="s">
        <v>638</v>
      </c>
      <c r="F305" s="159" t="s">
        <v>693</v>
      </c>
    </row>
    <row r="306" spans="2:6">
      <c r="B306" s="159" t="s">
        <v>599</v>
      </c>
      <c r="C306" s="159">
        <v>62</v>
      </c>
      <c r="D306" s="159" t="s">
        <v>68</v>
      </c>
      <c r="E306" s="159" t="s">
        <v>91</v>
      </c>
      <c r="F306" s="159" t="s">
        <v>172</v>
      </c>
    </row>
    <row r="307" spans="2:6">
      <c r="B307" s="159" t="s">
        <v>599</v>
      </c>
      <c r="C307" s="159">
        <v>690</v>
      </c>
      <c r="D307" s="159" t="s">
        <v>68</v>
      </c>
      <c r="E307" s="159" t="s">
        <v>620</v>
      </c>
      <c r="F307" s="159" t="s">
        <v>639</v>
      </c>
    </row>
    <row r="308" spans="2:6">
      <c r="B308" s="159" t="s">
        <v>599</v>
      </c>
      <c r="C308" s="159">
        <v>68</v>
      </c>
      <c r="D308" s="159" t="s">
        <v>68</v>
      </c>
      <c r="E308" s="159" t="s">
        <v>40</v>
      </c>
      <c r="F308" s="159" t="s">
        <v>235</v>
      </c>
    </row>
    <row r="309" spans="2:6">
      <c r="B309" s="159" t="s">
        <v>599</v>
      </c>
      <c r="C309" s="159">
        <v>705</v>
      </c>
      <c r="D309" s="159" t="s">
        <v>68</v>
      </c>
      <c r="E309" s="159" t="s">
        <v>623</v>
      </c>
      <c r="F309" s="159" t="s">
        <v>753</v>
      </c>
    </row>
    <row r="310" spans="2:6">
      <c r="B310" s="159" t="s">
        <v>599</v>
      </c>
      <c r="C310" s="159">
        <v>811</v>
      </c>
      <c r="D310" s="159" t="s">
        <v>68</v>
      </c>
      <c r="E310" s="159" t="s">
        <v>40</v>
      </c>
      <c r="F310" s="159" t="s">
        <v>754</v>
      </c>
    </row>
    <row r="311" spans="2:6">
      <c r="B311" s="159" t="s">
        <v>599</v>
      </c>
      <c r="C311" s="159">
        <v>731</v>
      </c>
      <c r="D311" s="159" t="s">
        <v>68</v>
      </c>
      <c r="E311" s="159" t="s">
        <v>643</v>
      </c>
      <c r="F311" s="159" t="s">
        <v>755</v>
      </c>
    </row>
    <row r="312" spans="2:6">
      <c r="B312" s="159" t="s">
        <v>599</v>
      </c>
      <c r="C312" s="159">
        <v>585</v>
      </c>
      <c r="D312" s="159" t="s">
        <v>68</v>
      </c>
      <c r="E312" s="159" t="s">
        <v>73</v>
      </c>
      <c r="F312" s="159" t="s">
        <v>161</v>
      </c>
    </row>
    <row r="313" spans="2:6">
      <c r="B313" s="159" t="s">
        <v>599</v>
      </c>
      <c r="C313" s="159">
        <v>618</v>
      </c>
      <c r="D313" s="159" t="s">
        <v>68</v>
      </c>
      <c r="E313" s="159" t="s">
        <v>73</v>
      </c>
      <c r="F313" s="159" t="s">
        <v>174</v>
      </c>
    </row>
    <row r="314" spans="2:6">
      <c r="B314" s="159" t="s">
        <v>599</v>
      </c>
      <c r="C314" s="159">
        <v>762</v>
      </c>
      <c r="D314" s="159" t="s">
        <v>68</v>
      </c>
      <c r="E314" s="159" t="s">
        <v>628</v>
      </c>
      <c r="F314" s="159" t="s">
        <v>756</v>
      </c>
    </row>
    <row r="315" spans="2:6">
      <c r="B315" s="159" t="s">
        <v>599</v>
      </c>
      <c r="C315" s="159">
        <v>303</v>
      </c>
      <c r="D315" s="159" t="s">
        <v>68</v>
      </c>
      <c r="E315" s="159" t="s">
        <v>80</v>
      </c>
      <c r="F315" s="159" t="s">
        <v>176</v>
      </c>
    </row>
    <row r="316" spans="2:6">
      <c r="B316" s="159" t="s">
        <v>599</v>
      </c>
      <c r="C316" s="159">
        <v>778</v>
      </c>
      <c r="D316" s="159" t="s">
        <v>68</v>
      </c>
      <c r="E316" s="159" t="s">
        <v>658</v>
      </c>
      <c r="F316" s="159" t="s">
        <v>757</v>
      </c>
    </row>
    <row r="317" spans="2:6">
      <c r="B317" s="159" t="s">
        <v>599</v>
      </c>
      <c r="C317" s="159">
        <v>319</v>
      </c>
      <c r="D317" s="159" t="s">
        <v>68</v>
      </c>
      <c r="E317" s="159" t="s">
        <v>80</v>
      </c>
      <c r="F317" s="159" t="s">
        <v>177</v>
      </c>
    </row>
    <row r="318" spans="2:6">
      <c r="B318" s="159" t="s">
        <v>599</v>
      </c>
      <c r="C318" s="159">
        <v>794</v>
      </c>
      <c r="D318" s="159" t="s">
        <v>68</v>
      </c>
      <c r="E318" s="159" t="s">
        <v>609</v>
      </c>
      <c r="F318" s="159" t="s">
        <v>758</v>
      </c>
    </row>
    <row r="319" spans="2:6">
      <c r="B319" s="159" t="s">
        <v>599</v>
      </c>
      <c r="C319" s="159">
        <v>335</v>
      </c>
      <c r="D319" s="159" t="s">
        <v>68</v>
      </c>
      <c r="E319" s="159" t="s">
        <v>99</v>
      </c>
      <c r="F319" s="159" t="s">
        <v>178</v>
      </c>
    </row>
    <row r="320" spans="2:6">
      <c r="B320" s="159" t="s">
        <v>599</v>
      </c>
      <c r="C320" s="159">
        <v>30</v>
      </c>
      <c r="D320" s="159" t="s">
        <v>68</v>
      </c>
      <c r="E320" s="159" t="s">
        <v>102</v>
      </c>
      <c r="F320" s="159" t="s">
        <v>180</v>
      </c>
    </row>
    <row r="321" spans="2:6">
      <c r="B321" s="159" t="s">
        <v>599</v>
      </c>
      <c r="C321" s="159">
        <v>833</v>
      </c>
      <c r="D321" s="159" t="s">
        <v>68</v>
      </c>
      <c r="E321" s="159" t="s">
        <v>686</v>
      </c>
      <c r="F321" s="159" t="s">
        <v>759</v>
      </c>
    </row>
    <row r="322" spans="2:6">
      <c r="B322" s="159" t="s">
        <v>599</v>
      </c>
      <c r="C322" s="159">
        <v>350</v>
      </c>
      <c r="D322" s="159" t="s">
        <v>68</v>
      </c>
      <c r="E322" s="159" t="s">
        <v>86</v>
      </c>
      <c r="F322" s="159" t="s">
        <v>179</v>
      </c>
    </row>
    <row r="323" spans="2:6">
      <c r="B323" s="159" t="s">
        <v>599</v>
      </c>
      <c r="C323" s="159">
        <v>655</v>
      </c>
      <c r="D323" s="159" t="s">
        <v>68</v>
      </c>
      <c r="E323" s="159" t="s">
        <v>147</v>
      </c>
      <c r="F323" s="159" t="s">
        <v>760</v>
      </c>
    </row>
    <row r="324" spans="2:6">
      <c r="B324" s="159" t="s">
        <v>599</v>
      </c>
      <c r="C324" s="159">
        <v>865</v>
      </c>
      <c r="D324" s="159" t="s">
        <v>68</v>
      </c>
      <c r="E324" s="159" t="s">
        <v>633</v>
      </c>
      <c r="F324" s="159" t="s">
        <v>730</v>
      </c>
    </row>
    <row r="325" spans="2:6">
      <c r="B325" s="159" t="s">
        <v>599</v>
      </c>
      <c r="C325" s="159">
        <v>851</v>
      </c>
      <c r="D325" s="159" t="s">
        <v>68</v>
      </c>
      <c r="E325" s="159" t="s">
        <v>86</v>
      </c>
      <c r="F325" s="159" t="s">
        <v>761</v>
      </c>
    </row>
    <row r="326" spans="2:6">
      <c r="B326" s="159" t="s">
        <v>599</v>
      </c>
      <c r="C326" s="159">
        <v>49</v>
      </c>
      <c r="D326" s="159" t="s">
        <v>68</v>
      </c>
      <c r="E326" s="159" t="s">
        <v>88</v>
      </c>
      <c r="F326" s="159" t="s">
        <v>116</v>
      </c>
    </row>
    <row r="327" spans="2:6">
      <c r="B327" s="159" t="s">
        <v>599</v>
      </c>
      <c r="C327" s="159">
        <v>881</v>
      </c>
      <c r="D327" s="159" t="s">
        <v>68</v>
      </c>
      <c r="E327" s="159" t="s">
        <v>690</v>
      </c>
      <c r="F327" s="159" t="s">
        <v>762</v>
      </c>
    </row>
    <row r="328" spans="2:6">
      <c r="B328" s="159" t="s">
        <v>599</v>
      </c>
      <c r="C328" s="159">
        <v>541</v>
      </c>
      <c r="D328" s="159" t="s">
        <v>68</v>
      </c>
      <c r="E328" s="159" t="s">
        <v>76</v>
      </c>
      <c r="F328" s="159" t="s">
        <v>186</v>
      </c>
    </row>
    <row r="329" spans="2:6">
      <c r="B329" s="159" t="s">
        <v>599</v>
      </c>
      <c r="C329" s="159">
        <v>665</v>
      </c>
      <c r="D329" s="159" t="s">
        <v>68</v>
      </c>
      <c r="E329" s="159" t="s">
        <v>106</v>
      </c>
      <c r="F329" s="159" t="s">
        <v>763</v>
      </c>
    </row>
    <row r="330" spans="2:6">
      <c r="B330" s="159" t="s">
        <v>599</v>
      </c>
      <c r="C330" s="159">
        <v>683</v>
      </c>
      <c r="D330" s="159" t="s">
        <v>68</v>
      </c>
      <c r="E330" s="159" t="s">
        <v>620</v>
      </c>
      <c r="F330" s="159" t="s">
        <v>652</v>
      </c>
    </row>
    <row r="331" spans="2:6">
      <c r="B331" s="159" t="s">
        <v>599</v>
      </c>
      <c r="C331" s="159">
        <v>712</v>
      </c>
      <c r="D331" s="159" t="s">
        <v>68</v>
      </c>
      <c r="E331" s="159" t="s">
        <v>91</v>
      </c>
      <c r="F331" s="159" t="s">
        <v>621</v>
      </c>
    </row>
    <row r="332" spans="2:6">
      <c r="B332" s="159" t="s">
        <v>599</v>
      </c>
      <c r="C332" s="159">
        <v>698</v>
      </c>
      <c r="D332" s="159" t="s">
        <v>68</v>
      </c>
      <c r="E332" s="159" t="s">
        <v>104</v>
      </c>
      <c r="F332" s="159" t="s">
        <v>653</v>
      </c>
    </row>
    <row r="333" spans="2:6">
      <c r="B333" s="159" t="s">
        <v>599</v>
      </c>
      <c r="C333" s="159">
        <v>77</v>
      </c>
      <c r="D333" s="159" t="s">
        <v>68</v>
      </c>
      <c r="E333" s="159" t="s">
        <v>40</v>
      </c>
      <c r="F333" s="159" t="s">
        <v>248</v>
      </c>
    </row>
    <row r="334" spans="2:6">
      <c r="B334" s="159" t="s">
        <v>599</v>
      </c>
      <c r="C334" s="159">
        <v>724</v>
      </c>
      <c r="D334" s="159" t="s">
        <v>68</v>
      </c>
      <c r="E334" s="159" t="s">
        <v>626</v>
      </c>
      <c r="F334" s="159" t="s">
        <v>669</v>
      </c>
    </row>
    <row r="335" spans="2:6">
      <c r="B335" s="159" t="s">
        <v>599</v>
      </c>
      <c r="C335" s="159">
        <v>283</v>
      </c>
      <c r="D335" s="159" t="s">
        <v>68</v>
      </c>
      <c r="E335" s="159" t="s">
        <v>73</v>
      </c>
      <c r="F335" s="159" t="s">
        <v>171</v>
      </c>
    </row>
    <row r="336" spans="2:6">
      <c r="B336" s="159" t="s">
        <v>599</v>
      </c>
      <c r="C336" s="159">
        <v>740</v>
      </c>
      <c r="D336" s="159" t="s">
        <v>68</v>
      </c>
      <c r="E336" s="159" t="s">
        <v>643</v>
      </c>
      <c r="F336" s="159" t="s">
        <v>764</v>
      </c>
    </row>
    <row r="337" spans="2:6">
      <c r="B337" s="159" t="s">
        <v>599</v>
      </c>
      <c r="C337" s="159">
        <v>755</v>
      </c>
      <c r="D337" s="159" t="s">
        <v>68</v>
      </c>
      <c r="E337" s="159" t="s">
        <v>215</v>
      </c>
      <c r="F337" s="159" t="s">
        <v>734</v>
      </c>
    </row>
    <row r="338" spans="2:6">
      <c r="B338" s="159" t="s">
        <v>599</v>
      </c>
      <c r="C338" s="159">
        <v>296</v>
      </c>
      <c r="D338" s="159" t="s">
        <v>68</v>
      </c>
      <c r="E338" s="159" t="s">
        <v>78</v>
      </c>
      <c r="F338" s="159" t="s">
        <v>187</v>
      </c>
    </row>
    <row r="339" spans="2:6">
      <c r="B339" s="159" t="s">
        <v>599</v>
      </c>
      <c r="C339" s="159">
        <v>771</v>
      </c>
      <c r="D339" s="159" t="s">
        <v>68</v>
      </c>
      <c r="E339" s="159" t="s">
        <v>605</v>
      </c>
      <c r="F339" s="159" t="s">
        <v>765</v>
      </c>
    </row>
    <row r="340" spans="2:6">
      <c r="B340" s="159" t="s">
        <v>599</v>
      </c>
      <c r="C340" s="159">
        <v>312</v>
      </c>
      <c r="D340" s="159" t="s">
        <v>68</v>
      </c>
      <c r="E340" s="159" t="s">
        <v>80</v>
      </c>
      <c r="F340" s="159" t="s">
        <v>188</v>
      </c>
    </row>
    <row r="341" spans="2:6">
      <c r="B341" s="159" t="s">
        <v>599</v>
      </c>
      <c r="C341" s="159">
        <v>787</v>
      </c>
      <c r="D341" s="159" t="s">
        <v>68</v>
      </c>
      <c r="E341" s="159" t="s">
        <v>609</v>
      </c>
      <c r="F341" s="159" t="s">
        <v>766</v>
      </c>
    </row>
    <row r="342" spans="2:6">
      <c r="B342" s="159" t="s">
        <v>599</v>
      </c>
      <c r="C342" s="159">
        <v>328</v>
      </c>
      <c r="D342" s="159" t="s">
        <v>68</v>
      </c>
      <c r="E342" s="159" t="s">
        <v>82</v>
      </c>
      <c r="F342" s="159" t="s">
        <v>189</v>
      </c>
    </row>
    <row r="343" spans="2:6">
      <c r="B343" s="159" t="s">
        <v>599</v>
      </c>
      <c r="C343" s="159">
        <v>803</v>
      </c>
      <c r="D343" s="159" t="s">
        <v>68</v>
      </c>
      <c r="E343" s="159" t="s">
        <v>609</v>
      </c>
      <c r="F343" s="159" t="s">
        <v>767</v>
      </c>
    </row>
    <row r="344" spans="2:6">
      <c r="B344" s="159" t="s">
        <v>599</v>
      </c>
      <c r="C344" s="159">
        <v>343</v>
      </c>
      <c r="D344" s="159" t="s">
        <v>68</v>
      </c>
      <c r="E344" s="159" t="s">
        <v>84</v>
      </c>
      <c r="F344" s="159" t="s">
        <v>190</v>
      </c>
    </row>
    <row r="345" spans="2:6">
      <c r="B345" s="159" t="s">
        <v>599</v>
      </c>
      <c r="C345" s="159">
        <v>39</v>
      </c>
      <c r="D345" s="159" t="s">
        <v>68</v>
      </c>
      <c r="E345" s="159" t="s">
        <v>69</v>
      </c>
      <c r="F345" s="159" t="s">
        <v>181</v>
      </c>
    </row>
    <row r="346" spans="2:6">
      <c r="B346" s="159" t="s">
        <v>599</v>
      </c>
      <c r="C346" s="159">
        <v>858</v>
      </c>
      <c r="D346" s="159" t="s">
        <v>68</v>
      </c>
      <c r="E346" s="159" t="s">
        <v>633</v>
      </c>
      <c r="F346" s="159" t="s">
        <v>768</v>
      </c>
    </row>
    <row r="347" spans="2:6">
      <c r="B347" s="159" t="s">
        <v>599</v>
      </c>
      <c r="C347" s="159">
        <v>359</v>
      </c>
      <c r="D347" s="159" t="s">
        <v>68</v>
      </c>
      <c r="E347" s="159" t="s">
        <v>86</v>
      </c>
      <c r="F347" s="159" t="s">
        <v>191</v>
      </c>
    </row>
    <row r="348" spans="2:6">
      <c r="B348" s="159" t="s">
        <v>599</v>
      </c>
      <c r="C348" s="159">
        <v>743</v>
      </c>
      <c r="D348" s="159" t="s">
        <v>68</v>
      </c>
      <c r="E348" s="159" t="s">
        <v>147</v>
      </c>
      <c r="F348" s="159" t="s">
        <v>769</v>
      </c>
    </row>
    <row r="349" spans="2:6">
      <c r="B349" s="159" t="s">
        <v>599</v>
      </c>
      <c r="C349" s="159">
        <v>874</v>
      </c>
      <c r="D349" s="159" t="s">
        <v>68</v>
      </c>
      <c r="E349" s="159" t="s">
        <v>635</v>
      </c>
      <c r="F349" s="159" t="s">
        <v>770</v>
      </c>
    </row>
    <row r="350" spans="2:6">
      <c r="B350" s="159" t="s">
        <v>599</v>
      </c>
      <c r="C350" s="159">
        <v>534</v>
      </c>
      <c r="D350" s="159" t="s">
        <v>68</v>
      </c>
      <c r="E350" s="159" t="s">
        <v>93</v>
      </c>
      <c r="F350" s="159" t="s">
        <v>195</v>
      </c>
    </row>
    <row r="351" spans="2:6">
      <c r="B351" s="159" t="s">
        <v>599</v>
      </c>
      <c r="C351" s="159">
        <v>57</v>
      </c>
      <c r="D351" s="159" t="s">
        <v>68</v>
      </c>
      <c r="E351" s="159" t="s">
        <v>106</v>
      </c>
      <c r="F351" s="159" t="s">
        <v>204</v>
      </c>
    </row>
    <row r="352" spans="2:6">
      <c r="B352" s="159" t="s">
        <v>599</v>
      </c>
      <c r="C352" s="159">
        <v>675</v>
      </c>
      <c r="D352" s="159" t="s">
        <v>68</v>
      </c>
      <c r="E352" s="159" t="s">
        <v>638</v>
      </c>
      <c r="F352" s="159" t="s">
        <v>641</v>
      </c>
    </row>
    <row r="353" spans="2:6">
      <c r="B353" s="159" t="s">
        <v>599</v>
      </c>
      <c r="C353" s="159">
        <v>64</v>
      </c>
      <c r="D353" s="159" t="s">
        <v>68</v>
      </c>
      <c r="E353" s="159" t="s">
        <v>91</v>
      </c>
      <c r="F353" s="159" t="s">
        <v>194</v>
      </c>
    </row>
    <row r="354" spans="2:6">
      <c r="B354" s="159" t="s">
        <v>599</v>
      </c>
      <c r="C354" s="159">
        <v>681</v>
      </c>
      <c r="D354" s="159" t="s">
        <v>68</v>
      </c>
      <c r="E354" s="159" t="s">
        <v>771</v>
      </c>
      <c r="F354" s="159" t="s">
        <v>772</v>
      </c>
    </row>
    <row r="355" spans="2:6">
      <c r="B355" s="159" t="s">
        <v>599</v>
      </c>
      <c r="C355" s="159">
        <v>70</v>
      </c>
      <c r="D355" s="159" t="s">
        <v>68</v>
      </c>
      <c r="E355" s="159" t="s">
        <v>40</v>
      </c>
      <c r="F355" s="159" t="s">
        <v>75</v>
      </c>
    </row>
    <row r="356" spans="2:6">
      <c r="B356" s="159" t="s">
        <v>599</v>
      </c>
      <c r="C356" s="159">
        <v>717</v>
      </c>
      <c r="D356" s="159" t="s">
        <v>68</v>
      </c>
      <c r="E356" s="159" t="s">
        <v>626</v>
      </c>
      <c r="F356" s="159" t="s">
        <v>773</v>
      </c>
    </row>
    <row r="357" spans="2:6">
      <c r="B357" s="159" t="s">
        <v>599</v>
      </c>
      <c r="C357" s="159">
        <v>276</v>
      </c>
      <c r="D357" s="159" t="s">
        <v>68</v>
      </c>
      <c r="E357" s="159" t="s">
        <v>73</v>
      </c>
      <c r="F357" s="159" t="s">
        <v>182</v>
      </c>
    </row>
    <row r="358" spans="2:6">
      <c r="B358" s="159" t="s">
        <v>599</v>
      </c>
      <c r="C358" s="159">
        <v>733</v>
      </c>
      <c r="D358" s="159" t="s">
        <v>68</v>
      </c>
      <c r="E358" s="159" t="s">
        <v>643</v>
      </c>
      <c r="F358" s="159" t="s">
        <v>774</v>
      </c>
    </row>
    <row r="359" spans="2:6">
      <c r="B359" s="159" t="s">
        <v>599</v>
      </c>
      <c r="C359" s="159">
        <v>591</v>
      </c>
      <c r="D359" s="159" t="s">
        <v>68</v>
      </c>
      <c r="E359" s="159" t="s">
        <v>73</v>
      </c>
      <c r="F359" s="159" t="s">
        <v>184</v>
      </c>
    </row>
    <row r="360" spans="2:6">
      <c r="B360" s="159" t="s">
        <v>599</v>
      </c>
      <c r="C360" s="159">
        <v>289</v>
      </c>
      <c r="D360" s="159" t="s">
        <v>68</v>
      </c>
      <c r="E360" s="159" t="s">
        <v>78</v>
      </c>
      <c r="F360" s="159" t="s">
        <v>196</v>
      </c>
    </row>
    <row r="361" spans="2:6">
      <c r="B361" s="159" t="s">
        <v>599</v>
      </c>
      <c r="C361" s="159">
        <v>764</v>
      </c>
      <c r="D361" s="159" t="s">
        <v>68</v>
      </c>
      <c r="E361" s="159" t="s">
        <v>628</v>
      </c>
      <c r="F361" s="159" t="s">
        <v>775</v>
      </c>
    </row>
    <row r="362" spans="2:6">
      <c r="B362" s="159" t="s">
        <v>599</v>
      </c>
      <c r="C362" s="159">
        <v>305</v>
      </c>
      <c r="D362" s="159" t="s">
        <v>68</v>
      </c>
      <c r="E362" s="159" t="s">
        <v>80</v>
      </c>
      <c r="F362" s="159" t="s">
        <v>197</v>
      </c>
    </row>
    <row r="363" spans="2:6">
      <c r="B363" s="159" t="s">
        <v>599</v>
      </c>
      <c r="C363" s="159">
        <v>780</v>
      </c>
      <c r="D363" s="159" t="s">
        <v>68</v>
      </c>
      <c r="E363" s="159" t="s">
        <v>607</v>
      </c>
      <c r="F363" s="159" t="s">
        <v>776</v>
      </c>
    </row>
    <row r="364" spans="2:6">
      <c r="B364" s="159" t="s">
        <v>599</v>
      </c>
      <c r="C364" s="159">
        <v>321</v>
      </c>
      <c r="D364" s="159" t="s">
        <v>68</v>
      </c>
      <c r="E364" s="159" t="s">
        <v>80</v>
      </c>
      <c r="F364" s="159" t="s">
        <v>198</v>
      </c>
    </row>
    <row r="365" spans="2:6">
      <c r="B365" s="159" t="s">
        <v>599</v>
      </c>
      <c r="C365" s="159">
        <v>796</v>
      </c>
      <c r="D365" s="159" t="s">
        <v>68</v>
      </c>
      <c r="E365" s="159" t="s">
        <v>609</v>
      </c>
      <c r="F365" s="159" t="s">
        <v>777</v>
      </c>
    </row>
    <row r="366" spans="2:6">
      <c r="B366" s="159" t="s">
        <v>599</v>
      </c>
      <c r="C366" s="159">
        <v>337</v>
      </c>
      <c r="D366" s="159" t="s">
        <v>68</v>
      </c>
      <c r="E366" s="159" t="s">
        <v>99</v>
      </c>
      <c r="F366" s="159" t="s">
        <v>199</v>
      </c>
    </row>
    <row r="367" spans="2:6">
      <c r="B367" s="159" t="s">
        <v>599</v>
      </c>
      <c r="C367" s="159">
        <v>32</v>
      </c>
      <c r="D367" s="159" t="s">
        <v>68</v>
      </c>
      <c r="E367" s="159" t="s">
        <v>102</v>
      </c>
      <c r="F367" s="159" t="s">
        <v>201</v>
      </c>
    </row>
    <row r="368" spans="2:6">
      <c r="B368" s="159" t="s">
        <v>599</v>
      </c>
      <c r="C368" s="159">
        <v>844</v>
      </c>
      <c r="D368" s="159" t="s">
        <v>68</v>
      </c>
      <c r="E368" s="159" t="s">
        <v>611</v>
      </c>
      <c r="F368" s="159" t="s">
        <v>778</v>
      </c>
    </row>
    <row r="369" spans="2:6">
      <c r="B369" s="159" t="s">
        <v>599</v>
      </c>
      <c r="C369" s="159">
        <v>352</v>
      </c>
      <c r="D369" s="159" t="s">
        <v>68</v>
      </c>
      <c r="E369" s="159" t="s">
        <v>86</v>
      </c>
      <c r="F369" s="159" t="s">
        <v>200</v>
      </c>
    </row>
    <row r="370" spans="2:6">
      <c r="B370" s="159" t="s">
        <v>599</v>
      </c>
      <c r="C370" s="159">
        <v>657</v>
      </c>
      <c r="D370" s="159" t="s">
        <v>68</v>
      </c>
      <c r="E370" s="159" t="s">
        <v>147</v>
      </c>
      <c r="F370" s="159" t="s">
        <v>779</v>
      </c>
    </row>
    <row r="371" spans="2:6">
      <c r="B371" s="159" t="s">
        <v>599</v>
      </c>
      <c r="C371" s="159">
        <v>867</v>
      </c>
      <c r="D371" s="159" t="s">
        <v>68</v>
      </c>
      <c r="E371" s="159" t="s">
        <v>614</v>
      </c>
      <c r="F371" s="159" t="s">
        <v>780</v>
      </c>
    </row>
    <row r="372" spans="2:6">
      <c r="B372" s="159" t="s">
        <v>599</v>
      </c>
      <c r="C372" s="159">
        <v>853</v>
      </c>
      <c r="D372" s="159" t="s">
        <v>68</v>
      </c>
      <c r="E372" s="159" t="s">
        <v>86</v>
      </c>
      <c r="F372" s="159" t="s">
        <v>781</v>
      </c>
    </row>
    <row r="373" spans="2:6">
      <c r="B373" s="159" t="s">
        <v>599</v>
      </c>
      <c r="C373" s="159">
        <v>51</v>
      </c>
      <c r="D373" s="159" t="s">
        <v>68</v>
      </c>
      <c r="E373" s="159" t="s">
        <v>71</v>
      </c>
      <c r="F373" s="159" t="s">
        <v>137</v>
      </c>
    </row>
    <row r="374" spans="2:6">
      <c r="B374" s="159" t="s">
        <v>599</v>
      </c>
      <c r="C374" s="159">
        <v>883</v>
      </c>
      <c r="D374" s="159" t="s">
        <v>68</v>
      </c>
      <c r="E374" s="159" t="s">
        <v>690</v>
      </c>
      <c r="F374" s="159" t="s">
        <v>782</v>
      </c>
    </row>
    <row r="375" spans="2:6">
      <c r="B375" s="159" t="s">
        <v>599</v>
      </c>
      <c r="C375" s="159">
        <v>543</v>
      </c>
      <c r="D375" s="159" t="s">
        <v>68</v>
      </c>
      <c r="E375" s="159" t="s">
        <v>76</v>
      </c>
      <c r="F375" s="159" t="s">
        <v>207</v>
      </c>
    </row>
    <row r="376" spans="2:6">
      <c r="B376" s="159" t="s">
        <v>599</v>
      </c>
      <c r="C376" s="159">
        <v>667</v>
      </c>
      <c r="D376" s="159" t="s">
        <v>68</v>
      </c>
      <c r="E376" s="159" t="s">
        <v>106</v>
      </c>
      <c r="F376" s="159" t="s">
        <v>783</v>
      </c>
    </row>
    <row r="377" spans="2:6">
      <c r="B377" s="159" t="s">
        <v>599</v>
      </c>
      <c r="C377" s="159">
        <v>685</v>
      </c>
      <c r="D377" s="159" t="s">
        <v>68</v>
      </c>
      <c r="E377" s="159" t="s">
        <v>620</v>
      </c>
      <c r="F377" s="159" t="s">
        <v>677</v>
      </c>
    </row>
    <row r="378" spans="2:6">
      <c r="B378" s="159" t="s">
        <v>599</v>
      </c>
      <c r="C378" s="159">
        <v>714</v>
      </c>
      <c r="D378" s="159" t="s">
        <v>68</v>
      </c>
      <c r="E378" s="159" t="s">
        <v>91</v>
      </c>
      <c r="F378" s="159" t="s">
        <v>639</v>
      </c>
    </row>
    <row r="379" spans="2:6">
      <c r="B379" s="159" t="s">
        <v>599</v>
      </c>
      <c r="C379" s="159">
        <v>700</v>
      </c>
      <c r="D379" s="159" t="s">
        <v>68</v>
      </c>
      <c r="E379" s="159" t="s">
        <v>104</v>
      </c>
      <c r="F379" s="159" t="s">
        <v>678</v>
      </c>
    </row>
    <row r="380" spans="2:6">
      <c r="B380" s="159" t="s">
        <v>599</v>
      </c>
      <c r="C380" s="159">
        <v>600</v>
      </c>
      <c r="D380" s="159" t="s">
        <v>68</v>
      </c>
      <c r="E380" s="159" t="s">
        <v>40</v>
      </c>
      <c r="F380" s="159" t="s">
        <v>96</v>
      </c>
    </row>
    <row r="381" spans="2:6">
      <c r="B381" s="159" t="s">
        <v>599</v>
      </c>
      <c r="C381" s="159">
        <v>726</v>
      </c>
      <c r="D381" s="159" t="s">
        <v>68</v>
      </c>
      <c r="E381" s="159" t="s">
        <v>626</v>
      </c>
      <c r="F381" s="159" t="s">
        <v>744</v>
      </c>
    </row>
    <row r="382" spans="2:6">
      <c r="B382" s="159" t="s">
        <v>599</v>
      </c>
      <c r="C382" s="159">
        <v>285</v>
      </c>
      <c r="D382" s="159" t="s">
        <v>68</v>
      </c>
      <c r="E382" s="159" t="s">
        <v>73</v>
      </c>
      <c r="F382" s="159" t="s">
        <v>193</v>
      </c>
    </row>
    <row r="383" spans="2:6">
      <c r="B383" s="159" t="s">
        <v>599</v>
      </c>
      <c r="C383" s="159">
        <v>748</v>
      </c>
      <c r="D383" s="159" t="s">
        <v>68</v>
      </c>
      <c r="E383" s="159" t="s">
        <v>215</v>
      </c>
      <c r="F383" s="159" t="s">
        <v>753</v>
      </c>
    </row>
    <row r="384" spans="2:6">
      <c r="B384" s="159" t="s">
        <v>599</v>
      </c>
      <c r="C384" s="159">
        <v>757</v>
      </c>
      <c r="D384" s="159" t="s">
        <v>68</v>
      </c>
      <c r="E384" s="159" t="s">
        <v>628</v>
      </c>
      <c r="F384" s="159" t="s">
        <v>784</v>
      </c>
    </row>
    <row r="385" spans="2:6">
      <c r="B385" s="159" t="s">
        <v>599</v>
      </c>
      <c r="C385" s="159">
        <v>298</v>
      </c>
      <c r="D385" s="159" t="s">
        <v>68</v>
      </c>
      <c r="E385" s="159" t="s">
        <v>78</v>
      </c>
      <c r="F385" s="159" t="s">
        <v>208</v>
      </c>
    </row>
    <row r="386" spans="2:6">
      <c r="B386" s="159" t="s">
        <v>599</v>
      </c>
      <c r="C386" s="159">
        <v>773</v>
      </c>
      <c r="D386" s="159" t="s">
        <v>68</v>
      </c>
      <c r="E386" s="159" t="s">
        <v>605</v>
      </c>
      <c r="F386" s="159" t="s">
        <v>785</v>
      </c>
    </row>
    <row r="387" spans="2:6">
      <c r="B387" s="159" t="s">
        <v>599</v>
      </c>
      <c r="C387" s="159">
        <v>314</v>
      </c>
      <c r="D387" s="159" t="s">
        <v>68</v>
      </c>
      <c r="E387" s="159" t="s">
        <v>80</v>
      </c>
      <c r="F387" s="159" t="s">
        <v>209</v>
      </c>
    </row>
    <row r="388" spans="2:6">
      <c r="B388" s="159" t="s">
        <v>599</v>
      </c>
      <c r="C388" s="159">
        <v>789</v>
      </c>
      <c r="D388" s="159" t="s">
        <v>68</v>
      </c>
      <c r="E388" s="159" t="s">
        <v>609</v>
      </c>
      <c r="F388" s="159" t="s">
        <v>786</v>
      </c>
    </row>
    <row r="389" spans="2:6">
      <c r="B389" s="159" t="s">
        <v>599</v>
      </c>
      <c r="C389" s="159">
        <v>330</v>
      </c>
      <c r="D389" s="159" t="s">
        <v>68</v>
      </c>
      <c r="E389" s="159" t="s">
        <v>82</v>
      </c>
      <c r="F389" s="159" t="s">
        <v>210</v>
      </c>
    </row>
    <row r="390" spans="2:6">
      <c r="B390" s="159" t="s">
        <v>599</v>
      </c>
      <c r="C390" s="159">
        <v>805</v>
      </c>
      <c r="D390" s="159" t="s">
        <v>68</v>
      </c>
      <c r="E390" s="159" t="s">
        <v>609</v>
      </c>
      <c r="F390" s="159" t="s">
        <v>787</v>
      </c>
    </row>
    <row r="391" spans="2:6">
      <c r="B391" s="159" t="s">
        <v>599</v>
      </c>
      <c r="C391" s="159">
        <v>345</v>
      </c>
      <c r="D391" s="159" t="s">
        <v>68</v>
      </c>
      <c r="E391" s="159" t="s">
        <v>84</v>
      </c>
      <c r="F391" s="159" t="s">
        <v>211</v>
      </c>
    </row>
    <row r="392" spans="2:6">
      <c r="B392" s="159" t="s">
        <v>599</v>
      </c>
      <c r="C392" s="159">
        <v>41</v>
      </c>
      <c r="D392" s="159" t="s">
        <v>68</v>
      </c>
      <c r="E392" s="159" t="s">
        <v>69</v>
      </c>
      <c r="F392" s="159" t="s">
        <v>202</v>
      </c>
    </row>
    <row r="393" spans="2:6">
      <c r="B393" s="159" t="s">
        <v>599</v>
      </c>
      <c r="C393" s="159">
        <v>860</v>
      </c>
      <c r="D393" s="159" t="s">
        <v>68</v>
      </c>
      <c r="E393" s="159" t="s">
        <v>633</v>
      </c>
      <c r="F393" s="159" t="s">
        <v>788</v>
      </c>
    </row>
    <row r="394" spans="2:6">
      <c r="B394" s="159" t="s">
        <v>599</v>
      </c>
      <c r="C394" s="159">
        <v>361</v>
      </c>
      <c r="D394" s="159" t="s">
        <v>68</v>
      </c>
      <c r="E394" s="159" t="s">
        <v>86</v>
      </c>
      <c r="F394" s="159" t="s">
        <v>212</v>
      </c>
    </row>
    <row r="395" spans="2:6">
      <c r="B395" s="159" t="s">
        <v>599</v>
      </c>
      <c r="C395" s="159">
        <v>745</v>
      </c>
      <c r="D395" s="159" t="s">
        <v>68</v>
      </c>
      <c r="E395" s="159" t="s">
        <v>147</v>
      </c>
      <c r="F395" s="159" t="s">
        <v>789</v>
      </c>
    </row>
    <row r="396" spans="2:6">
      <c r="B396" s="159" t="s">
        <v>599</v>
      </c>
      <c r="C396" s="159">
        <v>876</v>
      </c>
      <c r="D396" s="159" t="s">
        <v>68</v>
      </c>
      <c r="E396" s="159" t="s">
        <v>635</v>
      </c>
      <c r="F396" s="159" t="s">
        <v>790</v>
      </c>
    </row>
    <row r="397" spans="2:6">
      <c r="B397" s="159" t="s">
        <v>599</v>
      </c>
      <c r="C397" s="159">
        <v>536</v>
      </c>
      <c r="D397" s="159" t="s">
        <v>68</v>
      </c>
      <c r="E397" s="159" t="s">
        <v>93</v>
      </c>
      <c r="F397" s="159" t="s">
        <v>216</v>
      </c>
    </row>
    <row r="398" spans="2:6">
      <c r="B398" s="159" t="s">
        <v>599</v>
      </c>
      <c r="C398" s="159">
        <v>59</v>
      </c>
      <c r="D398" s="159" t="s">
        <v>68</v>
      </c>
      <c r="E398" s="159" t="s">
        <v>106</v>
      </c>
      <c r="F398" s="159" t="s">
        <v>225</v>
      </c>
    </row>
    <row r="399" spans="2:6">
      <c r="B399" s="159" t="s">
        <v>599</v>
      </c>
      <c r="C399" s="159">
        <v>677</v>
      </c>
      <c r="D399" s="159" t="s">
        <v>68</v>
      </c>
      <c r="E399" s="159" t="s">
        <v>638</v>
      </c>
      <c r="F399" s="159" t="s">
        <v>667</v>
      </c>
    </row>
    <row r="400" spans="2:6">
      <c r="B400" s="159" t="s">
        <v>599</v>
      </c>
      <c r="C400" s="159">
        <v>707</v>
      </c>
      <c r="D400" s="159" t="s">
        <v>68</v>
      </c>
      <c r="E400" s="159" t="s">
        <v>91</v>
      </c>
      <c r="F400" s="159" t="s">
        <v>791</v>
      </c>
    </row>
    <row r="401" spans="2:6">
      <c r="B401" s="159" t="s">
        <v>599</v>
      </c>
      <c r="C401" s="159">
        <v>693</v>
      </c>
      <c r="D401" s="159" t="s">
        <v>68</v>
      </c>
      <c r="E401" s="159" t="s">
        <v>104</v>
      </c>
      <c r="F401" s="159" t="s">
        <v>652</v>
      </c>
    </row>
    <row r="402" spans="2:6">
      <c r="B402" s="159" t="s">
        <v>599</v>
      </c>
      <c r="C402" s="159">
        <v>72</v>
      </c>
      <c r="D402" s="159" t="s">
        <v>68</v>
      </c>
      <c r="E402" s="159" t="s">
        <v>40</v>
      </c>
      <c r="F402" s="159" t="s">
        <v>109</v>
      </c>
    </row>
    <row r="403" spans="2:6">
      <c r="B403" s="159" t="s">
        <v>599</v>
      </c>
      <c r="C403" s="159">
        <v>719</v>
      </c>
      <c r="D403" s="159" t="s">
        <v>68</v>
      </c>
      <c r="E403" s="159" t="s">
        <v>626</v>
      </c>
      <c r="F403" s="159" t="s">
        <v>792</v>
      </c>
    </row>
    <row r="404" spans="2:6">
      <c r="B404" s="159" t="s">
        <v>599</v>
      </c>
      <c r="C404" s="159">
        <v>278</v>
      </c>
      <c r="D404" s="159" t="s">
        <v>68</v>
      </c>
      <c r="E404" s="159" t="s">
        <v>73</v>
      </c>
      <c r="F404" s="159" t="s">
        <v>203</v>
      </c>
    </row>
    <row r="405" spans="2:6">
      <c r="B405" s="159" t="s">
        <v>599</v>
      </c>
      <c r="C405" s="159">
        <v>735</v>
      </c>
      <c r="D405" s="159" t="s">
        <v>68</v>
      </c>
      <c r="E405" s="159" t="s">
        <v>643</v>
      </c>
      <c r="F405" s="159" t="s">
        <v>668</v>
      </c>
    </row>
    <row r="406" spans="2:6">
      <c r="B406" s="159" t="s">
        <v>599</v>
      </c>
      <c r="C406" s="159">
        <v>597</v>
      </c>
      <c r="D406" s="159" t="s">
        <v>68</v>
      </c>
      <c r="E406" s="159" t="s">
        <v>73</v>
      </c>
      <c r="F406" s="159" t="s">
        <v>205</v>
      </c>
    </row>
    <row r="407" spans="2:6">
      <c r="B407" s="159" t="s">
        <v>38</v>
      </c>
      <c r="C407" s="159">
        <v>635</v>
      </c>
      <c r="D407" s="159" t="s">
        <v>253</v>
      </c>
      <c r="E407" s="159" t="s">
        <v>40</v>
      </c>
      <c r="F407" s="159" t="s">
        <v>793</v>
      </c>
    </row>
    <row r="408" spans="2:6">
      <c r="B408" s="159" t="s">
        <v>38</v>
      </c>
      <c r="C408" s="159">
        <v>187</v>
      </c>
      <c r="D408" s="159" t="s">
        <v>253</v>
      </c>
      <c r="E408" s="159" t="s">
        <v>40</v>
      </c>
      <c r="F408" s="159" t="s">
        <v>257</v>
      </c>
    </row>
    <row r="409" spans="2:6">
      <c r="B409" s="159" t="s">
        <v>38</v>
      </c>
      <c r="C409" s="159">
        <v>189</v>
      </c>
      <c r="D409" s="159" t="s">
        <v>253</v>
      </c>
      <c r="E409" s="159" t="s">
        <v>40</v>
      </c>
      <c r="F409" s="159" t="s">
        <v>258</v>
      </c>
    </row>
    <row r="410" spans="2:6">
      <c r="B410" s="159" t="s">
        <v>38</v>
      </c>
      <c r="C410" s="159">
        <v>191</v>
      </c>
      <c r="D410" s="159" t="s">
        <v>253</v>
      </c>
      <c r="E410" s="159" t="s">
        <v>40</v>
      </c>
      <c r="F410" s="159" t="s">
        <v>254</v>
      </c>
    </row>
    <row r="411" spans="2:6">
      <c r="B411" s="159" t="s">
        <v>38</v>
      </c>
      <c r="C411" s="159">
        <v>634</v>
      </c>
      <c r="D411" s="159" t="s">
        <v>253</v>
      </c>
      <c r="E411" s="159" t="s">
        <v>40</v>
      </c>
      <c r="F411" s="159" t="s">
        <v>794</v>
      </c>
    </row>
    <row r="412" spans="2:6">
      <c r="B412" s="159" t="s">
        <v>38</v>
      </c>
      <c r="C412" s="159">
        <v>188</v>
      </c>
      <c r="D412" s="159" t="s">
        <v>253</v>
      </c>
      <c r="E412" s="159" t="s">
        <v>40</v>
      </c>
      <c r="F412" s="159" t="s">
        <v>255</v>
      </c>
    </row>
    <row r="413" spans="2:6">
      <c r="B413" s="159" t="s">
        <v>38</v>
      </c>
      <c r="C413" s="159">
        <v>190</v>
      </c>
      <c r="D413" s="159" t="s">
        <v>253</v>
      </c>
      <c r="E413" s="159" t="s">
        <v>40</v>
      </c>
      <c r="F413" s="159" t="s">
        <v>256</v>
      </c>
    </row>
    <row r="414" spans="2:6">
      <c r="B414" s="159" t="s">
        <v>38</v>
      </c>
      <c r="C414" s="159">
        <v>633</v>
      </c>
      <c r="D414" s="159" t="s">
        <v>253</v>
      </c>
      <c r="E414" s="159" t="s">
        <v>40</v>
      </c>
      <c r="F414" s="159" t="s">
        <v>795</v>
      </c>
    </row>
    <row r="415" spans="2:6">
      <c r="B415" s="159" t="s">
        <v>599</v>
      </c>
      <c r="C415" s="159">
        <v>147</v>
      </c>
      <c r="D415" s="159" t="s">
        <v>259</v>
      </c>
      <c r="E415" s="159" t="s">
        <v>40</v>
      </c>
      <c r="F415" s="159" t="s">
        <v>263</v>
      </c>
    </row>
    <row r="416" spans="2:6">
      <c r="B416" s="159" t="s">
        <v>599</v>
      </c>
      <c r="C416" s="159">
        <v>451</v>
      </c>
      <c r="D416" s="159" t="s">
        <v>259</v>
      </c>
      <c r="E416" s="159" t="s">
        <v>40</v>
      </c>
      <c r="F416" s="159" t="s">
        <v>264</v>
      </c>
    </row>
    <row r="417" spans="2:6">
      <c r="B417" s="159" t="s">
        <v>599</v>
      </c>
      <c r="C417" s="159">
        <v>149</v>
      </c>
      <c r="D417" s="159" t="s">
        <v>259</v>
      </c>
      <c r="E417" s="159" t="s">
        <v>40</v>
      </c>
      <c r="F417" s="159" t="s">
        <v>265</v>
      </c>
    </row>
    <row r="418" spans="2:6">
      <c r="B418" s="159" t="s">
        <v>599</v>
      </c>
      <c r="C418" s="159">
        <v>453</v>
      </c>
      <c r="D418" s="159" t="s">
        <v>259</v>
      </c>
      <c r="E418" s="159" t="s">
        <v>40</v>
      </c>
      <c r="F418" s="159" t="s">
        <v>266</v>
      </c>
    </row>
    <row r="419" spans="2:6">
      <c r="B419" s="159" t="s">
        <v>599</v>
      </c>
      <c r="C419" s="159">
        <v>151</v>
      </c>
      <c r="D419" s="159" t="s">
        <v>259</v>
      </c>
      <c r="E419" s="159" t="s">
        <v>40</v>
      </c>
      <c r="F419" s="159" t="s">
        <v>267</v>
      </c>
    </row>
    <row r="420" spans="2:6">
      <c r="B420" s="159" t="s">
        <v>599</v>
      </c>
      <c r="C420" s="159">
        <v>455</v>
      </c>
      <c r="D420" s="159" t="s">
        <v>259</v>
      </c>
      <c r="E420" s="159" t="s">
        <v>40</v>
      </c>
      <c r="F420" s="159" t="s">
        <v>268</v>
      </c>
    </row>
    <row r="421" spans="2:6">
      <c r="B421" s="159" t="s">
        <v>599</v>
      </c>
      <c r="C421" s="159">
        <v>448</v>
      </c>
      <c r="D421" s="159" t="s">
        <v>259</v>
      </c>
      <c r="E421" s="159" t="s">
        <v>40</v>
      </c>
      <c r="F421" s="159" t="s">
        <v>269</v>
      </c>
    </row>
    <row r="422" spans="2:6">
      <c r="B422" s="159" t="s">
        <v>599</v>
      </c>
      <c r="C422" s="159">
        <v>146</v>
      </c>
      <c r="D422" s="159" t="s">
        <v>259</v>
      </c>
      <c r="E422" s="159" t="s">
        <v>40</v>
      </c>
      <c r="F422" s="159" t="s">
        <v>269</v>
      </c>
    </row>
    <row r="423" spans="2:6">
      <c r="B423" s="159" t="s">
        <v>599</v>
      </c>
      <c r="C423" s="159">
        <v>654</v>
      </c>
      <c r="D423" s="159" t="s">
        <v>259</v>
      </c>
      <c r="E423" s="159" t="s">
        <v>40</v>
      </c>
      <c r="F423" s="159" t="s">
        <v>796</v>
      </c>
    </row>
    <row r="424" spans="2:6">
      <c r="B424" s="159" t="s">
        <v>599</v>
      </c>
      <c r="C424" s="159">
        <v>450</v>
      </c>
      <c r="D424" s="159" t="s">
        <v>259</v>
      </c>
      <c r="E424" s="159" t="s">
        <v>40</v>
      </c>
      <c r="F424" s="159" t="s">
        <v>270</v>
      </c>
    </row>
    <row r="425" spans="2:6">
      <c r="B425" s="159" t="s">
        <v>599</v>
      </c>
      <c r="C425" s="159">
        <v>148</v>
      </c>
      <c r="D425" s="159" t="s">
        <v>259</v>
      </c>
      <c r="E425" s="159" t="s">
        <v>40</v>
      </c>
      <c r="F425" s="159" t="s">
        <v>271</v>
      </c>
    </row>
    <row r="426" spans="2:6">
      <c r="B426" s="159" t="s">
        <v>599</v>
      </c>
      <c r="C426" s="159">
        <v>452</v>
      </c>
      <c r="D426" s="159" t="s">
        <v>259</v>
      </c>
      <c r="E426" s="159" t="s">
        <v>40</v>
      </c>
      <c r="F426" s="159" t="s">
        <v>272</v>
      </c>
    </row>
    <row r="427" spans="2:6">
      <c r="B427" s="159" t="s">
        <v>599</v>
      </c>
      <c r="C427" s="159">
        <v>150</v>
      </c>
      <c r="D427" s="159" t="s">
        <v>259</v>
      </c>
      <c r="E427" s="159" t="s">
        <v>40</v>
      </c>
      <c r="F427" s="159" t="s">
        <v>273</v>
      </c>
    </row>
    <row r="428" spans="2:6">
      <c r="B428" s="159" t="s">
        <v>599</v>
      </c>
      <c r="C428" s="159">
        <v>454</v>
      </c>
      <c r="D428" s="159" t="s">
        <v>259</v>
      </c>
      <c r="E428" s="159" t="s">
        <v>40</v>
      </c>
      <c r="F428" s="159" t="s">
        <v>274</v>
      </c>
    </row>
    <row r="429" spans="2:6">
      <c r="B429" s="159" t="s">
        <v>599</v>
      </c>
      <c r="C429" s="159">
        <v>153</v>
      </c>
      <c r="D429" s="159" t="s">
        <v>259</v>
      </c>
      <c r="E429" s="159" t="s">
        <v>40</v>
      </c>
      <c r="F429" s="159" t="s">
        <v>260</v>
      </c>
    </row>
    <row r="430" spans="2:6">
      <c r="B430" s="159" t="s">
        <v>599</v>
      </c>
      <c r="C430" s="159">
        <v>456</v>
      </c>
      <c r="D430" s="159" t="s">
        <v>259</v>
      </c>
      <c r="E430" s="159" t="s">
        <v>40</v>
      </c>
      <c r="F430" s="159" t="s">
        <v>261</v>
      </c>
    </row>
    <row r="431" spans="2:6">
      <c r="B431" s="159" t="s">
        <v>599</v>
      </c>
      <c r="C431" s="159">
        <v>449</v>
      </c>
      <c r="D431" s="159" t="s">
        <v>259</v>
      </c>
      <c r="E431" s="159" t="s">
        <v>40</v>
      </c>
      <c r="F431" s="159" t="s">
        <v>262</v>
      </c>
    </row>
    <row r="432" spans="2:6">
      <c r="B432" s="159" t="s">
        <v>599</v>
      </c>
      <c r="C432" s="159">
        <v>260</v>
      </c>
      <c r="D432" s="159" t="s">
        <v>275</v>
      </c>
      <c r="E432" s="159" t="s">
        <v>40</v>
      </c>
      <c r="F432" s="159" t="s">
        <v>369</v>
      </c>
    </row>
    <row r="433" spans="2:6">
      <c r="B433" s="159" t="s">
        <v>599</v>
      </c>
      <c r="C433" s="159">
        <v>467</v>
      </c>
      <c r="D433" s="159" t="s">
        <v>275</v>
      </c>
      <c r="E433" s="159" t="s">
        <v>73</v>
      </c>
      <c r="F433" s="159" t="s">
        <v>285</v>
      </c>
    </row>
    <row r="434" spans="2:6">
      <c r="B434" s="159" t="s">
        <v>599</v>
      </c>
      <c r="C434" s="159">
        <v>613</v>
      </c>
      <c r="D434" s="159" t="s">
        <v>275</v>
      </c>
      <c r="E434" s="159" t="s">
        <v>73</v>
      </c>
      <c r="F434" s="159" t="s">
        <v>247</v>
      </c>
    </row>
    <row r="435" spans="2:6">
      <c r="B435" s="159" t="s">
        <v>599</v>
      </c>
      <c r="C435" s="159">
        <v>486</v>
      </c>
      <c r="D435" s="159" t="s">
        <v>275</v>
      </c>
      <c r="E435" s="159" t="s">
        <v>80</v>
      </c>
      <c r="F435" s="159" t="s">
        <v>281</v>
      </c>
    </row>
    <row r="436" spans="2:6">
      <c r="B436" s="159" t="s">
        <v>599</v>
      </c>
      <c r="C436" s="159">
        <v>502</v>
      </c>
      <c r="D436" s="159" t="s">
        <v>275</v>
      </c>
      <c r="E436" s="159" t="s">
        <v>99</v>
      </c>
      <c r="F436" s="159" t="s">
        <v>285</v>
      </c>
    </row>
    <row r="437" spans="2:6">
      <c r="B437" s="159" t="s">
        <v>599</v>
      </c>
      <c r="C437" s="159">
        <v>517</v>
      </c>
      <c r="D437" s="159" t="s">
        <v>275</v>
      </c>
      <c r="E437" s="159" t="s">
        <v>86</v>
      </c>
      <c r="F437" s="159" t="s">
        <v>286</v>
      </c>
    </row>
    <row r="438" spans="2:6">
      <c r="B438" s="159" t="s">
        <v>599</v>
      </c>
      <c r="C438" s="159">
        <v>561</v>
      </c>
      <c r="D438" s="159" t="s">
        <v>275</v>
      </c>
      <c r="E438" s="159" t="s">
        <v>93</v>
      </c>
      <c r="F438" s="159" t="s">
        <v>399</v>
      </c>
    </row>
    <row r="439" spans="2:6">
      <c r="B439" s="159" t="s">
        <v>599</v>
      </c>
      <c r="C439" s="159">
        <v>221</v>
      </c>
      <c r="D439" s="159" t="s">
        <v>275</v>
      </c>
      <c r="E439" s="159" t="s">
        <v>102</v>
      </c>
      <c r="F439" s="159" t="s">
        <v>345</v>
      </c>
    </row>
    <row r="440" spans="2:6">
      <c r="B440" s="159" t="s">
        <v>599</v>
      </c>
      <c r="C440" s="159">
        <v>839</v>
      </c>
      <c r="D440" s="159" t="s">
        <v>275</v>
      </c>
      <c r="E440" s="159" t="s">
        <v>797</v>
      </c>
      <c r="F440" s="159" t="s">
        <v>798</v>
      </c>
    </row>
    <row r="441" spans="2:6">
      <c r="B441" s="159" t="s">
        <v>599</v>
      </c>
      <c r="C441" s="159">
        <v>818</v>
      </c>
      <c r="D441" s="159" t="s">
        <v>275</v>
      </c>
      <c r="E441" s="159" t="s">
        <v>102</v>
      </c>
      <c r="F441" s="159" t="s">
        <v>799</v>
      </c>
    </row>
    <row r="442" spans="2:6">
      <c r="B442" s="159" t="s">
        <v>599</v>
      </c>
      <c r="C442" s="159">
        <v>916</v>
      </c>
      <c r="D442" s="159" t="s">
        <v>275</v>
      </c>
      <c r="E442" s="159" t="s">
        <v>86</v>
      </c>
      <c r="F442" s="159" t="s">
        <v>800</v>
      </c>
    </row>
    <row r="443" spans="2:6">
      <c r="B443" s="159" t="s">
        <v>599</v>
      </c>
      <c r="C443" s="159">
        <v>236</v>
      </c>
      <c r="D443" s="159" t="s">
        <v>275</v>
      </c>
      <c r="E443" s="159" t="s">
        <v>147</v>
      </c>
      <c r="F443" s="159" t="s">
        <v>304</v>
      </c>
    </row>
    <row r="444" spans="2:6">
      <c r="B444" s="159" t="s">
        <v>599</v>
      </c>
      <c r="C444" s="159">
        <v>932</v>
      </c>
      <c r="D444" s="159" t="s">
        <v>275</v>
      </c>
      <c r="E444" s="159" t="s">
        <v>635</v>
      </c>
      <c r="F444" s="159" t="s">
        <v>801</v>
      </c>
    </row>
    <row r="445" spans="2:6">
      <c r="B445" s="159" t="s">
        <v>599</v>
      </c>
      <c r="C445" s="159">
        <v>252</v>
      </c>
      <c r="D445" s="159" t="s">
        <v>275</v>
      </c>
      <c r="E445" s="159" t="s">
        <v>106</v>
      </c>
      <c r="F445" s="159" t="s">
        <v>306</v>
      </c>
    </row>
    <row r="446" spans="2:6">
      <c r="B446" s="159" t="s">
        <v>599</v>
      </c>
      <c r="C446" s="159">
        <v>941</v>
      </c>
      <c r="D446" s="159" t="s">
        <v>275</v>
      </c>
      <c r="E446" s="159" t="s">
        <v>802</v>
      </c>
      <c r="F446" s="159" t="s">
        <v>803</v>
      </c>
    </row>
    <row r="447" spans="2:6">
      <c r="B447" s="159" t="s">
        <v>599</v>
      </c>
      <c r="C447" s="159">
        <v>255</v>
      </c>
      <c r="D447" s="159" t="s">
        <v>275</v>
      </c>
      <c r="E447" s="159" t="s">
        <v>91</v>
      </c>
      <c r="F447" s="159" t="s">
        <v>396</v>
      </c>
    </row>
    <row r="448" spans="2:6">
      <c r="B448" s="159" t="s">
        <v>599</v>
      </c>
      <c r="C448" s="159">
        <v>270</v>
      </c>
      <c r="D448" s="159" t="s">
        <v>275</v>
      </c>
      <c r="E448" s="159" t="s">
        <v>40</v>
      </c>
      <c r="F448" s="159" t="s">
        <v>371</v>
      </c>
    </row>
    <row r="449" spans="2:6">
      <c r="B449" s="159" t="s">
        <v>599</v>
      </c>
      <c r="C449" s="159">
        <v>592</v>
      </c>
      <c r="D449" s="159" t="s">
        <v>275</v>
      </c>
      <c r="E449" s="159" t="s">
        <v>73</v>
      </c>
      <c r="F449" s="159" t="s">
        <v>184</v>
      </c>
    </row>
    <row r="450" spans="2:6">
      <c r="B450" s="159" t="s">
        <v>599</v>
      </c>
      <c r="C450" s="159">
        <v>479</v>
      </c>
      <c r="D450" s="159" t="s">
        <v>275</v>
      </c>
      <c r="E450" s="159" t="s">
        <v>80</v>
      </c>
      <c r="F450" s="159" t="s">
        <v>294</v>
      </c>
    </row>
    <row r="451" spans="2:6">
      <c r="B451" s="159" t="s">
        <v>599</v>
      </c>
      <c r="C451" s="159">
        <v>495</v>
      </c>
      <c r="D451" s="159" t="s">
        <v>275</v>
      </c>
      <c r="E451" s="159" t="s">
        <v>99</v>
      </c>
      <c r="F451" s="159" t="s">
        <v>296</v>
      </c>
    </row>
    <row r="452" spans="2:6">
      <c r="B452" s="159" t="s">
        <v>599</v>
      </c>
      <c r="C452" s="159">
        <v>510</v>
      </c>
      <c r="D452" s="159" t="s">
        <v>275</v>
      </c>
      <c r="E452" s="159" t="s">
        <v>84</v>
      </c>
      <c r="F452" s="159" t="s">
        <v>285</v>
      </c>
    </row>
    <row r="453" spans="2:6">
      <c r="B453" s="159" t="s">
        <v>599</v>
      </c>
      <c r="C453" s="159">
        <v>526</v>
      </c>
      <c r="D453" s="159" t="s">
        <v>275</v>
      </c>
      <c r="E453" s="159" t="s">
        <v>86</v>
      </c>
      <c r="F453" s="159" t="s">
        <v>291</v>
      </c>
    </row>
    <row r="454" spans="2:6">
      <c r="B454" s="159" t="s">
        <v>599</v>
      </c>
      <c r="C454" s="159">
        <v>570</v>
      </c>
      <c r="D454" s="159" t="s">
        <v>275</v>
      </c>
      <c r="E454" s="159" t="s">
        <v>76</v>
      </c>
      <c r="F454" s="159" t="s">
        <v>279</v>
      </c>
    </row>
    <row r="455" spans="2:6">
      <c r="B455" s="159" t="s">
        <v>599</v>
      </c>
      <c r="C455" s="159">
        <v>586</v>
      </c>
      <c r="D455" s="159" t="s">
        <v>275</v>
      </c>
      <c r="E455" s="159" t="s">
        <v>102</v>
      </c>
      <c r="F455" s="159" t="s">
        <v>161</v>
      </c>
    </row>
    <row r="456" spans="2:6">
      <c r="B456" s="159" t="s">
        <v>599</v>
      </c>
      <c r="C456" s="159">
        <v>909</v>
      </c>
      <c r="D456" s="159" t="s">
        <v>275</v>
      </c>
      <c r="E456" s="159" t="s">
        <v>804</v>
      </c>
      <c r="F456" s="159" t="s">
        <v>805</v>
      </c>
    </row>
    <row r="457" spans="2:6">
      <c r="B457" s="159" t="s">
        <v>599</v>
      </c>
      <c r="C457" s="159">
        <v>825</v>
      </c>
      <c r="D457" s="159" t="s">
        <v>275</v>
      </c>
      <c r="E457" s="159" t="s">
        <v>69</v>
      </c>
      <c r="F457" s="159" t="s">
        <v>806</v>
      </c>
    </row>
    <row r="458" spans="2:6">
      <c r="B458" s="159" t="s">
        <v>599</v>
      </c>
      <c r="C458" s="159">
        <v>925</v>
      </c>
      <c r="D458" s="159" t="s">
        <v>275</v>
      </c>
      <c r="E458" s="159" t="s">
        <v>633</v>
      </c>
      <c r="F458" s="159" t="s">
        <v>807</v>
      </c>
    </row>
    <row r="459" spans="2:6">
      <c r="B459" s="159" t="s">
        <v>599</v>
      </c>
      <c r="C459" s="159">
        <v>245</v>
      </c>
      <c r="D459" s="159" t="s">
        <v>275</v>
      </c>
      <c r="E459" s="159" t="s">
        <v>71</v>
      </c>
      <c r="F459" s="159" t="s">
        <v>313</v>
      </c>
    </row>
    <row r="460" spans="2:6">
      <c r="B460" s="159" t="s">
        <v>599</v>
      </c>
      <c r="C460" s="159">
        <v>263</v>
      </c>
      <c r="D460" s="159" t="s">
        <v>275</v>
      </c>
      <c r="E460" s="159" t="s">
        <v>40</v>
      </c>
      <c r="F460" s="159" t="s">
        <v>379</v>
      </c>
    </row>
    <row r="461" spans="2:6">
      <c r="B461" s="159" t="s">
        <v>599</v>
      </c>
      <c r="C461" s="159">
        <v>469</v>
      </c>
      <c r="D461" s="159" t="s">
        <v>275</v>
      </c>
      <c r="E461" s="159" t="s">
        <v>73</v>
      </c>
      <c r="F461" s="159" t="s">
        <v>302</v>
      </c>
    </row>
    <row r="462" spans="2:6">
      <c r="B462" s="159" t="s">
        <v>599</v>
      </c>
      <c r="C462" s="159">
        <v>619</v>
      </c>
      <c r="D462" s="159" t="s">
        <v>275</v>
      </c>
      <c r="E462" s="159" t="s">
        <v>73</v>
      </c>
      <c r="F462" s="159" t="s">
        <v>174</v>
      </c>
    </row>
    <row r="463" spans="2:6">
      <c r="B463" s="159" t="s">
        <v>599</v>
      </c>
      <c r="C463" s="159">
        <v>488</v>
      </c>
      <c r="D463" s="159" t="s">
        <v>275</v>
      </c>
      <c r="E463" s="159" t="s">
        <v>80</v>
      </c>
      <c r="F463" s="159" t="s">
        <v>305</v>
      </c>
    </row>
    <row r="464" spans="2:6">
      <c r="B464" s="159" t="s">
        <v>599</v>
      </c>
      <c r="C464" s="159">
        <v>503</v>
      </c>
      <c r="D464" s="159" t="s">
        <v>275</v>
      </c>
      <c r="E464" s="159" t="s">
        <v>84</v>
      </c>
      <c r="F464" s="159" t="s">
        <v>298</v>
      </c>
    </row>
    <row r="465" spans="2:6">
      <c r="B465" s="159" t="s">
        <v>599</v>
      </c>
      <c r="C465" s="159">
        <v>519</v>
      </c>
      <c r="D465" s="159" t="s">
        <v>275</v>
      </c>
      <c r="E465" s="159" t="s">
        <v>86</v>
      </c>
      <c r="F465" s="159" t="s">
        <v>300</v>
      </c>
    </row>
    <row r="466" spans="2:6">
      <c r="B466" s="159" t="s">
        <v>599</v>
      </c>
      <c r="C466" s="159">
        <v>563</v>
      </c>
      <c r="D466" s="159" t="s">
        <v>275</v>
      </c>
      <c r="E466" s="159" t="s">
        <v>93</v>
      </c>
      <c r="F466" s="159" t="s">
        <v>287</v>
      </c>
    </row>
    <row r="467" spans="2:6">
      <c r="B467" s="159" t="s">
        <v>599</v>
      </c>
      <c r="C467" s="159">
        <v>223</v>
      </c>
      <c r="D467" s="159" t="s">
        <v>275</v>
      </c>
      <c r="E467" s="159" t="s">
        <v>102</v>
      </c>
      <c r="F467" s="159" t="s">
        <v>358</v>
      </c>
    </row>
    <row r="468" spans="2:6">
      <c r="B468" s="159" t="s">
        <v>599</v>
      </c>
      <c r="C468" s="159">
        <v>841</v>
      </c>
      <c r="D468" s="159" t="s">
        <v>275</v>
      </c>
      <c r="E468" s="159" t="s">
        <v>797</v>
      </c>
      <c r="F468" s="159" t="s">
        <v>808</v>
      </c>
    </row>
    <row r="469" spans="2:6">
      <c r="B469" s="159" t="s">
        <v>599</v>
      </c>
      <c r="C469" s="159">
        <v>230</v>
      </c>
      <c r="D469" s="159" t="s">
        <v>275</v>
      </c>
      <c r="E469" s="159" t="s">
        <v>69</v>
      </c>
      <c r="F469" s="159" t="s">
        <v>365</v>
      </c>
    </row>
    <row r="470" spans="2:6">
      <c r="B470" s="159" t="s">
        <v>599</v>
      </c>
      <c r="C470" s="159">
        <v>918</v>
      </c>
      <c r="D470" s="159" t="s">
        <v>275</v>
      </c>
      <c r="E470" s="159" t="s">
        <v>86</v>
      </c>
      <c r="F470" s="159" t="s">
        <v>809</v>
      </c>
    </row>
    <row r="471" spans="2:6">
      <c r="B471" s="159" t="s">
        <v>599</v>
      </c>
      <c r="C471" s="159">
        <v>238</v>
      </c>
      <c r="D471" s="159" t="s">
        <v>275</v>
      </c>
      <c r="E471" s="159" t="s">
        <v>88</v>
      </c>
      <c r="F471" s="159" t="s">
        <v>322</v>
      </c>
    </row>
    <row r="472" spans="2:6">
      <c r="B472" s="159" t="s">
        <v>599</v>
      </c>
      <c r="C472" s="159">
        <v>934</v>
      </c>
      <c r="D472" s="159" t="s">
        <v>275</v>
      </c>
      <c r="E472" s="159" t="s">
        <v>635</v>
      </c>
      <c r="F472" s="159" t="s">
        <v>810</v>
      </c>
    </row>
    <row r="473" spans="2:6">
      <c r="B473" s="159" t="s">
        <v>599</v>
      </c>
      <c r="C473" s="159">
        <v>624</v>
      </c>
      <c r="D473" s="159" t="s">
        <v>275</v>
      </c>
      <c r="E473" s="159" t="s">
        <v>106</v>
      </c>
      <c r="F473" s="159" t="s">
        <v>811</v>
      </c>
    </row>
    <row r="474" spans="2:6">
      <c r="B474" s="159" t="s">
        <v>599</v>
      </c>
      <c r="C474" s="159">
        <v>943</v>
      </c>
      <c r="D474" s="159" t="s">
        <v>275</v>
      </c>
      <c r="E474" s="159" t="s">
        <v>802</v>
      </c>
      <c r="F474" s="159" t="s">
        <v>812</v>
      </c>
    </row>
    <row r="475" spans="2:6">
      <c r="B475" s="159" t="s">
        <v>599</v>
      </c>
      <c r="C475" s="159">
        <v>257</v>
      </c>
      <c r="D475" s="159" t="s">
        <v>275</v>
      </c>
      <c r="E475" s="159" t="s">
        <v>91</v>
      </c>
      <c r="F475" s="159" t="s">
        <v>284</v>
      </c>
    </row>
    <row r="476" spans="2:6">
      <c r="B476" s="159" t="s">
        <v>599</v>
      </c>
      <c r="C476" s="159">
        <v>272</v>
      </c>
      <c r="D476" s="159" t="s">
        <v>275</v>
      </c>
      <c r="E476" s="159" t="s">
        <v>40</v>
      </c>
      <c r="F476" s="159" t="s">
        <v>388</v>
      </c>
    </row>
    <row r="477" spans="2:6">
      <c r="B477" s="159" t="s">
        <v>599</v>
      </c>
      <c r="C477" s="159">
        <v>598</v>
      </c>
      <c r="D477" s="159" t="s">
        <v>275</v>
      </c>
      <c r="E477" s="159" t="s">
        <v>73</v>
      </c>
      <c r="F477" s="159" t="s">
        <v>205</v>
      </c>
    </row>
    <row r="478" spans="2:6">
      <c r="B478" s="159" t="s">
        <v>599</v>
      </c>
      <c r="C478" s="159">
        <v>481</v>
      </c>
      <c r="D478" s="159" t="s">
        <v>275</v>
      </c>
      <c r="E478" s="159" t="s">
        <v>80</v>
      </c>
      <c r="F478" s="159" t="s">
        <v>312</v>
      </c>
    </row>
    <row r="479" spans="2:6">
      <c r="B479" s="159" t="s">
        <v>599</v>
      </c>
      <c r="C479" s="159">
        <v>497</v>
      </c>
      <c r="D479" s="159" t="s">
        <v>275</v>
      </c>
      <c r="E479" s="159" t="s">
        <v>99</v>
      </c>
      <c r="F479" s="159" t="s">
        <v>314</v>
      </c>
    </row>
    <row r="480" spans="2:6">
      <c r="B480" s="159" t="s">
        <v>599</v>
      </c>
      <c r="C480" s="159">
        <v>512</v>
      </c>
      <c r="D480" s="159" t="s">
        <v>275</v>
      </c>
      <c r="E480" s="159" t="s">
        <v>86</v>
      </c>
      <c r="F480" s="159" t="s">
        <v>308</v>
      </c>
    </row>
    <row r="481" spans="2:6">
      <c r="B481" s="159" t="s">
        <v>599</v>
      </c>
      <c r="C481" s="159">
        <v>528</v>
      </c>
      <c r="D481" s="159" t="s">
        <v>275</v>
      </c>
      <c r="E481" s="159" t="s">
        <v>309</v>
      </c>
      <c r="F481" s="159" t="s">
        <v>310</v>
      </c>
    </row>
    <row r="482" spans="2:6">
      <c r="B482" s="159" t="s">
        <v>599</v>
      </c>
      <c r="C482" s="159">
        <v>572</v>
      </c>
      <c r="D482" s="159" t="s">
        <v>275</v>
      </c>
      <c r="E482" s="159" t="s">
        <v>76</v>
      </c>
      <c r="F482" s="159" t="s">
        <v>292</v>
      </c>
    </row>
    <row r="483" spans="2:6">
      <c r="B483" s="159" t="s">
        <v>599</v>
      </c>
      <c r="C483" s="159">
        <v>813</v>
      </c>
      <c r="D483" s="159" t="s">
        <v>275</v>
      </c>
      <c r="E483" s="159" t="s">
        <v>102</v>
      </c>
      <c r="F483" s="159" t="s">
        <v>813</v>
      </c>
    </row>
    <row r="484" spans="2:6">
      <c r="B484" s="159" t="s">
        <v>599</v>
      </c>
      <c r="C484" s="159">
        <v>911</v>
      </c>
      <c r="D484" s="159" t="s">
        <v>275</v>
      </c>
      <c r="E484" s="159" t="s">
        <v>86</v>
      </c>
      <c r="F484" s="159" t="s">
        <v>814</v>
      </c>
    </row>
    <row r="485" spans="2:6">
      <c r="B485" s="159" t="s">
        <v>599</v>
      </c>
      <c r="C485" s="159">
        <v>827</v>
      </c>
      <c r="D485" s="159" t="s">
        <v>275</v>
      </c>
      <c r="E485" s="159" t="s">
        <v>69</v>
      </c>
      <c r="F485" s="159" t="s">
        <v>815</v>
      </c>
    </row>
    <row r="486" spans="2:6">
      <c r="B486" s="159" t="s">
        <v>599</v>
      </c>
      <c r="C486" s="159">
        <v>927</v>
      </c>
      <c r="D486" s="159" t="s">
        <v>275</v>
      </c>
      <c r="E486" s="159" t="s">
        <v>633</v>
      </c>
      <c r="F486" s="159" t="s">
        <v>816</v>
      </c>
    </row>
    <row r="487" spans="2:6">
      <c r="B487" s="159" t="s">
        <v>599</v>
      </c>
      <c r="C487" s="159">
        <v>247</v>
      </c>
      <c r="D487" s="159" t="s">
        <v>275</v>
      </c>
      <c r="E487" s="159" t="s">
        <v>71</v>
      </c>
      <c r="F487" s="159" t="s">
        <v>330</v>
      </c>
    </row>
    <row r="488" spans="2:6">
      <c r="B488" s="159" t="s">
        <v>599</v>
      </c>
      <c r="C488" s="159">
        <v>821</v>
      </c>
      <c r="D488" s="159" t="s">
        <v>275</v>
      </c>
      <c r="E488" s="159" t="s">
        <v>106</v>
      </c>
      <c r="F488" s="159" t="s">
        <v>817</v>
      </c>
    </row>
    <row r="489" spans="2:6">
      <c r="B489" s="159" t="s">
        <v>599</v>
      </c>
      <c r="C489" s="159">
        <v>265</v>
      </c>
      <c r="D489" s="159" t="s">
        <v>275</v>
      </c>
      <c r="E489" s="159" t="s">
        <v>40</v>
      </c>
      <c r="F489" s="159" t="s">
        <v>397</v>
      </c>
    </row>
    <row r="490" spans="2:6">
      <c r="B490" s="159" t="s">
        <v>599</v>
      </c>
      <c r="C490" s="159">
        <v>471</v>
      </c>
      <c r="D490" s="159" t="s">
        <v>275</v>
      </c>
      <c r="E490" s="159" t="s">
        <v>73</v>
      </c>
      <c r="F490" s="159" t="s">
        <v>319</v>
      </c>
    </row>
    <row r="491" spans="2:6">
      <c r="B491" s="159" t="s">
        <v>599</v>
      </c>
      <c r="C491" s="159">
        <v>474</v>
      </c>
      <c r="D491" s="159" t="s">
        <v>275</v>
      </c>
      <c r="E491" s="159" t="s">
        <v>78</v>
      </c>
      <c r="F491" s="159" t="s">
        <v>321</v>
      </c>
    </row>
    <row r="492" spans="2:6">
      <c r="B492" s="159" t="s">
        <v>599</v>
      </c>
      <c r="C492" s="159">
        <v>490</v>
      </c>
      <c r="D492" s="159" t="s">
        <v>275</v>
      </c>
      <c r="E492" s="159" t="s">
        <v>80</v>
      </c>
      <c r="F492" s="159" t="s">
        <v>323</v>
      </c>
    </row>
    <row r="493" spans="2:6">
      <c r="B493" s="159" t="s">
        <v>599</v>
      </c>
      <c r="C493" s="159">
        <v>505</v>
      </c>
      <c r="D493" s="159" t="s">
        <v>275</v>
      </c>
      <c r="E493" s="159" t="s">
        <v>84</v>
      </c>
      <c r="F493" s="159" t="s">
        <v>315</v>
      </c>
    </row>
    <row r="494" spans="2:6">
      <c r="B494" s="159" t="s">
        <v>599</v>
      </c>
      <c r="C494" s="159">
        <v>521</v>
      </c>
      <c r="D494" s="159" t="s">
        <v>275</v>
      </c>
      <c r="E494" s="159" t="s">
        <v>86</v>
      </c>
      <c r="F494" s="159" t="s">
        <v>317</v>
      </c>
    </row>
    <row r="495" spans="2:6">
      <c r="B495" s="159" t="s">
        <v>599</v>
      </c>
      <c r="C495" s="159">
        <v>565</v>
      </c>
      <c r="D495" s="159" t="s">
        <v>275</v>
      </c>
      <c r="E495" s="159" t="s">
        <v>93</v>
      </c>
      <c r="F495" s="159" t="s">
        <v>301</v>
      </c>
    </row>
    <row r="496" spans="2:6">
      <c r="B496" s="159" t="s">
        <v>599</v>
      </c>
      <c r="C496" s="159">
        <v>225</v>
      </c>
      <c r="D496" s="159" t="s">
        <v>275</v>
      </c>
      <c r="E496" s="159" t="s">
        <v>102</v>
      </c>
      <c r="F496" s="159" t="s">
        <v>375</v>
      </c>
    </row>
    <row r="497" spans="2:6">
      <c r="B497" s="159" t="s">
        <v>599</v>
      </c>
      <c r="C497" s="159">
        <v>904</v>
      </c>
      <c r="D497" s="159" t="s">
        <v>275</v>
      </c>
      <c r="E497" s="159" t="s">
        <v>804</v>
      </c>
      <c r="F497" s="159" t="s">
        <v>818</v>
      </c>
    </row>
    <row r="498" spans="2:6">
      <c r="B498" s="159" t="s">
        <v>599</v>
      </c>
      <c r="C498" s="159">
        <v>232</v>
      </c>
      <c r="D498" s="159" t="s">
        <v>275</v>
      </c>
      <c r="E498" s="159" t="s">
        <v>69</v>
      </c>
      <c r="F498" s="159" t="s">
        <v>383</v>
      </c>
    </row>
    <row r="499" spans="2:6">
      <c r="B499" s="159" t="s">
        <v>599</v>
      </c>
      <c r="C499" s="159">
        <v>920</v>
      </c>
      <c r="D499" s="159" t="s">
        <v>275</v>
      </c>
      <c r="E499" s="159" t="s">
        <v>86</v>
      </c>
      <c r="F499" s="159" t="s">
        <v>819</v>
      </c>
    </row>
    <row r="500" spans="2:6">
      <c r="B500" s="159" t="s">
        <v>599</v>
      </c>
      <c r="C500" s="159">
        <v>240</v>
      </c>
      <c r="D500" s="159" t="s">
        <v>275</v>
      </c>
      <c r="E500" s="159" t="s">
        <v>88</v>
      </c>
      <c r="F500" s="159" t="s">
        <v>338</v>
      </c>
    </row>
    <row r="501" spans="2:6">
      <c r="B501" s="159" t="s">
        <v>599</v>
      </c>
      <c r="C501" s="159">
        <v>936</v>
      </c>
      <c r="D501" s="159" t="s">
        <v>275</v>
      </c>
      <c r="E501" s="159" t="s">
        <v>635</v>
      </c>
      <c r="F501" s="159" t="s">
        <v>820</v>
      </c>
    </row>
    <row r="502" spans="2:6">
      <c r="B502" s="159" t="s">
        <v>599</v>
      </c>
      <c r="C502" s="159">
        <v>834</v>
      </c>
      <c r="D502" s="159" t="s">
        <v>275</v>
      </c>
      <c r="E502" s="159" t="s">
        <v>91</v>
      </c>
      <c r="F502" s="159" t="s">
        <v>821</v>
      </c>
    </row>
    <row r="503" spans="2:6">
      <c r="B503" s="159" t="s">
        <v>599</v>
      </c>
      <c r="C503" s="159">
        <v>274</v>
      </c>
      <c r="D503" s="159" t="s">
        <v>275</v>
      </c>
      <c r="E503" s="159" t="s">
        <v>40</v>
      </c>
      <c r="F503" s="159" t="s">
        <v>277</v>
      </c>
    </row>
    <row r="504" spans="2:6">
      <c r="B504" s="159" t="s">
        <v>599</v>
      </c>
      <c r="C504" s="159">
        <v>604</v>
      </c>
      <c r="D504" s="159" t="s">
        <v>275</v>
      </c>
      <c r="E504" s="159" t="s">
        <v>73</v>
      </c>
      <c r="F504" s="159" t="s">
        <v>129</v>
      </c>
    </row>
    <row r="505" spans="2:6">
      <c r="B505" s="159" t="s">
        <v>599</v>
      </c>
      <c r="C505" s="159">
        <v>483</v>
      </c>
      <c r="D505" s="159" t="s">
        <v>275</v>
      </c>
      <c r="E505" s="159" t="s">
        <v>80</v>
      </c>
      <c r="F505" s="159" t="s">
        <v>329</v>
      </c>
    </row>
    <row r="506" spans="2:6">
      <c r="B506" s="159" t="s">
        <v>599</v>
      </c>
      <c r="C506" s="159">
        <v>499</v>
      </c>
      <c r="D506" s="159" t="s">
        <v>275</v>
      </c>
      <c r="E506" s="159" t="s">
        <v>99</v>
      </c>
      <c r="F506" s="159" t="s">
        <v>331</v>
      </c>
    </row>
    <row r="507" spans="2:6">
      <c r="B507" s="159" t="s">
        <v>599</v>
      </c>
      <c r="C507" s="159">
        <v>514</v>
      </c>
      <c r="D507" s="159" t="s">
        <v>275</v>
      </c>
      <c r="E507" s="159" t="s">
        <v>86</v>
      </c>
      <c r="F507" s="159" t="s">
        <v>326</v>
      </c>
    </row>
    <row r="508" spans="2:6">
      <c r="B508" s="159" t="s">
        <v>599</v>
      </c>
      <c r="C508" s="159">
        <v>530</v>
      </c>
      <c r="D508" s="159" t="s">
        <v>275</v>
      </c>
      <c r="E508" s="159" t="s">
        <v>309</v>
      </c>
      <c r="F508" s="159" t="s">
        <v>285</v>
      </c>
    </row>
    <row r="509" spans="2:6">
      <c r="B509" s="159" t="s">
        <v>599</v>
      </c>
      <c r="C509" s="159">
        <v>836</v>
      </c>
      <c r="D509" s="159" t="s">
        <v>275</v>
      </c>
      <c r="E509" s="159" t="s">
        <v>797</v>
      </c>
      <c r="F509" s="159" t="s">
        <v>821</v>
      </c>
    </row>
    <row r="510" spans="2:6">
      <c r="B510" s="159" t="s">
        <v>599</v>
      </c>
      <c r="C510" s="159">
        <v>815</v>
      </c>
      <c r="D510" s="159" t="s">
        <v>275</v>
      </c>
      <c r="E510" s="159" t="s">
        <v>102</v>
      </c>
      <c r="F510" s="159" t="s">
        <v>822</v>
      </c>
    </row>
    <row r="511" spans="2:6">
      <c r="B511" s="159" t="s">
        <v>599</v>
      </c>
      <c r="C511" s="159">
        <v>913</v>
      </c>
      <c r="D511" s="159" t="s">
        <v>275</v>
      </c>
      <c r="E511" s="159" t="s">
        <v>86</v>
      </c>
      <c r="F511" s="159" t="s">
        <v>823</v>
      </c>
    </row>
    <row r="512" spans="2:6">
      <c r="B512" s="159" t="s">
        <v>599</v>
      </c>
      <c r="C512" s="159">
        <v>829</v>
      </c>
      <c r="D512" s="159" t="s">
        <v>275</v>
      </c>
      <c r="E512" s="159" t="s">
        <v>69</v>
      </c>
      <c r="F512" s="159" t="s">
        <v>824</v>
      </c>
    </row>
    <row r="513" spans="2:6">
      <c r="B513" s="159" t="s">
        <v>599</v>
      </c>
      <c r="C513" s="159">
        <v>929</v>
      </c>
      <c r="D513" s="159" t="s">
        <v>275</v>
      </c>
      <c r="E513" s="159" t="s">
        <v>825</v>
      </c>
      <c r="F513" s="159" t="s">
        <v>826</v>
      </c>
    </row>
    <row r="514" spans="2:6">
      <c r="B514" s="159" t="s">
        <v>599</v>
      </c>
      <c r="C514" s="159">
        <v>249</v>
      </c>
      <c r="D514" s="159" t="s">
        <v>275</v>
      </c>
      <c r="E514" s="159" t="s">
        <v>106</v>
      </c>
      <c r="F514" s="159" t="s">
        <v>347</v>
      </c>
    </row>
    <row r="515" spans="2:6">
      <c r="B515" s="159" t="s">
        <v>599</v>
      </c>
      <c r="C515" s="159">
        <v>823</v>
      </c>
      <c r="D515" s="159" t="s">
        <v>275</v>
      </c>
      <c r="E515" s="159" t="s">
        <v>106</v>
      </c>
      <c r="F515" s="159" t="s">
        <v>827</v>
      </c>
    </row>
    <row r="516" spans="2:6">
      <c r="B516" s="159" t="s">
        <v>599</v>
      </c>
      <c r="C516" s="159">
        <v>267</v>
      </c>
      <c r="D516" s="159" t="s">
        <v>275</v>
      </c>
      <c r="E516" s="159" t="s">
        <v>40</v>
      </c>
      <c r="F516" s="159" t="s">
        <v>206</v>
      </c>
    </row>
    <row r="517" spans="2:6">
      <c r="B517" s="159" t="s">
        <v>599</v>
      </c>
      <c r="C517" s="159">
        <v>576</v>
      </c>
      <c r="D517" s="159" t="s">
        <v>275</v>
      </c>
      <c r="E517" s="159" t="s">
        <v>73</v>
      </c>
      <c r="F517" s="159" t="s">
        <v>138</v>
      </c>
    </row>
    <row r="518" spans="2:6">
      <c r="B518" s="159" t="s">
        <v>599</v>
      </c>
      <c r="C518" s="159">
        <v>476</v>
      </c>
      <c r="D518" s="159" t="s">
        <v>275</v>
      </c>
      <c r="E518" s="159" t="s">
        <v>78</v>
      </c>
      <c r="F518" s="159" t="s">
        <v>337</v>
      </c>
    </row>
    <row r="519" spans="2:6">
      <c r="B519" s="159" t="s">
        <v>599</v>
      </c>
      <c r="C519" s="159">
        <v>492</v>
      </c>
      <c r="D519" s="159" t="s">
        <v>275</v>
      </c>
      <c r="E519" s="159" t="s">
        <v>80</v>
      </c>
      <c r="F519" s="159" t="s">
        <v>285</v>
      </c>
    </row>
    <row r="520" spans="2:6">
      <c r="B520" s="159" t="s">
        <v>599</v>
      </c>
      <c r="C520" s="159">
        <v>507</v>
      </c>
      <c r="D520" s="159" t="s">
        <v>275</v>
      </c>
      <c r="E520" s="159" t="s">
        <v>84</v>
      </c>
      <c r="F520" s="159" t="s">
        <v>332</v>
      </c>
    </row>
    <row r="521" spans="2:6">
      <c r="B521" s="159" t="s">
        <v>599</v>
      </c>
      <c r="C521" s="159">
        <v>523</v>
      </c>
      <c r="D521" s="159" t="s">
        <v>275</v>
      </c>
      <c r="E521" s="159" t="s">
        <v>86</v>
      </c>
      <c r="F521" s="159" t="s">
        <v>334</v>
      </c>
    </row>
    <row r="522" spans="2:6">
      <c r="B522" s="159" t="s">
        <v>599</v>
      </c>
      <c r="C522" s="159">
        <v>567</v>
      </c>
      <c r="D522" s="159" t="s">
        <v>275</v>
      </c>
      <c r="E522" s="159" t="s">
        <v>76</v>
      </c>
      <c r="F522" s="159" t="s">
        <v>318</v>
      </c>
    </row>
    <row r="523" spans="2:6">
      <c r="B523" s="159" t="s">
        <v>599</v>
      </c>
      <c r="C523" s="159">
        <v>227</v>
      </c>
      <c r="D523" s="159" t="s">
        <v>275</v>
      </c>
      <c r="E523" s="159" t="s">
        <v>102</v>
      </c>
      <c r="F523" s="159" t="s">
        <v>392</v>
      </c>
    </row>
    <row r="524" spans="2:6">
      <c r="B524" s="159" t="s">
        <v>599</v>
      </c>
      <c r="C524" s="159">
        <v>906</v>
      </c>
      <c r="D524" s="159" t="s">
        <v>275</v>
      </c>
      <c r="E524" s="159" t="s">
        <v>804</v>
      </c>
      <c r="F524" s="159" t="s">
        <v>828</v>
      </c>
    </row>
    <row r="525" spans="2:6">
      <c r="B525" s="159" t="s">
        <v>599</v>
      </c>
      <c r="C525" s="159">
        <v>234</v>
      </c>
      <c r="D525" s="159" t="s">
        <v>275</v>
      </c>
      <c r="E525" s="159" t="s">
        <v>69</v>
      </c>
      <c r="F525" s="159" t="s">
        <v>401</v>
      </c>
    </row>
    <row r="526" spans="2:6">
      <c r="B526" s="159" t="s">
        <v>599</v>
      </c>
      <c r="C526" s="159">
        <v>922</v>
      </c>
      <c r="D526" s="159" t="s">
        <v>275</v>
      </c>
      <c r="E526" s="159" t="s">
        <v>633</v>
      </c>
      <c r="F526" s="159" t="s">
        <v>829</v>
      </c>
    </row>
    <row r="527" spans="2:6">
      <c r="B527" s="159" t="s">
        <v>599</v>
      </c>
      <c r="C527" s="159">
        <v>242</v>
      </c>
      <c r="D527" s="159" t="s">
        <v>275</v>
      </c>
      <c r="E527" s="159" t="s">
        <v>88</v>
      </c>
      <c r="F527" s="159" t="s">
        <v>351</v>
      </c>
    </row>
    <row r="528" spans="2:6">
      <c r="B528" s="159" t="s">
        <v>599</v>
      </c>
      <c r="C528" s="159">
        <v>938</v>
      </c>
      <c r="D528" s="159" t="s">
        <v>275</v>
      </c>
      <c r="E528" s="159" t="s">
        <v>802</v>
      </c>
      <c r="F528" s="159" t="s">
        <v>830</v>
      </c>
    </row>
    <row r="529" spans="2:6">
      <c r="B529" s="159" t="s">
        <v>599</v>
      </c>
      <c r="C529" s="159">
        <v>259</v>
      </c>
      <c r="D529" s="159" t="s">
        <v>275</v>
      </c>
      <c r="E529" s="159" t="s">
        <v>40</v>
      </c>
      <c r="F529" s="159" t="s">
        <v>297</v>
      </c>
    </row>
    <row r="530" spans="2:6">
      <c r="B530" s="159" t="s">
        <v>599</v>
      </c>
      <c r="C530" s="159">
        <v>466</v>
      </c>
      <c r="D530" s="159" t="s">
        <v>275</v>
      </c>
      <c r="E530" s="159" t="s">
        <v>73</v>
      </c>
      <c r="F530" s="159" t="s">
        <v>344</v>
      </c>
    </row>
    <row r="531" spans="2:6">
      <c r="B531" s="159" t="s">
        <v>599</v>
      </c>
      <c r="C531" s="159">
        <v>610</v>
      </c>
      <c r="D531" s="159" t="s">
        <v>275</v>
      </c>
      <c r="E531" s="159" t="s">
        <v>73</v>
      </c>
      <c r="F531" s="159" t="s">
        <v>151</v>
      </c>
    </row>
    <row r="532" spans="2:6">
      <c r="B532" s="159" t="s">
        <v>599</v>
      </c>
      <c r="C532" s="159">
        <v>485</v>
      </c>
      <c r="D532" s="159" t="s">
        <v>275</v>
      </c>
      <c r="E532" s="159" t="s">
        <v>80</v>
      </c>
      <c r="F532" s="159" t="s">
        <v>321</v>
      </c>
    </row>
    <row r="533" spans="2:6">
      <c r="B533" s="159" t="s">
        <v>599</v>
      </c>
      <c r="C533" s="159">
        <v>501</v>
      </c>
      <c r="D533" s="159" t="s">
        <v>275</v>
      </c>
      <c r="E533" s="159" t="s">
        <v>99</v>
      </c>
      <c r="F533" s="159" t="s">
        <v>340</v>
      </c>
    </row>
    <row r="534" spans="2:6">
      <c r="B534" s="159" t="s">
        <v>599</v>
      </c>
      <c r="C534" s="159">
        <v>516</v>
      </c>
      <c r="D534" s="159" t="s">
        <v>275</v>
      </c>
      <c r="E534" s="159" t="s">
        <v>86</v>
      </c>
      <c r="F534" s="159" t="s">
        <v>342</v>
      </c>
    </row>
    <row r="535" spans="2:6">
      <c r="B535" s="159" t="s">
        <v>599</v>
      </c>
      <c r="C535" s="159">
        <v>560</v>
      </c>
      <c r="D535" s="159" t="s">
        <v>275</v>
      </c>
      <c r="E535" s="159" t="s">
        <v>93</v>
      </c>
      <c r="F535" s="159" t="s">
        <v>327</v>
      </c>
    </row>
    <row r="536" spans="2:6">
      <c r="B536" s="159" t="s">
        <v>599</v>
      </c>
      <c r="C536" s="159">
        <v>838</v>
      </c>
      <c r="D536" s="159" t="s">
        <v>275</v>
      </c>
      <c r="E536" s="159" t="s">
        <v>797</v>
      </c>
      <c r="F536" s="159" t="s">
        <v>831</v>
      </c>
    </row>
    <row r="537" spans="2:6">
      <c r="B537" s="159" t="s">
        <v>599</v>
      </c>
      <c r="C537" s="159">
        <v>817</v>
      </c>
      <c r="D537" s="159" t="s">
        <v>275</v>
      </c>
      <c r="E537" s="159" t="s">
        <v>102</v>
      </c>
      <c r="F537" s="159" t="s">
        <v>320</v>
      </c>
    </row>
    <row r="538" spans="2:6">
      <c r="B538" s="159" t="s">
        <v>599</v>
      </c>
      <c r="C538" s="159">
        <v>915</v>
      </c>
      <c r="D538" s="159" t="s">
        <v>275</v>
      </c>
      <c r="E538" s="159" t="s">
        <v>86</v>
      </c>
      <c r="F538" s="159" t="s">
        <v>832</v>
      </c>
    </row>
    <row r="539" spans="2:6">
      <c r="B539" s="159" t="s">
        <v>599</v>
      </c>
      <c r="C539" s="159">
        <v>235</v>
      </c>
      <c r="D539" s="159" t="s">
        <v>275</v>
      </c>
      <c r="E539" s="159" t="s">
        <v>147</v>
      </c>
      <c r="F539" s="159" t="s">
        <v>360</v>
      </c>
    </row>
    <row r="540" spans="2:6">
      <c r="B540" s="159" t="s">
        <v>599</v>
      </c>
      <c r="C540" s="159">
        <v>931</v>
      </c>
      <c r="D540" s="159" t="s">
        <v>275</v>
      </c>
      <c r="E540" s="159" t="s">
        <v>825</v>
      </c>
      <c r="F540" s="159" t="s">
        <v>833</v>
      </c>
    </row>
    <row r="541" spans="2:6">
      <c r="B541" s="159" t="s">
        <v>599</v>
      </c>
      <c r="C541" s="159">
        <v>251</v>
      </c>
      <c r="D541" s="159" t="s">
        <v>275</v>
      </c>
      <c r="E541" s="159" t="s">
        <v>106</v>
      </c>
      <c r="F541" s="159" t="s">
        <v>362</v>
      </c>
    </row>
    <row r="542" spans="2:6">
      <c r="B542" s="159" t="s">
        <v>599</v>
      </c>
      <c r="C542" s="159">
        <v>940</v>
      </c>
      <c r="D542" s="159" t="s">
        <v>275</v>
      </c>
      <c r="E542" s="159" t="s">
        <v>802</v>
      </c>
      <c r="F542" s="159" t="s">
        <v>798</v>
      </c>
    </row>
    <row r="543" spans="2:6">
      <c r="B543" s="159" t="s">
        <v>599</v>
      </c>
      <c r="C543" s="159">
        <v>254</v>
      </c>
      <c r="D543" s="159" t="s">
        <v>275</v>
      </c>
      <c r="E543" s="159" t="s">
        <v>91</v>
      </c>
      <c r="F543" s="159" t="s">
        <v>324</v>
      </c>
    </row>
    <row r="544" spans="2:6">
      <c r="B544" s="159" t="s">
        <v>599</v>
      </c>
      <c r="C544" s="159">
        <v>269</v>
      </c>
      <c r="D544" s="159" t="s">
        <v>275</v>
      </c>
      <c r="E544" s="159" t="s">
        <v>40</v>
      </c>
      <c r="F544" s="159" t="s">
        <v>299</v>
      </c>
    </row>
    <row r="545" spans="2:6">
      <c r="B545" s="159" t="s">
        <v>599</v>
      </c>
      <c r="C545" s="159">
        <v>589</v>
      </c>
      <c r="D545" s="159" t="s">
        <v>275</v>
      </c>
      <c r="E545" s="159" t="s">
        <v>73</v>
      </c>
      <c r="F545" s="159" t="s">
        <v>74</v>
      </c>
    </row>
    <row r="546" spans="2:6">
      <c r="B546" s="159" t="s">
        <v>599</v>
      </c>
      <c r="C546" s="159">
        <v>478</v>
      </c>
      <c r="D546" s="159" t="s">
        <v>275</v>
      </c>
      <c r="E546" s="159" t="s">
        <v>78</v>
      </c>
      <c r="F546" s="159" t="s">
        <v>285</v>
      </c>
    </row>
    <row r="547" spans="2:6">
      <c r="B547" s="159" t="s">
        <v>599</v>
      </c>
      <c r="C547" s="159">
        <v>494</v>
      </c>
      <c r="D547" s="159" t="s">
        <v>275</v>
      </c>
      <c r="E547" s="159" t="s">
        <v>99</v>
      </c>
      <c r="F547" s="159" t="s">
        <v>352</v>
      </c>
    </row>
    <row r="548" spans="2:6">
      <c r="B548" s="159" t="s">
        <v>599</v>
      </c>
      <c r="C548" s="159">
        <v>509</v>
      </c>
      <c r="D548" s="159" t="s">
        <v>275</v>
      </c>
      <c r="E548" s="159" t="s">
        <v>84</v>
      </c>
      <c r="F548" s="159" t="s">
        <v>348</v>
      </c>
    </row>
    <row r="549" spans="2:6">
      <c r="B549" s="159" t="s">
        <v>599</v>
      </c>
      <c r="C549" s="159">
        <v>525</v>
      </c>
      <c r="D549" s="159" t="s">
        <v>275</v>
      </c>
      <c r="E549" s="159" t="s">
        <v>86</v>
      </c>
      <c r="F549" s="159" t="s">
        <v>349</v>
      </c>
    </row>
    <row r="550" spans="2:6">
      <c r="B550" s="159" t="s">
        <v>599</v>
      </c>
      <c r="C550" s="159">
        <v>569</v>
      </c>
      <c r="D550" s="159" t="s">
        <v>275</v>
      </c>
      <c r="E550" s="159" t="s">
        <v>76</v>
      </c>
      <c r="F550" s="159" t="s">
        <v>335</v>
      </c>
    </row>
    <row r="551" spans="2:6">
      <c r="B551" s="159" t="s">
        <v>599</v>
      </c>
      <c r="C551" s="159">
        <v>229</v>
      </c>
      <c r="D551" s="159" t="s">
        <v>275</v>
      </c>
      <c r="E551" s="159" t="s">
        <v>102</v>
      </c>
      <c r="F551" s="159" t="s">
        <v>280</v>
      </c>
    </row>
    <row r="552" spans="2:6">
      <c r="B552" s="159" t="s">
        <v>599</v>
      </c>
      <c r="C552" s="159">
        <v>908</v>
      </c>
      <c r="D552" s="159" t="s">
        <v>275</v>
      </c>
      <c r="E552" s="159" t="s">
        <v>804</v>
      </c>
      <c r="F552" s="159" t="s">
        <v>834</v>
      </c>
    </row>
    <row r="553" spans="2:6">
      <c r="B553" s="159" t="s">
        <v>599</v>
      </c>
      <c r="C553" s="159">
        <v>574</v>
      </c>
      <c r="D553" s="159" t="s">
        <v>275</v>
      </c>
      <c r="E553" s="159" t="s">
        <v>69</v>
      </c>
      <c r="F553" s="159" t="s">
        <v>289</v>
      </c>
    </row>
    <row r="554" spans="2:6">
      <c r="B554" s="159" t="s">
        <v>599</v>
      </c>
      <c r="C554" s="159">
        <v>924</v>
      </c>
      <c r="D554" s="159" t="s">
        <v>275</v>
      </c>
      <c r="E554" s="159" t="s">
        <v>633</v>
      </c>
      <c r="F554" s="159" t="s">
        <v>835</v>
      </c>
    </row>
    <row r="555" spans="2:6">
      <c r="B555" s="159" t="s">
        <v>599</v>
      </c>
      <c r="C555" s="159">
        <v>244</v>
      </c>
      <c r="D555" s="159" t="s">
        <v>275</v>
      </c>
      <c r="E555" s="159" t="s">
        <v>71</v>
      </c>
      <c r="F555" s="159" t="s">
        <v>367</v>
      </c>
    </row>
    <row r="556" spans="2:6">
      <c r="B556" s="159" t="s">
        <v>599</v>
      </c>
      <c r="C556" s="159">
        <v>261</v>
      </c>
      <c r="D556" s="159" t="s">
        <v>275</v>
      </c>
      <c r="E556" s="159" t="s">
        <v>40</v>
      </c>
      <c r="F556" s="159" t="s">
        <v>307</v>
      </c>
    </row>
    <row r="557" spans="2:6">
      <c r="B557" s="159" t="s">
        <v>599</v>
      </c>
      <c r="C557" s="159">
        <v>468</v>
      </c>
      <c r="D557" s="159" t="s">
        <v>275</v>
      </c>
      <c r="E557" s="159" t="s">
        <v>73</v>
      </c>
      <c r="F557" s="159" t="s">
        <v>357</v>
      </c>
    </row>
    <row r="558" spans="2:6">
      <c r="B558" s="159" t="s">
        <v>599</v>
      </c>
      <c r="C558" s="159">
        <v>615</v>
      </c>
      <c r="D558" s="159" t="s">
        <v>275</v>
      </c>
      <c r="E558" s="159" t="s">
        <v>73</v>
      </c>
      <c r="F558" s="159" t="s">
        <v>359</v>
      </c>
    </row>
    <row r="559" spans="2:6">
      <c r="B559" s="159" t="s">
        <v>599</v>
      </c>
      <c r="C559" s="159">
        <v>487</v>
      </c>
      <c r="D559" s="159" t="s">
        <v>275</v>
      </c>
      <c r="E559" s="159" t="s">
        <v>80</v>
      </c>
      <c r="F559" s="159" t="s">
        <v>361</v>
      </c>
    </row>
    <row r="560" spans="2:6">
      <c r="B560" s="159" t="s">
        <v>599</v>
      </c>
      <c r="C560" s="159">
        <v>582</v>
      </c>
      <c r="D560" s="159" t="s">
        <v>275</v>
      </c>
      <c r="E560" s="159" t="s">
        <v>99</v>
      </c>
      <c r="F560" s="159" t="s">
        <v>167</v>
      </c>
    </row>
    <row r="561" spans="2:6">
      <c r="B561" s="159" t="s">
        <v>599</v>
      </c>
      <c r="C561" s="159">
        <v>518</v>
      </c>
      <c r="D561" s="159" t="s">
        <v>275</v>
      </c>
      <c r="E561" s="159" t="s">
        <v>86</v>
      </c>
      <c r="F561" s="159" t="s">
        <v>355</v>
      </c>
    </row>
    <row r="562" spans="2:6">
      <c r="B562" s="159" t="s">
        <v>599</v>
      </c>
      <c r="C562" s="159">
        <v>562</v>
      </c>
      <c r="D562" s="159" t="s">
        <v>275</v>
      </c>
      <c r="E562" s="159" t="s">
        <v>93</v>
      </c>
      <c r="F562" s="159" t="s">
        <v>343</v>
      </c>
    </row>
    <row r="563" spans="2:6">
      <c r="B563" s="159" t="s">
        <v>599</v>
      </c>
      <c r="C563" s="159">
        <v>222</v>
      </c>
      <c r="D563" s="159" t="s">
        <v>275</v>
      </c>
      <c r="E563" s="159" t="s">
        <v>102</v>
      </c>
      <c r="F563" s="159" t="s">
        <v>288</v>
      </c>
    </row>
    <row r="564" spans="2:6">
      <c r="B564" s="159" t="s">
        <v>599</v>
      </c>
      <c r="C564" s="159">
        <v>840</v>
      </c>
      <c r="D564" s="159" t="s">
        <v>275</v>
      </c>
      <c r="E564" s="159" t="s">
        <v>797</v>
      </c>
      <c r="F564" s="159" t="s">
        <v>803</v>
      </c>
    </row>
    <row r="565" spans="2:6">
      <c r="B565" s="159" t="s">
        <v>599</v>
      </c>
      <c r="C565" s="159">
        <v>819</v>
      </c>
      <c r="D565" s="159" t="s">
        <v>275</v>
      </c>
      <c r="E565" s="159" t="s">
        <v>102</v>
      </c>
      <c r="F565" s="159" t="s">
        <v>836</v>
      </c>
    </row>
    <row r="566" spans="2:6">
      <c r="B566" s="159" t="s">
        <v>599</v>
      </c>
      <c r="C566" s="159">
        <v>917</v>
      </c>
      <c r="D566" s="159" t="s">
        <v>275</v>
      </c>
      <c r="E566" s="159" t="s">
        <v>86</v>
      </c>
      <c r="F566" s="159" t="s">
        <v>837</v>
      </c>
    </row>
    <row r="567" spans="2:6">
      <c r="B567" s="159" t="s">
        <v>599</v>
      </c>
      <c r="C567" s="159">
        <v>237</v>
      </c>
      <c r="D567" s="159" t="s">
        <v>275</v>
      </c>
      <c r="E567" s="159" t="s">
        <v>147</v>
      </c>
      <c r="F567" s="159" t="s">
        <v>375</v>
      </c>
    </row>
    <row r="568" spans="2:6">
      <c r="B568" s="159" t="s">
        <v>599</v>
      </c>
      <c r="C568" s="159">
        <v>933</v>
      </c>
      <c r="D568" s="159" t="s">
        <v>275</v>
      </c>
      <c r="E568" s="159" t="s">
        <v>635</v>
      </c>
      <c r="F568" s="159" t="s">
        <v>838</v>
      </c>
    </row>
    <row r="569" spans="2:6">
      <c r="B569" s="159" t="s">
        <v>599</v>
      </c>
      <c r="C569" s="159">
        <v>253</v>
      </c>
      <c r="D569" s="159" t="s">
        <v>275</v>
      </c>
      <c r="E569" s="159" t="s">
        <v>106</v>
      </c>
      <c r="F569" s="159" t="s">
        <v>378</v>
      </c>
    </row>
    <row r="570" spans="2:6">
      <c r="B570" s="159" t="s">
        <v>599</v>
      </c>
      <c r="C570" s="159">
        <v>942</v>
      </c>
      <c r="D570" s="159" t="s">
        <v>275</v>
      </c>
      <c r="E570" s="159" t="s">
        <v>802</v>
      </c>
      <c r="F570" s="159" t="s">
        <v>808</v>
      </c>
    </row>
    <row r="571" spans="2:6">
      <c r="B571" s="159" t="s">
        <v>599</v>
      </c>
      <c r="C571" s="159">
        <v>256</v>
      </c>
      <c r="D571" s="159" t="s">
        <v>275</v>
      </c>
      <c r="E571" s="159" t="s">
        <v>91</v>
      </c>
      <c r="F571" s="159" t="s">
        <v>339</v>
      </c>
    </row>
    <row r="572" spans="2:6">
      <c r="B572" s="159" t="s">
        <v>599</v>
      </c>
      <c r="C572" s="159">
        <v>271</v>
      </c>
      <c r="D572" s="159" t="s">
        <v>275</v>
      </c>
      <c r="E572" s="159" t="s">
        <v>40</v>
      </c>
      <c r="F572" s="159" t="s">
        <v>316</v>
      </c>
    </row>
    <row r="573" spans="2:6">
      <c r="B573" s="159" t="s">
        <v>599</v>
      </c>
      <c r="C573" s="159">
        <v>595</v>
      </c>
      <c r="D573" s="159" t="s">
        <v>275</v>
      </c>
      <c r="E573" s="159" t="s">
        <v>73</v>
      </c>
      <c r="F573" s="159" t="s">
        <v>108</v>
      </c>
    </row>
    <row r="574" spans="2:6">
      <c r="B574" s="159" t="s">
        <v>599</v>
      </c>
      <c r="C574" s="159">
        <v>480</v>
      </c>
      <c r="D574" s="159" t="s">
        <v>275</v>
      </c>
      <c r="E574" s="159" t="s">
        <v>80</v>
      </c>
      <c r="F574" s="159" t="s">
        <v>366</v>
      </c>
    </row>
    <row r="575" spans="2:6">
      <c r="B575" s="159" t="s">
        <v>599</v>
      </c>
      <c r="C575" s="159">
        <v>496</v>
      </c>
      <c r="D575" s="159" t="s">
        <v>275</v>
      </c>
      <c r="E575" s="159" t="s">
        <v>99</v>
      </c>
      <c r="F575" s="159" t="s">
        <v>368</v>
      </c>
    </row>
    <row r="576" spans="2:6">
      <c r="B576" s="159" t="s">
        <v>599</v>
      </c>
      <c r="C576" s="159">
        <v>511</v>
      </c>
      <c r="D576" s="159" t="s">
        <v>275</v>
      </c>
      <c r="E576" s="159" t="s">
        <v>86</v>
      </c>
      <c r="F576" s="159" t="s">
        <v>363</v>
      </c>
    </row>
    <row r="577" spans="2:6">
      <c r="B577" s="159" t="s">
        <v>599</v>
      </c>
      <c r="C577" s="159">
        <v>527</v>
      </c>
      <c r="D577" s="159" t="s">
        <v>275</v>
      </c>
      <c r="E577" s="159" t="s">
        <v>309</v>
      </c>
      <c r="F577" s="159" t="s">
        <v>364</v>
      </c>
    </row>
    <row r="578" spans="2:6">
      <c r="B578" s="159" t="s">
        <v>599</v>
      </c>
      <c r="C578" s="159">
        <v>571</v>
      </c>
      <c r="D578" s="159" t="s">
        <v>275</v>
      </c>
      <c r="E578" s="159" t="s">
        <v>76</v>
      </c>
      <c r="F578" s="159" t="s">
        <v>350</v>
      </c>
    </row>
    <row r="579" spans="2:6">
      <c r="B579" s="159" t="s">
        <v>599</v>
      </c>
      <c r="C579" s="159">
        <v>622</v>
      </c>
      <c r="D579" s="159" t="s">
        <v>275</v>
      </c>
      <c r="E579" s="159" t="s">
        <v>102</v>
      </c>
      <c r="F579" s="159" t="s">
        <v>293</v>
      </c>
    </row>
    <row r="580" spans="2:6">
      <c r="B580" s="159" t="s">
        <v>599</v>
      </c>
      <c r="C580" s="159">
        <v>910</v>
      </c>
      <c r="D580" s="159" t="s">
        <v>275</v>
      </c>
      <c r="E580" s="159" t="s">
        <v>804</v>
      </c>
      <c r="F580" s="159" t="s">
        <v>839</v>
      </c>
    </row>
    <row r="581" spans="2:6">
      <c r="B581" s="159" t="s">
        <v>599</v>
      </c>
      <c r="C581" s="159">
        <v>826</v>
      </c>
      <c r="D581" s="159" t="s">
        <v>275</v>
      </c>
      <c r="E581" s="159" t="s">
        <v>69</v>
      </c>
      <c r="F581" s="159" t="s">
        <v>840</v>
      </c>
    </row>
    <row r="582" spans="2:6">
      <c r="B582" s="159" t="s">
        <v>599</v>
      </c>
      <c r="C582" s="159">
        <v>926</v>
      </c>
      <c r="D582" s="159" t="s">
        <v>275</v>
      </c>
      <c r="E582" s="159" t="s">
        <v>633</v>
      </c>
      <c r="F582" s="159" t="s">
        <v>841</v>
      </c>
    </row>
    <row r="583" spans="2:6">
      <c r="B583" s="159" t="s">
        <v>599</v>
      </c>
      <c r="C583" s="159">
        <v>246</v>
      </c>
      <c r="D583" s="159" t="s">
        <v>275</v>
      </c>
      <c r="E583" s="159" t="s">
        <v>71</v>
      </c>
      <c r="F583" s="159" t="s">
        <v>385</v>
      </c>
    </row>
    <row r="584" spans="2:6">
      <c r="B584" s="159" t="s">
        <v>599</v>
      </c>
      <c r="C584" s="159">
        <v>820</v>
      </c>
      <c r="D584" s="159" t="s">
        <v>275</v>
      </c>
      <c r="E584" s="159" t="s">
        <v>106</v>
      </c>
      <c r="F584" s="159" t="s">
        <v>842</v>
      </c>
    </row>
    <row r="585" spans="2:6">
      <c r="B585" s="159" t="s">
        <v>599</v>
      </c>
      <c r="C585" s="159">
        <v>264</v>
      </c>
      <c r="D585" s="159" t="s">
        <v>275</v>
      </c>
      <c r="E585" s="159" t="s">
        <v>40</v>
      </c>
      <c r="F585" s="159" t="s">
        <v>325</v>
      </c>
    </row>
    <row r="586" spans="2:6">
      <c r="B586" s="159" t="s">
        <v>599</v>
      </c>
      <c r="C586" s="159">
        <v>470</v>
      </c>
      <c r="D586" s="159" t="s">
        <v>275</v>
      </c>
      <c r="E586" s="159" t="s">
        <v>73</v>
      </c>
      <c r="F586" s="159" t="s">
        <v>374</v>
      </c>
    </row>
    <row r="587" spans="2:6">
      <c r="B587" s="159" t="s">
        <v>599</v>
      </c>
      <c r="C587" s="159">
        <v>473</v>
      </c>
      <c r="D587" s="159" t="s">
        <v>275</v>
      </c>
      <c r="E587" s="159" t="s">
        <v>78</v>
      </c>
      <c r="F587" s="159" t="s">
        <v>376</v>
      </c>
    </row>
    <row r="588" spans="2:6">
      <c r="B588" s="159" t="s">
        <v>599</v>
      </c>
      <c r="C588" s="159">
        <v>489</v>
      </c>
      <c r="D588" s="159" t="s">
        <v>275</v>
      </c>
      <c r="E588" s="159" t="s">
        <v>80</v>
      </c>
      <c r="F588" s="159" t="s">
        <v>377</v>
      </c>
    </row>
    <row r="589" spans="2:6">
      <c r="B589" s="159" t="s">
        <v>599</v>
      </c>
      <c r="C589" s="159">
        <v>504</v>
      </c>
      <c r="D589" s="159" t="s">
        <v>275</v>
      </c>
      <c r="E589" s="159" t="s">
        <v>84</v>
      </c>
      <c r="F589" s="159" t="s">
        <v>370</v>
      </c>
    </row>
    <row r="590" spans="2:6">
      <c r="B590" s="159" t="s">
        <v>599</v>
      </c>
      <c r="C590" s="159">
        <v>520</v>
      </c>
      <c r="D590" s="159" t="s">
        <v>275</v>
      </c>
      <c r="E590" s="159" t="s">
        <v>86</v>
      </c>
      <c r="F590" s="159" t="s">
        <v>372</v>
      </c>
    </row>
    <row r="591" spans="2:6">
      <c r="B591" s="159" t="s">
        <v>599</v>
      </c>
      <c r="C591" s="159">
        <v>564</v>
      </c>
      <c r="D591" s="159" t="s">
        <v>275</v>
      </c>
      <c r="E591" s="159" t="s">
        <v>93</v>
      </c>
      <c r="F591" s="159" t="s">
        <v>356</v>
      </c>
    </row>
    <row r="592" spans="2:6">
      <c r="B592" s="159" t="s">
        <v>599</v>
      </c>
      <c r="C592" s="159">
        <v>224</v>
      </c>
      <c r="D592" s="159" t="s">
        <v>275</v>
      </c>
      <c r="E592" s="159" t="s">
        <v>102</v>
      </c>
      <c r="F592" s="159" t="s">
        <v>303</v>
      </c>
    </row>
    <row r="593" spans="2:6">
      <c r="B593" s="159" t="s">
        <v>599</v>
      </c>
      <c r="C593" s="159">
        <v>842</v>
      </c>
      <c r="D593" s="159" t="s">
        <v>275</v>
      </c>
      <c r="E593" s="159" t="s">
        <v>797</v>
      </c>
      <c r="F593" s="159" t="s">
        <v>812</v>
      </c>
    </row>
    <row r="594" spans="2:6">
      <c r="B594" s="159" t="s">
        <v>599</v>
      </c>
      <c r="C594" s="159">
        <v>231</v>
      </c>
      <c r="D594" s="159" t="s">
        <v>275</v>
      </c>
      <c r="E594" s="159" t="s">
        <v>69</v>
      </c>
      <c r="F594" s="159" t="s">
        <v>311</v>
      </c>
    </row>
    <row r="595" spans="2:6">
      <c r="B595" s="159" t="s">
        <v>599</v>
      </c>
      <c r="C595" s="159">
        <v>919</v>
      </c>
      <c r="D595" s="159" t="s">
        <v>275</v>
      </c>
      <c r="E595" s="159" t="s">
        <v>86</v>
      </c>
      <c r="F595" s="159" t="s">
        <v>843</v>
      </c>
    </row>
    <row r="596" spans="2:6">
      <c r="B596" s="159" t="s">
        <v>599</v>
      </c>
      <c r="C596" s="159">
        <v>239</v>
      </c>
      <c r="D596" s="159" t="s">
        <v>275</v>
      </c>
      <c r="E596" s="159" t="s">
        <v>88</v>
      </c>
      <c r="F596" s="159" t="s">
        <v>394</v>
      </c>
    </row>
    <row r="597" spans="2:6">
      <c r="B597" s="159" t="s">
        <v>599</v>
      </c>
      <c r="C597" s="159">
        <v>935</v>
      </c>
      <c r="D597" s="159" t="s">
        <v>275</v>
      </c>
      <c r="E597" s="159" t="s">
        <v>635</v>
      </c>
      <c r="F597" s="159" t="s">
        <v>844</v>
      </c>
    </row>
    <row r="598" spans="2:6">
      <c r="B598" s="159" t="s">
        <v>599</v>
      </c>
      <c r="C598" s="159">
        <v>258</v>
      </c>
      <c r="D598" s="159" t="s">
        <v>275</v>
      </c>
      <c r="E598" s="159" t="s">
        <v>91</v>
      </c>
      <c r="F598" s="159" t="s">
        <v>353</v>
      </c>
    </row>
    <row r="599" spans="2:6">
      <c r="B599" s="159" t="s">
        <v>599</v>
      </c>
      <c r="C599" s="159">
        <v>273</v>
      </c>
      <c r="D599" s="159" t="s">
        <v>275</v>
      </c>
      <c r="E599" s="159" t="s">
        <v>40</v>
      </c>
      <c r="F599" s="159" t="s">
        <v>333</v>
      </c>
    </row>
    <row r="600" spans="2:6">
      <c r="B600" s="159" t="s">
        <v>599</v>
      </c>
      <c r="C600" s="159">
        <v>601</v>
      </c>
      <c r="D600" s="159" t="s">
        <v>275</v>
      </c>
      <c r="E600" s="159" t="s">
        <v>73</v>
      </c>
      <c r="F600" s="159" t="s">
        <v>96</v>
      </c>
    </row>
    <row r="601" spans="2:6">
      <c r="B601" s="159" t="s">
        <v>599</v>
      </c>
      <c r="C601" s="159">
        <v>482</v>
      </c>
      <c r="D601" s="159" t="s">
        <v>275</v>
      </c>
      <c r="E601" s="159" t="s">
        <v>80</v>
      </c>
      <c r="F601" s="159" t="s">
        <v>384</v>
      </c>
    </row>
    <row r="602" spans="2:6">
      <c r="B602" s="159" t="s">
        <v>599</v>
      </c>
      <c r="C602" s="159">
        <v>498</v>
      </c>
      <c r="D602" s="159" t="s">
        <v>275</v>
      </c>
      <c r="E602" s="159" t="s">
        <v>99</v>
      </c>
      <c r="F602" s="159" t="s">
        <v>386</v>
      </c>
    </row>
    <row r="603" spans="2:6">
      <c r="B603" s="159" t="s">
        <v>599</v>
      </c>
      <c r="C603" s="159">
        <v>513</v>
      </c>
      <c r="D603" s="159" t="s">
        <v>275</v>
      </c>
      <c r="E603" s="159" t="s">
        <v>86</v>
      </c>
      <c r="F603" s="159" t="s">
        <v>380</v>
      </c>
    </row>
    <row r="604" spans="2:6">
      <c r="B604" s="159" t="s">
        <v>599</v>
      </c>
      <c r="C604" s="159">
        <v>529</v>
      </c>
      <c r="D604" s="159" t="s">
        <v>275</v>
      </c>
      <c r="E604" s="159" t="s">
        <v>309</v>
      </c>
      <c r="F604" s="159" t="s">
        <v>381</v>
      </c>
    </row>
    <row r="605" spans="2:6">
      <c r="B605" s="159" t="s">
        <v>599</v>
      </c>
      <c r="C605" s="159">
        <v>831</v>
      </c>
      <c r="D605" s="159" t="s">
        <v>275</v>
      </c>
      <c r="E605" s="159" t="s">
        <v>845</v>
      </c>
      <c r="F605" s="159" t="s">
        <v>821</v>
      </c>
    </row>
    <row r="606" spans="2:6">
      <c r="B606" s="159" t="s">
        <v>599</v>
      </c>
      <c r="C606" s="159">
        <v>814</v>
      </c>
      <c r="D606" s="159" t="s">
        <v>275</v>
      </c>
      <c r="E606" s="159" t="s">
        <v>102</v>
      </c>
      <c r="F606" s="159" t="s">
        <v>846</v>
      </c>
    </row>
    <row r="607" spans="2:6">
      <c r="B607" s="159" t="s">
        <v>599</v>
      </c>
      <c r="C607" s="159">
        <v>912</v>
      </c>
      <c r="D607" s="159" t="s">
        <v>275</v>
      </c>
      <c r="E607" s="159" t="s">
        <v>86</v>
      </c>
      <c r="F607" s="159" t="s">
        <v>847</v>
      </c>
    </row>
    <row r="608" spans="2:6">
      <c r="B608" s="159" t="s">
        <v>599</v>
      </c>
      <c r="C608" s="159">
        <v>828</v>
      </c>
      <c r="D608" s="159" t="s">
        <v>275</v>
      </c>
      <c r="E608" s="159" t="s">
        <v>69</v>
      </c>
      <c r="F608" s="159" t="s">
        <v>848</v>
      </c>
    </row>
    <row r="609" spans="2:6">
      <c r="B609" s="159" t="s">
        <v>599</v>
      </c>
      <c r="C609" s="159">
        <v>928</v>
      </c>
      <c r="D609" s="159" t="s">
        <v>275</v>
      </c>
      <c r="E609" s="159" t="s">
        <v>825</v>
      </c>
      <c r="F609" s="159" t="s">
        <v>849</v>
      </c>
    </row>
    <row r="610" spans="2:6">
      <c r="B610" s="159" t="s">
        <v>599</v>
      </c>
      <c r="C610" s="159">
        <v>248</v>
      </c>
      <c r="D610" s="159" t="s">
        <v>275</v>
      </c>
      <c r="E610" s="159" t="s">
        <v>106</v>
      </c>
      <c r="F610" s="159" t="s">
        <v>403</v>
      </c>
    </row>
    <row r="611" spans="2:6">
      <c r="B611" s="159" t="s">
        <v>599</v>
      </c>
      <c r="C611" s="159">
        <v>822</v>
      </c>
      <c r="D611" s="159" t="s">
        <v>275</v>
      </c>
      <c r="E611" s="159" t="s">
        <v>106</v>
      </c>
      <c r="F611" s="159" t="s">
        <v>850</v>
      </c>
    </row>
    <row r="612" spans="2:6">
      <c r="B612" s="159" t="s">
        <v>599</v>
      </c>
      <c r="C612" s="159">
        <v>266</v>
      </c>
      <c r="D612" s="159" t="s">
        <v>275</v>
      </c>
      <c r="E612" s="159" t="s">
        <v>40</v>
      </c>
      <c r="F612" s="159" t="s">
        <v>341</v>
      </c>
    </row>
    <row r="613" spans="2:6">
      <c r="B613" s="159" t="s">
        <v>599</v>
      </c>
      <c r="C613" s="159">
        <v>472</v>
      </c>
      <c r="D613" s="159" t="s">
        <v>275</v>
      </c>
      <c r="E613" s="159" t="s">
        <v>73</v>
      </c>
      <c r="F613" s="159" t="s">
        <v>391</v>
      </c>
    </row>
    <row r="614" spans="2:6">
      <c r="B614" s="159" t="s">
        <v>599</v>
      </c>
      <c r="C614" s="159">
        <v>475</v>
      </c>
      <c r="D614" s="159" t="s">
        <v>275</v>
      </c>
      <c r="E614" s="159" t="s">
        <v>78</v>
      </c>
      <c r="F614" s="159" t="s">
        <v>393</v>
      </c>
    </row>
    <row r="615" spans="2:6">
      <c r="B615" s="159" t="s">
        <v>599</v>
      </c>
      <c r="C615" s="159">
        <v>491</v>
      </c>
      <c r="D615" s="159" t="s">
        <v>275</v>
      </c>
      <c r="E615" s="159" t="s">
        <v>80</v>
      </c>
      <c r="F615" s="159" t="s">
        <v>395</v>
      </c>
    </row>
    <row r="616" spans="2:6">
      <c r="B616" s="159" t="s">
        <v>599</v>
      </c>
      <c r="C616" s="159">
        <v>506</v>
      </c>
      <c r="D616" s="159" t="s">
        <v>275</v>
      </c>
      <c r="E616" s="159" t="s">
        <v>84</v>
      </c>
      <c r="F616" s="159" t="s">
        <v>387</v>
      </c>
    </row>
    <row r="617" spans="2:6">
      <c r="B617" s="159" t="s">
        <v>599</v>
      </c>
      <c r="C617" s="159">
        <v>522</v>
      </c>
      <c r="D617" s="159" t="s">
        <v>275</v>
      </c>
      <c r="E617" s="159" t="s">
        <v>86</v>
      </c>
      <c r="F617" s="159" t="s">
        <v>389</v>
      </c>
    </row>
    <row r="618" spans="2:6">
      <c r="B618" s="159" t="s">
        <v>599</v>
      </c>
      <c r="C618" s="159">
        <v>566</v>
      </c>
      <c r="D618" s="159" t="s">
        <v>275</v>
      </c>
      <c r="E618" s="159" t="s">
        <v>76</v>
      </c>
      <c r="F618" s="159" t="s">
        <v>373</v>
      </c>
    </row>
    <row r="619" spans="2:6">
      <c r="B619" s="159" t="s">
        <v>599</v>
      </c>
      <c r="C619" s="159">
        <v>226</v>
      </c>
      <c r="D619" s="159" t="s">
        <v>275</v>
      </c>
      <c r="E619" s="159" t="s">
        <v>102</v>
      </c>
      <c r="F619" s="159" t="s">
        <v>320</v>
      </c>
    </row>
    <row r="620" spans="2:6">
      <c r="B620" s="159" t="s">
        <v>599</v>
      </c>
      <c r="C620" s="159">
        <v>905</v>
      </c>
      <c r="D620" s="159" t="s">
        <v>275</v>
      </c>
      <c r="E620" s="159" t="s">
        <v>804</v>
      </c>
      <c r="F620" s="159" t="s">
        <v>851</v>
      </c>
    </row>
    <row r="621" spans="2:6">
      <c r="B621" s="159" t="s">
        <v>599</v>
      </c>
      <c r="C621" s="159">
        <v>233</v>
      </c>
      <c r="D621" s="159" t="s">
        <v>275</v>
      </c>
      <c r="E621" s="159" t="s">
        <v>69</v>
      </c>
      <c r="F621" s="159" t="s">
        <v>328</v>
      </c>
    </row>
    <row r="622" spans="2:6">
      <c r="B622" s="159" t="s">
        <v>599</v>
      </c>
      <c r="C622" s="159">
        <v>921</v>
      </c>
      <c r="D622" s="159" t="s">
        <v>275</v>
      </c>
      <c r="E622" s="159" t="s">
        <v>633</v>
      </c>
      <c r="F622" s="159" t="s">
        <v>852</v>
      </c>
    </row>
    <row r="623" spans="2:6">
      <c r="B623" s="159" t="s">
        <v>599</v>
      </c>
      <c r="C623" s="159">
        <v>241</v>
      </c>
      <c r="D623" s="159" t="s">
        <v>275</v>
      </c>
      <c r="E623" s="159" t="s">
        <v>88</v>
      </c>
      <c r="F623" s="159" t="s">
        <v>282</v>
      </c>
    </row>
    <row r="624" spans="2:6">
      <c r="B624" s="159" t="s">
        <v>599</v>
      </c>
      <c r="C624" s="159">
        <v>937</v>
      </c>
      <c r="D624" s="159" t="s">
        <v>275</v>
      </c>
      <c r="E624" s="159" t="s">
        <v>802</v>
      </c>
      <c r="F624" s="159" t="s">
        <v>821</v>
      </c>
    </row>
    <row r="625" spans="2:6">
      <c r="B625" s="159" t="s">
        <v>599</v>
      </c>
      <c r="C625" s="159">
        <v>835</v>
      </c>
      <c r="D625" s="159" t="s">
        <v>275</v>
      </c>
      <c r="E625" s="159" t="s">
        <v>91</v>
      </c>
      <c r="F625" s="159" t="s">
        <v>830</v>
      </c>
    </row>
    <row r="626" spans="2:6">
      <c r="B626" s="159" t="s">
        <v>599</v>
      </c>
      <c r="C626" s="159">
        <v>465</v>
      </c>
      <c r="D626" s="159" t="s">
        <v>275</v>
      </c>
      <c r="E626" s="159" t="s">
        <v>73</v>
      </c>
      <c r="F626" s="159" t="s">
        <v>400</v>
      </c>
    </row>
    <row r="627" spans="2:6">
      <c r="B627" s="159" t="s">
        <v>599</v>
      </c>
      <c r="C627" s="159">
        <v>607</v>
      </c>
      <c r="D627" s="159" t="s">
        <v>275</v>
      </c>
      <c r="E627" s="159" t="s">
        <v>73</v>
      </c>
      <c r="F627" s="159" t="s">
        <v>226</v>
      </c>
    </row>
    <row r="628" spans="2:6">
      <c r="B628" s="159" t="s">
        <v>599</v>
      </c>
      <c r="C628" s="159">
        <v>484</v>
      </c>
      <c r="D628" s="159" t="s">
        <v>275</v>
      </c>
      <c r="E628" s="159" t="s">
        <v>80</v>
      </c>
      <c r="F628" s="159" t="s">
        <v>402</v>
      </c>
    </row>
    <row r="629" spans="2:6">
      <c r="B629" s="159" t="s">
        <v>599</v>
      </c>
      <c r="C629" s="159">
        <v>500</v>
      </c>
      <c r="D629" s="159" t="s">
        <v>275</v>
      </c>
      <c r="E629" s="159" t="s">
        <v>99</v>
      </c>
      <c r="F629" s="159" t="s">
        <v>404</v>
      </c>
    </row>
    <row r="630" spans="2:6">
      <c r="B630" s="159" t="s">
        <v>599</v>
      </c>
      <c r="C630" s="159">
        <v>515</v>
      </c>
      <c r="D630" s="159" t="s">
        <v>275</v>
      </c>
      <c r="E630" s="159" t="s">
        <v>86</v>
      </c>
      <c r="F630" s="159" t="s">
        <v>398</v>
      </c>
    </row>
    <row r="631" spans="2:6">
      <c r="B631" s="159" t="s">
        <v>599</v>
      </c>
      <c r="C631" s="159">
        <v>559</v>
      </c>
      <c r="D631" s="159" t="s">
        <v>275</v>
      </c>
      <c r="E631" s="159" t="s">
        <v>93</v>
      </c>
      <c r="F631" s="159" t="s">
        <v>382</v>
      </c>
    </row>
    <row r="632" spans="2:6">
      <c r="B632" s="159" t="s">
        <v>599</v>
      </c>
      <c r="C632" s="159">
        <v>837</v>
      </c>
      <c r="D632" s="159" t="s">
        <v>275</v>
      </c>
      <c r="E632" s="159" t="s">
        <v>797</v>
      </c>
      <c r="F632" s="159" t="s">
        <v>830</v>
      </c>
    </row>
    <row r="633" spans="2:6">
      <c r="B633" s="159" t="s">
        <v>599</v>
      </c>
      <c r="C633" s="159">
        <v>816</v>
      </c>
      <c r="D633" s="159" t="s">
        <v>275</v>
      </c>
      <c r="E633" s="159" t="s">
        <v>102</v>
      </c>
      <c r="F633" s="159" t="s">
        <v>853</v>
      </c>
    </row>
    <row r="634" spans="2:6">
      <c r="B634" s="159" t="s">
        <v>599</v>
      </c>
      <c r="C634" s="159">
        <v>914</v>
      </c>
      <c r="D634" s="159" t="s">
        <v>275</v>
      </c>
      <c r="E634" s="159" t="s">
        <v>86</v>
      </c>
      <c r="F634" s="159" t="s">
        <v>854</v>
      </c>
    </row>
    <row r="635" spans="2:6">
      <c r="B635" s="159" t="s">
        <v>599</v>
      </c>
      <c r="C635" s="159">
        <v>830</v>
      </c>
      <c r="D635" s="159" t="s">
        <v>275</v>
      </c>
      <c r="E635" s="159" t="s">
        <v>69</v>
      </c>
      <c r="F635" s="159" t="s">
        <v>855</v>
      </c>
    </row>
    <row r="636" spans="2:6">
      <c r="B636" s="159" t="s">
        <v>599</v>
      </c>
      <c r="C636" s="159">
        <v>930</v>
      </c>
      <c r="D636" s="159" t="s">
        <v>275</v>
      </c>
      <c r="E636" s="159" t="s">
        <v>825</v>
      </c>
      <c r="F636" s="159" t="s">
        <v>322</v>
      </c>
    </row>
    <row r="637" spans="2:6">
      <c r="B637" s="159" t="s">
        <v>599</v>
      </c>
      <c r="C637" s="159">
        <v>250</v>
      </c>
      <c r="D637" s="159" t="s">
        <v>275</v>
      </c>
      <c r="E637" s="159" t="s">
        <v>106</v>
      </c>
      <c r="F637" s="159" t="s">
        <v>290</v>
      </c>
    </row>
    <row r="638" spans="2:6">
      <c r="B638" s="159" t="s">
        <v>599</v>
      </c>
      <c r="C638" s="159">
        <v>939</v>
      </c>
      <c r="D638" s="159" t="s">
        <v>275</v>
      </c>
      <c r="E638" s="159" t="s">
        <v>802</v>
      </c>
      <c r="F638" s="159" t="s">
        <v>831</v>
      </c>
    </row>
    <row r="639" spans="2:6">
      <c r="B639" s="159" t="s">
        <v>599</v>
      </c>
      <c r="C639" s="159">
        <v>824</v>
      </c>
      <c r="D639" s="159" t="s">
        <v>275</v>
      </c>
      <c r="E639" s="159" t="s">
        <v>106</v>
      </c>
      <c r="F639" s="159" t="s">
        <v>856</v>
      </c>
    </row>
    <row r="640" spans="2:6">
      <c r="B640" s="159" t="s">
        <v>599</v>
      </c>
      <c r="C640" s="159">
        <v>268</v>
      </c>
      <c r="D640" s="159" t="s">
        <v>275</v>
      </c>
      <c r="E640" s="159" t="s">
        <v>40</v>
      </c>
      <c r="F640" s="159" t="s">
        <v>354</v>
      </c>
    </row>
    <row r="641" spans="2:6">
      <c r="B641" s="159" t="s">
        <v>599</v>
      </c>
      <c r="C641" s="159">
        <v>579</v>
      </c>
      <c r="D641" s="159" t="s">
        <v>275</v>
      </c>
      <c r="E641" s="159" t="s">
        <v>73</v>
      </c>
      <c r="F641" s="159" t="s">
        <v>234</v>
      </c>
    </row>
    <row r="642" spans="2:6">
      <c r="B642" s="159" t="s">
        <v>599</v>
      </c>
      <c r="C642" s="159">
        <v>477</v>
      </c>
      <c r="D642" s="159" t="s">
        <v>275</v>
      </c>
      <c r="E642" s="159" t="s">
        <v>78</v>
      </c>
      <c r="F642" s="159" t="s">
        <v>281</v>
      </c>
    </row>
    <row r="643" spans="2:6">
      <c r="B643" s="159" t="s">
        <v>599</v>
      </c>
      <c r="C643" s="159">
        <v>493</v>
      </c>
      <c r="D643" s="159" t="s">
        <v>275</v>
      </c>
      <c r="E643" s="159" t="s">
        <v>99</v>
      </c>
      <c r="F643" s="159" t="s">
        <v>283</v>
      </c>
    </row>
    <row r="644" spans="2:6">
      <c r="B644" s="159" t="s">
        <v>599</v>
      </c>
      <c r="C644" s="159">
        <v>508</v>
      </c>
      <c r="D644" s="159" t="s">
        <v>275</v>
      </c>
      <c r="E644" s="159" t="s">
        <v>84</v>
      </c>
      <c r="F644" s="159" t="s">
        <v>276</v>
      </c>
    </row>
    <row r="645" spans="2:6">
      <c r="B645" s="159" t="s">
        <v>599</v>
      </c>
      <c r="C645" s="159">
        <v>524</v>
      </c>
      <c r="D645" s="159" t="s">
        <v>275</v>
      </c>
      <c r="E645" s="159" t="s">
        <v>86</v>
      </c>
      <c r="F645" s="159" t="s">
        <v>278</v>
      </c>
    </row>
    <row r="646" spans="2:6">
      <c r="B646" s="159" t="s">
        <v>599</v>
      </c>
      <c r="C646" s="159">
        <v>568</v>
      </c>
      <c r="D646" s="159" t="s">
        <v>275</v>
      </c>
      <c r="E646" s="159" t="s">
        <v>76</v>
      </c>
      <c r="F646" s="159" t="s">
        <v>390</v>
      </c>
    </row>
    <row r="647" spans="2:6">
      <c r="B647" s="159" t="s">
        <v>599</v>
      </c>
      <c r="C647" s="159">
        <v>228</v>
      </c>
      <c r="D647" s="159" t="s">
        <v>275</v>
      </c>
      <c r="E647" s="159" t="s">
        <v>102</v>
      </c>
      <c r="F647" s="159" t="s">
        <v>336</v>
      </c>
    </row>
    <row r="648" spans="2:6">
      <c r="B648" s="159" t="s">
        <v>599</v>
      </c>
      <c r="C648" s="159">
        <v>907</v>
      </c>
      <c r="D648" s="159" t="s">
        <v>275</v>
      </c>
      <c r="E648" s="159" t="s">
        <v>804</v>
      </c>
      <c r="F648" s="159" t="s">
        <v>857</v>
      </c>
    </row>
    <row r="649" spans="2:6">
      <c r="B649" s="159" t="s">
        <v>599</v>
      </c>
      <c r="C649" s="159">
        <v>573</v>
      </c>
      <c r="D649" s="159" t="s">
        <v>275</v>
      </c>
      <c r="E649" s="159" t="s">
        <v>69</v>
      </c>
      <c r="F649" s="159" t="s">
        <v>346</v>
      </c>
    </row>
    <row r="650" spans="2:6">
      <c r="B650" s="159" t="s">
        <v>599</v>
      </c>
      <c r="C650" s="159">
        <v>923</v>
      </c>
      <c r="D650" s="159" t="s">
        <v>275</v>
      </c>
      <c r="E650" s="159" t="s">
        <v>633</v>
      </c>
      <c r="F650" s="159" t="s">
        <v>858</v>
      </c>
    </row>
    <row r="651" spans="2:6">
      <c r="B651" s="159" t="s">
        <v>599</v>
      </c>
      <c r="C651" s="159">
        <v>243</v>
      </c>
      <c r="D651" s="159" t="s">
        <v>275</v>
      </c>
      <c r="E651" s="159" t="s">
        <v>71</v>
      </c>
      <c r="F651" s="159" t="s">
        <v>295</v>
      </c>
    </row>
    <row r="652" spans="2:6">
      <c r="B652" s="159" t="s">
        <v>599</v>
      </c>
      <c r="C652" s="159">
        <v>457</v>
      </c>
      <c r="D652" s="159" t="s">
        <v>405</v>
      </c>
      <c r="E652" s="159" t="s">
        <v>40</v>
      </c>
      <c r="F652" s="159" t="s">
        <v>417</v>
      </c>
    </row>
    <row r="653" spans="2:6">
      <c r="B653" s="159" t="s">
        <v>599</v>
      </c>
      <c r="C653" s="159">
        <v>459</v>
      </c>
      <c r="D653" s="159" t="s">
        <v>405</v>
      </c>
      <c r="E653" s="159" t="s">
        <v>40</v>
      </c>
      <c r="F653" s="159" t="s">
        <v>406</v>
      </c>
    </row>
    <row r="654" spans="2:6">
      <c r="B654" s="159" t="s">
        <v>599</v>
      </c>
      <c r="C654" s="159">
        <v>461</v>
      </c>
      <c r="D654" s="159" t="s">
        <v>405</v>
      </c>
      <c r="E654" s="159" t="s">
        <v>40</v>
      </c>
      <c r="F654" s="159" t="s">
        <v>407</v>
      </c>
    </row>
    <row r="655" spans="2:6">
      <c r="B655" s="159" t="s">
        <v>599</v>
      </c>
      <c r="C655" s="159">
        <v>154</v>
      </c>
      <c r="D655" s="159" t="s">
        <v>405</v>
      </c>
      <c r="E655" s="159" t="s">
        <v>40</v>
      </c>
      <c r="F655" s="159" t="s">
        <v>408</v>
      </c>
    </row>
    <row r="656" spans="2:6">
      <c r="B656" s="159" t="s">
        <v>599</v>
      </c>
      <c r="C656" s="159">
        <v>463</v>
      </c>
      <c r="D656" s="159" t="s">
        <v>405</v>
      </c>
      <c r="E656" s="159" t="s">
        <v>40</v>
      </c>
      <c r="F656" s="159" t="s">
        <v>409</v>
      </c>
    </row>
    <row r="657" spans="2:6">
      <c r="B657" s="159" t="s">
        <v>599</v>
      </c>
      <c r="C657" s="159">
        <v>156</v>
      </c>
      <c r="D657" s="159" t="s">
        <v>405</v>
      </c>
      <c r="E657" s="159" t="s">
        <v>40</v>
      </c>
      <c r="F657" s="159" t="s">
        <v>410</v>
      </c>
    </row>
    <row r="658" spans="2:6">
      <c r="B658" s="159" t="s">
        <v>599</v>
      </c>
      <c r="C658" s="159">
        <v>458</v>
      </c>
      <c r="D658" s="159" t="s">
        <v>405</v>
      </c>
      <c r="E658" s="159" t="s">
        <v>40</v>
      </c>
      <c r="F658" s="159" t="s">
        <v>411</v>
      </c>
    </row>
    <row r="659" spans="2:6">
      <c r="B659" s="159" t="s">
        <v>599</v>
      </c>
      <c r="C659" s="159">
        <v>460</v>
      </c>
      <c r="D659" s="159" t="s">
        <v>405</v>
      </c>
      <c r="E659" s="159" t="s">
        <v>40</v>
      </c>
      <c r="F659" s="159" t="s">
        <v>412</v>
      </c>
    </row>
    <row r="660" spans="2:6">
      <c r="B660" s="159" t="s">
        <v>599</v>
      </c>
      <c r="C660" s="159">
        <v>152</v>
      </c>
      <c r="D660" s="159" t="s">
        <v>405</v>
      </c>
      <c r="E660" s="159" t="s">
        <v>40</v>
      </c>
      <c r="F660" s="159" t="s">
        <v>413</v>
      </c>
    </row>
    <row r="661" spans="2:6">
      <c r="B661" s="159" t="s">
        <v>599</v>
      </c>
      <c r="C661" s="159">
        <v>462</v>
      </c>
      <c r="D661" s="159" t="s">
        <v>405</v>
      </c>
      <c r="E661" s="159" t="s">
        <v>40</v>
      </c>
      <c r="F661" s="159" t="s">
        <v>414</v>
      </c>
    </row>
    <row r="662" spans="2:6">
      <c r="B662" s="159" t="s">
        <v>599</v>
      </c>
      <c r="C662" s="159">
        <v>155</v>
      </c>
      <c r="D662" s="159" t="s">
        <v>405</v>
      </c>
      <c r="E662" s="159" t="s">
        <v>40</v>
      </c>
      <c r="F662" s="159" t="s">
        <v>415</v>
      </c>
    </row>
    <row r="663" spans="2:6">
      <c r="B663" s="159" t="s">
        <v>599</v>
      </c>
      <c r="C663" s="159">
        <v>464</v>
      </c>
      <c r="D663" s="159" t="s">
        <v>405</v>
      </c>
      <c r="E663" s="159" t="s">
        <v>40</v>
      </c>
      <c r="F663" s="159" t="s">
        <v>416</v>
      </c>
    </row>
    <row r="664" spans="2:6">
      <c r="B664" s="159" t="s">
        <v>418</v>
      </c>
      <c r="C664" s="159">
        <v>169</v>
      </c>
      <c r="D664" s="159" t="s">
        <v>419</v>
      </c>
      <c r="E664" s="159" t="s">
        <v>420</v>
      </c>
      <c r="F664" s="159" t="s">
        <v>436</v>
      </c>
    </row>
    <row r="665" spans="2:6">
      <c r="B665" s="159" t="s">
        <v>418</v>
      </c>
      <c r="C665" s="159">
        <v>162</v>
      </c>
      <c r="D665" s="159" t="s">
        <v>419</v>
      </c>
      <c r="E665" s="159" t="s">
        <v>428</v>
      </c>
      <c r="F665" s="159" t="s">
        <v>437</v>
      </c>
    </row>
    <row r="666" spans="2:6">
      <c r="B666" s="159" t="s">
        <v>418</v>
      </c>
      <c r="C666" s="159">
        <v>171</v>
      </c>
      <c r="D666" s="159" t="s">
        <v>419</v>
      </c>
      <c r="E666" s="159" t="s">
        <v>420</v>
      </c>
      <c r="F666" s="159" t="s">
        <v>421</v>
      </c>
    </row>
    <row r="667" spans="2:6">
      <c r="B667" s="159" t="s">
        <v>418</v>
      </c>
      <c r="C667" s="159">
        <v>165</v>
      </c>
      <c r="D667" s="159" t="s">
        <v>419</v>
      </c>
      <c r="E667" s="159" t="s">
        <v>422</v>
      </c>
      <c r="F667" s="159" t="s">
        <v>432</v>
      </c>
    </row>
    <row r="668" spans="2:6">
      <c r="B668" s="159" t="s">
        <v>418</v>
      </c>
      <c r="C668" s="159">
        <v>157</v>
      </c>
      <c r="D668" s="159" t="s">
        <v>419</v>
      </c>
      <c r="E668" s="159" t="s">
        <v>424</v>
      </c>
      <c r="F668" s="159" t="s">
        <v>859</v>
      </c>
    </row>
    <row r="669" spans="2:6">
      <c r="B669" s="159" t="s">
        <v>418</v>
      </c>
      <c r="C669" s="159">
        <v>167</v>
      </c>
      <c r="D669" s="159" t="s">
        <v>419</v>
      </c>
      <c r="E669" s="159" t="s">
        <v>422</v>
      </c>
      <c r="F669" s="159" t="s">
        <v>434</v>
      </c>
    </row>
    <row r="670" spans="2:6">
      <c r="B670" s="159" t="s">
        <v>418</v>
      </c>
      <c r="C670" s="159">
        <v>159</v>
      </c>
      <c r="D670" s="159" t="s">
        <v>419</v>
      </c>
      <c r="E670" s="159" t="s">
        <v>860</v>
      </c>
      <c r="F670" s="159" t="s">
        <v>861</v>
      </c>
    </row>
    <row r="671" spans="2:6">
      <c r="B671" s="159" t="s">
        <v>418</v>
      </c>
      <c r="C671" s="159">
        <v>168</v>
      </c>
      <c r="D671" s="159" t="s">
        <v>419</v>
      </c>
      <c r="E671" s="159" t="s">
        <v>426</v>
      </c>
      <c r="F671" s="159" t="s">
        <v>427</v>
      </c>
    </row>
    <row r="672" spans="2:6">
      <c r="B672" s="159" t="s">
        <v>418</v>
      </c>
      <c r="C672" s="159">
        <v>161</v>
      </c>
      <c r="D672" s="159" t="s">
        <v>419</v>
      </c>
      <c r="E672" s="159" t="s">
        <v>428</v>
      </c>
      <c r="F672" s="159" t="s">
        <v>429</v>
      </c>
    </row>
    <row r="673" spans="2:6">
      <c r="B673" s="159" t="s">
        <v>418</v>
      </c>
      <c r="C673" s="159">
        <v>170</v>
      </c>
      <c r="D673" s="159" t="s">
        <v>419</v>
      </c>
      <c r="E673" s="159" t="s">
        <v>420</v>
      </c>
      <c r="F673" s="159" t="s">
        <v>430</v>
      </c>
    </row>
    <row r="674" spans="2:6">
      <c r="B674" s="159" t="s">
        <v>418</v>
      </c>
      <c r="C674" s="159">
        <v>164</v>
      </c>
      <c r="D674" s="159" t="s">
        <v>419</v>
      </c>
      <c r="E674" s="159" t="s">
        <v>422</v>
      </c>
      <c r="F674" s="159" t="s">
        <v>423</v>
      </c>
    </row>
    <row r="675" spans="2:6">
      <c r="B675" s="159" t="s">
        <v>418</v>
      </c>
      <c r="C675" s="159">
        <v>629</v>
      </c>
      <c r="D675" s="159" t="s">
        <v>419</v>
      </c>
      <c r="E675" s="159" t="s">
        <v>420</v>
      </c>
      <c r="F675" s="159" t="s">
        <v>862</v>
      </c>
    </row>
    <row r="676" spans="2:6">
      <c r="B676" s="159" t="s">
        <v>418</v>
      </c>
      <c r="C676" s="159">
        <v>166</v>
      </c>
      <c r="D676" s="159" t="s">
        <v>419</v>
      </c>
      <c r="E676" s="159" t="s">
        <v>422</v>
      </c>
      <c r="F676" s="159" t="s">
        <v>425</v>
      </c>
    </row>
    <row r="677" spans="2:6">
      <c r="B677" s="159" t="s">
        <v>418</v>
      </c>
      <c r="C677" s="159">
        <v>158</v>
      </c>
      <c r="D677" s="159" t="s">
        <v>419</v>
      </c>
      <c r="E677" s="159" t="s">
        <v>433</v>
      </c>
      <c r="F677" s="159" t="s">
        <v>863</v>
      </c>
    </row>
    <row r="678" spans="2:6">
      <c r="B678" s="159" t="s">
        <v>418</v>
      </c>
      <c r="C678" s="159">
        <v>628</v>
      </c>
      <c r="D678" s="159" t="s">
        <v>419</v>
      </c>
      <c r="E678" s="159" t="s">
        <v>422</v>
      </c>
      <c r="F678" s="159" t="s">
        <v>864</v>
      </c>
    </row>
    <row r="679" spans="2:6">
      <c r="B679" s="159" t="s">
        <v>418</v>
      </c>
      <c r="C679" s="159">
        <v>946</v>
      </c>
      <c r="D679" s="159" t="s">
        <v>419</v>
      </c>
      <c r="E679" s="159" t="s">
        <v>422</v>
      </c>
      <c r="F679" s="159" t="s">
        <v>906</v>
      </c>
    </row>
    <row r="680" spans="2:6">
      <c r="B680" s="159" t="s">
        <v>418</v>
      </c>
      <c r="C680" s="159">
        <v>160</v>
      </c>
      <c r="D680" s="159" t="s">
        <v>419</v>
      </c>
      <c r="E680" s="159" t="s">
        <v>428</v>
      </c>
      <c r="F680" s="159" t="s">
        <v>435</v>
      </c>
    </row>
    <row r="681" spans="2:6">
      <c r="B681" s="159" t="s">
        <v>599</v>
      </c>
      <c r="C681" s="159">
        <v>547</v>
      </c>
      <c r="D681" s="159" t="s">
        <v>865</v>
      </c>
      <c r="E681" s="159" t="s">
        <v>93</v>
      </c>
      <c r="F681" s="159" t="s">
        <v>399</v>
      </c>
    </row>
    <row r="682" spans="2:6">
      <c r="B682" s="159" t="s">
        <v>599</v>
      </c>
      <c r="C682" s="159">
        <v>888</v>
      </c>
      <c r="D682" s="159" t="s">
        <v>865</v>
      </c>
      <c r="E682" s="159" t="s">
        <v>804</v>
      </c>
      <c r="F682" s="159" t="s">
        <v>866</v>
      </c>
    </row>
    <row r="683" spans="2:6">
      <c r="B683" s="159" t="s">
        <v>599</v>
      </c>
      <c r="C683" s="159">
        <v>103</v>
      </c>
      <c r="D683" s="159" t="s">
        <v>865</v>
      </c>
      <c r="E683" s="159" t="s">
        <v>102</v>
      </c>
      <c r="F683" s="159" t="s">
        <v>280</v>
      </c>
    </row>
    <row r="684" spans="2:6">
      <c r="B684" s="159" t="s">
        <v>599</v>
      </c>
      <c r="C684" s="159">
        <v>119</v>
      </c>
      <c r="D684" s="159" t="s">
        <v>865</v>
      </c>
      <c r="E684" s="159" t="s">
        <v>71</v>
      </c>
      <c r="F684" s="159" t="s">
        <v>367</v>
      </c>
    </row>
    <row r="685" spans="2:6">
      <c r="B685" s="159" t="s">
        <v>599</v>
      </c>
      <c r="C685" s="159">
        <v>135</v>
      </c>
      <c r="D685" s="159" t="s">
        <v>865</v>
      </c>
      <c r="E685" s="159" t="s">
        <v>40</v>
      </c>
      <c r="F685" s="159" t="s">
        <v>369</v>
      </c>
    </row>
    <row r="686" spans="2:6">
      <c r="B686" s="159" t="s">
        <v>599</v>
      </c>
      <c r="C686" s="159">
        <v>367</v>
      </c>
      <c r="D686" s="159" t="s">
        <v>865</v>
      </c>
      <c r="E686" s="159" t="s">
        <v>73</v>
      </c>
      <c r="F686" s="159" t="s">
        <v>472</v>
      </c>
    </row>
    <row r="687" spans="2:6">
      <c r="B687" s="159" t="s">
        <v>599</v>
      </c>
      <c r="C687" s="159">
        <v>599</v>
      </c>
      <c r="D687" s="159" t="s">
        <v>865</v>
      </c>
      <c r="E687" s="159" t="s">
        <v>73</v>
      </c>
      <c r="F687" s="159" t="s">
        <v>205</v>
      </c>
    </row>
    <row r="688" spans="2:6">
      <c r="B688" s="159" t="s">
        <v>599</v>
      </c>
      <c r="C688" s="159">
        <v>385</v>
      </c>
      <c r="D688" s="159" t="s">
        <v>865</v>
      </c>
      <c r="E688" s="159" t="s">
        <v>78</v>
      </c>
      <c r="F688" s="159" t="s">
        <v>473</v>
      </c>
    </row>
    <row r="689" spans="2:6">
      <c r="B689" s="159" t="s">
        <v>599</v>
      </c>
      <c r="C689" s="159">
        <v>401</v>
      </c>
      <c r="D689" s="159" t="s">
        <v>865</v>
      </c>
      <c r="E689" s="159" t="s">
        <v>80</v>
      </c>
      <c r="F689" s="159" t="s">
        <v>469</v>
      </c>
    </row>
    <row r="690" spans="2:6">
      <c r="B690" s="159" t="s">
        <v>599</v>
      </c>
      <c r="C690" s="159">
        <v>418</v>
      </c>
      <c r="D690" s="159" t="s">
        <v>865</v>
      </c>
      <c r="E690" s="159" t="s">
        <v>82</v>
      </c>
      <c r="F690" s="159" t="s">
        <v>470</v>
      </c>
    </row>
    <row r="691" spans="2:6">
      <c r="B691" s="159" t="s">
        <v>599</v>
      </c>
      <c r="C691" s="159">
        <v>434</v>
      </c>
      <c r="D691" s="159" t="s">
        <v>865</v>
      </c>
      <c r="E691" s="159" t="s">
        <v>86</v>
      </c>
      <c r="F691" s="159" t="s">
        <v>471</v>
      </c>
    </row>
    <row r="692" spans="2:6">
      <c r="B692" s="159" t="s">
        <v>599</v>
      </c>
      <c r="C692" s="159">
        <v>556</v>
      </c>
      <c r="D692" s="159" t="s">
        <v>865</v>
      </c>
      <c r="E692" s="159" t="s">
        <v>76</v>
      </c>
      <c r="F692" s="159" t="s">
        <v>279</v>
      </c>
    </row>
    <row r="693" spans="2:6">
      <c r="B693" s="159" t="s">
        <v>599</v>
      </c>
      <c r="C693" s="159">
        <v>96</v>
      </c>
      <c r="D693" s="159" t="s">
        <v>865</v>
      </c>
      <c r="E693" s="159" t="s">
        <v>102</v>
      </c>
      <c r="F693" s="159" t="s">
        <v>288</v>
      </c>
    </row>
    <row r="694" spans="2:6">
      <c r="B694" s="159" t="s">
        <v>599</v>
      </c>
      <c r="C694" s="159">
        <v>897</v>
      </c>
      <c r="D694" s="159" t="s">
        <v>865</v>
      </c>
      <c r="E694" s="159" t="s">
        <v>614</v>
      </c>
      <c r="F694" s="159" t="s">
        <v>867</v>
      </c>
    </row>
    <row r="695" spans="2:6">
      <c r="B695" s="159" t="s">
        <v>599</v>
      </c>
      <c r="C695" s="159">
        <v>112</v>
      </c>
      <c r="D695" s="159" t="s">
        <v>865</v>
      </c>
      <c r="E695" s="159" t="s">
        <v>147</v>
      </c>
      <c r="F695" s="159" t="s">
        <v>375</v>
      </c>
    </row>
    <row r="696" spans="2:6">
      <c r="B696" s="159" t="s">
        <v>599</v>
      </c>
      <c r="C696" s="159">
        <v>128</v>
      </c>
      <c r="D696" s="159" t="s">
        <v>865</v>
      </c>
      <c r="E696" s="159" t="s">
        <v>106</v>
      </c>
      <c r="F696" s="159" t="s">
        <v>378</v>
      </c>
    </row>
    <row r="697" spans="2:6">
      <c r="B697" s="159" t="s">
        <v>599</v>
      </c>
      <c r="C697" s="159">
        <v>144</v>
      </c>
      <c r="D697" s="159" t="s">
        <v>865</v>
      </c>
      <c r="E697" s="159" t="s">
        <v>40</v>
      </c>
      <c r="F697" s="159" t="s">
        <v>388</v>
      </c>
    </row>
    <row r="698" spans="2:6">
      <c r="B698" s="159" t="s">
        <v>599</v>
      </c>
      <c r="C698" s="159">
        <v>376</v>
      </c>
      <c r="D698" s="159" t="s">
        <v>865</v>
      </c>
      <c r="E698" s="159" t="s">
        <v>73</v>
      </c>
      <c r="F698" s="159" t="s">
        <v>478</v>
      </c>
    </row>
    <row r="699" spans="2:6">
      <c r="B699" s="159" t="s">
        <v>599</v>
      </c>
      <c r="C699" s="159">
        <v>378</v>
      </c>
      <c r="D699" s="159" t="s">
        <v>865</v>
      </c>
      <c r="E699" s="159" t="s">
        <v>78</v>
      </c>
      <c r="F699" s="159" t="s">
        <v>479</v>
      </c>
    </row>
    <row r="700" spans="2:6">
      <c r="B700" s="159" t="s">
        <v>599</v>
      </c>
      <c r="C700" s="159">
        <v>394</v>
      </c>
      <c r="D700" s="159" t="s">
        <v>865</v>
      </c>
      <c r="E700" s="159" t="s">
        <v>80</v>
      </c>
      <c r="F700" s="159" t="s">
        <v>474</v>
      </c>
    </row>
    <row r="701" spans="2:6">
      <c r="B701" s="159" t="s">
        <v>599</v>
      </c>
      <c r="C701" s="159">
        <v>411</v>
      </c>
      <c r="D701" s="159" t="s">
        <v>865</v>
      </c>
      <c r="E701" s="159" t="s">
        <v>80</v>
      </c>
      <c r="F701" s="159" t="s">
        <v>475</v>
      </c>
    </row>
    <row r="702" spans="2:6">
      <c r="B702" s="159" t="s">
        <v>599</v>
      </c>
      <c r="C702" s="159">
        <v>428</v>
      </c>
      <c r="D702" s="159" t="s">
        <v>865</v>
      </c>
      <c r="E702" s="159" t="s">
        <v>99</v>
      </c>
      <c r="F702" s="159" t="s">
        <v>476</v>
      </c>
    </row>
    <row r="703" spans="2:6">
      <c r="B703" s="159" t="s">
        <v>599</v>
      </c>
      <c r="C703" s="159">
        <v>443</v>
      </c>
      <c r="D703" s="159" t="s">
        <v>865</v>
      </c>
      <c r="E703" s="159" t="s">
        <v>86</v>
      </c>
      <c r="F703" s="159" t="s">
        <v>477</v>
      </c>
    </row>
    <row r="704" spans="2:6">
      <c r="B704" s="159" t="s">
        <v>599</v>
      </c>
      <c r="C704" s="159">
        <v>549</v>
      </c>
      <c r="D704" s="159" t="s">
        <v>865</v>
      </c>
      <c r="E704" s="159" t="s">
        <v>93</v>
      </c>
      <c r="F704" s="159" t="s">
        <v>287</v>
      </c>
    </row>
    <row r="705" spans="2:6">
      <c r="B705" s="159" t="s">
        <v>599</v>
      </c>
      <c r="C705" s="159">
        <v>890</v>
      </c>
      <c r="D705" s="159" t="s">
        <v>865</v>
      </c>
      <c r="E705" s="159" t="s">
        <v>86</v>
      </c>
      <c r="F705" s="159" t="s">
        <v>868</v>
      </c>
    </row>
    <row r="706" spans="2:6">
      <c r="B706" s="159" t="s">
        <v>599</v>
      </c>
      <c r="C706" s="159">
        <v>105</v>
      </c>
      <c r="D706" s="159" t="s">
        <v>865</v>
      </c>
      <c r="E706" s="159" t="s">
        <v>69</v>
      </c>
      <c r="F706" s="159" t="s">
        <v>311</v>
      </c>
    </row>
    <row r="707" spans="2:6">
      <c r="B707" s="159" t="s">
        <v>599</v>
      </c>
      <c r="C707" s="159">
        <v>121</v>
      </c>
      <c r="D707" s="159" t="s">
        <v>865</v>
      </c>
      <c r="E707" s="159" t="s">
        <v>71</v>
      </c>
      <c r="F707" s="159" t="s">
        <v>385</v>
      </c>
    </row>
    <row r="708" spans="2:6">
      <c r="B708" s="159" t="s">
        <v>599</v>
      </c>
      <c r="C708" s="159">
        <v>137</v>
      </c>
      <c r="D708" s="159" t="s">
        <v>865</v>
      </c>
      <c r="E708" s="159" t="s">
        <v>40</v>
      </c>
      <c r="F708" s="159" t="s">
        <v>379</v>
      </c>
    </row>
    <row r="709" spans="2:6">
      <c r="B709" s="159" t="s">
        <v>599</v>
      </c>
      <c r="C709" s="159">
        <v>369</v>
      </c>
      <c r="D709" s="159" t="s">
        <v>865</v>
      </c>
      <c r="E709" s="159" t="s">
        <v>73</v>
      </c>
      <c r="F709" s="159" t="s">
        <v>484</v>
      </c>
    </row>
    <row r="710" spans="2:6">
      <c r="B710" s="159" t="s">
        <v>599</v>
      </c>
      <c r="C710" s="159">
        <v>605</v>
      </c>
      <c r="D710" s="159" t="s">
        <v>865</v>
      </c>
      <c r="E710" s="159" t="s">
        <v>73</v>
      </c>
      <c r="F710" s="159" t="s">
        <v>129</v>
      </c>
    </row>
    <row r="711" spans="2:6">
      <c r="B711" s="159" t="s">
        <v>599</v>
      </c>
      <c r="C711" s="159">
        <v>387</v>
      </c>
      <c r="D711" s="159" t="s">
        <v>865</v>
      </c>
      <c r="E711" s="159" t="s">
        <v>78</v>
      </c>
      <c r="F711" s="159" t="s">
        <v>485</v>
      </c>
    </row>
    <row r="712" spans="2:6">
      <c r="B712" s="159" t="s">
        <v>599</v>
      </c>
      <c r="C712" s="159">
        <v>404</v>
      </c>
      <c r="D712" s="159" t="s">
        <v>865</v>
      </c>
      <c r="E712" s="159" t="s">
        <v>80</v>
      </c>
      <c r="F712" s="159" t="s">
        <v>480</v>
      </c>
    </row>
    <row r="713" spans="2:6">
      <c r="B713" s="159" t="s">
        <v>599</v>
      </c>
      <c r="C713" s="159">
        <v>420</v>
      </c>
      <c r="D713" s="159" t="s">
        <v>865</v>
      </c>
      <c r="E713" s="159" t="s">
        <v>82</v>
      </c>
      <c r="F713" s="159" t="s">
        <v>481</v>
      </c>
    </row>
    <row r="714" spans="2:6">
      <c r="B714" s="159" t="s">
        <v>599</v>
      </c>
      <c r="C714" s="159">
        <v>436</v>
      </c>
      <c r="D714" s="159" t="s">
        <v>865</v>
      </c>
      <c r="E714" s="159" t="s">
        <v>86</v>
      </c>
      <c r="F714" s="159" t="s">
        <v>482</v>
      </c>
    </row>
    <row r="715" spans="2:6">
      <c r="B715" s="159" t="s">
        <v>599</v>
      </c>
      <c r="C715" s="159">
        <v>445</v>
      </c>
      <c r="D715" s="159" t="s">
        <v>865</v>
      </c>
      <c r="E715" s="159" t="s">
        <v>86</v>
      </c>
      <c r="F715" s="159" t="s">
        <v>488</v>
      </c>
    </row>
    <row r="716" spans="2:6">
      <c r="B716" s="159" t="s">
        <v>599</v>
      </c>
      <c r="C716" s="159">
        <v>558</v>
      </c>
      <c r="D716" s="159" t="s">
        <v>865</v>
      </c>
      <c r="E716" s="159" t="s">
        <v>76</v>
      </c>
      <c r="F716" s="159" t="s">
        <v>292</v>
      </c>
    </row>
    <row r="717" spans="2:6">
      <c r="B717" s="159" t="s">
        <v>599</v>
      </c>
      <c r="C717" s="159">
        <v>98</v>
      </c>
      <c r="D717" s="159" t="s">
        <v>865</v>
      </c>
      <c r="E717" s="159" t="s">
        <v>102</v>
      </c>
      <c r="F717" s="159" t="s">
        <v>303</v>
      </c>
    </row>
    <row r="718" spans="2:6">
      <c r="B718" s="159" t="s">
        <v>599</v>
      </c>
      <c r="C718" s="159">
        <v>899</v>
      </c>
      <c r="D718" s="159" t="s">
        <v>865</v>
      </c>
      <c r="E718" s="159" t="s">
        <v>635</v>
      </c>
      <c r="F718" s="159" t="s">
        <v>869</v>
      </c>
    </row>
    <row r="719" spans="2:6">
      <c r="B719" s="159" t="s">
        <v>599</v>
      </c>
      <c r="C719" s="159">
        <v>114</v>
      </c>
      <c r="D719" s="159" t="s">
        <v>865</v>
      </c>
      <c r="E719" s="159" t="s">
        <v>88</v>
      </c>
      <c r="F719" s="159" t="s">
        <v>394</v>
      </c>
    </row>
    <row r="720" spans="2:6">
      <c r="B720" s="159" t="s">
        <v>599</v>
      </c>
      <c r="C720" s="159">
        <v>130</v>
      </c>
      <c r="D720" s="159" t="s">
        <v>865</v>
      </c>
      <c r="E720" s="159" t="s">
        <v>91</v>
      </c>
      <c r="F720" s="159" t="s">
        <v>396</v>
      </c>
    </row>
    <row r="721" spans="2:6">
      <c r="B721" s="159" t="s">
        <v>599</v>
      </c>
      <c r="C721" s="159">
        <v>651</v>
      </c>
      <c r="D721" s="159" t="s">
        <v>865</v>
      </c>
      <c r="E721" s="159" t="s">
        <v>40</v>
      </c>
      <c r="F721" s="159" t="s">
        <v>870</v>
      </c>
    </row>
    <row r="722" spans="2:6">
      <c r="B722" s="159" t="s">
        <v>599</v>
      </c>
      <c r="C722" s="159">
        <v>580</v>
      </c>
      <c r="D722" s="159" t="s">
        <v>865</v>
      </c>
      <c r="E722" s="159" t="s">
        <v>73</v>
      </c>
      <c r="F722" s="159" t="s">
        <v>234</v>
      </c>
    </row>
    <row r="723" spans="2:6">
      <c r="B723" s="159" t="s">
        <v>599</v>
      </c>
      <c r="C723" s="159">
        <v>380</v>
      </c>
      <c r="D723" s="159" t="s">
        <v>865</v>
      </c>
      <c r="E723" s="159" t="s">
        <v>78</v>
      </c>
      <c r="F723" s="159" t="s">
        <v>490</v>
      </c>
    </row>
    <row r="724" spans="2:6">
      <c r="B724" s="159" t="s">
        <v>599</v>
      </c>
      <c r="C724" s="159">
        <v>396</v>
      </c>
      <c r="D724" s="159" t="s">
        <v>865</v>
      </c>
      <c r="E724" s="159" t="s">
        <v>80</v>
      </c>
      <c r="F724" s="159" t="s">
        <v>486</v>
      </c>
    </row>
    <row r="725" spans="2:6">
      <c r="B725" s="159" t="s">
        <v>599</v>
      </c>
      <c r="C725" s="159">
        <v>413</v>
      </c>
      <c r="D725" s="159" t="s">
        <v>865</v>
      </c>
      <c r="E725" s="159" t="s">
        <v>82</v>
      </c>
      <c r="F725" s="159" t="s">
        <v>487</v>
      </c>
    </row>
    <row r="726" spans="2:6">
      <c r="B726" s="159" t="s">
        <v>599</v>
      </c>
      <c r="C726" s="159">
        <v>583</v>
      </c>
      <c r="D726" s="159" t="s">
        <v>865</v>
      </c>
      <c r="E726" s="159" t="s">
        <v>99</v>
      </c>
      <c r="F726" s="159" t="s">
        <v>167</v>
      </c>
    </row>
    <row r="727" spans="2:6">
      <c r="B727" s="159" t="s">
        <v>599</v>
      </c>
      <c r="C727" s="159">
        <v>551</v>
      </c>
      <c r="D727" s="159" t="s">
        <v>865</v>
      </c>
      <c r="E727" s="159" t="s">
        <v>93</v>
      </c>
      <c r="F727" s="159" t="s">
        <v>301</v>
      </c>
    </row>
    <row r="728" spans="2:6">
      <c r="B728" s="159" t="s">
        <v>599</v>
      </c>
      <c r="C728" s="159">
        <v>892</v>
      </c>
      <c r="D728" s="159" t="s">
        <v>865</v>
      </c>
      <c r="E728" s="159" t="s">
        <v>86</v>
      </c>
      <c r="F728" s="159" t="s">
        <v>871</v>
      </c>
    </row>
    <row r="729" spans="2:6">
      <c r="B729" s="159" t="s">
        <v>599</v>
      </c>
      <c r="C729" s="159">
        <v>107</v>
      </c>
      <c r="D729" s="159" t="s">
        <v>865</v>
      </c>
      <c r="E729" s="159" t="s">
        <v>69</v>
      </c>
      <c r="F729" s="159" t="s">
        <v>383</v>
      </c>
    </row>
    <row r="730" spans="2:6">
      <c r="B730" s="159" t="s">
        <v>599</v>
      </c>
      <c r="C730" s="159">
        <v>123</v>
      </c>
      <c r="D730" s="159" t="s">
        <v>865</v>
      </c>
      <c r="E730" s="159" t="s">
        <v>106</v>
      </c>
      <c r="F730" s="159" t="s">
        <v>403</v>
      </c>
    </row>
    <row r="731" spans="2:6">
      <c r="B731" s="159" t="s">
        <v>599</v>
      </c>
      <c r="C731" s="159">
        <v>139</v>
      </c>
      <c r="D731" s="159" t="s">
        <v>865</v>
      </c>
      <c r="E731" s="159" t="s">
        <v>40</v>
      </c>
      <c r="F731" s="159" t="s">
        <v>452</v>
      </c>
    </row>
    <row r="732" spans="2:6">
      <c r="B732" s="159" t="s">
        <v>599</v>
      </c>
      <c r="C732" s="159">
        <v>371</v>
      </c>
      <c r="D732" s="159" t="s">
        <v>865</v>
      </c>
      <c r="E732" s="159" t="s">
        <v>73</v>
      </c>
      <c r="F732" s="159" t="s">
        <v>495</v>
      </c>
    </row>
    <row r="733" spans="2:6">
      <c r="B733" s="159" t="s">
        <v>599</v>
      </c>
      <c r="C733" s="159">
        <v>611</v>
      </c>
      <c r="D733" s="159" t="s">
        <v>865</v>
      </c>
      <c r="E733" s="159" t="s">
        <v>73</v>
      </c>
      <c r="F733" s="159" t="s">
        <v>151</v>
      </c>
    </row>
    <row r="734" spans="2:6">
      <c r="B734" s="159" t="s">
        <v>599</v>
      </c>
      <c r="C734" s="159">
        <v>389</v>
      </c>
      <c r="D734" s="159" t="s">
        <v>865</v>
      </c>
      <c r="E734" s="159" t="s">
        <v>78</v>
      </c>
      <c r="F734" s="159" t="s">
        <v>496</v>
      </c>
    </row>
    <row r="735" spans="2:6">
      <c r="B735" s="159" t="s">
        <v>599</v>
      </c>
      <c r="C735" s="159">
        <v>406</v>
      </c>
      <c r="D735" s="159" t="s">
        <v>865</v>
      </c>
      <c r="E735" s="159" t="s">
        <v>80</v>
      </c>
      <c r="F735" s="159" t="s">
        <v>491</v>
      </c>
    </row>
    <row r="736" spans="2:6">
      <c r="B736" s="159" t="s">
        <v>599</v>
      </c>
      <c r="C736" s="159">
        <v>422</v>
      </c>
      <c r="D736" s="159" t="s">
        <v>865</v>
      </c>
      <c r="E736" s="159" t="s">
        <v>99</v>
      </c>
      <c r="F736" s="159" t="s">
        <v>492</v>
      </c>
    </row>
    <row r="737" spans="2:6">
      <c r="B737" s="159" t="s">
        <v>599</v>
      </c>
      <c r="C737" s="159">
        <v>438</v>
      </c>
      <c r="D737" s="159" t="s">
        <v>865</v>
      </c>
      <c r="E737" s="159" t="s">
        <v>86</v>
      </c>
      <c r="F737" s="159" t="s">
        <v>493</v>
      </c>
    </row>
    <row r="738" spans="2:6">
      <c r="B738" s="159" t="s">
        <v>599</v>
      </c>
      <c r="C738" s="159">
        <v>447</v>
      </c>
      <c r="D738" s="159" t="s">
        <v>865</v>
      </c>
      <c r="E738" s="159" t="s">
        <v>86</v>
      </c>
      <c r="F738" s="159" t="s">
        <v>500</v>
      </c>
    </row>
    <row r="739" spans="2:6">
      <c r="B739" s="159" t="s">
        <v>599</v>
      </c>
      <c r="C739" s="159">
        <v>885</v>
      </c>
      <c r="D739" s="159" t="s">
        <v>865</v>
      </c>
      <c r="E739" s="159" t="s">
        <v>804</v>
      </c>
      <c r="F739" s="159" t="s">
        <v>872</v>
      </c>
    </row>
    <row r="740" spans="2:6">
      <c r="B740" s="159" t="s">
        <v>599</v>
      </c>
      <c r="C740" s="159">
        <v>100</v>
      </c>
      <c r="D740" s="159" t="s">
        <v>865</v>
      </c>
      <c r="E740" s="159" t="s">
        <v>102</v>
      </c>
      <c r="F740" s="159" t="s">
        <v>320</v>
      </c>
    </row>
    <row r="741" spans="2:6">
      <c r="B741" s="159" t="s">
        <v>599</v>
      </c>
      <c r="C741" s="159">
        <v>901</v>
      </c>
      <c r="D741" s="159" t="s">
        <v>865</v>
      </c>
      <c r="E741" s="159" t="s">
        <v>635</v>
      </c>
      <c r="F741" s="159" t="s">
        <v>873</v>
      </c>
    </row>
    <row r="742" spans="2:6">
      <c r="B742" s="159" t="s">
        <v>599</v>
      </c>
      <c r="C742" s="159">
        <v>116</v>
      </c>
      <c r="D742" s="159" t="s">
        <v>865</v>
      </c>
      <c r="E742" s="159" t="s">
        <v>88</v>
      </c>
      <c r="F742" s="159" t="s">
        <v>282</v>
      </c>
    </row>
    <row r="743" spans="2:6">
      <c r="B743" s="159" t="s">
        <v>599</v>
      </c>
      <c r="C743" s="159">
        <v>132</v>
      </c>
      <c r="D743" s="159" t="s">
        <v>865</v>
      </c>
      <c r="E743" s="159" t="s">
        <v>91</v>
      </c>
      <c r="F743" s="159" t="s">
        <v>284</v>
      </c>
    </row>
    <row r="744" spans="2:6">
      <c r="B744" s="159" t="s">
        <v>599</v>
      </c>
      <c r="C744" s="159">
        <v>653</v>
      </c>
      <c r="D744" s="159" t="s">
        <v>865</v>
      </c>
      <c r="E744" s="159" t="s">
        <v>40</v>
      </c>
      <c r="F744" s="159" t="s">
        <v>874</v>
      </c>
    </row>
    <row r="745" spans="2:6">
      <c r="B745" s="159" t="s">
        <v>599</v>
      </c>
      <c r="C745" s="159">
        <v>590</v>
      </c>
      <c r="D745" s="159" t="s">
        <v>865</v>
      </c>
      <c r="E745" s="159" t="s">
        <v>73</v>
      </c>
      <c r="F745" s="159" t="s">
        <v>74</v>
      </c>
    </row>
    <row r="746" spans="2:6">
      <c r="B746" s="159" t="s">
        <v>599</v>
      </c>
      <c r="C746" s="159">
        <v>382</v>
      </c>
      <c r="D746" s="159" t="s">
        <v>865</v>
      </c>
      <c r="E746" s="159" t="s">
        <v>78</v>
      </c>
      <c r="F746" s="159" t="s">
        <v>501</v>
      </c>
    </row>
    <row r="747" spans="2:6">
      <c r="B747" s="159" t="s">
        <v>599</v>
      </c>
      <c r="C747" s="159">
        <v>398</v>
      </c>
      <c r="D747" s="159" t="s">
        <v>865</v>
      </c>
      <c r="E747" s="159" t="s">
        <v>80</v>
      </c>
      <c r="F747" s="159" t="s">
        <v>497</v>
      </c>
    </row>
    <row r="748" spans="2:6">
      <c r="B748" s="159" t="s">
        <v>599</v>
      </c>
      <c r="C748" s="159">
        <v>415</v>
      </c>
      <c r="D748" s="159" t="s">
        <v>865</v>
      </c>
      <c r="E748" s="159" t="s">
        <v>82</v>
      </c>
      <c r="F748" s="159" t="s">
        <v>498</v>
      </c>
    </row>
    <row r="749" spans="2:6">
      <c r="B749" s="159" t="s">
        <v>599</v>
      </c>
      <c r="C749" s="159">
        <v>431</v>
      </c>
      <c r="D749" s="159" t="s">
        <v>865</v>
      </c>
      <c r="E749" s="159" t="s">
        <v>156</v>
      </c>
      <c r="F749" s="159" t="s">
        <v>499</v>
      </c>
    </row>
    <row r="750" spans="2:6">
      <c r="B750" s="159" t="s">
        <v>599</v>
      </c>
      <c r="C750" s="159">
        <v>553</v>
      </c>
      <c r="D750" s="159" t="s">
        <v>865</v>
      </c>
      <c r="E750" s="159" t="s">
        <v>76</v>
      </c>
      <c r="F750" s="159" t="s">
        <v>318</v>
      </c>
    </row>
    <row r="751" spans="2:6">
      <c r="B751" s="159" t="s">
        <v>599</v>
      </c>
      <c r="C751" s="159">
        <v>894</v>
      </c>
      <c r="D751" s="159" t="s">
        <v>865</v>
      </c>
      <c r="E751" s="159" t="s">
        <v>86</v>
      </c>
      <c r="F751" s="159" t="s">
        <v>875</v>
      </c>
    </row>
    <row r="752" spans="2:6">
      <c r="B752" s="159" t="s">
        <v>599</v>
      </c>
      <c r="C752" s="159">
        <v>109</v>
      </c>
      <c r="D752" s="159" t="s">
        <v>865</v>
      </c>
      <c r="E752" s="159" t="s">
        <v>69</v>
      </c>
      <c r="F752" s="159" t="s">
        <v>401</v>
      </c>
    </row>
    <row r="753" spans="2:6">
      <c r="B753" s="159" t="s">
        <v>599</v>
      </c>
      <c r="C753" s="159">
        <v>125</v>
      </c>
      <c r="D753" s="159" t="s">
        <v>865</v>
      </c>
      <c r="E753" s="159" t="s">
        <v>106</v>
      </c>
      <c r="F753" s="159" t="s">
        <v>290</v>
      </c>
    </row>
    <row r="754" spans="2:6">
      <c r="B754" s="159" t="s">
        <v>599</v>
      </c>
      <c r="C754" s="159">
        <v>141</v>
      </c>
      <c r="D754" s="159" t="s">
        <v>865</v>
      </c>
      <c r="E754" s="159" t="s">
        <v>40</v>
      </c>
      <c r="F754" s="159" t="s">
        <v>461</v>
      </c>
    </row>
    <row r="755" spans="2:6">
      <c r="B755" s="159" t="s">
        <v>599</v>
      </c>
      <c r="C755" s="159">
        <v>373</v>
      </c>
      <c r="D755" s="159" t="s">
        <v>865</v>
      </c>
      <c r="E755" s="159" t="s">
        <v>73</v>
      </c>
      <c r="F755" s="159" t="s">
        <v>506</v>
      </c>
    </row>
    <row r="756" spans="2:6">
      <c r="B756" s="159" t="s">
        <v>599</v>
      </c>
      <c r="C756" s="159">
        <v>616</v>
      </c>
      <c r="D756" s="159" t="s">
        <v>865</v>
      </c>
      <c r="E756" s="159" t="s">
        <v>73</v>
      </c>
      <c r="F756" s="159" t="s">
        <v>359</v>
      </c>
    </row>
    <row r="757" spans="2:6">
      <c r="B757" s="159" t="s">
        <v>599</v>
      </c>
      <c r="C757" s="159">
        <v>391</v>
      </c>
      <c r="D757" s="159" t="s">
        <v>865</v>
      </c>
      <c r="E757" s="159" t="s">
        <v>80</v>
      </c>
      <c r="F757" s="159" t="s">
        <v>502</v>
      </c>
    </row>
    <row r="758" spans="2:6">
      <c r="B758" s="159" t="s">
        <v>599</v>
      </c>
      <c r="C758" s="159">
        <v>408</v>
      </c>
      <c r="D758" s="159" t="s">
        <v>865</v>
      </c>
      <c r="E758" s="159" t="s">
        <v>80</v>
      </c>
      <c r="F758" s="159" t="s">
        <v>503</v>
      </c>
    </row>
    <row r="759" spans="2:6">
      <c r="B759" s="159" t="s">
        <v>599</v>
      </c>
      <c r="C759" s="159">
        <v>424</v>
      </c>
      <c r="D759" s="159" t="s">
        <v>865</v>
      </c>
      <c r="E759" s="159" t="s">
        <v>99</v>
      </c>
      <c r="F759" s="159" t="s">
        <v>504</v>
      </c>
    </row>
    <row r="760" spans="2:6">
      <c r="B760" s="159" t="s">
        <v>599</v>
      </c>
      <c r="C760" s="159">
        <v>440</v>
      </c>
      <c r="D760" s="159" t="s">
        <v>865</v>
      </c>
      <c r="E760" s="159" t="s">
        <v>86</v>
      </c>
      <c r="F760" s="159" t="s">
        <v>505</v>
      </c>
    </row>
    <row r="761" spans="2:6">
      <c r="B761" s="159" t="s">
        <v>599</v>
      </c>
      <c r="C761" s="159">
        <v>546</v>
      </c>
      <c r="D761" s="159" t="s">
        <v>865</v>
      </c>
      <c r="E761" s="159" t="s">
        <v>93</v>
      </c>
      <c r="F761" s="159" t="s">
        <v>327</v>
      </c>
    </row>
    <row r="762" spans="2:6">
      <c r="B762" s="159" t="s">
        <v>599</v>
      </c>
      <c r="C762" s="159">
        <v>887</v>
      </c>
      <c r="D762" s="159" t="s">
        <v>865</v>
      </c>
      <c r="E762" s="159" t="s">
        <v>804</v>
      </c>
      <c r="F762" s="159" t="s">
        <v>871</v>
      </c>
    </row>
    <row r="763" spans="2:6">
      <c r="B763" s="159" t="s">
        <v>599</v>
      </c>
      <c r="C763" s="159">
        <v>102</v>
      </c>
      <c r="D763" s="159" t="s">
        <v>865</v>
      </c>
      <c r="E763" s="159" t="s">
        <v>102</v>
      </c>
      <c r="F763" s="159" t="s">
        <v>336</v>
      </c>
    </row>
    <row r="764" spans="2:6">
      <c r="B764" s="159" t="s">
        <v>599</v>
      </c>
      <c r="C764" s="159">
        <v>903</v>
      </c>
      <c r="D764" s="159" t="s">
        <v>865</v>
      </c>
      <c r="E764" s="159" t="s">
        <v>635</v>
      </c>
      <c r="F764" s="159" t="s">
        <v>876</v>
      </c>
    </row>
    <row r="765" spans="2:6">
      <c r="B765" s="159" t="s">
        <v>599</v>
      </c>
      <c r="C765" s="159">
        <v>118</v>
      </c>
      <c r="D765" s="159" t="s">
        <v>865</v>
      </c>
      <c r="E765" s="159" t="s">
        <v>71</v>
      </c>
      <c r="F765" s="159" t="s">
        <v>295</v>
      </c>
    </row>
    <row r="766" spans="2:6">
      <c r="B766" s="159" t="s">
        <v>599</v>
      </c>
      <c r="C766" s="159">
        <v>134</v>
      </c>
      <c r="D766" s="159" t="s">
        <v>865</v>
      </c>
      <c r="E766" s="159" t="s">
        <v>40</v>
      </c>
      <c r="F766" s="159" t="s">
        <v>297</v>
      </c>
    </row>
    <row r="767" spans="2:6">
      <c r="B767" s="159" t="s">
        <v>599</v>
      </c>
      <c r="C767" s="159">
        <v>366</v>
      </c>
      <c r="D767" s="159" t="s">
        <v>865</v>
      </c>
      <c r="E767" s="159" t="s">
        <v>73</v>
      </c>
      <c r="F767" s="159" t="s">
        <v>510</v>
      </c>
    </row>
    <row r="768" spans="2:6">
      <c r="B768" s="159" t="s">
        <v>599</v>
      </c>
      <c r="C768" s="159">
        <v>596</v>
      </c>
      <c r="D768" s="159" t="s">
        <v>865</v>
      </c>
      <c r="E768" s="159" t="s">
        <v>73</v>
      </c>
      <c r="F768" s="159" t="s">
        <v>108</v>
      </c>
    </row>
    <row r="769" spans="2:6">
      <c r="B769" s="159" t="s">
        <v>599</v>
      </c>
      <c r="C769" s="159">
        <v>384</v>
      </c>
      <c r="D769" s="159" t="s">
        <v>865</v>
      </c>
      <c r="E769" s="159" t="s">
        <v>78</v>
      </c>
      <c r="F769" s="159" t="s">
        <v>511</v>
      </c>
    </row>
    <row r="770" spans="2:6">
      <c r="B770" s="159" t="s">
        <v>599</v>
      </c>
      <c r="C770" s="159">
        <v>400</v>
      </c>
      <c r="D770" s="159" t="s">
        <v>865</v>
      </c>
      <c r="E770" s="159" t="s">
        <v>80</v>
      </c>
      <c r="F770" s="159" t="s">
        <v>507</v>
      </c>
    </row>
    <row r="771" spans="2:6">
      <c r="B771" s="159" t="s">
        <v>599</v>
      </c>
      <c r="C771" s="159">
        <v>417</v>
      </c>
      <c r="D771" s="159" t="s">
        <v>865</v>
      </c>
      <c r="E771" s="159" t="s">
        <v>82</v>
      </c>
      <c r="F771" s="159" t="s">
        <v>508</v>
      </c>
    </row>
    <row r="772" spans="2:6">
      <c r="B772" s="159" t="s">
        <v>599</v>
      </c>
      <c r="C772" s="159">
        <v>433</v>
      </c>
      <c r="D772" s="159" t="s">
        <v>865</v>
      </c>
      <c r="E772" s="159" t="s">
        <v>86</v>
      </c>
      <c r="F772" s="159" t="s">
        <v>509</v>
      </c>
    </row>
    <row r="773" spans="2:6">
      <c r="B773" s="159" t="s">
        <v>599</v>
      </c>
      <c r="C773" s="159">
        <v>555</v>
      </c>
      <c r="D773" s="159" t="s">
        <v>865</v>
      </c>
      <c r="E773" s="159" t="s">
        <v>76</v>
      </c>
      <c r="F773" s="159" t="s">
        <v>335</v>
      </c>
    </row>
    <row r="774" spans="2:6">
      <c r="B774" s="159" t="s">
        <v>599</v>
      </c>
      <c r="C774" s="159">
        <v>95</v>
      </c>
      <c r="D774" s="159" t="s">
        <v>865</v>
      </c>
      <c r="E774" s="159" t="s">
        <v>102</v>
      </c>
      <c r="F774" s="159" t="s">
        <v>345</v>
      </c>
    </row>
    <row r="775" spans="2:6">
      <c r="B775" s="159" t="s">
        <v>599</v>
      </c>
      <c r="C775" s="159">
        <v>896</v>
      </c>
      <c r="D775" s="159" t="s">
        <v>865</v>
      </c>
      <c r="E775" s="159" t="s">
        <v>614</v>
      </c>
      <c r="F775" s="159" t="s">
        <v>877</v>
      </c>
    </row>
    <row r="776" spans="2:6">
      <c r="B776" s="159" t="s">
        <v>599</v>
      </c>
      <c r="C776" s="159">
        <v>111</v>
      </c>
      <c r="D776" s="159" t="s">
        <v>865</v>
      </c>
      <c r="E776" s="159" t="s">
        <v>147</v>
      </c>
      <c r="F776" s="159" t="s">
        <v>304</v>
      </c>
    </row>
    <row r="777" spans="2:6">
      <c r="B777" s="159" t="s">
        <v>599</v>
      </c>
      <c r="C777" s="159">
        <v>127</v>
      </c>
      <c r="D777" s="159" t="s">
        <v>865</v>
      </c>
      <c r="E777" s="159" t="s">
        <v>106</v>
      </c>
      <c r="F777" s="159" t="s">
        <v>306</v>
      </c>
    </row>
    <row r="778" spans="2:6">
      <c r="B778" s="159" t="s">
        <v>599</v>
      </c>
      <c r="C778" s="159">
        <v>143</v>
      </c>
      <c r="D778" s="159" t="s">
        <v>865</v>
      </c>
      <c r="E778" s="159" t="s">
        <v>40</v>
      </c>
      <c r="F778" s="159" t="s">
        <v>299</v>
      </c>
    </row>
    <row r="779" spans="2:6">
      <c r="B779" s="159" t="s">
        <v>599</v>
      </c>
      <c r="C779" s="159">
        <v>375</v>
      </c>
      <c r="D779" s="159" t="s">
        <v>865</v>
      </c>
      <c r="E779" s="159" t="s">
        <v>73</v>
      </c>
      <c r="F779" s="159" t="s">
        <v>516</v>
      </c>
    </row>
    <row r="780" spans="2:6">
      <c r="B780" s="159" t="s">
        <v>599</v>
      </c>
      <c r="C780" s="159">
        <v>377</v>
      </c>
      <c r="D780" s="159" t="s">
        <v>865</v>
      </c>
      <c r="E780" s="159" t="s">
        <v>78</v>
      </c>
      <c r="F780" s="159" t="s">
        <v>517</v>
      </c>
    </row>
    <row r="781" spans="2:6">
      <c r="B781" s="159" t="s">
        <v>599</v>
      </c>
      <c r="C781" s="159">
        <v>393</v>
      </c>
      <c r="D781" s="159" t="s">
        <v>865</v>
      </c>
      <c r="E781" s="159" t="s">
        <v>80</v>
      </c>
      <c r="F781" s="159" t="s">
        <v>512</v>
      </c>
    </row>
    <row r="782" spans="2:6">
      <c r="B782" s="159" t="s">
        <v>599</v>
      </c>
      <c r="C782" s="159">
        <v>410</v>
      </c>
      <c r="D782" s="159" t="s">
        <v>865</v>
      </c>
      <c r="E782" s="159" t="s">
        <v>80</v>
      </c>
      <c r="F782" s="159" t="s">
        <v>513</v>
      </c>
    </row>
    <row r="783" spans="2:6">
      <c r="B783" s="159" t="s">
        <v>599</v>
      </c>
      <c r="C783" s="159">
        <v>426</v>
      </c>
      <c r="D783" s="159" t="s">
        <v>865</v>
      </c>
      <c r="E783" s="159" t="s">
        <v>99</v>
      </c>
      <c r="F783" s="159" t="s">
        <v>514</v>
      </c>
    </row>
    <row r="784" spans="2:6">
      <c r="B784" s="159" t="s">
        <v>599</v>
      </c>
      <c r="C784" s="159">
        <v>442</v>
      </c>
      <c r="D784" s="159" t="s">
        <v>865</v>
      </c>
      <c r="E784" s="159" t="s">
        <v>86</v>
      </c>
      <c r="F784" s="159" t="s">
        <v>515</v>
      </c>
    </row>
    <row r="785" spans="2:6">
      <c r="B785" s="159" t="s">
        <v>599</v>
      </c>
      <c r="C785" s="159">
        <v>548</v>
      </c>
      <c r="D785" s="159" t="s">
        <v>865</v>
      </c>
      <c r="E785" s="159" t="s">
        <v>93</v>
      </c>
      <c r="F785" s="159" t="s">
        <v>343</v>
      </c>
    </row>
    <row r="786" spans="2:6">
      <c r="B786" s="159" t="s">
        <v>599</v>
      </c>
      <c r="C786" s="159">
        <v>889</v>
      </c>
      <c r="D786" s="159" t="s">
        <v>865</v>
      </c>
      <c r="E786" s="159" t="s">
        <v>804</v>
      </c>
      <c r="F786" s="159" t="s">
        <v>878</v>
      </c>
    </row>
    <row r="787" spans="2:6">
      <c r="B787" s="159" t="s">
        <v>599</v>
      </c>
      <c r="C787" s="159">
        <v>104</v>
      </c>
      <c r="D787" s="159" t="s">
        <v>865</v>
      </c>
      <c r="E787" s="159" t="s">
        <v>69</v>
      </c>
      <c r="F787" s="159" t="s">
        <v>365</v>
      </c>
    </row>
    <row r="788" spans="2:6">
      <c r="B788" s="159" t="s">
        <v>599</v>
      </c>
      <c r="C788" s="159">
        <v>120</v>
      </c>
      <c r="D788" s="159" t="s">
        <v>865</v>
      </c>
      <c r="E788" s="159" t="s">
        <v>71</v>
      </c>
      <c r="F788" s="159" t="s">
        <v>313</v>
      </c>
    </row>
    <row r="789" spans="2:6">
      <c r="B789" s="159" t="s">
        <v>599</v>
      </c>
      <c r="C789" s="159">
        <v>136</v>
      </c>
      <c r="D789" s="159" t="s">
        <v>865</v>
      </c>
      <c r="E789" s="159" t="s">
        <v>40</v>
      </c>
      <c r="F789" s="159" t="s">
        <v>307</v>
      </c>
    </row>
    <row r="790" spans="2:6">
      <c r="B790" s="159" t="s">
        <v>599</v>
      </c>
      <c r="C790" s="159">
        <v>368</v>
      </c>
      <c r="D790" s="159" t="s">
        <v>865</v>
      </c>
      <c r="E790" s="159" t="s">
        <v>73</v>
      </c>
      <c r="F790" s="159" t="s">
        <v>521</v>
      </c>
    </row>
    <row r="791" spans="2:6">
      <c r="B791" s="159" t="s">
        <v>599</v>
      </c>
      <c r="C791" s="159">
        <v>602</v>
      </c>
      <c r="D791" s="159" t="s">
        <v>865</v>
      </c>
      <c r="E791" s="159" t="s">
        <v>73</v>
      </c>
      <c r="F791" s="159" t="s">
        <v>96</v>
      </c>
    </row>
    <row r="792" spans="2:6">
      <c r="B792" s="159" t="s">
        <v>599</v>
      </c>
      <c r="C792" s="159">
        <v>386</v>
      </c>
      <c r="D792" s="159" t="s">
        <v>865</v>
      </c>
      <c r="E792" s="159" t="s">
        <v>78</v>
      </c>
      <c r="F792" s="159" t="s">
        <v>522</v>
      </c>
    </row>
    <row r="793" spans="2:6">
      <c r="B793" s="159" t="s">
        <v>599</v>
      </c>
      <c r="C793" s="159">
        <v>403</v>
      </c>
      <c r="D793" s="159" t="s">
        <v>865</v>
      </c>
      <c r="E793" s="159" t="s">
        <v>80</v>
      </c>
      <c r="F793" s="159" t="s">
        <v>518</v>
      </c>
    </row>
    <row r="794" spans="2:6">
      <c r="B794" s="159" t="s">
        <v>599</v>
      </c>
      <c r="C794" s="159">
        <v>419</v>
      </c>
      <c r="D794" s="159" t="s">
        <v>865</v>
      </c>
      <c r="E794" s="159" t="s">
        <v>82</v>
      </c>
      <c r="F794" s="159" t="s">
        <v>519</v>
      </c>
    </row>
    <row r="795" spans="2:6">
      <c r="B795" s="159" t="s">
        <v>599</v>
      </c>
      <c r="C795" s="159">
        <v>435</v>
      </c>
      <c r="D795" s="159" t="s">
        <v>865</v>
      </c>
      <c r="E795" s="159" t="s">
        <v>86</v>
      </c>
      <c r="F795" s="159" t="s">
        <v>520</v>
      </c>
    </row>
    <row r="796" spans="2:6">
      <c r="B796" s="159" t="s">
        <v>599</v>
      </c>
      <c r="C796" s="159">
        <v>557</v>
      </c>
      <c r="D796" s="159" t="s">
        <v>865</v>
      </c>
      <c r="E796" s="159" t="s">
        <v>76</v>
      </c>
      <c r="F796" s="159" t="s">
        <v>350</v>
      </c>
    </row>
    <row r="797" spans="2:6">
      <c r="B797" s="159" t="s">
        <v>599</v>
      </c>
      <c r="C797" s="159">
        <v>97</v>
      </c>
      <c r="D797" s="159" t="s">
        <v>865</v>
      </c>
      <c r="E797" s="159" t="s">
        <v>102</v>
      </c>
      <c r="F797" s="159" t="s">
        <v>358</v>
      </c>
    </row>
    <row r="798" spans="2:6">
      <c r="B798" s="159" t="s">
        <v>599</v>
      </c>
      <c r="C798" s="159">
        <v>898</v>
      </c>
      <c r="D798" s="159" t="s">
        <v>865</v>
      </c>
      <c r="E798" s="159" t="s">
        <v>635</v>
      </c>
      <c r="F798" s="159" t="s">
        <v>879</v>
      </c>
    </row>
    <row r="799" spans="2:6">
      <c r="B799" s="159" t="s">
        <v>599</v>
      </c>
      <c r="C799" s="159">
        <v>113</v>
      </c>
      <c r="D799" s="159" t="s">
        <v>865</v>
      </c>
      <c r="E799" s="159" t="s">
        <v>88</v>
      </c>
      <c r="F799" s="159" t="s">
        <v>322</v>
      </c>
    </row>
    <row r="800" spans="2:6">
      <c r="B800" s="159" t="s">
        <v>599</v>
      </c>
      <c r="C800" s="159">
        <v>129</v>
      </c>
      <c r="D800" s="159" t="s">
        <v>865</v>
      </c>
      <c r="E800" s="159" t="s">
        <v>91</v>
      </c>
      <c r="F800" s="159" t="s">
        <v>324</v>
      </c>
    </row>
    <row r="801" spans="2:6">
      <c r="B801" s="159" t="s">
        <v>599</v>
      </c>
      <c r="C801" s="159">
        <v>145</v>
      </c>
      <c r="D801" s="159" t="s">
        <v>865</v>
      </c>
      <c r="E801" s="159" t="s">
        <v>40</v>
      </c>
      <c r="F801" s="159" t="s">
        <v>483</v>
      </c>
    </row>
    <row r="802" spans="2:6">
      <c r="B802" s="159" t="s">
        <v>599</v>
      </c>
      <c r="C802" s="159">
        <v>577</v>
      </c>
      <c r="D802" s="159" t="s">
        <v>865</v>
      </c>
      <c r="E802" s="159" t="s">
        <v>73</v>
      </c>
      <c r="F802" s="159" t="s">
        <v>138</v>
      </c>
    </row>
    <row r="803" spans="2:6">
      <c r="B803" s="159" t="s">
        <v>599</v>
      </c>
      <c r="C803" s="159">
        <v>379</v>
      </c>
      <c r="D803" s="159" t="s">
        <v>865</v>
      </c>
      <c r="E803" s="159" t="s">
        <v>78</v>
      </c>
      <c r="F803" s="159" t="s">
        <v>442</v>
      </c>
    </row>
    <row r="804" spans="2:6">
      <c r="B804" s="159" t="s">
        <v>599</v>
      </c>
      <c r="C804" s="159">
        <v>395</v>
      </c>
      <c r="D804" s="159" t="s">
        <v>865</v>
      </c>
      <c r="E804" s="159" t="s">
        <v>80</v>
      </c>
      <c r="F804" s="159" t="s">
        <v>438</v>
      </c>
    </row>
    <row r="805" spans="2:6">
      <c r="B805" s="159" t="s">
        <v>599</v>
      </c>
      <c r="C805" s="159">
        <v>412</v>
      </c>
      <c r="D805" s="159" t="s">
        <v>865</v>
      </c>
      <c r="E805" s="159" t="s">
        <v>82</v>
      </c>
      <c r="F805" s="159" t="s">
        <v>439</v>
      </c>
    </row>
    <row r="806" spans="2:6">
      <c r="B806" s="159" t="s">
        <v>599</v>
      </c>
      <c r="C806" s="159">
        <v>429</v>
      </c>
      <c r="D806" s="159" t="s">
        <v>865</v>
      </c>
      <c r="E806" s="159" t="s">
        <v>99</v>
      </c>
      <c r="F806" s="159" t="s">
        <v>440</v>
      </c>
    </row>
    <row r="807" spans="2:6">
      <c r="B807" s="159" t="s">
        <v>599</v>
      </c>
      <c r="C807" s="159">
        <v>444</v>
      </c>
      <c r="D807" s="159" t="s">
        <v>865</v>
      </c>
      <c r="E807" s="159" t="s">
        <v>86</v>
      </c>
      <c r="F807" s="159" t="s">
        <v>441</v>
      </c>
    </row>
    <row r="808" spans="2:6">
      <c r="B808" s="159" t="s">
        <v>599</v>
      </c>
      <c r="C808" s="159">
        <v>550</v>
      </c>
      <c r="D808" s="159" t="s">
        <v>865</v>
      </c>
      <c r="E808" s="159" t="s">
        <v>93</v>
      </c>
      <c r="F808" s="159" t="s">
        <v>356</v>
      </c>
    </row>
    <row r="809" spans="2:6">
      <c r="B809" s="159" t="s">
        <v>599</v>
      </c>
      <c r="C809" s="159">
        <v>891</v>
      </c>
      <c r="D809" s="159" t="s">
        <v>865</v>
      </c>
      <c r="E809" s="159" t="s">
        <v>86</v>
      </c>
      <c r="F809" s="159" t="s">
        <v>880</v>
      </c>
    </row>
    <row r="810" spans="2:6">
      <c r="B810" s="159" t="s">
        <v>599</v>
      </c>
      <c r="C810" s="159">
        <v>106</v>
      </c>
      <c r="D810" s="159" t="s">
        <v>865</v>
      </c>
      <c r="E810" s="159" t="s">
        <v>69</v>
      </c>
      <c r="F810" s="159" t="s">
        <v>489</v>
      </c>
    </row>
    <row r="811" spans="2:6">
      <c r="B811" s="159" t="s">
        <v>599</v>
      </c>
      <c r="C811" s="159">
        <v>122</v>
      </c>
      <c r="D811" s="159" t="s">
        <v>865</v>
      </c>
      <c r="E811" s="159" t="s">
        <v>71</v>
      </c>
      <c r="F811" s="159" t="s">
        <v>330</v>
      </c>
    </row>
    <row r="812" spans="2:6">
      <c r="B812" s="159" t="s">
        <v>599</v>
      </c>
      <c r="C812" s="159">
        <v>138</v>
      </c>
      <c r="D812" s="159" t="s">
        <v>865</v>
      </c>
      <c r="E812" s="159" t="s">
        <v>40</v>
      </c>
      <c r="F812" s="159" t="s">
        <v>325</v>
      </c>
    </row>
    <row r="813" spans="2:6">
      <c r="B813" s="159" t="s">
        <v>599</v>
      </c>
      <c r="C813" s="159">
        <v>370</v>
      </c>
      <c r="D813" s="159" t="s">
        <v>865</v>
      </c>
      <c r="E813" s="159" t="s">
        <v>73</v>
      </c>
      <c r="F813" s="159" t="s">
        <v>446</v>
      </c>
    </row>
    <row r="814" spans="2:6">
      <c r="B814" s="159" t="s">
        <v>599</v>
      </c>
      <c r="C814" s="159">
        <v>608</v>
      </c>
      <c r="D814" s="159" t="s">
        <v>865</v>
      </c>
      <c r="E814" s="159" t="s">
        <v>73</v>
      </c>
      <c r="F814" s="159" t="s">
        <v>226</v>
      </c>
    </row>
    <row r="815" spans="2:6">
      <c r="B815" s="159" t="s">
        <v>599</v>
      </c>
      <c r="C815" s="159">
        <v>388</v>
      </c>
      <c r="D815" s="159" t="s">
        <v>865</v>
      </c>
      <c r="E815" s="159" t="s">
        <v>78</v>
      </c>
      <c r="F815" s="159" t="s">
        <v>447</v>
      </c>
    </row>
    <row r="816" spans="2:6">
      <c r="B816" s="159" t="s">
        <v>599</v>
      </c>
      <c r="C816" s="159">
        <v>405</v>
      </c>
      <c r="D816" s="159" t="s">
        <v>865</v>
      </c>
      <c r="E816" s="159" t="s">
        <v>80</v>
      </c>
      <c r="F816" s="159" t="s">
        <v>443</v>
      </c>
    </row>
    <row r="817" spans="2:6">
      <c r="B817" s="159" t="s">
        <v>599</v>
      </c>
      <c r="C817" s="159">
        <v>421</v>
      </c>
      <c r="D817" s="159" t="s">
        <v>865</v>
      </c>
      <c r="E817" s="159" t="s">
        <v>99</v>
      </c>
      <c r="F817" s="159" t="s">
        <v>444</v>
      </c>
    </row>
    <row r="818" spans="2:6">
      <c r="B818" s="159" t="s">
        <v>599</v>
      </c>
      <c r="C818" s="159">
        <v>437</v>
      </c>
      <c r="D818" s="159" t="s">
        <v>865</v>
      </c>
      <c r="E818" s="159" t="s">
        <v>86</v>
      </c>
      <c r="F818" s="159" t="s">
        <v>445</v>
      </c>
    </row>
    <row r="819" spans="2:6">
      <c r="B819" s="159" t="s">
        <v>599</v>
      </c>
      <c r="C819" s="159">
        <v>446</v>
      </c>
      <c r="D819" s="159" t="s">
        <v>865</v>
      </c>
      <c r="E819" s="159" t="s">
        <v>86</v>
      </c>
      <c r="F819" s="159" t="s">
        <v>451</v>
      </c>
    </row>
    <row r="820" spans="2:6">
      <c r="B820" s="159" t="s">
        <v>599</v>
      </c>
      <c r="C820" s="159">
        <v>884</v>
      </c>
      <c r="D820" s="159" t="s">
        <v>865</v>
      </c>
      <c r="E820" s="159" t="s">
        <v>804</v>
      </c>
      <c r="F820" s="159" t="s">
        <v>881</v>
      </c>
    </row>
    <row r="821" spans="2:6">
      <c r="B821" s="159" t="s">
        <v>599</v>
      </c>
      <c r="C821" s="159">
        <v>99</v>
      </c>
      <c r="D821" s="159" t="s">
        <v>865</v>
      </c>
      <c r="E821" s="159" t="s">
        <v>102</v>
      </c>
      <c r="F821" s="159" t="s">
        <v>494</v>
      </c>
    </row>
    <row r="822" spans="2:6">
      <c r="B822" s="159" t="s">
        <v>599</v>
      </c>
      <c r="C822" s="159">
        <v>900</v>
      </c>
      <c r="D822" s="159" t="s">
        <v>865</v>
      </c>
      <c r="E822" s="159" t="s">
        <v>635</v>
      </c>
      <c r="F822" s="159" t="s">
        <v>882</v>
      </c>
    </row>
    <row r="823" spans="2:6">
      <c r="B823" s="159" t="s">
        <v>599</v>
      </c>
      <c r="C823" s="159">
        <v>115</v>
      </c>
      <c r="D823" s="159" t="s">
        <v>865</v>
      </c>
      <c r="E823" s="159" t="s">
        <v>88</v>
      </c>
      <c r="F823" s="159" t="s">
        <v>338</v>
      </c>
    </row>
    <row r="824" spans="2:6">
      <c r="B824" s="159" t="s">
        <v>599</v>
      </c>
      <c r="C824" s="159">
        <v>131</v>
      </c>
      <c r="D824" s="159" t="s">
        <v>865</v>
      </c>
      <c r="E824" s="159" t="s">
        <v>91</v>
      </c>
      <c r="F824" s="159" t="s">
        <v>339</v>
      </c>
    </row>
    <row r="825" spans="2:6">
      <c r="B825" s="159" t="s">
        <v>599</v>
      </c>
      <c r="C825" s="159">
        <v>652</v>
      </c>
      <c r="D825" s="159" t="s">
        <v>865</v>
      </c>
      <c r="E825" s="159" t="s">
        <v>40</v>
      </c>
      <c r="F825" s="159" t="s">
        <v>883</v>
      </c>
    </row>
    <row r="826" spans="2:6">
      <c r="B826" s="159" t="s">
        <v>599</v>
      </c>
      <c r="C826" s="159">
        <v>587</v>
      </c>
      <c r="D826" s="159" t="s">
        <v>865</v>
      </c>
      <c r="E826" s="159" t="s">
        <v>73</v>
      </c>
      <c r="F826" s="159" t="s">
        <v>161</v>
      </c>
    </row>
    <row r="827" spans="2:6">
      <c r="B827" s="159" t="s">
        <v>599</v>
      </c>
      <c r="C827" s="159">
        <v>381</v>
      </c>
      <c r="D827" s="159" t="s">
        <v>865</v>
      </c>
      <c r="E827" s="159" t="s">
        <v>78</v>
      </c>
      <c r="F827" s="159" t="s">
        <v>453</v>
      </c>
    </row>
    <row r="828" spans="2:6">
      <c r="B828" s="159" t="s">
        <v>599</v>
      </c>
      <c r="C828" s="159">
        <v>397</v>
      </c>
      <c r="D828" s="159" t="s">
        <v>865</v>
      </c>
      <c r="E828" s="159" t="s">
        <v>80</v>
      </c>
      <c r="F828" s="159" t="s">
        <v>448</v>
      </c>
    </row>
    <row r="829" spans="2:6">
      <c r="B829" s="159" t="s">
        <v>599</v>
      </c>
      <c r="C829" s="159">
        <v>414</v>
      </c>
      <c r="D829" s="159" t="s">
        <v>865</v>
      </c>
      <c r="E829" s="159" t="s">
        <v>82</v>
      </c>
      <c r="F829" s="159" t="s">
        <v>449</v>
      </c>
    </row>
    <row r="830" spans="2:6">
      <c r="B830" s="159" t="s">
        <v>599</v>
      </c>
      <c r="C830" s="159">
        <v>430</v>
      </c>
      <c r="D830" s="159" t="s">
        <v>865</v>
      </c>
      <c r="E830" s="159" t="s">
        <v>156</v>
      </c>
      <c r="F830" s="159" t="s">
        <v>450</v>
      </c>
    </row>
    <row r="831" spans="2:6">
      <c r="B831" s="159" t="s">
        <v>599</v>
      </c>
      <c r="C831" s="159">
        <v>552</v>
      </c>
      <c r="D831" s="159" t="s">
        <v>865</v>
      </c>
      <c r="E831" s="159" t="s">
        <v>76</v>
      </c>
      <c r="F831" s="159" t="s">
        <v>373</v>
      </c>
    </row>
    <row r="832" spans="2:6">
      <c r="B832" s="159" t="s">
        <v>599</v>
      </c>
      <c r="C832" s="159">
        <v>893</v>
      </c>
      <c r="D832" s="159" t="s">
        <v>865</v>
      </c>
      <c r="E832" s="159" t="s">
        <v>86</v>
      </c>
      <c r="F832" s="159" t="s">
        <v>884</v>
      </c>
    </row>
    <row r="833" spans="2:6">
      <c r="B833" s="159" t="s">
        <v>599</v>
      </c>
      <c r="C833" s="159">
        <v>108</v>
      </c>
      <c r="D833" s="159" t="s">
        <v>865</v>
      </c>
      <c r="E833" s="159" t="s">
        <v>69</v>
      </c>
      <c r="F833" s="159" t="s">
        <v>328</v>
      </c>
    </row>
    <row r="834" spans="2:6">
      <c r="B834" s="159" t="s">
        <v>599</v>
      </c>
      <c r="C834" s="159">
        <v>124</v>
      </c>
      <c r="D834" s="159" t="s">
        <v>865</v>
      </c>
      <c r="E834" s="159" t="s">
        <v>106</v>
      </c>
      <c r="F834" s="159" t="s">
        <v>347</v>
      </c>
    </row>
    <row r="835" spans="2:6">
      <c r="B835" s="159" t="s">
        <v>599</v>
      </c>
      <c r="C835" s="159">
        <v>140</v>
      </c>
      <c r="D835" s="159" t="s">
        <v>865</v>
      </c>
      <c r="E835" s="159" t="s">
        <v>40</v>
      </c>
      <c r="F835" s="159" t="s">
        <v>341</v>
      </c>
    </row>
    <row r="836" spans="2:6">
      <c r="B836" s="159" t="s">
        <v>599</v>
      </c>
      <c r="C836" s="159">
        <v>372</v>
      </c>
      <c r="D836" s="159" t="s">
        <v>865</v>
      </c>
      <c r="E836" s="159" t="s">
        <v>73</v>
      </c>
      <c r="F836" s="159" t="s">
        <v>457</v>
      </c>
    </row>
    <row r="837" spans="2:6">
      <c r="B837" s="159" t="s">
        <v>599</v>
      </c>
      <c r="C837" s="159">
        <v>614</v>
      </c>
      <c r="D837" s="159" t="s">
        <v>865</v>
      </c>
      <c r="E837" s="159" t="s">
        <v>73</v>
      </c>
      <c r="F837" s="159" t="s">
        <v>247</v>
      </c>
    </row>
    <row r="838" spans="2:6">
      <c r="B838" s="159" t="s">
        <v>599</v>
      </c>
      <c r="C838" s="159">
        <v>390</v>
      </c>
      <c r="D838" s="159" t="s">
        <v>865</v>
      </c>
      <c r="E838" s="159" t="s">
        <v>80</v>
      </c>
      <c r="F838" s="159" t="s">
        <v>458</v>
      </c>
    </row>
    <row r="839" spans="2:6">
      <c r="B839" s="159" t="s">
        <v>599</v>
      </c>
      <c r="C839" s="159">
        <v>407</v>
      </c>
      <c r="D839" s="159" t="s">
        <v>865</v>
      </c>
      <c r="E839" s="159" t="s">
        <v>80</v>
      </c>
      <c r="F839" s="159" t="s">
        <v>454</v>
      </c>
    </row>
    <row r="840" spans="2:6">
      <c r="B840" s="159" t="s">
        <v>599</v>
      </c>
      <c r="C840" s="159">
        <v>423</v>
      </c>
      <c r="D840" s="159" t="s">
        <v>865</v>
      </c>
      <c r="E840" s="159" t="s">
        <v>99</v>
      </c>
      <c r="F840" s="159" t="s">
        <v>455</v>
      </c>
    </row>
    <row r="841" spans="2:6">
      <c r="B841" s="159" t="s">
        <v>599</v>
      </c>
      <c r="C841" s="159">
        <v>439</v>
      </c>
      <c r="D841" s="159" t="s">
        <v>865</v>
      </c>
      <c r="E841" s="159" t="s">
        <v>86</v>
      </c>
      <c r="F841" s="159" t="s">
        <v>456</v>
      </c>
    </row>
    <row r="842" spans="2:6">
      <c r="B842" s="159" t="s">
        <v>599</v>
      </c>
      <c r="C842" s="159">
        <v>545</v>
      </c>
      <c r="D842" s="159" t="s">
        <v>865</v>
      </c>
      <c r="E842" s="159" t="s">
        <v>93</v>
      </c>
      <c r="F842" s="159" t="s">
        <v>382</v>
      </c>
    </row>
    <row r="843" spans="2:6">
      <c r="B843" s="159" t="s">
        <v>599</v>
      </c>
      <c r="C843" s="159">
        <v>886</v>
      </c>
      <c r="D843" s="159" t="s">
        <v>865</v>
      </c>
      <c r="E843" s="159" t="s">
        <v>804</v>
      </c>
      <c r="F843" s="159" t="s">
        <v>885</v>
      </c>
    </row>
    <row r="844" spans="2:6">
      <c r="B844" s="159" t="s">
        <v>599</v>
      </c>
      <c r="C844" s="159">
        <v>101</v>
      </c>
      <c r="D844" s="159" t="s">
        <v>865</v>
      </c>
      <c r="E844" s="159" t="s">
        <v>102</v>
      </c>
      <c r="F844" s="159" t="s">
        <v>392</v>
      </c>
    </row>
    <row r="845" spans="2:6">
      <c r="B845" s="159" t="s">
        <v>599</v>
      </c>
      <c r="C845" s="159">
        <v>902</v>
      </c>
      <c r="D845" s="159" t="s">
        <v>865</v>
      </c>
      <c r="E845" s="159" t="s">
        <v>635</v>
      </c>
      <c r="F845" s="159" t="s">
        <v>886</v>
      </c>
    </row>
    <row r="846" spans="2:6">
      <c r="B846" s="159" t="s">
        <v>599</v>
      </c>
      <c r="C846" s="159">
        <v>117</v>
      </c>
      <c r="D846" s="159" t="s">
        <v>865</v>
      </c>
      <c r="E846" s="159" t="s">
        <v>88</v>
      </c>
      <c r="F846" s="159" t="s">
        <v>351</v>
      </c>
    </row>
    <row r="847" spans="2:6">
      <c r="B847" s="159" t="s">
        <v>599</v>
      </c>
      <c r="C847" s="159">
        <v>133</v>
      </c>
      <c r="D847" s="159" t="s">
        <v>865</v>
      </c>
      <c r="E847" s="159" t="s">
        <v>91</v>
      </c>
      <c r="F847" s="159" t="s">
        <v>353</v>
      </c>
    </row>
    <row r="848" spans="2:6">
      <c r="B848" s="159" t="s">
        <v>599</v>
      </c>
      <c r="C848" s="159">
        <v>365</v>
      </c>
      <c r="D848" s="159" t="s">
        <v>865</v>
      </c>
      <c r="E848" s="159" t="s">
        <v>73</v>
      </c>
      <c r="F848" s="159" t="s">
        <v>462</v>
      </c>
    </row>
    <row r="849" spans="2:6">
      <c r="B849" s="159" t="s">
        <v>599</v>
      </c>
      <c r="C849" s="159">
        <v>593</v>
      </c>
      <c r="D849" s="159" t="s">
        <v>865</v>
      </c>
      <c r="E849" s="159" t="s">
        <v>73</v>
      </c>
      <c r="F849" s="159" t="s">
        <v>184</v>
      </c>
    </row>
    <row r="850" spans="2:6">
      <c r="B850" s="159" t="s">
        <v>599</v>
      </c>
      <c r="C850" s="159">
        <v>383</v>
      </c>
      <c r="D850" s="159" t="s">
        <v>865</v>
      </c>
      <c r="E850" s="159" t="s">
        <v>78</v>
      </c>
      <c r="F850" s="159" t="s">
        <v>463</v>
      </c>
    </row>
    <row r="851" spans="2:6">
      <c r="B851" s="159" t="s">
        <v>599</v>
      </c>
      <c r="C851" s="159">
        <v>399</v>
      </c>
      <c r="D851" s="159" t="s">
        <v>865</v>
      </c>
      <c r="E851" s="159" t="s">
        <v>80</v>
      </c>
      <c r="F851" s="159" t="s">
        <v>459</v>
      </c>
    </row>
    <row r="852" spans="2:6">
      <c r="B852" s="159" t="s">
        <v>599</v>
      </c>
      <c r="C852" s="159">
        <v>416</v>
      </c>
      <c r="D852" s="159" t="s">
        <v>865</v>
      </c>
      <c r="E852" s="159" t="s">
        <v>82</v>
      </c>
      <c r="F852" s="159" t="s">
        <v>460</v>
      </c>
    </row>
    <row r="853" spans="2:6">
      <c r="B853" s="159" t="s">
        <v>599</v>
      </c>
      <c r="C853" s="159">
        <v>432</v>
      </c>
      <c r="D853" s="159" t="s">
        <v>865</v>
      </c>
      <c r="E853" s="159" t="s">
        <v>156</v>
      </c>
      <c r="F853" s="159" t="s">
        <v>156</v>
      </c>
    </row>
    <row r="854" spans="2:6">
      <c r="B854" s="159" t="s">
        <v>599</v>
      </c>
      <c r="C854" s="159">
        <v>554</v>
      </c>
      <c r="D854" s="159" t="s">
        <v>865</v>
      </c>
      <c r="E854" s="159" t="s">
        <v>76</v>
      </c>
      <c r="F854" s="159" t="s">
        <v>390</v>
      </c>
    </row>
    <row r="855" spans="2:6">
      <c r="B855" s="159" t="s">
        <v>599</v>
      </c>
      <c r="C855" s="159">
        <v>895</v>
      </c>
      <c r="D855" s="159" t="s">
        <v>865</v>
      </c>
      <c r="E855" s="159" t="s">
        <v>614</v>
      </c>
      <c r="F855" s="159" t="s">
        <v>887</v>
      </c>
    </row>
    <row r="856" spans="2:6">
      <c r="B856" s="159" t="s">
        <v>599</v>
      </c>
      <c r="C856" s="159">
        <v>110</v>
      </c>
      <c r="D856" s="159" t="s">
        <v>865</v>
      </c>
      <c r="E856" s="159" t="s">
        <v>147</v>
      </c>
      <c r="F856" s="159" t="s">
        <v>360</v>
      </c>
    </row>
    <row r="857" spans="2:6">
      <c r="B857" s="159" t="s">
        <v>599</v>
      </c>
      <c r="C857" s="159">
        <v>126</v>
      </c>
      <c r="D857" s="159" t="s">
        <v>865</v>
      </c>
      <c r="E857" s="159" t="s">
        <v>106</v>
      </c>
      <c r="F857" s="159" t="s">
        <v>362</v>
      </c>
    </row>
    <row r="858" spans="2:6">
      <c r="B858" s="159" t="s">
        <v>599</v>
      </c>
      <c r="C858" s="159">
        <v>142</v>
      </c>
      <c r="D858" s="159" t="s">
        <v>865</v>
      </c>
      <c r="E858" s="159" t="s">
        <v>40</v>
      </c>
      <c r="F858" s="159" t="s">
        <v>354</v>
      </c>
    </row>
    <row r="859" spans="2:6">
      <c r="B859" s="159" t="s">
        <v>599</v>
      </c>
      <c r="C859" s="159">
        <v>374</v>
      </c>
      <c r="D859" s="159" t="s">
        <v>865</v>
      </c>
      <c r="E859" s="159" t="s">
        <v>73</v>
      </c>
      <c r="F859" s="159" t="s">
        <v>468</v>
      </c>
    </row>
    <row r="860" spans="2:6">
      <c r="B860" s="159" t="s">
        <v>599</v>
      </c>
      <c r="C860" s="159">
        <v>620</v>
      </c>
      <c r="D860" s="159" t="s">
        <v>865</v>
      </c>
      <c r="E860" s="159" t="s">
        <v>73</v>
      </c>
      <c r="F860" s="159" t="s">
        <v>174</v>
      </c>
    </row>
    <row r="861" spans="2:6">
      <c r="B861" s="159" t="s">
        <v>599</v>
      </c>
      <c r="C861" s="159">
        <v>392</v>
      </c>
      <c r="D861" s="159" t="s">
        <v>865</v>
      </c>
      <c r="E861" s="159" t="s">
        <v>80</v>
      </c>
      <c r="F861" s="159" t="s">
        <v>464</v>
      </c>
    </row>
    <row r="862" spans="2:6">
      <c r="B862" s="159" t="s">
        <v>599</v>
      </c>
      <c r="C862" s="159">
        <v>409</v>
      </c>
      <c r="D862" s="159" t="s">
        <v>865</v>
      </c>
      <c r="E862" s="159" t="s">
        <v>80</v>
      </c>
      <c r="F862" s="159" t="s">
        <v>465</v>
      </c>
    </row>
    <row r="863" spans="2:6">
      <c r="B863" s="159" t="s">
        <v>599</v>
      </c>
      <c r="C863" s="159">
        <v>425</v>
      </c>
      <c r="D863" s="159" t="s">
        <v>865</v>
      </c>
      <c r="E863" s="159" t="s">
        <v>99</v>
      </c>
      <c r="F863" s="159" t="s">
        <v>466</v>
      </c>
    </row>
    <row r="864" spans="2:6">
      <c r="B864" s="159" t="s">
        <v>599</v>
      </c>
      <c r="C864" s="159">
        <v>441</v>
      </c>
      <c r="D864" s="159" t="s">
        <v>865</v>
      </c>
      <c r="E864" s="159" t="s">
        <v>86</v>
      </c>
      <c r="F864" s="159" t="s">
        <v>467</v>
      </c>
    </row>
    <row r="865" spans="2:6">
      <c r="B865" s="159" t="s">
        <v>38</v>
      </c>
      <c r="C865" s="159">
        <v>80</v>
      </c>
      <c r="D865" s="159" t="s">
        <v>523</v>
      </c>
      <c r="E865" s="159" t="s">
        <v>40</v>
      </c>
      <c r="F865" s="159" t="s">
        <v>524</v>
      </c>
    </row>
    <row r="866" spans="2:6">
      <c r="B866" s="159" t="s">
        <v>38</v>
      </c>
      <c r="C866" s="159">
        <v>79</v>
      </c>
      <c r="D866" s="159" t="s">
        <v>523</v>
      </c>
      <c r="E866" s="159" t="s">
        <v>40</v>
      </c>
      <c r="F866" s="159" t="s">
        <v>525</v>
      </c>
    </row>
    <row r="867" spans="2:6">
      <c r="B867" s="159" t="s">
        <v>38</v>
      </c>
      <c r="C867" s="159">
        <v>81</v>
      </c>
      <c r="D867" s="159" t="s">
        <v>523</v>
      </c>
      <c r="E867" s="159" t="s">
        <v>40</v>
      </c>
      <c r="F867" s="159" t="s">
        <v>526</v>
      </c>
    </row>
    <row r="868" spans="2:6">
      <c r="B868" s="159" t="s">
        <v>599</v>
      </c>
      <c r="C868" s="159">
        <v>177</v>
      </c>
      <c r="D868" s="159" t="s">
        <v>527</v>
      </c>
      <c r="E868" s="159" t="s">
        <v>40</v>
      </c>
      <c r="F868" s="159" t="s">
        <v>531</v>
      </c>
    </row>
    <row r="869" spans="2:6">
      <c r="B869" s="159" t="s">
        <v>599</v>
      </c>
      <c r="C869" s="159">
        <v>209</v>
      </c>
      <c r="D869" s="159" t="s">
        <v>527</v>
      </c>
      <c r="E869" s="159" t="s">
        <v>40</v>
      </c>
      <c r="F869" s="159" t="s">
        <v>532</v>
      </c>
    </row>
    <row r="870" spans="2:6">
      <c r="B870" s="159" t="s">
        <v>599</v>
      </c>
      <c r="C870" s="159">
        <v>202</v>
      </c>
      <c r="D870" s="159" t="s">
        <v>527</v>
      </c>
      <c r="E870" s="159" t="s">
        <v>40</v>
      </c>
      <c r="F870" s="159" t="s">
        <v>533</v>
      </c>
    </row>
    <row r="871" spans="2:6">
      <c r="B871" s="159" t="s">
        <v>599</v>
      </c>
      <c r="C871" s="159">
        <v>215</v>
      </c>
      <c r="D871" s="159" t="s">
        <v>527</v>
      </c>
      <c r="E871" s="159" t="s">
        <v>534</v>
      </c>
      <c r="F871" s="159" t="s">
        <v>539</v>
      </c>
    </row>
    <row r="872" spans="2:6">
      <c r="B872" s="159" t="s">
        <v>599</v>
      </c>
      <c r="C872" s="159">
        <v>179</v>
      </c>
      <c r="D872" s="159" t="s">
        <v>527</v>
      </c>
      <c r="E872" s="159" t="s">
        <v>40</v>
      </c>
      <c r="F872" s="159" t="s">
        <v>536</v>
      </c>
    </row>
    <row r="873" spans="2:6">
      <c r="B873" s="159" t="s">
        <v>599</v>
      </c>
      <c r="C873" s="159">
        <v>211</v>
      </c>
      <c r="D873" s="159" t="s">
        <v>527</v>
      </c>
      <c r="E873" s="159" t="s">
        <v>40</v>
      </c>
      <c r="F873" s="159" t="s">
        <v>537</v>
      </c>
    </row>
    <row r="874" spans="2:6">
      <c r="B874" s="159" t="s">
        <v>599</v>
      </c>
      <c r="C874" s="159">
        <v>204</v>
      </c>
      <c r="D874" s="159" t="s">
        <v>527</v>
      </c>
      <c r="E874" s="159" t="s">
        <v>40</v>
      </c>
      <c r="F874" s="159" t="s">
        <v>538</v>
      </c>
    </row>
    <row r="875" spans="2:6">
      <c r="B875" s="159" t="s">
        <v>599</v>
      </c>
      <c r="C875" s="159">
        <v>623</v>
      </c>
      <c r="D875" s="159" t="s">
        <v>527</v>
      </c>
      <c r="E875" s="159" t="s">
        <v>534</v>
      </c>
      <c r="F875" s="159" t="s">
        <v>888</v>
      </c>
    </row>
    <row r="876" spans="2:6">
      <c r="B876" s="159" t="s">
        <v>599</v>
      </c>
      <c r="C876" s="159">
        <v>181</v>
      </c>
      <c r="D876" s="159" t="s">
        <v>527</v>
      </c>
      <c r="E876" s="159" t="s">
        <v>40</v>
      </c>
      <c r="F876" s="159" t="s">
        <v>540</v>
      </c>
    </row>
    <row r="877" spans="2:6">
      <c r="B877" s="159" t="s">
        <v>599</v>
      </c>
      <c r="C877" s="159">
        <v>646</v>
      </c>
      <c r="D877" s="159" t="s">
        <v>527</v>
      </c>
      <c r="E877" s="159" t="s">
        <v>40</v>
      </c>
      <c r="F877" s="159" t="s">
        <v>889</v>
      </c>
    </row>
    <row r="878" spans="2:6">
      <c r="B878" s="159" t="s">
        <v>599</v>
      </c>
      <c r="C878" s="159">
        <v>206</v>
      </c>
      <c r="D878" s="159" t="s">
        <v>527</v>
      </c>
      <c r="E878" s="159" t="s">
        <v>40</v>
      </c>
      <c r="F878" s="159" t="s">
        <v>541</v>
      </c>
    </row>
    <row r="879" spans="2:6">
      <c r="B879" s="159" t="s">
        <v>599</v>
      </c>
      <c r="C879" s="159">
        <v>199</v>
      </c>
      <c r="D879" s="159" t="s">
        <v>527</v>
      </c>
      <c r="E879" s="159" t="s">
        <v>40</v>
      </c>
      <c r="F879" s="159" t="s">
        <v>542</v>
      </c>
    </row>
    <row r="880" spans="2:6">
      <c r="B880" s="159" t="s">
        <v>599</v>
      </c>
      <c r="C880" s="159">
        <v>212</v>
      </c>
      <c r="D880" s="159" t="s">
        <v>527</v>
      </c>
      <c r="E880" s="159" t="s">
        <v>534</v>
      </c>
      <c r="F880" s="159" t="s">
        <v>545</v>
      </c>
    </row>
    <row r="881" spans="2:6">
      <c r="B881" s="159" t="s">
        <v>599</v>
      </c>
      <c r="C881" s="159">
        <v>208</v>
      </c>
      <c r="D881" s="159" t="s">
        <v>527</v>
      </c>
      <c r="E881" s="159" t="s">
        <v>40</v>
      </c>
      <c r="F881" s="159" t="s">
        <v>543</v>
      </c>
    </row>
    <row r="882" spans="2:6">
      <c r="B882" s="159" t="s">
        <v>599</v>
      </c>
      <c r="C882" s="159">
        <v>201</v>
      </c>
      <c r="D882" s="159" t="s">
        <v>527</v>
      </c>
      <c r="E882" s="159" t="s">
        <v>40</v>
      </c>
      <c r="F882" s="159" t="s">
        <v>544</v>
      </c>
    </row>
    <row r="883" spans="2:6">
      <c r="B883" s="159" t="s">
        <v>599</v>
      </c>
      <c r="C883" s="159">
        <v>214</v>
      </c>
      <c r="D883" s="159" t="s">
        <v>527</v>
      </c>
      <c r="E883" s="159" t="s">
        <v>534</v>
      </c>
      <c r="F883" s="159" t="s">
        <v>549</v>
      </c>
    </row>
    <row r="884" spans="2:6">
      <c r="B884" s="159" t="s">
        <v>599</v>
      </c>
      <c r="C884" s="159">
        <v>178</v>
      </c>
      <c r="D884" s="159" t="s">
        <v>527</v>
      </c>
      <c r="E884" s="159" t="s">
        <v>40</v>
      </c>
      <c r="F884" s="159" t="s">
        <v>546</v>
      </c>
    </row>
    <row r="885" spans="2:6">
      <c r="B885" s="159" t="s">
        <v>599</v>
      </c>
      <c r="C885" s="159">
        <v>210</v>
      </c>
      <c r="D885" s="159" t="s">
        <v>527</v>
      </c>
      <c r="E885" s="159" t="s">
        <v>40</v>
      </c>
      <c r="F885" s="159" t="s">
        <v>547</v>
      </c>
    </row>
    <row r="886" spans="2:6">
      <c r="B886" s="159" t="s">
        <v>599</v>
      </c>
      <c r="C886" s="159">
        <v>203</v>
      </c>
      <c r="D886" s="159" t="s">
        <v>527</v>
      </c>
      <c r="E886" s="159" t="s">
        <v>40</v>
      </c>
      <c r="F886" s="159" t="s">
        <v>548</v>
      </c>
    </row>
    <row r="887" spans="2:6">
      <c r="B887" s="159" t="s">
        <v>599</v>
      </c>
      <c r="C887" s="159">
        <v>216</v>
      </c>
      <c r="D887" s="159" t="s">
        <v>527</v>
      </c>
      <c r="E887" s="159" t="s">
        <v>534</v>
      </c>
      <c r="F887" s="159" t="s">
        <v>552</v>
      </c>
    </row>
    <row r="888" spans="2:6">
      <c r="B888" s="159" t="s">
        <v>599</v>
      </c>
      <c r="C888" s="159">
        <v>180</v>
      </c>
      <c r="D888" s="159" t="s">
        <v>527</v>
      </c>
      <c r="E888" s="159" t="s">
        <v>40</v>
      </c>
      <c r="F888" s="159" t="s">
        <v>550</v>
      </c>
    </row>
    <row r="889" spans="2:6">
      <c r="B889" s="159" t="s">
        <v>599</v>
      </c>
      <c r="C889" s="159">
        <v>645</v>
      </c>
      <c r="D889" s="159" t="s">
        <v>527</v>
      </c>
      <c r="E889" s="159" t="s">
        <v>40</v>
      </c>
      <c r="F889" s="159" t="s">
        <v>890</v>
      </c>
    </row>
    <row r="890" spans="2:6">
      <c r="B890" s="159" t="s">
        <v>599</v>
      </c>
      <c r="C890" s="159">
        <v>205</v>
      </c>
      <c r="D890" s="159" t="s">
        <v>527</v>
      </c>
      <c r="E890" s="159" t="s">
        <v>40</v>
      </c>
      <c r="F890" s="159" t="s">
        <v>551</v>
      </c>
    </row>
    <row r="891" spans="2:6">
      <c r="B891" s="159" t="s">
        <v>599</v>
      </c>
      <c r="C891" s="159">
        <v>198</v>
      </c>
      <c r="D891" s="159" t="s">
        <v>527</v>
      </c>
      <c r="E891" s="159" t="s">
        <v>40</v>
      </c>
      <c r="F891" s="159" t="s">
        <v>528</v>
      </c>
    </row>
    <row r="892" spans="2:6">
      <c r="B892" s="159" t="s">
        <v>599</v>
      </c>
      <c r="C892" s="159">
        <v>647</v>
      </c>
      <c r="D892" s="159" t="s">
        <v>527</v>
      </c>
      <c r="E892" s="159" t="s">
        <v>40</v>
      </c>
      <c r="F892" s="159" t="s">
        <v>891</v>
      </c>
    </row>
    <row r="893" spans="2:6">
      <c r="B893" s="159" t="s">
        <v>599</v>
      </c>
      <c r="C893" s="159">
        <v>207</v>
      </c>
      <c r="D893" s="159" t="s">
        <v>527</v>
      </c>
      <c r="E893" s="159" t="s">
        <v>40</v>
      </c>
      <c r="F893" s="159" t="s">
        <v>529</v>
      </c>
    </row>
    <row r="894" spans="2:6">
      <c r="B894" s="159" t="s">
        <v>599</v>
      </c>
      <c r="C894" s="159">
        <v>200</v>
      </c>
      <c r="D894" s="159" t="s">
        <v>527</v>
      </c>
      <c r="E894" s="159" t="s">
        <v>40</v>
      </c>
      <c r="F894" s="159" t="s">
        <v>530</v>
      </c>
    </row>
    <row r="895" spans="2:6">
      <c r="B895" s="159" t="s">
        <v>599</v>
      </c>
      <c r="C895" s="159">
        <v>213</v>
      </c>
      <c r="D895" s="159" t="s">
        <v>527</v>
      </c>
      <c r="E895" s="159" t="s">
        <v>534</v>
      </c>
      <c r="F895" s="159" t="s">
        <v>535</v>
      </c>
    </row>
    <row r="896" spans="2:6">
      <c r="B896" s="159" t="s">
        <v>599</v>
      </c>
      <c r="C896" s="159">
        <v>220</v>
      </c>
      <c r="D896" s="159" t="s">
        <v>271</v>
      </c>
      <c r="E896" s="159" t="s">
        <v>40</v>
      </c>
      <c r="F896" s="159" t="s">
        <v>554</v>
      </c>
    </row>
    <row r="897" spans="2:6">
      <c r="B897" s="159" t="s">
        <v>599</v>
      </c>
      <c r="C897" s="159">
        <v>185</v>
      </c>
      <c r="D897" s="159" t="s">
        <v>271</v>
      </c>
      <c r="E897" s="159" t="s">
        <v>40</v>
      </c>
      <c r="F897" s="159" t="s">
        <v>556</v>
      </c>
    </row>
    <row r="898" spans="2:6">
      <c r="B898" s="159" t="s">
        <v>599</v>
      </c>
      <c r="C898" s="159">
        <v>219</v>
      </c>
      <c r="D898" s="159" t="s">
        <v>271</v>
      </c>
      <c r="E898" s="159" t="s">
        <v>40</v>
      </c>
      <c r="F898" s="159" t="s">
        <v>555</v>
      </c>
    </row>
    <row r="899" spans="2:6">
      <c r="B899" s="159" t="s">
        <v>599</v>
      </c>
      <c r="C899" s="159">
        <v>644</v>
      </c>
      <c r="D899" s="159" t="s">
        <v>271</v>
      </c>
      <c r="E899" s="159" t="s">
        <v>40</v>
      </c>
      <c r="F899" s="159" t="s">
        <v>892</v>
      </c>
    </row>
    <row r="900" spans="2:6">
      <c r="B900" s="159" t="s">
        <v>599</v>
      </c>
      <c r="C900" s="159">
        <v>163</v>
      </c>
      <c r="D900" s="159" t="s">
        <v>271</v>
      </c>
      <c r="E900" s="159" t="s">
        <v>40</v>
      </c>
      <c r="F900" s="159" t="s">
        <v>431</v>
      </c>
    </row>
    <row r="901" spans="2:6">
      <c r="B901" s="159" t="s">
        <v>599</v>
      </c>
      <c r="C901" s="159">
        <v>218</v>
      </c>
      <c r="D901" s="159" t="s">
        <v>271</v>
      </c>
      <c r="E901" s="159" t="s">
        <v>40</v>
      </c>
      <c r="F901" s="159" t="s">
        <v>553</v>
      </c>
    </row>
    <row r="902" spans="2:6">
      <c r="B902" s="159" t="s">
        <v>599</v>
      </c>
      <c r="C902" s="159">
        <v>93</v>
      </c>
      <c r="D902" s="159" t="s">
        <v>557</v>
      </c>
      <c r="E902" s="159" t="s">
        <v>558</v>
      </c>
      <c r="F902" s="159" t="s">
        <v>560</v>
      </c>
    </row>
    <row r="903" spans="2:6">
      <c r="B903" s="159" t="s">
        <v>599</v>
      </c>
      <c r="C903" s="159">
        <v>94</v>
      </c>
      <c r="D903" s="159" t="s">
        <v>557</v>
      </c>
      <c r="E903" s="159" t="s">
        <v>558</v>
      </c>
      <c r="F903" s="159" t="s">
        <v>559</v>
      </c>
    </row>
    <row r="904" spans="2:6">
      <c r="B904" s="159" t="s">
        <v>599</v>
      </c>
      <c r="C904" s="159">
        <v>639</v>
      </c>
      <c r="D904" s="159" t="s">
        <v>893</v>
      </c>
      <c r="E904" s="159" t="s">
        <v>894</v>
      </c>
      <c r="F904" s="159" t="s">
        <v>895</v>
      </c>
    </row>
    <row r="905" spans="2:6">
      <c r="B905" s="159" t="s">
        <v>599</v>
      </c>
      <c r="C905" s="159">
        <v>641</v>
      </c>
      <c r="D905" s="159" t="s">
        <v>893</v>
      </c>
      <c r="E905" s="159" t="s">
        <v>894</v>
      </c>
      <c r="F905" s="159" t="s">
        <v>896</v>
      </c>
    </row>
    <row r="906" spans="2:6">
      <c r="B906" s="159" t="s">
        <v>599</v>
      </c>
      <c r="C906" s="159">
        <v>175</v>
      </c>
      <c r="D906" s="159" t="s">
        <v>893</v>
      </c>
      <c r="E906" s="159" t="s">
        <v>894</v>
      </c>
      <c r="F906" s="159" t="s">
        <v>63</v>
      </c>
    </row>
    <row r="907" spans="2:6">
      <c r="B907" s="159" t="s">
        <v>599</v>
      </c>
      <c r="C907" s="159">
        <v>643</v>
      </c>
      <c r="D907" s="159" t="s">
        <v>893</v>
      </c>
      <c r="E907" s="159" t="s">
        <v>894</v>
      </c>
      <c r="F907" s="159" t="s">
        <v>897</v>
      </c>
    </row>
    <row r="908" spans="2:6">
      <c r="B908" s="159" t="s">
        <v>599</v>
      </c>
      <c r="C908" s="159">
        <v>636</v>
      </c>
      <c r="D908" s="159" t="s">
        <v>893</v>
      </c>
      <c r="E908" s="159" t="s">
        <v>894</v>
      </c>
      <c r="F908" s="159" t="s">
        <v>898</v>
      </c>
    </row>
    <row r="909" spans="2:6">
      <c r="B909" s="159" t="s">
        <v>599</v>
      </c>
      <c r="C909" s="159">
        <v>843</v>
      </c>
      <c r="D909" s="159" t="s">
        <v>893</v>
      </c>
      <c r="E909" s="159" t="s">
        <v>894</v>
      </c>
      <c r="F909" s="159" t="s">
        <v>899</v>
      </c>
    </row>
    <row r="910" spans="2:6">
      <c r="B910" s="159" t="s">
        <v>599</v>
      </c>
      <c r="C910" s="159">
        <v>638</v>
      </c>
      <c r="D910" s="159" t="s">
        <v>893</v>
      </c>
      <c r="E910" s="159" t="s">
        <v>894</v>
      </c>
      <c r="F910" s="159" t="s">
        <v>900</v>
      </c>
    </row>
    <row r="911" spans="2:6">
      <c r="B911" s="159" t="s">
        <v>599</v>
      </c>
      <c r="C911" s="159">
        <v>640</v>
      </c>
      <c r="D911" s="159" t="s">
        <v>893</v>
      </c>
      <c r="E911" s="159" t="s">
        <v>894</v>
      </c>
      <c r="F911" s="159" t="s">
        <v>901</v>
      </c>
    </row>
    <row r="912" spans="2:6">
      <c r="B912" s="159" t="s">
        <v>599</v>
      </c>
      <c r="C912" s="159">
        <v>642</v>
      </c>
      <c r="D912" s="159" t="s">
        <v>893</v>
      </c>
      <c r="E912" s="159" t="s">
        <v>894</v>
      </c>
      <c r="F912" s="159" t="s">
        <v>902</v>
      </c>
    </row>
    <row r="913" spans="2:6">
      <c r="B913" s="159" t="s">
        <v>599</v>
      </c>
      <c r="C913" s="159">
        <v>186</v>
      </c>
      <c r="D913" s="159" t="s">
        <v>893</v>
      </c>
      <c r="E913" s="159" t="s">
        <v>894</v>
      </c>
      <c r="F913" s="159" t="s">
        <v>903</v>
      </c>
    </row>
    <row r="914" spans="2:6">
      <c r="B914" s="159" t="s">
        <v>599</v>
      </c>
      <c r="C914" s="159">
        <v>832</v>
      </c>
      <c r="D914" s="159" t="s">
        <v>893</v>
      </c>
      <c r="E914" s="159" t="s">
        <v>894</v>
      </c>
      <c r="F914" s="159" t="s">
        <v>904</v>
      </c>
    </row>
    <row r="915" spans="2:6">
      <c r="B915" s="159" t="s">
        <v>599</v>
      </c>
      <c r="C915" s="159">
        <v>637</v>
      </c>
      <c r="D915" s="159" t="s">
        <v>893</v>
      </c>
      <c r="E915" s="159" t="s">
        <v>894</v>
      </c>
      <c r="F915" s="159" t="s">
        <v>905</v>
      </c>
    </row>
  </sheetData>
  <autoFilter ref="B4:F915" xr:uid="{00000000-0009-0000-0000-000001000000}"/>
  <mergeCells count="1">
    <mergeCell ref="B2:F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4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producción'!F201*60)-SUM(C8:C100)</f>
        <v>480</v>
      </c>
      <c r="D6" s="592">
        <f>480-('Tiempos de producción'!G201*60)-SUM(D8:D100)</f>
        <v>480</v>
      </c>
      <c r="E6" s="592">
        <f>480-('Tiempos de producción'!H201*60)-SUM(E8:E100)</f>
        <v>480</v>
      </c>
      <c r="F6" s="592">
        <f>480-('Tiempos de producción'!I201*60)-SUM(F8:F100)</f>
        <v>480</v>
      </c>
      <c r="G6" s="592">
        <f>480-('Tiempos de producción'!J201*60)-SUM(G8:G100)</f>
        <v>480</v>
      </c>
      <c r="H6" s="592">
        <f>480-('Tiempos de producción'!K201*60)-SUM(H8:H100)</f>
        <v>480</v>
      </c>
      <c r="I6" s="592">
        <f>480-('Tiempos de producción'!L201*60)-SUM(I8:I100)</f>
        <v>480</v>
      </c>
      <c r="J6" s="592">
        <f>480-('Tiempos de producción'!M201*60)-SUM(J8:J100)</f>
        <v>480</v>
      </c>
      <c r="K6" s="592">
        <f>480-('Tiempos de producción'!N201*60)-SUM(K8:K100)</f>
        <v>480</v>
      </c>
      <c r="L6" s="592">
        <f>480-('Tiempos de producción'!O201*60)-SUM(L8:L100)</f>
        <v>480</v>
      </c>
      <c r="M6" s="592">
        <f>480-('Tiempos de producción'!P201*60)-SUM(M8:M100)</f>
        <v>480</v>
      </c>
      <c r="N6" s="592">
        <f>480-('Tiempos de producción'!Q201*60)-SUM(N8:N100)</f>
        <v>480</v>
      </c>
      <c r="O6" s="592">
        <f>480-('Tiempos de producción'!R201*60)-SUM(O8:O100)</f>
        <v>480</v>
      </c>
      <c r="P6" s="592">
        <f>480-('Tiempos de producción'!S201*60)-SUM(P8:P100)</f>
        <v>480</v>
      </c>
      <c r="Q6" s="592">
        <f>480-('Tiempos de producción'!T201*60)-SUM(Q8:Q100)</f>
        <v>480</v>
      </c>
      <c r="R6" s="592">
        <f>480-('Tiempos de producción'!U201*60)-SUM(R8:R100)</f>
        <v>480</v>
      </c>
      <c r="S6" s="592">
        <f>480-('Tiempos de producción'!V201*60)-SUM(S8:S100)</f>
        <v>480</v>
      </c>
      <c r="T6" s="592">
        <f>480-('Tiempos de producción'!W201*60)-SUM(T8:T100)</f>
        <v>480</v>
      </c>
      <c r="U6" s="592">
        <f>480-('Tiempos de producción'!X201*60)-SUM(U8:U100)</f>
        <v>480</v>
      </c>
      <c r="V6" s="592">
        <f>480-('Tiempos de producción'!Y201*60)-SUM(V8:V100)</f>
        <v>480</v>
      </c>
      <c r="W6" s="594">
        <f>480-('Tiempos de producción'!Z201*60)-SUM(W8:W100)</f>
        <v>480</v>
      </c>
      <c r="X6" s="434"/>
    </row>
    <row r="7" spans="1:29" ht="15.75" customHeight="1" thickBot="1">
      <c r="A7" s="297" t="s">
        <v>562</v>
      </c>
      <c r="B7" s="298" t="s">
        <v>581</v>
      </c>
      <c r="C7" s="593"/>
      <c r="D7" s="593"/>
      <c r="E7" s="593"/>
      <c r="F7" s="593"/>
      <c r="G7" s="593"/>
      <c r="H7" s="593"/>
      <c r="I7" s="593"/>
      <c r="J7" s="593"/>
      <c r="K7" s="593"/>
      <c r="L7" s="593"/>
      <c r="M7" s="593"/>
      <c r="N7" s="593"/>
      <c r="O7" s="593"/>
      <c r="P7" s="593"/>
      <c r="Q7" s="593"/>
      <c r="R7" s="593"/>
      <c r="S7" s="593"/>
      <c r="T7" s="593"/>
      <c r="U7" s="593"/>
      <c r="V7" s="593"/>
      <c r="W7" s="595"/>
      <c r="X7" s="438"/>
      <c r="AA7" s="346" t="s">
        <v>34</v>
      </c>
      <c r="AB7" s="346" t="s">
        <v>582</v>
      </c>
      <c r="AC7" s="346" t="s">
        <v>583</v>
      </c>
    </row>
    <row r="8" spans="1:29">
      <c r="A8" s="368">
        <v>188</v>
      </c>
      <c r="B8" s="367" t="str">
        <f>_xlfn.IFNA(VLOOKUP(A8,'Lista de Parametros'!$C$5:$F$1000,4,FALSE),"")</f>
        <v>Limpieza Planeada / Limpieza de Boquillas</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70">
        <v>186</v>
      </c>
      <c r="B9" s="367" t="str">
        <f>_xlfn.IFNA(VLOOKUP(A9,'Lista de Parametros'!$C$5:$F$1000,4,FALSE),"")</f>
        <v>Falta de mecánico y/o electricista</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70">
        <v>75</v>
      </c>
      <c r="B10" s="367" t="str">
        <f>_xlfn.IFNA(VLOOKUP(A10,'Lista de Parametros'!$C$5:$F$1000,4,FALSE),"")</f>
        <v>pinza separadora de sobres</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70">
        <v>246</v>
      </c>
      <c r="B11" s="367" t="str">
        <f>_xlfn.IFNA(VLOOKUP(A11,'Lista de Parametros'!$C$5:$F$1000,4,FALSE),"")</f>
        <v>Ajuste de carro móvil</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70">
        <v>54</v>
      </c>
      <c r="B12" s="367" t="str">
        <f>_xlfn.IFNA(VLOOKUP(A12,'Lista de Parametros'!$C$5:$F$1000,4,FALSE),"")</f>
        <v>carro movil</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70">
        <v>536</v>
      </c>
      <c r="B13" s="367" t="str">
        <f>_xlfn.IFNA(VLOOKUP(A13,'Lista de Parametros'!$C$5:$F$1000,4,FALSE),"")</f>
        <v>Quiebra de vacio (bomba y ventosas)</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70">
        <v>93</v>
      </c>
      <c r="B14" s="367" t="str">
        <f>_xlfn.IFNA(VLOOKUP(A14,'Lista de Parametros'!$C$5:$F$1000,4,FALSE),"")</f>
        <v>Arranque de línea</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70">
        <v>248</v>
      </c>
      <c r="B15" s="367" t="str">
        <f>_xlfn.IFNA(VLOOKUP(A15,'Lista de Parametros'!$C$5:$F$1000,4,FALSE),"")</f>
        <v>Ajuste de ventosas</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70">
        <v>168</v>
      </c>
      <c r="B16" s="367" t="str">
        <f>_xlfn.IFNA(VLOOKUP(A16,'Lista de Parametros'!$C$5:$F$1000,4,FALSE),"")</f>
        <v>Escasez de Utilidades (Fuerza Mayor/Externos)</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70">
        <v>209</v>
      </c>
      <c r="B17" s="367" t="str">
        <f>_xlfn.IFNA(VLOOKUP(A17,'Lista de Parametros'!$C$5:$F$1000,4,FALSE),"")</f>
        <v>F. Prod x Analisis de Batche</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70">
        <v>82</v>
      </c>
      <c r="B18" s="367" t="str">
        <f>_xlfn.IFNA(VLOOKUP(A18,'Lista de Parametros'!$C$5:$F$1000,4,FALSE),"")</f>
        <v>Cambio de Laminado</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70">
        <v>193</v>
      </c>
      <c r="B19" s="367" t="str">
        <f>_xlfn.IFNA(VLOOKUP(A19,'Lista de Parametros'!$C$5:$F$1000,4,FALSE),"")</f>
        <v>Lubricación Planeada</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70">
        <v>185</v>
      </c>
      <c r="B20" s="367" t="str">
        <f>_xlfn.IFNA(VLOOKUP(A20,'Lista de Parametros'!$C$5:$F$1000,4,FALSE),"")</f>
        <v>Falta de personal de Producción</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70">
        <v>564</v>
      </c>
      <c r="B21" s="367" t="str">
        <f>_xlfn.IFNA(VLOOKUP(A21,'Lista de Parametros'!$C$5:$F$1000,4,FALSE),"")</f>
        <v>Ajuste de vacio (bomba y ventosas)</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70">
        <v>274</v>
      </c>
      <c r="B22" s="367" t="str">
        <f>_xlfn.IFNA(VLOOKUP(A22,'Lista de Parametros'!$C$5:$F$1000,4,FALSE),"")</f>
        <v>Ajuste sistema automatizado de entarimado (Robot)</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70">
        <v>223</v>
      </c>
      <c r="B23" s="367" t="str">
        <f>_xlfn.IFNA(VLOOKUP(A23,'Lista de Parametros'!$C$5:$F$1000,4,FALSE),"")</f>
        <v>Ajuste de troquel</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70">
        <v>135</v>
      </c>
      <c r="B24" s="367" t="str">
        <f>_xlfn.IFNA(VLOOKUP(A24,'Lista de Parametros'!$C$5:$F$1000,4,FALSE),"")</f>
        <v>Ajuste de Brazo neumático</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70">
        <v>190</v>
      </c>
      <c r="B25" s="367" t="str">
        <f>_xlfn.IFNA(VLOOKUP(A25,'Lista de Parametros'!$C$5:$F$1000,4,FALSE),"")</f>
        <v>Rutina de Limpieza</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605" t="s">
        <v>584</v>
      </c>
      <c r="AB25" s="606"/>
      <c r="AC25" s="159">
        <f>SUM(AC8:AC24)</f>
        <v>0</v>
      </c>
    </row>
    <row r="26" spans="1:29">
      <c r="A26" s="370">
        <v>151</v>
      </c>
      <c r="B26" s="367" t="str">
        <f>_xlfn.IFNA(VLOOKUP(A26,'Lista de Parametros'!$C$5:$F$1000,4,FALSE),"")</f>
        <v>Falta de capacidad de Proceso-Tunel de enfriamiento</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70">
        <v>270</v>
      </c>
      <c r="B27" s="367" t="str">
        <f>_xlfn.IFNA(VLOOKUP(A27,'Lista de Parametros'!$C$5:$F$1000,4,FALSE),"")</f>
        <v>Ajuste de temperatura de producto</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70">
        <v>259</v>
      </c>
      <c r="B28" s="367" t="str">
        <f>_xlfn.IFNA(VLOOKUP(A28,'Lista de Parametros'!$C$5:$F$1000,4,FALSE),"")</f>
        <v>Ajuste de banda de salida</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70">
        <v>80</v>
      </c>
      <c r="B29" s="367" t="str">
        <f>_xlfn.IFNA(VLOOKUP(A29,'Lista de Parametros'!$C$5:$F$1000,4,FALSE),"")</f>
        <v>Cambio de Formato</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70">
        <v>179</v>
      </c>
      <c r="B30" s="367" t="str">
        <f>_xlfn.IFNA(VLOOKUP(A30,'Lista de Parametros'!$C$5:$F$1000,4,FALSE),"")</f>
        <v>F. Prod x Purgas y Analisis Q.A (Arranques de línea)</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70">
        <v>187</v>
      </c>
      <c r="B31" s="367" t="str">
        <f>_xlfn.IFNA(VLOOKUP(A31,'Lista de Parametros'!$C$5:$F$1000,4,FALSE),"")</f>
        <v>Sanitización Planeada</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70">
        <v>166</v>
      </c>
      <c r="B32" s="367" t="str">
        <f>_xlfn.IFNA(VLOOKUP(A32,'Lista de Parametros'!$C$5:$F$1000,4,FALSE),"")</f>
        <v>Mover personal a actividades fuera de la Línea.</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70">
        <v>147</v>
      </c>
      <c r="B33" s="367" t="str">
        <f>_xlfn.IFNA(VLOOKUP(A33,'Lista de Parametros'!$C$5:$F$1000,4,FALSE),"")</f>
        <v>Defectos mecánicos de máquina</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70"/>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70"/>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70"/>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70"/>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70"/>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70"/>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70"/>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70"/>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70"/>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70"/>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70"/>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70"/>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70"/>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70"/>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70"/>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70"/>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70"/>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70"/>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70"/>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70"/>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70"/>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70"/>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70"/>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70"/>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70"/>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70"/>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70"/>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70"/>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70"/>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70"/>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70"/>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70"/>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70"/>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70"/>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70"/>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70"/>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70"/>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70"/>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70"/>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70"/>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70"/>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70"/>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70"/>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70"/>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70"/>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70"/>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70"/>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70"/>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70"/>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70"/>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70"/>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70"/>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70"/>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70"/>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70"/>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70"/>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70"/>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70"/>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70"/>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70"/>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70"/>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70"/>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70"/>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70"/>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70"/>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70"/>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70"/>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9:W32 C8:U8">
    <cfRule type="cellIs" dxfId="15" priority="4" operator="greaterThan">
      <formula>0</formula>
    </cfRule>
  </conditionalFormatting>
  <conditionalFormatting sqref="C33:W70">
    <cfRule type="cellIs" dxfId="14" priority="3" operator="greaterThan">
      <formula>0</formula>
    </cfRule>
  </conditionalFormatting>
  <conditionalFormatting sqref="C71:W100">
    <cfRule type="cellIs" dxfId="13" priority="2" operator="greaterThan">
      <formula>0</formula>
    </cfRule>
  </conditionalFormatting>
  <conditionalFormatting sqref="V8:W8">
    <cfRule type="cellIs" dxfId="12" priority="1" operator="greaterThan">
      <formula>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4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producción'!F216*60)-SUM(C8:C100)</f>
        <v>480</v>
      </c>
      <c r="D6" s="592">
        <f>480-('Tiempos de producción'!G216*60)-SUM(D8:D100)</f>
        <v>480</v>
      </c>
      <c r="E6" s="592">
        <f>480-('Tiempos de producción'!H216*60)-SUM(E8:E100)</f>
        <v>480</v>
      </c>
      <c r="F6" s="592">
        <f>480-('Tiempos de producción'!I216*60)-SUM(F8:F100)</f>
        <v>480</v>
      </c>
      <c r="G6" s="592">
        <f>480-('Tiempos de producción'!J216*60)-SUM(G8:G100)</f>
        <v>480</v>
      </c>
      <c r="H6" s="592">
        <f>480-('Tiempos de producción'!K216*60)-SUM(H8:H100)</f>
        <v>480</v>
      </c>
      <c r="I6" s="592">
        <f>480-('Tiempos de producción'!L216*60)-SUM(I8:I100)</f>
        <v>480</v>
      </c>
      <c r="J6" s="592">
        <f>480-('Tiempos de producción'!M216*60)-SUM(J8:J100)</f>
        <v>480</v>
      </c>
      <c r="K6" s="592">
        <f>480-('Tiempos de producción'!N216*60)-SUM(K8:K100)</f>
        <v>480</v>
      </c>
      <c r="L6" s="592">
        <f>480-('Tiempos de producción'!O216*60)-SUM(L8:L100)</f>
        <v>480</v>
      </c>
      <c r="M6" s="592">
        <f>480-('Tiempos de producción'!P216*60)-SUM(M8:M100)</f>
        <v>480</v>
      </c>
      <c r="N6" s="592">
        <f>480-('Tiempos de producción'!Q216*60)-SUM(N8:N100)</f>
        <v>480</v>
      </c>
      <c r="O6" s="592">
        <f>480-('Tiempos de producción'!R216*60)-SUM(O8:O100)</f>
        <v>480</v>
      </c>
      <c r="P6" s="592">
        <f>480-('Tiempos de producción'!S216*60)-SUM(P8:P100)</f>
        <v>480</v>
      </c>
      <c r="Q6" s="592">
        <f>480-('Tiempos de producción'!T216*60)-SUM(Q8:Q100)</f>
        <v>480</v>
      </c>
      <c r="R6" s="592">
        <f>480-('Tiempos de producción'!U216*60)-SUM(R8:R100)</f>
        <v>480</v>
      </c>
      <c r="S6" s="592">
        <f>480-('Tiempos de producción'!V216*60)-SUM(S8:S100)</f>
        <v>480</v>
      </c>
      <c r="T6" s="592">
        <f>480-('Tiempos de producción'!W216*60)-SUM(T8:T100)</f>
        <v>480</v>
      </c>
      <c r="U6" s="592">
        <f>480-('Tiempos de producción'!X216*60)-SUM(U8:U100)</f>
        <v>480</v>
      </c>
      <c r="V6" s="592">
        <f>480-('Tiempos de producción'!Y216*60)-SUM(V8:V100)</f>
        <v>480</v>
      </c>
      <c r="W6" s="594">
        <f>480-('Tiempos de producción'!Z216*60)-SUM(W8:W100)</f>
        <v>480</v>
      </c>
      <c r="X6" s="434"/>
    </row>
    <row r="7" spans="1:29" ht="15.75" customHeight="1" thickBot="1">
      <c r="A7" s="297" t="s">
        <v>562</v>
      </c>
      <c r="B7" s="298" t="s">
        <v>581</v>
      </c>
      <c r="C7" s="593"/>
      <c r="D7" s="593"/>
      <c r="E7" s="593"/>
      <c r="F7" s="593"/>
      <c r="G7" s="593"/>
      <c r="H7" s="593"/>
      <c r="I7" s="593"/>
      <c r="J7" s="593"/>
      <c r="K7" s="593"/>
      <c r="L7" s="593"/>
      <c r="M7" s="593"/>
      <c r="N7" s="593"/>
      <c r="O7" s="593"/>
      <c r="P7" s="593"/>
      <c r="Q7" s="593"/>
      <c r="R7" s="593"/>
      <c r="S7" s="593"/>
      <c r="T7" s="593"/>
      <c r="U7" s="593"/>
      <c r="V7" s="593"/>
      <c r="W7" s="595"/>
      <c r="X7" s="438"/>
      <c r="AA7" s="346" t="s">
        <v>34</v>
      </c>
      <c r="AB7" s="346" t="s">
        <v>582</v>
      </c>
      <c r="AC7" s="346" t="s">
        <v>583</v>
      </c>
    </row>
    <row r="8" spans="1:29">
      <c r="A8" s="368">
        <v>187</v>
      </c>
      <c r="B8" s="367" t="str">
        <f>_xlfn.IFNA(VLOOKUP(A8,'Lista de Parametros'!$C$5:$F$1000,4,FALSE),"")</f>
        <v>Sanitización Planeada</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70">
        <v>178</v>
      </c>
      <c r="B9" s="367" t="str">
        <f>_xlfn.IFNA(VLOOKUP(A9,'Lista de Parametros'!$C$5:$F$1000,4,FALSE),"")</f>
        <v>F. Prod x Atrazo en la frecuencia de boulas/frymas</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70">
        <v>179</v>
      </c>
      <c r="B10" s="367" t="str">
        <f>_xlfn.IFNA(VLOOKUP(A10,'Lista de Parametros'!$C$5:$F$1000,4,FALSE),"")</f>
        <v>F. Prod x Purgas y Analisis Q.A (Arranques de línea)</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70">
        <v>188</v>
      </c>
      <c r="B11" s="367" t="str">
        <f>_xlfn.IFNA(VLOOKUP(A11,'Lista de Parametros'!$C$5:$F$1000,4,FALSE),"")</f>
        <v>Limpieza Planeada / Limpieza de Boquillas</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70">
        <v>167</v>
      </c>
      <c r="B12" s="367" t="str">
        <f>_xlfn.IFNA(VLOOKUP(A12,'Lista de Parametros'!$C$5:$F$1000,4,FALSE),"")</f>
        <v>Escasez de Operadores (identificado)</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70">
        <v>90</v>
      </c>
      <c r="B13" s="367" t="str">
        <f>_xlfn.IFNA(VLOOKUP(A13,'Lista de Parametros'!$C$5:$F$1000,4,FALSE),"")</f>
        <v>Cambio de resorte de pinza</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70">
        <v>274</v>
      </c>
      <c r="B14" s="367" t="str">
        <f>_xlfn.IFNA(VLOOKUP(A14,'Lista de Parametros'!$C$5:$F$1000,4,FALSE),"")</f>
        <v>Ajuste sistema automatizado de entarimado (Robot)</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70">
        <v>168</v>
      </c>
      <c r="B15" s="367" t="str">
        <f>_xlfn.IFNA(VLOOKUP(A15,'Lista de Parametros'!$C$5:$F$1000,4,FALSE),"")</f>
        <v>Escasez de Utilidades (Fuerza Mayor/Externos)</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70">
        <v>79</v>
      </c>
      <c r="B16" s="367" t="str">
        <f>_xlfn.IFNA(VLOOKUP(A16,'Lista de Parametros'!$C$5:$F$1000,4,FALSE),"")</f>
        <v>Cambio de Producto</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70">
        <v>82</v>
      </c>
      <c r="B17" s="367" t="str">
        <f>_xlfn.IFNA(VLOOKUP(A17,'Lista de Parametros'!$C$5:$F$1000,4,FALSE),"")</f>
        <v>Cambio de Laminado</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70">
        <v>268</v>
      </c>
      <c r="B18" s="367" t="str">
        <f>_xlfn.IFNA(VLOOKUP(A18,'Lista de Parametros'!$C$5:$F$1000,4,FALSE),"")</f>
        <v>Ajuste de Controlador de pesos (checkweighers)</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70">
        <v>184</v>
      </c>
      <c r="B19" s="367" t="str">
        <f>_xlfn.IFNA(VLOOKUP(A19,'Lista de Parametros'!$C$5:$F$1000,4,FALSE),"")</f>
        <v>Cafe</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70">
        <v>185</v>
      </c>
      <c r="B20" s="367" t="str">
        <f>_xlfn.IFNA(VLOOKUP(A20,'Lista de Parametros'!$C$5:$F$1000,4,FALSE),"")</f>
        <v>Falta de personal de Producción</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70">
        <v>182</v>
      </c>
      <c r="B21" s="367" t="str">
        <f>_xlfn.IFNA(VLOOKUP(A21,'Lista de Parametros'!$C$5:$F$1000,4,FALSE),"")</f>
        <v>Almuerzo</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70">
        <v>186</v>
      </c>
      <c r="B22" s="367" t="str">
        <f>_xlfn.IFNA(VLOOKUP(A22,'Lista de Parametros'!$C$5:$F$1000,4,FALSE),"")</f>
        <v>Falta de mecánico y/o electricista</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70">
        <v>134</v>
      </c>
      <c r="B23" s="367" t="str">
        <f>_xlfn.IFNA(VLOOKUP(A23,'Lista de Parametros'!$C$5:$F$1000,4,FALSE),"")</f>
        <v>Ajuste de banda de salida</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70">
        <v>80</v>
      </c>
      <c r="B24" s="367" t="str">
        <f>_xlfn.IFNA(VLOOKUP(A24,'Lista de Parametros'!$C$5:$F$1000,4,FALSE),"")</f>
        <v>Cambio de Formato</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70">
        <v>93</v>
      </c>
      <c r="B25" s="367" t="str">
        <f>_xlfn.IFNA(VLOOKUP(A25,'Lista de Parametros'!$C$5:$F$1000,4,FALSE),"")</f>
        <v>Arranque de línea</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605" t="s">
        <v>584</v>
      </c>
      <c r="AB25" s="606"/>
      <c r="AC25" s="159">
        <f>SUM(AC8:AC24)</f>
        <v>0</v>
      </c>
    </row>
    <row r="26" spans="1:29">
      <c r="A26" s="370">
        <v>509</v>
      </c>
      <c r="B26" s="367" t="str">
        <f>_xlfn.IFNA(VLOOKUP(A26,'Lista de Parametros'!$C$5:$F$1000,4,FALSE),"")</f>
        <v>Ajuste por Sistema de Deteccion del Liner (foil aluminio)</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70">
        <v>151</v>
      </c>
      <c r="B27" s="367" t="str">
        <f>_xlfn.IFNA(VLOOKUP(A27,'Lista de Parametros'!$C$5:$F$1000,4,FALSE),"")</f>
        <v>Falta de capacidad de Proceso-Tunel de enfriamiento</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70">
        <v>166</v>
      </c>
      <c r="B28" s="367" t="str">
        <f>_xlfn.IFNA(VLOOKUP(A28,'Lista de Parametros'!$C$5:$F$1000,4,FALSE),"")</f>
        <v>Mover personal a actividades fuera de la Línea.</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70">
        <v>147</v>
      </c>
      <c r="B29" s="367" t="str">
        <f>_xlfn.IFNA(VLOOKUP(A29,'Lista de Parametros'!$C$5:$F$1000,4,FALSE),"")</f>
        <v>Defectos mecánicos de máquina</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70"/>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70"/>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70"/>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70"/>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70"/>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70"/>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70"/>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70"/>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70"/>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70"/>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70"/>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70"/>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70"/>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70"/>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70"/>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70"/>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70"/>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70"/>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70"/>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70"/>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70"/>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70"/>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70"/>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70"/>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70"/>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70"/>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70"/>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70"/>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70"/>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70"/>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70"/>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70"/>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70"/>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70"/>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70"/>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70"/>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70"/>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70"/>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70"/>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70"/>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70"/>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70"/>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70"/>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70"/>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70"/>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70"/>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70"/>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70"/>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70"/>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70"/>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70"/>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70"/>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70"/>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70"/>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70"/>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70"/>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70"/>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70"/>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70"/>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70"/>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70"/>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70"/>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70"/>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70"/>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70"/>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70"/>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70"/>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70"/>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70"/>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70"/>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70"/>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9:W32 C8:U8">
    <cfRule type="cellIs" dxfId="11" priority="4" operator="greaterThan">
      <formula>0</formula>
    </cfRule>
  </conditionalFormatting>
  <conditionalFormatting sqref="C33:W70">
    <cfRule type="cellIs" dxfId="10" priority="3" operator="greaterThan">
      <formula>0</formula>
    </cfRule>
  </conditionalFormatting>
  <conditionalFormatting sqref="C71:W100">
    <cfRule type="cellIs" dxfId="9" priority="2" operator="greaterThan">
      <formula>0</formula>
    </cfRule>
  </conditionalFormatting>
  <conditionalFormatting sqref="V8:W8">
    <cfRule type="cellIs" dxfId="8" priority="1" operator="greaterThan">
      <formula>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4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producción'!F$107*60)-SUM(C8:C100)</f>
        <v>480</v>
      </c>
      <c r="D6" s="592">
        <f>480-('Tiempos de producción'!G$107*60)-SUM(D8:D100)</f>
        <v>480</v>
      </c>
      <c r="E6" s="592">
        <f>480-('Tiempos de producción'!H$107*60)-SUM(E8:E100)</f>
        <v>480</v>
      </c>
      <c r="F6" s="592">
        <f>480-('Tiempos de producción'!I$107*60)-SUM(F8:F100)</f>
        <v>480</v>
      </c>
      <c r="G6" s="592">
        <f>480-('Tiempos de producción'!J$107*60)-SUM(G8:G100)</f>
        <v>480</v>
      </c>
      <c r="H6" s="592">
        <f>480-('Tiempos de producción'!K$107*60)-SUM(H8:H100)</f>
        <v>480</v>
      </c>
      <c r="I6" s="592">
        <f>480-('Tiempos de producción'!L$107*60)-SUM(I8:I100)</f>
        <v>480</v>
      </c>
      <c r="J6" s="592">
        <f>480-('Tiempos de producción'!M$107*60)-SUM(J8:J100)</f>
        <v>480</v>
      </c>
      <c r="K6" s="592">
        <f>480-('Tiempos de producción'!N$107*60)-SUM(K8:K100)</f>
        <v>480</v>
      </c>
      <c r="L6" s="592">
        <f>480-('Tiempos de producción'!O$107*60)-SUM(L8:L100)</f>
        <v>480</v>
      </c>
      <c r="M6" s="592">
        <f>480-('Tiempos de producción'!P$107*60)-SUM(M8:M100)</f>
        <v>480</v>
      </c>
      <c r="N6" s="592">
        <f>480-('Tiempos de producción'!Q$107*60)-SUM(N8:N100)</f>
        <v>480</v>
      </c>
      <c r="O6" s="592">
        <f>480-('Tiempos de producción'!R$107*60)-SUM(O8:O100)</f>
        <v>480</v>
      </c>
      <c r="P6" s="592">
        <f>480-('Tiempos de producción'!S$107*60)-SUM(P8:P100)</f>
        <v>480</v>
      </c>
      <c r="Q6" s="592">
        <f>480-('Tiempos de producción'!T$107*60)-SUM(Q8:Q100)</f>
        <v>480</v>
      </c>
      <c r="R6" s="592">
        <f>480-('Tiempos de producción'!U$107*60)-SUM(R8:R100)</f>
        <v>480</v>
      </c>
      <c r="S6" s="592">
        <f>480-('Tiempos de producción'!V$107*60)-SUM(S8:S100)</f>
        <v>480</v>
      </c>
      <c r="T6" s="592">
        <f>480-('Tiempos de producción'!W$107*60)-SUM(T8:T100)</f>
        <v>480</v>
      </c>
      <c r="U6" s="592">
        <f>480-('Tiempos de producción'!X$107*60)-SUM(U8:U100)</f>
        <v>480</v>
      </c>
      <c r="V6" s="592">
        <f>480-('Tiempos de producción'!Y$107*60)-SUM(V8:V100)</f>
        <v>480</v>
      </c>
      <c r="W6" s="594">
        <f>480-('Tiempos de producción'!Z$107*60)-SUM(W8:W100)</f>
        <v>480</v>
      </c>
      <c r="X6" s="434"/>
    </row>
    <row r="7" spans="1:29" ht="15.75" customHeight="1" thickBot="1">
      <c r="A7" s="297" t="s">
        <v>562</v>
      </c>
      <c r="B7" s="298" t="s">
        <v>581</v>
      </c>
      <c r="C7" s="593"/>
      <c r="D7" s="593"/>
      <c r="E7" s="593"/>
      <c r="F7" s="593"/>
      <c r="G7" s="593"/>
      <c r="H7" s="593"/>
      <c r="I7" s="593"/>
      <c r="J7" s="593"/>
      <c r="K7" s="593"/>
      <c r="L7" s="593"/>
      <c r="M7" s="593"/>
      <c r="N7" s="593"/>
      <c r="O7" s="593"/>
      <c r="P7" s="593"/>
      <c r="Q7" s="593"/>
      <c r="R7" s="593"/>
      <c r="S7" s="593"/>
      <c r="T7" s="593"/>
      <c r="U7" s="593"/>
      <c r="V7" s="593"/>
      <c r="W7" s="595"/>
      <c r="X7" s="438"/>
      <c r="AA7" s="346" t="s">
        <v>34</v>
      </c>
      <c r="AB7" s="346" t="s">
        <v>582</v>
      </c>
      <c r="AC7" s="346" t="s">
        <v>583</v>
      </c>
    </row>
    <row r="8" spans="1:29">
      <c r="A8" s="368">
        <v>160</v>
      </c>
      <c r="B8" s="367" t="str">
        <f>_xlfn.IFNA(VLOOKUP(A8,'Lista de Parametros'!$C$5:$F$1000,4,FALSE),"")</f>
        <v>No ordenes de producción</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70">
        <v>93</v>
      </c>
      <c r="B9" s="367" t="str">
        <f>_xlfn.IFNA(VLOOKUP(A9,'Lista de Parametros'!$C$5:$F$1000,4,FALSE),"")</f>
        <v>Arranque de línea</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70">
        <v>163</v>
      </c>
      <c r="B10" s="367" t="str">
        <f>_xlfn.IFNA(VLOOKUP(A10,'Lista de Parametros'!$C$5:$F$1000,4,FALSE),"")</f>
        <v>Mover personal a otra líneas</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70">
        <v>166</v>
      </c>
      <c r="B11" s="367" t="str">
        <f>_xlfn.IFNA(VLOOKUP(A11,'Lista de Parametros'!$C$5:$F$1000,4,FALSE),"")</f>
        <v>Mover personal a actividades fuera de la Línea.</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70">
        <v>147</v>
      </c>
      <c r="B12" s="367" t="str">
        <f>_xlfn.IFNA(VLOOKUP(A12,'Lista de Parametros'!$C$5:$F$1000,4,FALSE),"")</f>
        <v>Defectos mecánicos de máquina</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70"/>
      <c r="B13" s="367" t="str">
        <f>_xlfn.IFNA(VLOOKUP(A13,'Lista de Parametros'!$C$5:$F$1000,4,FALSE),"")</f>
        <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70"/>
      <c r="B14" s="367" t="str">
        <f>_xlfn.IFNA(VLOOKUP(A14,'Lista de Parametros'!$C$5:$F$1000,4,FALSE),"")</f>
        <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70"/>
      <c r="B15" s="367" t="str">
        <f>_xlfn.IFNA(VLOOKUP(A15,'Lista de Parametros'!$C$5:$F$1000,4,FALSE),"")</f>
        <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70"/>
      <c r="B16" s="367" t="str">
        <f>_xlfn.IFNA(VLOOKUP(A16,'Lista de Parametros'!$C$5:$F$1000,4,FALSE),"")</f>
        <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70"/>
      <c r="B17" s="367" t="str">
        <f>_xlfn.IFNA(VLOOKUP(A17,'Lista de Parametros'!$C$5:$F$1000,4,FALSE),"")</f>
        <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70"/>
      <c r="B18" s="367" t="str">
        <f>_xlfn.IFNA(VLOOKUP(A18,'Lista de Parametros'!$C$5:$F$1000,4,FALSE),"")</f>
        <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70"/>
      <c r="B19" s="367" t="str">
        <f>_xlfn.IFNA(VLOOKUP(A19,'Lista de Parametros'!$C$5:$F$1000,4,FALSE),"")</f>
        <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70"/>
      <c r="B20" s="367" t="str">
        <f>_xlfn.IFNA(VLOOKUP(A20,'Lista de Parametros'!$C$5:$F$1000,4,FALSE),"")</f>
        <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70"/>
      <c r="B21" s="367" t="str">
        <f>_xlfn.IFNA(VLOOKUP(A21,'Lista de Parametros'!$C$5:$F$1000,4,FALSE),"")</f>
        <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70"/>
      <c r="B22" s="367" t="str">
        <f>_xlfn.IFNA(VLOOKUP(A22,'Lista de Parametros'!$C$5:$F$1000,4,FALSE),"")</f>
        <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70"/>
      <c r="B23" s="367" t="str">
        <f>_xlfn.IFNA(VLOOKUP(A23,'Lista de Parametros'!$C$5:$F$1000,4,FALSE),"")</f>
        <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70"/>
      <c r="B24" s="367" t="str">
        <f>_xlfn.IFNA(VLOOKUP(A24,'Lista de Parametros'!$C$5:$F$1000,4,FALSE),"")</f>
        <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70"/>
      <c r="B25" s="367" t="str">
        <f>_xlfn.IFNA(VLOOKUP(A25,'Lista de Parametros'!$C$5:$F$1000,4,FALSE),"")</f>
        <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605" t="s">
        <v>584</v>
      </c>
      <c r="AB25" s="606"/>
      <c r="AC25" s="159">
        <f>SUM(AC8:AC24)</f>
        <v>0</v>
      </c>
    </row>
    <row r="26" spans="1:29">
      <c r="A26" s="370"/>
      <c r="B26" s="367" t="str">
        <f>_xlfn.IFNA(VLOOKUP(A26,'Lista de Parametros'!$C$5:$F$1000,4,FALSE),"")</f>
        <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70"/>
      <c r="B27" s="367" t="str">
        <f>_xlfn.IFNA(VLOOKUP(A27,'Lista de Parametros'!$C$5:$F$1000,4,FALSE),"")</f>
        <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70"/>
      <c r="B28" s="367" t="str">
        <f>_xlfn.IFNA(VLOOKUP(A28,'Lista de Parametros'!$C$5:$F$1000,4,FALSE),"")</f>
        <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70"/>
      <c r="B29" s="367" t="str">
        <f>_xlfn.IFNA(VLOOKUP(A29,'Lista de Parametros'!$C$5:$F$1000,4,FALSE),"")</f>
        <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70"/>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70"/>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70"/>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70"/>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70"/>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70"/>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70"/>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70"/>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70"/>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70"/>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70"/>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70"/>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70"/>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70"/>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70"/>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70"/>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70"/>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70"/>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70"/>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70"/>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70"/>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70"/>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70"/>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70"/>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70"/>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70"/>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70"/>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70"/>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70"/>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70"/>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70"/>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70"/>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70"/>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70"/>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70"/>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70"/>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70"/>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70"/>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70"/>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70"/>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70"/>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70"/>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70"/>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70"/>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70"/>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70"/>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70"/>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70"/>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70"/>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70"/>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70"/>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70"/>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70"/>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70"/>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70"/>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70"/>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70"/>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70"/>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70"/>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70"/>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70"/>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70"/>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70"/>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70"/>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70"/>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70"/>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70"/>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70"/>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70"/>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70"/>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70"/>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9:W32 C8:U8">
    <cfRule type="cellIs" dxfId="7" priority="4" operator="greaterThan">
      <formula>0</formula>
    </cfRule>
  </conditionalFormatting>
  <conditionalFormatting sqref="C33:W70">
    <cfRule type="cellIs" dxfId="6" priority="3" operator="greaterThan">
      <formula>0</formula>
    </cfRule>
  </conditionalFormatting>
  <conditionalFormatting sqref="C71:W100">
    <cfRule type="cellIs" dxfId="5" priority="2" operator="greaterThan">
      <formula>0</formula>
    </cfRule>
  </conditionalFormatting>
  <conditionalFormatting sqref="V8:W8">
    <cfRule type="cellIs" dxfId="4" priority="1" operator="greaterThan">
      <formula>0</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4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c r="A6" s="590" t="s">
        <v>580</v>
      </c>
      <c r="B6" s="387"/>
      <c r="C6" s="607">
        <f>480-('Tiempos de producción'!F$90*60)-SUM(C8:C100)</f>
        <v>480</v>
      </c>
      <c r="D6" s="607">
        <f>480-('Tiempos de producción'!G$90*60)-SUM(D8:D100)</f>
        <v>480</v>
      </c>
      <c r="E6" s="607">
        <f>480-('Tiempos de producción'!H$90*60)-SUM(E8:E100)</f>
        <v>480</v>
      </c>
      <c r="F6" s="607">
        <f>480-('Tiempos de producción'!I$90*60)-SUM(F8:F100)</f>
        <v>480</v>
      </c>
      <c r="G6" s="607">
        <f>480-('Tiempos de producción'!J$90*60)-SUM(G8:G100)</f>
        <v>480</v>
      </c>
      <c r="H6" s="607">
        <f>480-('Tiempos de producción'!K$90*60)-SUM(H8:H100)</f>
        <v>480</v>
      </c>
      <c r="I6" s="607">
        <f>480-('Tiempos de producción'!L$90*60)-SUM(I8:I100)</f>
        <v>480</v>
      </c>
      <c r="J6" s="607">
        <f>480-('Tiempos de producción'!M$90*60)-SUM(J8:J100)</f>
        <v>480</v>
      </c>
      <c r="K6" s="607">
        <f>480-('Tiempos de producción'!N$90*60)-SUM(K8:K100)</f>
        <v>480</v>
      </c>
      <c r="L6" s="607">
        <f>480-('Tiempos de producción'!O$90*60)-SUM(L8:L100)</f>
        <v>480</v>
      </c>
      <c r="M6" s="607">
        <f>480-('Tiempos de producción'!P$90*60)-SUM(M8:M100)</f>
        <v>480</v>
      </c>
      <c r="N6" s="607">
        <f>480-('Tiempos de producción'!Q$90*60)-SUM(N8:N100)</f>
        <v>480</v>
      </c>
      <c r="O6" s="607">
        <f>480-('Tiempos de producción'!R$90*60)-SUM(O8:O100)</f>
        <v>480</v>
      </c>
      <c r="P6" s="607">
        <f>480-('Tiempos de producción'!S$90*60)-SUM(P8:P100)</f>
        <v>480</v>
      </c>
      <c r="Q6" s="607">
        <f>480-('Tiempos de producción'!T$90*60)-SUM(Q8:Q100)</f>
        <v>480</v>
      </c>
      <c r="R6" s="607">
        <f>480-('Tiempos de producción'!U$90*60)-SUM(R8:R100)</f>
        <v>480</v>
      </c>
      <c r="S6" s="607">
        <f>480-('Tiempos de producción'!V$90*60)-SUM(S8:S100)</f>
        <v>480</v>
      </c>
      <c r="T6" s="607">
        <f>480-('Tiempos de producción'!W$90*60)-SUM(T8:T100)</f>
        <v>480</v>
      </c>
      <c r="U6" s="607">
        <f>480-('Tiempos de producción'!X$90*60)-SUM(U8:U100)</f>
        <v>480</v>
      </c>
      <c r="V6" s="607">
        <f>480-('Tiempos de producción'!Y$90*60)-SUM(V8:V100)</f>
        <v>480</v>
      </c>
      <c r="W6" s="609">
        <f>480-('Tiempos de producción'!Z$90*60)-SUM(W8:W100)</f>
        <v>480</v>
      </c>
      <c r="X6" s="434"/>
    </row>
    <row r="7" spans="1:29" ht="15.75" customHeight="1" thickBot="1">
      <c r="A7" s="297" t="s">
        <v>562</v>
      </c>
      <c r="B7" s="298" t="s">
        <v>581</v>
      </c>
      <c r="C7" s="608"/>
      <c r="D7" s="608"/>
      <c r="E7" s="608"/>
      <c r="F7" s="608"/>
      <c r="G7" s="608"/>
      <c r="H7" s="608"/>
      <c r="I7" s="608"/>
      <c r="J7" s="608"/>
      <c r="K7" s="608"/>
      <c r="L7" s="608"/>
      <c r="M7" s="608"/>
      <c r="N7" s="608"/>
      <c r="O7" s="608"/>
      <c r="P7" s="608"/>
      <c r="Q7" s="608"/>
      <c r="R7" s="608"/>
      <c r="S7" s="608"/>
      <c r="T7" s="608"/>
      <c r="U7" s="608"/>
      <c r="V7" s="608"/>
      <c r="W7" s="595"/>
      <c r="X7" s="438"/>
      <c r="AA7" s="346" t="s">
        <v>34</v>
      </c>
      <c r="AB7" s="346" t="s">
        <v>582</v>
      </c>
      <c r="AC7" s="346" t="s">
        <v>583</v>
      </c>
    </row>
    <row r="8" spans="1:29">
      <c r="A8" s="368">
        <v>160</v>
      </c>
      <c r="B8" s="367" t="str">
        <f>_xlfn.IFNA(VLOOKUP(A8,'Lista de Parametros'!$C$5:$F$1000,4,FALSE),"")</f>
        <v>No ordenes de producción</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70">
        <v>166</v>
      </c>
      <c r="B9" s="367" t="str">
        <f>_xlfn.IFNA(VLOOKUP(A9,'Lista de Parametros'!$C$5:$F$1000,4,FALSE),"")</f>
        <v>Mover personal a actividades fuera de la Línea.</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70">
        <v>163</v>
      </c>
      <c r="B10" s="367" t="str">
        <f>_xlfn.IFNA(VLOOKUP(A10,'Lista de Parametros'!$C$5:$F$1000,4,FALSE),"")</f>
        <v>Mover personal a otra líneas</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70">
        <v>147</v>
      </c>
      <c r="B11" s="367" t="str">
        <f>_xlfn.IFNA(VLOOKUP(A11,'Lista de Parametros'!$C$5:$F$1000,4,FALSE),"")</f>
        <v>Defectos mecánicos de máquina</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70"/>
      <c r="B12" s="367" t="str">
        <f>_xlfn.IFNA(VLOOKUP(A12,'Lista de Parametros'!$C$5:$F$1000,4,FALSE),"")</f>
        <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70"/>
      <c r="B13" s="367" t="str">
        <f>_xlfn.IFNA(VLOOKUP(A13,'Lista de Parametros'!$C$5:$F$1000,4,FALSE),"")</f>
        <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70"/>
      <c r="B14" s="367" t="str">
        <f>_xlfn.IFNA(VLOOKUP(A14,'Lista de Parametros'!$C$5:$F$1000,4,FALSE),"")</f>
        <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SUMIF($A$8:$A$100,AA14,$X$8:$X$100)</f>
        <v>0</v>
      </c>
    </row>
    <row r="15" spans="1:29">
      <c r="A15" s="370"/>
      <c r="B15" s="367" t="str">
        <f>_xlfn.IFNA(VLOOKUP(A15,'Lista de Parametros'!$C$5:$F$1000,4,FALSE),"")</f>
        <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70"/>
      <c r="B16" s="367" t="str">
        <f>_xlfn.IFNA(VLOOKUP(A16,'Lista de Parametros'!$C$5:$F$1000,4,FALSE),"")</f>
        <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70"/>
      <c r="B17" s="367" t="str">
        <f>_xlfn.IFNA(VLOOKUP(A17,'Lista de Parametros'!$C$5:$F$1000,4,FALSE),"")</f>
        <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70"/>
      <c r="B18" s="367" t="str">
        <f>_xlfn.IFNA(VLOOKUP(A18,'Lista de Parametros'!$C$5:$F$1000,4,FALSE),"")</f>
        <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70"/>
      <c r="B19" s="367" t="str">
        <f>_xlfn.IFNA(VLOOKUP(A19,'Lista de Parametros'!$C$5:$F$1000,4,FALSE),"")</f>
        <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70"/>
      <c r="B20" s="367" t="str">
        <f>_xlfn.IFNA(VLOOKUP(A20,'Lista de Parametros'!$C$5:$F$1000,4,FALSE),"")</f>
        <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70"/>
      <c r="B21" s="367" t="str">
        <f>_xlfn.IFNA(VLOOKUP(A21,'Lista de Parametros'!$C$5:$F$1000,4,FALSE),"")</f>
        <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70"/>
      <c r="B22" s="367" t="str">
        <f>_xlfn.IFNA(VLOOKUP(A22,'Lista de Parametros'!$C$5:$F$1000,4,FALSE),"")</f>
        <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70"/>
      <c r="B23" s="367" t="str">
        <f>_xlfn.IFNA(VLOOKUP(A23,'Lista de Parametros'!$C$5:$F$1000,4,FALSE),"")</f>
        <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70"/>
      <c r="B24" s="367" t="str">
        <f>_xlfn.IFNA(VLOOKUP(A24,'Lista de Parametros'!$C$5:$F$1000,4,FALSE),"")</f>
        <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70"/>
      <c r="B25" s="367" t="str">
        <f>_xlfn.IFNA(VLOOKUP(A25,'Lista de Parametros'!$C$5:$F$1000,4,FALSE),"")</f>
        <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587" t="s">
        <v>584</v>
      </c>
      <c r="AB25" s="387"/>
      <c r="AC25" s="159">
        <f>SUM(AC8:AC24)</f>
        <v>0</v>
      </c>
    </row>
    <row r="26" spans="1:29">
      <c r="A26" s="370"/>
      <c r="B26" s="367" t="str">
        <f>_xlfn.IFNA(VLOOKUP(A26,'Lista de Parametros'!$C$5:$F$1000,4,FALSE),"")</f>
        <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70"/>
      <c r="B27" s="367" t="str">
        <f>_xlfn.IFNA(VLOOKUP(A27,'Lista de Parametros'!$C$5:$F$1000,4,FALSE),"")</f>
        <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70"/>
      <c r="B28" s="367" t="str">
        <f>_xlfn.IFNA(VLOOKUP(A28,'Lista de Parametros'!$C$5:$F$1000,4,FALSE),"")</f>
        <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70"/>
      <c r="B29" s="367" t="str">
        <f>_xlfn.IFNA(VLOOKUP(A29,'Lista de Parametros'!$C$5:$F$1000,4,FALSE),"")</f>
        <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70"/>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70"/>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70"/>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70"/>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70"/>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70"/>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70"/>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70"/>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70"/>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70"/>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70"/>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70"/>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70"/>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70"/>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70"/>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70"/>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70"/>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70"/>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70"/>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70"/>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70"/>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70"/>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70"/>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70"/>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70"/>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70"/>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70"/>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70"/>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70"/>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70"/>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70"/>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70"/>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70"/>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70"/>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70"/>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70"/>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70"/>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70"/>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70"/>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70"/>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70"/>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70"/>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70"/>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70"/>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70"/>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70"/>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70"/>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70"/>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70"/>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70"/>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70"/>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70"/>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70"/>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70"/>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70"/>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70"/>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70"/>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70"/>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70"/>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70"/>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70"/>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70"/>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70"/>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70"/>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70"/>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70"/>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70"/>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70"/>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70"/>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70"/>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70"/>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9:W32 C8:U8">
    <cfRule type="cellIs" dxfId="3" priority="4" operator="greaterThan">
      <formula>0</formula>
    </cfRule>
  </conditionalFormatting>
  <conditionalFormatting sqref="C33:W70">
    <cfRule type="cellIs" dxfId="2" priority="3" operator="greaterThan">
      <formula>0</formula>
    </cfRule>
  </conditionalFormatting>
  <conditionalFormatting sqref="C71:W100">
    <cfRule type="cellIs" dxfId="1" priority="2" operator="greaterThan">
      <formula>0</formula>
    </cfRule>
  </conditionalFormatting>
  <conditionalFormatting sqref="V8:W8">
    <cfRule type="cellIs" dxfId="0" priority="1" operator="greaterThan">
      <formula>0</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D5:G13"/>
  <sheetViews>
    <sheetView workbookViewId="0">
      <selection activeCell="D19" sqref="D19"/>
    </sheetView>
  </sheetViews>
  <sheetFormatPr baseColWidth="10" defaultRowHeight="15"/>
  <cols>
    <col min="5" max="5" width="20" bestFit="1" customWidth="1"/>
    <col min="6" max="6" width="25.28515625" bestFit="1" customWidth="1"/>
    <col min="7" max="7" width="34.42578125" bestFit="1" customWidth="1"/>
  </cols>
  <sheetData>
    <row r="5" spans="4:7" ht="15.75" customHeight="1" thickBot="1"/>
    <row r="6" spans="4:7">
      <c r="D6" s="199" t="s">
        <v>570</v>
      </c>
      <c r="E6" s="200" t="s">
        <v>585</v>
      </c>
      <c r="F6" s="200" t="s">
        <v>586</v>
      </c>
      <c r="G6" s="201" t="s">
        <v>587</v>
      </c>
    </row>
    <row r="7" spans="4:7">
      <c r="D7" s="205" t="s">
        <v>30</v>
      </c>
      <c r="E7" s="344" t="s">
        <v>588</v>
      </c>
      <c r="F7" s="344">
        <v>196</v>
      </c>
      <c r="G7" s="202">
        <v>228</v>
      </c>
    </row>
    <row r="8" spans="4:7">
      <c r="D8" s="205" t="s">
        <v>30</v>
      </c>
      <c r="E8" s="344" t="s">
        <v>589</v>
      </c>
      <c r="F8" s="344">
        <v>169</v>
      </c>
      <c r="G8" s="202">
        <v>210</v>
      </c>
    </row>
    <row r="9" spans="4:7">
      <c r="D9" s="205" t="s">
        <v>30</v>
      </c>
      <c r="E9" s="344" t="s">
        <v>590</v>
      </c>
      <c r="F9" s="344">
        <v>188</v>
      </c>
      <c r="G9" s="202">
        <v>205</v>
      </c>
    </row>
    <row r="10" spans="4:7">
      <c r="D10" s="206" t="s">
        <v>591</v>
      </c>
      <c r="E10" s="344" t="s">
        <v>592</v>
      </c>
      <c r="F10" s="344">
        <v>53</v>
      </c>
      <c r="G10" s="202">
        <v>55</v>
      </c>
    </row>
    <row r="11" spans="4:7">
      <c r="D11" s="206" t="s">
        <v>591</v>
      </c>
      <c r="E11" s="344" t="s">
        <v>593</v>
      </c>
      <c r="F11" s="344">
        <v>49</v>
      </c>
      <c r="G11" s="202">
        <v>51</v>
      </c>
    </row>
    <row r="12" spans="4:7">
      <c r="D12" s="206" t="s">
        <v>591</v>
      </c>
      <c r="E12" s="344" t="s">
        <v>594</v>
      </c>
      <c r="F12" s="344">
        <v>210</v>
      </c>
      <c r="G12" s="202">
        <v>218</v>
      </c>
    </row>
    <row r="13" spans="4:7" ht="15.75" customHeight="1" thickBot="1">
      <c r="D13" s="207" t="s">
        <v>591</v>
      </c>
      <c r="E13" s="203" t="s">
        <v>595</v>
      </c>
      <c r="F13" s="203">
        <v>147</v>
      </c>
      <c r="G13" s="204">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249977111117893"/>
  </sheetPr>
  <dimension ref="B4:AA216"/>
  <sheetViews>
    <sheetView zoomScale="60" zoomScaleNormal="60" workbookViewId="0">
      <pane xSplit="5" ySplit="5" topLeftCell="F186" activePane="bottomRight" state="frozen"/>
      <selection pane="topRight" activeCell="F1" sqref="F1"/>
      <selection pane="bottomLeft" activeCell="A6" sqref="A6"/>
      <selection pane="bottomRight" activeCell="E210" sqref="E210"/>
    </sheetView>
  </sheetViews>
  <sheetFormatPr baseColWidth="10" defaultRowHeight="15"/>
  <cols>
    <col min="4" max="4" width="49.5703125" bestFit="1" customWidth="1"/>
    <col min="5" max="5" width="19.28515625" bestFit="1" customWidth="1"/>
  </cols>
  <sheetData>
    <row r="4" spans="2:27">
      <c r="B4" s="570" t="s">
        <v>561</v>
      </c>
      <c r="C4" s="570" t="s">
        <v>562</v>
      </c>
      <c r="D4" s="570" t="s">
        <v>563</v>
      </c>
      <c r="E4" s="570" t="s">
        <v>564</v>
      </c>
      <c r="F4" s="583" t="s">
        <v>0</v>
      </c>
      <c r="G4" s="386"/>
      <c r="H4" s="387"/>
      <c r="I4" s="583" t="s">
        <v>1</v>
      </c>
      <c r="J4" s="386"/>
      <c r="K4" s="387"/>
      <c r="L4" s="583" t="s">
        <v>2</v>
      </c>
      <c r="M4" s="386"/>
      <c r="N4" s="387"/>
      <c r="O4" s="583" t="s">
        <v>3</v>
      </c>
      <c r="P4" s="386"/>
      <c r="Q4" s="387"/>
      <c r="R4" s="583" t="s">
        <v>4</v>
      </c>
      <c r="S4" s="386"/>
      <c r="T4" s="387"/>
      <c r="U4" s="583" t="s">
        <v>5</v>
      </c>
      <c r="V4" s="386"/>
      <c r="W4" s="387"/>
      <c r="X4" s="583" t="s">
        <v>6</v>
      </c>
      <c r="Y4" s="386"/>
      <c r="Z4" s="387"/>
      <c r="AA4" s="567" t="s">
        <v>565</v>
      </c>
    </row>
    <row r="5" spans="2:27">
      <c r="B5" s="374"/>
      <c r="C5" s="374"/>
      <c r="D5" s="374"/>
      <c r="E5" s="374"/>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1" t="s">
        <v>568</v>
      </c>
      <c r="X5" s="291" t="s">
        <v>566</v>
      </c>
      <c r="Y5" s="291" t="s">
        <v>567</v>
      </c>
      <c r="Z5" s="291" t="s">
        <v>568</v>
      </c>
      <c r="AA5" s="374"/>
    </row>
    <row r="6" spans="2:27">
      <c r="B6" s="185" t="s">
        <v>10</v>
      </c>
      <c r="C6" s="184">
        <f>'Plan Actual'!B9</f>
        <v>0</v>
      </c>
      <c r="D6" s="184">
        <f>'Plan Actual'!C9</f>
        <v>0</v>
      </c>
      <c r="E6" s="344" t="str">
        <f>IFERROR(VLOOKUP(C6,'[5]Base de Datos CSL'!$B$8:$J$297,9,FALSE),"")</f>
        <v/>
      </c>
      <c r="F6" s="344" t="str">
        <f>IFERROR('Plan Actual'!G10/'Tiempos de producción'!$E6,"")</f>
        <v/>
      </c>
      <c r="G6" s="344" t="str">
        <f>IFERROR('Plan Actual'!H10/'Tiempos de producción'!$E6,"")</f>
        <v/>
      </c>
      <c r="H6" s="344" t="str">
        <f>IFERROR('Plan Actual'!I10/'Tiempos de producción'!$E6,"")</f>
        <v/>
      </c>
      <c r="I6" s="344" t="str">
        <f>IFERROR('Plan Actual'!J10/'Tiempos de producción'!$E6,"")</f>
        <v/>
      </c>
      <c r="J6" s="344" t="str">
        <f>IFERROR('Plan Actual'!K10/'Tiempos de producción'!$E6,"")</f>
        <v/>
      </c>
      <c r="K6" s="344" t="str">
        <f>IFERROR('Plan Actual'!L10/'Tiempos de producción'!$E6,"")</f>
        <v/>
      </c>
      <c r="L6" s="344" t="str">
        <f>IFERROR('Plan Actual'!M10/'Tiempos de producción'!$E6,"")</f>
        <v/>
      </c>
      <c r="M6" s="344" t="str">
        <f>IFERROR('Plan Actual'!N10/'Tiempos de producción'!$E6,"")</f>
        <v/>
      </c>
      <c r="N6" s="344" t="str">
        <f>IFERROR('Plan Actual'!O10/'Tiempos de producción'!$E6,"")</f>
        <v/>
      </c>
      <c r="O6" s="344" t="str">
        <f>IFERROR('Plan Actual'!P10/'Tiempos de producción'!$E6,"")</f>
        <v/>
      </c>
      <c r="P6" s="344" t="str">
        <f>IFERROR('Plan Actual'!Q10/'Tiempos de producción'!$E6,"")</f>
        <v/>
      </c>
      <c r="Q6" s="344" t="str">
        <f>IFERROR('Plan Actual'!R10/'Tiempos de producción'!$E6,"")</f>
        <v/>
      </c>
      <c r="R6" s="344" t="str">
        <f>IFERROR('Plan Actual'!S10/'Tiempos de producción'!$E6,"")</f>
        <v/>
      </c>
      <c r="S6" s="344" t="str">
        <f>IFERROR('Plan Actual'!T10/'Tiempos de producción'!$E6,"")</f>
        <v/>
      </c>
      <c r="T6" s="344" t="str">
        <f>IFERROR('Plan Actual'!U10/'Tiempos de producción'!$E6,"")</f>
        <v/>
      </c>
      <c r="U6" s="344" t="str">
        <f>IFERROR('Plan Actual'!V10/'Tiempos de producción'!$E6,"")</f>
        <v/>
      </c>
      <c r="V6" s="344" t="str">
        <f>IFERROR('Plan Actual'!W10/'Tiempos de producción'!$E6,"")</f>
        <v/>
      </c>
      <c r="W6" s="344" t="str">
        <f>IFERROR('Plan Actual'!X10/'Tiempos de producción'!$E6,"")</f>
        <v/>
      </c>
      <c r="X6" s="344" t="str">
        <f>IFERROR('Plan Actual'!Y10/'Tiempos de producción'!$E6,"")</f>
        <v/>
      </c>
      <c r="Y6" s="344" t="str">
        <f>IFERROR('Plan Actual'!Z10/'Tiempos de producción'!$E6,"")</f>
        <v/>
      </c>
      <c r="Z6" s="344" t="str">
        <f>IFERROR('Plan Actual'!AA10/'Tiempos de producción'!$E6,"")</f>
        <v/>
      </c>
      <c r="AA6" s="568">
        <f>SUM(F17:Z17)</f>
        <v>0</v>
      </c>
    </row>
    <row r="7" spans="2:27">
      <c r="B7" s="185" t="s">
        <v>10</v>
      </c>
      <c r="C7" s="184">
        <f>'Plan Actual'!B11</f>
        <v>0</v>
      </c>
      <c r="D7" s="184">
        <f>'Plan Actual'!C11</f>
        <v>0</v>
      </c>
      <c r="E7" s="369" t="str">
        <f>IFERROR(VLOOKUP(C7,'[5]Base de Datos CSL'!$B$8:$J$297,9,FALSE),"")</f>
        <v/>
      </c>
      <c r="F7" s="344" t="str">
        <f>IFERROR('Plan Actual'!G12/'Tiempos de producción'!$E7,"")</f>
        <v/>
      </c>
      <c r="G7" s="344" t="str">
        <f>IFERROR('Plan Actual'!H12/'Tiempos de producción'!$E7,"")</f>
        <v/>
      </c>
      <c r="H7" s="344" t="str">
        <f>IFERROR('Plan Actual'!I12/'Tiempos de producción'!$E7,"")</f>
        <v/>
      </c>
      <c r="I7" s="344" t="str">
        <f>IFERROR('Plan Actual'!J12/'Tiempos de producción'!$E7,"")</f>
        <v/>
      </c>
      <c r="J7" s="344" t="str">
        <f>IFERROR('Plan Actual'!K12/'Tiempos de producción'!$E7,"")</f>
        <v/>
      </c>
      <c r="K7" s="344" t="str">
        <f>IFERROR('Plan Actual'!L12/'Tiempos de producción'!$E7,"")</f>
        <v/>
      </c>
      <c r="L7" s="344" t="str">
        <f>IFERROR('Plan Actual'!M12/'Tiempos de producción'!$E7,"")</f>
        <v/>
      </c>
      <c r="M7" s="344" t="str">
        <f>IFERROR('Plan Actual'!N12/'Tiempos de producción'!$E7,"")</f>
        <v/>
      </c>
      <c r="N7" s="344" t="str">
        <f>IFERROR('Plan Actual'!O12/'Tiempos de producción'!$E7,"")</f>
        <v/>
      </c>
      <c r="O7" s="344" t="str">
        <f>IFERROR('Plan Actual'!P12/'Tiempos de producción'!$E7,"")</f>
        <v/>
      </c>
      <c r="P7" s="344" t="str">
        <f>IFERROR('Plan Actual'!Q12/'Tiempos de producción'!$E7,"")</f>
        <v/>
      </c>
      <c r="Q7" s="344" t="str">
        <f>IFERROR('Plan Actual'!R12/'Tiempos de producción'!$E7,"")</f>
        <v/>
      </c>
      <c r="R7" s="344" t="str">
        <f>IFERROR('Plan Actual'!S12/'Tiempos de producción'!$E7,"")</f>
        <v/>
      </c>
      <c r="S7" s="344" t="str">
        <f>IFERROR('Plan Actual'!T12/'Tiempos de producción'!$E7,"")</f>
        <v/>
      </c>
      <c r="T7" s="344" t="str">
        <f>IFERROR('Plan Actual'!U12/'Tiempos de producción'!$E7,"")</f>
        <v/>
      </c>
      <c r="U7" s="344" t="str">
        <f>IFERROR('Plan Actual'!V12/'Tiempos de producción'!$E7,"")</f>
        <v/>
      </c>
      <c r="V7" s="344" t="str">
        <f>IFERROR('Plan Actual'!W12/'Tiempos de producción'!$E7,"")</f>
        <v/>
      </c>
      <c r="W7" s="344" t="str">
        <f>IFERROR('Plan Actual'!X12/'Tiempos de producción'!$E7,"")</f>
        <v/>
      </c>
      <c r="X7" s="344" t="str">
        <f>IFERROR('Plan Actual'!Y12/'Tiempos de producción'!$E7,"")</f>
        <v/>
      </c>
      <c r="Y7" s="344" t="str">
        <f>IFERROR('Plan Actual'!Z12/'Tiempos de producción'!$E7,"")</f>
        <v/>
      </c>
      <c r="Z7" s="344" t="str">
        <f>IFERROR('Plan Actual'!AA12/'Tiempos de producción'!$E7,"")</f>
        <v/>
      </c>
      <c r="AA7" s="390"/>
    </row>
    <row r="8" spans="2:27">
      <c r="B8" s="185" t="s">
        <v>10</v>
      </c>
      <c r="C8" s="184">
        <f>'Plan Actual'!B13</f>
        <v>0</v>
      </c>
      <c r="D8" s="184">
        <f>'Plan Actual'!C13</f>
        <v>0</v>
      </c>
      <c r="E8" s="369" t="str">
        <f>IFERROR(VLOOKUP(C8,'[5]Base de Datos CSL'!$B$8:$J$297,9,FALSE),"")</f>
        <v/>
      </c>
      <c r="F8" s="344" t="str">
        <f>IFERROR('Plan Actual'!G14/'Tiempos de producción'!$E8,"")</f>
        <v/>
      </c>
      <c r="G8" s="344" t="str">
        <f>IFERROR('Plan Actual'!H14/'Tiempos de producción'!$E8,"")</f>
        <v/>
      </c>
      <c r="H8" s="344" t="str">
        <f>IFERROR('Plan Actual'!I14/'Tiempos de producción'!$E8,"")</f>
        <v/>
      </c>
      <c r="I8" s="344" t="str">
        <f>IFERROR('Plan Actual'!J14/'Tiempos de producción'!$E8,"")</f>
        <v/>
      </c>
      <c r="J8" s="344" t="str">
        <f>IFERROR('Plan Actual'!K14/'Tiempos de producción'!$E8,"")</f>
        <v/>
      </c>
      <c r="K8" s="344" t="str">
        <f>IFERROR('Plan Actual'!L14/'Tiempos de producción'!$E8,"")</f>
        <v/>
      </c>
      <c r="L8" s="344" t="str">
        <f>IFERROR('Plan Actual'!M14/'Tiempos de producción'!$E8,"")</f>
        <v/>
      </c>
      <c r="M8" s="344" t="str">
        <f>IFERROR('Plan Actual'!N14/'Tiempos de producción'!$E8,"")</f>
        <v/>
      </c>
      <c r="N8" s="344" t="str">
        <f>IFERROR('Plan Actual'!O14/'Tiempos de producción'!$E8,"")</f>
        <v/>
      </c>
      <c r="O8" s="344" t="str">
        <f>IFERROR('Plan Actual'!P14/'Tiempos de producción'!$E8,"")</f>
        <v/>
      </c>
      <c r="P8" s="344" t="str">
        <f>IFERROR('Plan Actual'!Q14/'Tiempos de producción'!$E8,"")</f>
        <v/>
      </c>
      <c r="Q8" s="344" t="str">
        <f>IFERROR('Plan Actual'!R14/'Tiempos de producción'!$E8,"")</f>
        <v/>
      </c>
      <c r="R8" s="344" t="str">
        <f>IFERROR('Plan Actual'!S14/'Tiempos de producción'!$E8,"")</f>
        <v/>
      </c>
      <c r="S8" s="344" t="str">
        <f>IFERROR('Plan Actual'!T14/'Tiempos de producción'!$E8,"")</f>
        <v/>
      </c>
      <c r="T8" s="344" t="str">
        <f>IFERROR('Plan Actual'!U14/'Tiempos de producción'!$E8,"")</f>
        <v/>
      </c>
      <c r="U8" s="344" t="str">
        <f>IFERROR('Plan Actual'!V14/'Tiempos de producción'!$E8,"")</f>
        <v/>
      </c>
      <c r="V8" s="344" t="str">
        <f>IFERROR('Plan Actual'!W14/'Tiempos de producción'!$E8,"")</f>
        <v/>
      </c>
      <c r="W8" s="344" t="str">
        <f>IFERROR('Plan Actual'!X14/'Tiempos de producción'!$E8,"")</f>
        <v/>
      </c>
      <c r="X8" s="344" t="str">
        <f>IFERROR('Plan Actual'!Y14/'Tiempos de producción'!$E8,"")</f>
        <v/>
      </c>
      <c r="Y8" s="344" t="str">
        <f>IFERROR('Plan Actual'!Z14/'Tiempos de producción'!$E8,"")</f>
        <v/>
      </c>
      <c r="Z8" s="344" t="str">
        <f>IFERROR('Plan Actual'!AA14/'Tiempos de producción'!$E8,"")</f>
        <v/>
      </c>
      <c r="AA8" s="390"/>
    </row>
    <row r="9" spans="2:27">
      <c r="B9" s="185" t="s">
        <v>10</v>
      </c>
      <c r="C9" s="184">
        <f>'Plan Actual'!B15</f>
        <v>0</v>
      </c>
      <c r="D9" s="184">
        <f>'Plan Actual'!C15</f>
        <v>0</v>
      </c>
      <c r="E9" s="369" t="str">
        <f>IFERROR(VLOOKUP(C9,'[5]Base de Datos CSL'!$B$8:$J$297,9,FALSE),"")</f>
        <v/>
      </c>
      <c r="F9" s="344" t="str">
        <f>IFERROR('Plan Actual'!G16/'Tiempos de producción'!$E9,"")</f>
        <v/>
      </c>
      <c r="G9" s="344" t="str">
        <f>IFERROR('Plan Actual'!H16/'Tiempos de producción'!$E9,"")</f>
        <v/>
      </c>
      <c r="H9" s="344" t="str">
        <f>IFERROR('Plan Actual'!I16/'Tiempos de producción'!$E9,"")</f>
        <v/>
      </c>
      <c r="I9" s="344" t="str">
        <f>IFERROR('Plan Actual'!J16/'Tiempos de producción'!$E9,"")</f>
        <v/>
      </c>
      <c r="J9" s="344" t="str">
        <f>IFERROR('Plan Actual'!K16/'Tiempos de producción'!$E9,"")</f>
        <v/>
      </c>
      <c r="K9" s="344" t="str">
        <f>IFERROR('Plan Actual'!L16/'Tiempos de producción'!$E9,"")</f>
        <v/>
      </c>
      <c r="L9" s="344" t="str">
        <f>IFERROR('Plan Actual'!M16/'Tiempos de producción'!$E9,"")</f>
        <v/>
      </c>
      <c r="M9" s="344" t="str">
        <f>IFERROR('Plan Actual'!N16/'Tiempos de producción'!$E9,"")</f>
        <v/>
      </c>
      <c r="N9" s="344" t="str">
        <f>IFERROR('Plan Actual'!O16/'Tiempos de producción'!$E9,"")</f>
        <v/>
      </c>
      <c r="O9" s="344" t="str">
        <f>IFERROR('Plan Actual'!P16/'Tiempos de producción'!$E9,"")</f>
        <v/>
      </c>
      <c r="P9" s="344" t="str">
        <f>IFERROR('Plan Actual'!Q16/'Tiempos de producción'!$E9,"")</f>
        <v/>
      </c>
      <c r="Q9" s="344" t="str">
        <f>IFERROR('Plan Actual'!R16/'Tiempos de producción'!$E9,"")</f>
        <v/>
      </c>
      <c r="R9" s="344" t="str">
        <f>IFERROR('Plan Actual'!S16/'Tiempos de producción'!$E9,"")</f>
        <v/>
      </c>
      <c r="S9" s="344" t="str">
        <f>IFERROR('Plan Actual'!T16/'Tiempos de producción'!$E9,"")</f>
        <v/>
      </c>
      <c r="T9" s="344" t="str">
        <f>IFERROR('Plan Actual'!U16/'Tiempos de producción'!$E9,"")</f>
        <v/>
      </c>
      <c r="U9" s="344" t="str">
        <f>IFERROR('Plan Actual'!V16/'Tiempos de producción'!$E9,"")</f>
        <v/>
      </c>
      <c r="V9" s="344" t="str">
        <f>IFERROR('Plan Actual'!W16/'Tiempos de producción'!$E9,"")</f>
        <v/>
      </c>
      <c r="W9" s="344" t="str">
        <f>IFERROR('Plan Actual'!X16/'Tiempos de producción'!$E9,"")</f>
        <v/>
      </c>
      <c r="X9" s="344" t="str">
        <f>IFERROR('Plan Actual'!Y16/'Tiempos de producción'!$E9,"")</f>
        <v/>
      </c>
      <c r="Y9" s="344" t="str">
        <f>IFERROR('Plan Actual'!Z16/'Tiempos de producción'!$E9,"")</f>
        <v/>
      </c>
      <c r="Z9" s="344" t="str">
        <f>IFERROR('Plan Actual'!AA16/'Tiempos de producción'!$E9,"")</f>
        <v/>
      </c>
      <c r="AA9" s="390"/>
    </row>
    <row r="10" spans="2:27">
      <c r="B10" s="185" t="s">
        <v>10</v>
      </c>
      <c r="C10" s="184">
        <f>'Plan Actual'!B17</f>
        <v>0</v>
      </c>
      <c r="D10" s="184">
        <f>'Plan Actual'!C17</f>
        <v>0</v>
      </c>
      <c r="E10" s="369" t="str">
        <f>IFERROR(VLOOKUP(C10,'[5]Base de Datos CSL'!$B$8:$J$297,9,FALSE),"")</f>
        <v/>
      </c>
      <c r="F10" s="344" t="str">
        <f>IFERROR('Plan Actual'!G18/'Tiempos de producción'!$E10,"")</f>
        <v/>
      </c>
      <c r="G10" s="344" t="str">
        <f>IFERROR('Plan Actual'!H18/'Tiempos de producción'!$E10,"")</f>
        <v/>
      </c>
      <c r="H10" s="344" t="str">
        <f>IFERROR('Plan Actual'!I18/'Tiempos de producción'!$E10,"")</f>
        <v/>
      </c>
      <c r="I10" s="344" t="str">
        <f>IFERROR('Plan Actual'!J18/'Tiempos de producción'!$E10,"")</f>
        <v/>
      </c>
      <c r="J10" s="344" t="str">
        <f>IFERROR('Plan Actual'!K18/'Tiempos de producción'!$E10,"")</f>
        <v/>
      </c>
      <c r="K10" s="344" t="str">
        <f>IFERROR('Plan Actual'!L18/'Tiempos de producción'!$E10,"")</f>
        <v/>
      </c>
      <c r="L10" s="344" t="str">
        <f>IFERROR('Plan Actual'!M18/'Tiempos de producción'!$E10,"")</f>
        <v/>
      </c>
      <c r="M10" s="344" t="str">
        <f>IFERROR('Plan Actual'!N18/'Tiempos de producción'!$E10,"")</f>
        <v/>
      </c>
      <c r="N10" s="344" t="str">
        <f>IFERROR('Plan Actual'!O18/'Tiempos de producción'!$E10,"")</f>
        <v/>
      </c>
      <c r="O10" s="344" t="str">
        <f>IFERROR('Plan Actual'!P18/'Tiempos de producción'!$E10,"")</f>
        <v/>
      </c>
      <c r="P10" s="344" t="str">
        <f>IFERROR('Plan Actual'!Q18/'Tiempos de producción'!$E10,"")</f>
        <v/>
      </c>
      <c r="Q10" s="344" t="str">
        <f>IFERROR('Plan Actual'!R18/'Tiempos de producción'!$E10,"")</f>
        <v/>
      </c>
      <c r="R10" s="344" t="str">
        <f>IFERROR('Plan Actual'!S18/'Tiempos de producción'!$E10,"")</f>
        <v/>
      </c>
      <c r="S10" s="344" t="str">
        <f>IFERROR('Plan Actual'!T18/'Tiempos de producción'!$E10,"")</f>
        <v/>
      </c>
      <c r="T10" s="344" t="str">
        <f>IFERROR('Plan Actual'!U18/'Tiempos de producción'!$E10,"")</f>
        <v/>
      </c>
      <c r="U10" s="344" t="str">
        <f>IFERROR('Plan Actual'!V18/'Tiempos de producción'!$E10,"")</f>
        <v/>
      </c>
      <c r="V10" s="344" t="str">
        <f>IFERROR('Plan Actual'!W18/'Tiempos de producción'!$E10,"")</f>
        <v/>
      </c>
      <c r="W10" s="344" t="str">
        <f>IFERROR('Plan Actual'!X18/'Tiempos de producción'!$E10,"")</f>
        <v/>
      </c>
      <c r="X10" s="344" t="str">
        <f>IFERROR('Plan Actual'!Y18/'Tiempos de producción'!$E10,"")</f>
        <v/>
      </c>
      <c r="Y10" s="344" t="str">
        <f>IFERROR('Plan Actual'!Z18/'Tiempos de producción'!$E10,"")</f>
        <v/>
      </c>
      <c r="Z10" s="344" t="str">
        <f>IFERROR('Plan Actual'!AA18/'Tiempos de producción'!$E10,"")</f>
        <v/>
      </c>
      <c r="AA10" s="390"/>
    </row>
    <row r="11" spans="2:27">
      <c r="B11" s="185" t="s">
        <v>10</v>
      </c>
      <c r="C11" s="184">
        <f>'Plan Actual'!B19</f>
        <v>0</v>
      </c>
      <c r="D11" s="184">
        <f>'Plan Actual'!C19</f>
        <v>0</v>
      </c>
      <c r="E11" s="369" t="str">
        <f>IFERROR(VLOOKUP(C11,'[5]Base de Datos CSL'!$B$8:$J$297,9,FALSE),"")</f>
        <v/>
      </c>
      <c r="F11" s="344" t="str">
        <f>IFERROR('Plan Actual'!G20/'Tiempos de producción'!$E11,"")</f>
        <v/>
      </c>
      <c r="G11" s="344" t="str">
        <f>IFERROR('Plan Actual'!H20/'Tiempos de producción'!$E11,"")</f>
        <v/>
      </c>
      <c r="H11" s="344" t="str">
        <f>IFERROR('Plan Actual'!I20/'Tiempos de producción'!$E11,"")</f>
        <v/>
      </c>
      <c r="I11" s="344" t="str">
        <f>IFERROR('Plan Actual'!J20/'Tiempos de producción'!$E11,"")</f>
        <v/>
      </c>
      <c r="J11" s="344" t="str">
        <f>IFERROR('Plan Actual'!K20/'Tiempos de producción'!$E11,"")</f>
        <v/>
      </c>
      <c r="K11" s="344" t="str">
        <f>IFERROR('Plan Actual'!L20/'Tiempos de producción'!$E11,"")</f>
        <v/>
      </c>
      <c r="L11" s="344" t="str">
        <f>IFERROR('Plan Actual'!M20/'Tiempos de producción'!$E11,"")</f>
        <v/>
      </c>
      <c r="M11" s="344" t="str">
        <f>IFERROR('Plan Actual'!N20/'Tiempos de producción'!$E11,"")</f>
        <v/>
      </c>
      <c r="N11" s="344" t="str">
        <f>IFERROR('Plan Actual'!O20/'Tiempos de producción'!$E11,"")</f>
        <v/>
      </c>
      <c r="O11" s="344" t="str">
        <f>IFERROR('Plan Actual'!P20/'Tiempos de producción'!$E11,"")</f>
        <v/>
      </c>
      <c r="P11" s="344" t="str">
        <f>IFERROR('Plan Actual'!Q20/'Tiempos de producción'!$E11,"")</f>
        <v/>
      </c>
      <c r="Q11" s="344" t="str">
        <f>IFERROR('Plan Actual'!R20/'Tiempos de producción'!$E11,"")</f>
        <v/>
      </c>
      <c r="R11" s="344" t="str">
        <f>IFERROR('Plan Actual'!S20/'Tiempos de producción'!$E11,"")</f>
        <v/>
      </c>
      <c r="S11" s="344" t="str">
        <f>IFERROR('Plan Actual'!T20/'Tiempos de producción'!$E11,"")</f>
        <v/>
      </c>
      <c r="T11" s="344" t="str">
        <f>IFERROR('Plan Actual'!U20/'Tiempos de producción'!$E11,"")</f>
        <v/>
      </c>
      <c r="U11" s="344" t="str">
        <f>IFERROR('Plan Actual'!V20/'Tiempos de producción'!$E11,"")</f>
        <v/>
      </c>
      <c r="V11" s="344" t="str">
        <f>IFERROR('Plan Actual'!W20/'Tiempos de producción'!$E11,"")</f>
        <v/>
      </c>
      <c r="W11" s="344" t="str">
        <f>IFERROR('Plan Actual'!X20/'Tiempos de producción'!$E11,"")</f>
        <v/>
      </c>
      <c r="X11" s="344" t="str">
        <f>IFERROR('Plan Actual'!Y20/'Tiempos de producción'!$E11,"")</f>
        <v/>
      </c>
      <c r="Y11" s="344" t="str">
        <f>IFERROR('Plan Actual'!Z20/'Tiempos de producción'!$E11,"")</f>
        <v/>
      </c>
      <c r="Z11" s="344" t="str">
        <f>IFERROR('Plan Actual'!AA20/'Tiempos de producción'!$E11,"")</f>
        <v/>
      </c>
      <c r="AA11" s="390"/>
    </row>
    <row r="12" spans="2:27">
      <c r="B12" s="185" t="s">
        <v>10</v>
      </c>
      <c r="C12" s="184">
        <f>'Plan Actual'!B21</f>
        <v>0</v>
      </c>
      <c r="D12" s="184">
        <f>'Plan Actual'!C21</f>
        <v>0</v>
      </c>
      <c r="E12" s="369" t="str">
        <f>IFERROR(VLOOKUP(C12,'[5]Base de Datos CSL'!$B$8:$J$297,9,FALSE),"")</f>
        <v/>
      </c>
      <c r="F12" s="344" t="str">
        <f>IFERROR('Plan Actual'!G22/'Tiempos de producción'!$E12,"")</f>
        <v/>
      </c>
      <c r="G12" s="344" t="str">
        <f>IFERROR('Plan Actual'!H22/'Tiempos de producción'!$E12,"")</f>
        <v/>
      </c>
      <c r="H12" s="344" t="str">
        <f>IFERROR('Plan Actual'!I22/'Tiempos de producción'!$E12,"")</f>
        <v/>
      </c>
      <c r="I12" s="344" t="str">
        <f>IFERROR('Plan Actual'!J22/'Tiempos de producción'!$E12,"")</f>
        <v/>
      </c>
      <c r="J12" s="344" t="str">
        <f>IFERROR('Plan Actual'!K22/'Tiempos de producción'!$E12,"")</f>
        <v/>
      </c>
      <c r="K12" s="344" t="str">
        <f>IFERROR('Plan Actual'!L22/'Tiempos de producción'!$E12,"")</f>
        <v/>
      </c>
      <c r="L12" s="344" t="str">
        <f>IFERROR('Plan Actual'!M22/'Tiempos de producción'!$E12,"")</f>
        <v/>
      </c>
      <c r="M12" s="344" t="str">
        <f>IFERROR('Plan Actual'!N22/'Tiempos de producción'!$E12,"")</f>
        <v/>
      </c>
      <c r="N12" s="344" t="str">
        <f>IFERROR('Plan Actual'!O22/'Tiempos de producción'!$E12,"")</f>
        <v/>
      </c>
      <c r="O12" s="344" t="str">
        <f>IFERROR('Plan Actual'!P22/'Tiempos de producción'!$E12,"")</f>
        <v/>
      </c>
      <c r="P12" s="344" t="str">
        <f>IFERROR('Plan Actual'!Q22/'Tiempos de producción'!$E12,"")</f>
        <v/>
      </c>
      <c r="Q12" s="344" t="str">
        <f>IFERROR('Plan Actual'!R22/'Tiempos de producción'!$E12,"")</f>
        <v/>
      </c>
      <c r="R12" s="344" t="str">
        <f>IFERROR('Plan Actual'!S22/'Tiempos de producción'!$E12,"")</f>
        <v/>
      </c>
      <c r="S12" s="344" t="str">
        <f>IFERROR('Plan Actual'!T22/'Tiempos de producción'!$E12,"")</f>
        <v/>
      </c>
      <c r="T12" s="344" t="str">
        <f>IFERROR('Plan Actual'!U22/'Tiempos de producción'!$E12,"")</f>
        <v/>
      </c>
      <c r="U12" s="344" t="str">
        <f>IFERROR('Plan Actual'!V22/'Tiempos de producción'!$E12,"")</f>
        <v/>
      </c>
      <c r="V12" s="344" t="str">
        <f>IFERROR('Plan Actual'!W22/'Tiempos de producción'!$E12,"")</f>
        <v/>
      </c>
      <c r="W12" s="344" t="str">
        <f>IFERROR('Plan Actual'!X22/'Tiempos de producción'!$E12,"")</f>
        <v/>
      </c>
      <c r="X12" s="344" t="str">
        <f>IFERROR('Plan Actual'!Y22/'Tiempos de producción'!$E12,"")</f>
        <v/>
      </c>
      <c r="Y12" s="344" t="str">
        <f>IFERROR('Plan Actual'!Z22/'Tiempos de producción'!$E12,"")</f>
        <v/>
      </c>
      <c r="Z12" s="344" t="str">
        <f>IFERROR('Plan Actual'!AA22/'Tiempos de producción'!$E12,"")</f>
        <v/>
      </c>
      <c r="AA12" s="390"/>
    </row>
    <row r="13" spans="2:27">
      <c r="B13" s="185" t="s">
        <v>10</v>
      </c>
      <c r="C13" s="184">
        <f>'Plan Actual'!B23</f>
        <v>0</v>
      </c>
      <c r="D13" s="184">
        <f>'Plan Actual'!C23</f>
        <v>0</v>
      </c>
      <c r="E13" s="369" t="str">
        <f>IFERROR(VLOOKUP(C13,'[5]Base de Datos CSL'!$B$8:$J$297,9,FALSE),"")</f>
        <v/>
      </c>
      <c r="F13" s="344" t="str">
        <f>IFERROR('Plan Actual'!G24/'Tiempos de producción'!$E13,"")</f>
        <v/>
      </c>
      <c r="G13" s="344" t="str">
        <f>IFERROR('Plan Actual'!H24/'Tiempos de producción'!$E13,"")</f>
        <v/>
      </c>
      <c r="H13" s="344" t="str">
        <f>IFERROR('Plan Actual'!I24/'Tiempos de producción'!$E13,"")</f>
        <v/>
      </c>
      <c r="I13" s="344" t="str">
        <f>IFERROR('Plan Actual'!J24/'Tiempos de producción'!$E13,"")</f>
        <v/>
      </c>
      <c r="J13" s="344" t="str">
        <f>IFERROR('Plan Actual'!K24/'Tiempos de producción'!$E13,"")</f>
        <v/>
      </c>
      <c r="K13" s="344" t="str">
        <f>IFERROR('Plan Actual'!L24/'Tiempos de producción'!$E13,"")</f>
        <v/>
      </c>
      <c r="L13" s="344" t="str">
        <f>IFERROR('Plan Actual'!M24/'Tiempos de producción'!$E13,"")</f>
        <v/>
      </c>
      <c r="M13" s="344" t="str">
        <f>IFERROR('Plan Actual'!N24/'Tiempos de producción'!$E13,"")</f>
        <v/>
      </c>
      <c r="N13" s="344" t="str">
        <f>IFERROR('Plan Actual'!O24/'Tiempos de producción'!$E13,"")</f>
        <v/>
      </c>
      <c r="O13" s="344" t="str">
        <f>IFERROR('Plan Actual'!P24/'Tiempos de producción'!$E13,"")</f>
        <v/>
      </c>
      <c r="P13" s="344" t="str">
        <f>IFERROR('Plan Actual'!Q24/'Tiempos de producción'!$E13,"")</f>
        <v/>
      </c>
      <c r="Q13" s="344" t="str">
        <f>IFERROR('Plan Actual'!R24/'Tiempos de producción'!$E13,"")</f>
        <v/>
      </c>
      <c r="R13" s="344" t="str">
        <f>IFERROR('Plan Actual'!S24/'Tiempos de producción'!$E13,"")</f>
        <v/>
      </c>
      <c r="S13" s="344" t="str">
        <f>IFERROR('Plan Actual'!T24/'Tiempos de producción'!$E13,"")</f>
        <v/>
      </c>
      <c r="T13" s="344" t="str">
        <f>IFERROR('Plan Actual'!U24/'Tiempos de producción'!$E13,"")</f>
        <v/>
      </c>
      <c r="U13" s="344" t="str">
        <f>IFERROR('Plan Actual'!V24/'Tiempos de producción'!$E13,"")</f>
        <v/>
      </c>
      <c r="V13" s="344" t="str">
        <f>IFERROR('Plan Actual'!W24/'Tiempos de producción'!$E13,"")</f>
        <v/>
      </c>
      <c r="W13" s="344" t="str">
        <f>IFERROR('Plan Actual'!X24/'Tiempos de producción'!$E13,"")</f>
        <v/>
      </c>
      <c r="X13" s="344" t="str">
        <f>IFERROR('Plan Actual'!Y24/'Tiempos de producción'!$E13,"")</f>
        <v/>
      </c>
      <c r="Y13" s="344" t="str">
        <f>IFERROR('Plan Actual'!Z24/'Tiempos de producción'!$E13,"")</f>
        <v/>
      </c>
      <c r="Z13" s="344" t="str">
        <f>IFERROR('Plan Actual'!AA24/'Tiempos de producción'!$E13,"")</f>
        <v/>
      </c>
      <c r="AA13" s="390"/>
    </row>
    <row r="14" spans="2:27">
      <c r="B14" s="185" t="s">
        <v>10</v>
      </c>
      <c r="C14" s="184">
        <f>'Plan Actual'!B25</f>
        <v>0</v>
      </c>
      <c r="D14" s="184">
        <f>'Plan Actual'!C25</f>
        <v>0</v>
      </c>
      <c r="E14" s="369" t="str">
        <f>IFERROR(VLOOKUP(C14,'[5]Base de Datos CSL'!$B$8:$J$297,9,FALSE),"")</f>
        <v/>
      </c>
      <c r="F14" s="344" t="str">
        <f>IFERROR('Plan Actual'!G26/'Tiempos de producción'!$E14,"")</f>
        <v/>
      </c>
      <c r="G14" s="344" t="str">
        <f>IFERROR('Plan Actual'!H26/'Tiempos de producción'!$E14,"")</f>
        <v/>
      </c>
      <c r="H14" s="344" t="str">
        <f>IFERROR('Plan Actual'!I26/'Tiempos de producción'!$E14,"")</f>
        <v/>
      </c>
      <c r="I14" s="344" t="str">
        <f>IFERROR('Plan Actual'!J26/'Tiempos de producción'!$E14,"")</f>
        <v/>
      </c>
      <c r="J14" s="344" t="str">
        <f>IFERROR('Plan Actual'!K26/'Tiempos de producción'!$E14,"")</f>
        <v/>
      </c>
      <c r="K14" s="344" t="str">
        <f>IFERROR('Plan Actual'!L26/'Tiempos de producción'!$E14,"")</f>
        <v/>
      </c>
      <c r="L14" s="344" t="str">
        <f>IFERROR('Plan Actual'!M26/'Tiempos de producción'!$E14,"")</f>
        <v/>
      </c>
      <c r="M14" s="344" t="str">
        <f>IFERROR('Plan Actual'!N26/'Tiempos de producción'!$E14,"")</f>
        <v/>
      </c>
      <c r="N14" s="344" t="str">
        <f>IFERROR('Plan Actual'!O26/'Tiempos de producción'!$E14,"")</f>
        <v/>
      </c>
      <c r="O14" s="344" t="str">
        <f>IFERROR('Plan Actual'!P26/'Tiempos de producción'!$E14,"")</f>
        <v/>
      </c>
      <c r="P14" s="344" t="str">
        <f>IFERROR('Plan Actual'!Q26/'Tiempos de producción'!$E14,"")</f>
        <v/>
      </c>
      <c r="Q14" s="344" t="str">
        <f>IFERROR('Plan Actual'!R26/'Tiempos de producción'!$E14,"")</f>
        <v/>
      </c>
      <c r="R14" s="344" t="str">
        <f>IFERROR('Plan Actual'!S26/'Tiempos de producción'!$E14,"")</f>
        <v/>
      </c>
      <c r="S14" s="344" t="str">
        <f>IFERROR('Plan Actual'!T26/'Tiempos de producción'!$E14,"")</f>
        <v/>
      </c>
      <c r="T14" s="344" t="str">
        <f>IFERROR('Plan Actual'!U26/'Tiempos de producción'!$E14,"")</f>
        <v/>
      </c>
      <c r="U14" s="344" t="str">
        <f>IFERROR('Plan Actual'!V26/'Tiempos de producción'!$E14,"")</f>
        <v/>
      </c>
      <c r="V14" s="344" t="str">
        <f>IFERROR('Plan Actual'!W26/'Tiempos de producción'!$E14,"")</f>
        <v/>
      </c>
      <c r="W14" s="344" t="str">
        <f>IFERROR('Plan Actual'!X26/'Tiempos de producción'!$E14,"")</f>
        <v/>
      </c>
      <c r="X14" s="344" t="str">
        <f>IFERROR('Plan Actual'!Y26/'Tiempos de producción'!$E14,"")</f>
        <v/>
      </c>
      <c r="Y14" s="344" t="str">
        <f>IFERROR('Plan Actual'!Z26/'Tiempos de producción'!$E14,"")</f>
        <v/>
      </c>
      <c r="Z14" s="344" t="str">
        <f>IFERROR('Plan Actual'!AA26/'Tiempos de producción'!$E14,"")</f>
        <v/>
      </c>
      <c r="AA14" s="390"/>
    </row>
    <row r="15" spans="2:27">
      <c r="B15" s="185" t="s">
        <v>10</v>
      </c>
      <c r="C15" s="184">
        <f>'Plan Actual'!B27</f>
        <v>0</v>
      </c>
      <c r="D15" s="184">
        <f>'Plan Actual'!C27</f>
        <v>0</v>
      </c>
      <c r="E15" s="369" t="str">
        <f>IFERROR(VLOOKUP(C15,'[5]Base de Datos CSL'!$B$8:$J$297,9,FALSE),"")</f>
        <v/>
      </c>
      <c r="F15" s="344" t="str">
        <f>IFERROR('Plan Actual'!G28/'Tiempos de producción'!$E15,"")</f>
        <v/>
      </c>
      <c r="G15" s="344" t="str">
        <f>IFERROR('Plan Actual'!H28/'Tiempos de producción'!$E15,"")</f>
        <v/>
      </c>
      <c r="H15" s="344" t="str">
        <f>IFERROR('Plan Actual'!I28/'Tiempos de producción'!$E15,"")</f>
        <v/>
      </c>
      <c r="I15" s="344" t="str">
        <f>IFERROR('Plan Actual'!J28/'Tiempos de producción'!$E15,"")</f>
        <v/>
      </c>
      <c r="J15" s="344" t="str">
        <f>IFERROR('Plan Actual'!K28/'Tiempos de producción'!$E15,"")</f>
        <v/>
      </c>
      <c r="K15" s="344" t="str">
        <f>IFERROR('Plan Actual'!L28/'Tiempos de producción'!$E15,"")</f>
        <v/>
      </c>
      <c r="L15" s="344" t="str">
        <f>IFERROR('Plan Actual'!M28/'Tiempos de producción'!$E15,"")</f>
        <v/>
      </c>
      <c r="M15" s="344" t="str">
        <f>IFERROR('Plan Actual'!N28/'Tiempos de producción'!$E15,"")</f>
        <v/>
      </c>
      <c r="N15" s="344" t="str">
        <f>IFERROR('Plan Actual'!O28/'Tiempos de producción'!$E15,"")</f>
        <v/>
      </c>
      <c r="O15" s="344" t="str">
        <f>IFERROR('Plan Actual'!P28/'Tiempos de producción'!$E15,"")</f>
        <v/>
      </c>
      <c r="P15" s="344" t="str">
        <f>IFERROR('Plan Actual'!Q28/'Tiempos de producción'!$E15,"")</f>
        <v/>
      </c>
      <c r="Q15" s="344" t="str">
        <f>IFERROR('Plan Actual'!R28/'Tiempos de producción'!$E15,"")</f>
        <v/>
      </c>
      <c r="R15" s="344" t="str">
        <f>IFERROR('Plan Actual'!S28/'Tiempos de producción'!$E15,"")</f>
        <v/>
      </c>
      <c r="S15" s="344" t="str">
        <f>IFERROR('Plan Actual'!T28/'Tiempos de producción'!$E15,"")</f>
        <v/>
      </c>
      <c r="T15" s="344" t="str">
        <f>IFERROR('Plan Actual'!U28/'Tiempos de producción'!$E15,"")</f>
        <v/>
      </c>
      <c r="U15" s="344" t="str">
        <f>IFERROR('Plan Actual'!V28/'Tiempos de producción'!$E15,"")</f>
        <v/>
      </c>
      <c r="V15" s="344" t="str">
        <f>IFERROR('Plan Actual'!W28/'Tiempos de producción'!$E15,"")</f>
        <v/>
      </c>
      <c r="W15" s="344" t="str">
        <f>IFERROR('Plan Actual'!X28/'Tiempos de producción'!$E15,"")</f>
        <v/>
      </c>
      <c r="X15" s="344" t="str">
        <f>IFERROR('Plan Actual'!Y28/'Tiempos de producción'!$E15,"")</f>
        <v/>
      </c>
      <c r="Y15" s="344" t="str">
        <f>IFERROR('Plan Actual'!Z28/'Tiempos de producción'!$E15,"")</f>
        <v/>
      </c>
      <c r="Z15" s="344" t="str">
        <f>IFERROR('Plan Actual'!AA28/'Tiempos de producción'!$E15,"")</f>
        <v/>
      </c>
      <c r="AA15" s="390"/>
    </row>
    <row r="16" spans="2:27">
      <c r="B16" s="185" t="s">
        <v>10</v>
      </c>
      <c r="C16" s="184">
        <f>'Plan Actual'!B29</f>
        <v>0</v>
      </c>
      <c r="D16" s="184">
        <f>'Plan Actual'!C29</f>
        <v>0</v>
      </c>
      <c r="E16" s="369" t="str">
        <f>IFERROR(VLOOKUP(C16,'[5]Base de Datos CSL'!$B$8:$J$297,9,FALSE),"")</f>
        <v/>
      </c>
      <c r="F16" s="344" t="str">
        <f>IFERROR('Plan Actual'!G30/'Tiempos de producción'!$E16,"")</f>
        <v/>
      </c>
      <c r="G16" s="344" t="str">
        <f>IFERROR('Plan Actual'!H30/'Tiempos de producción'!$E16,"")</f>
        <v/>
      </c>
      <c r="H16" s="344" t="str">
        <f>IFERROR('Plan Actual'!I30/'Tiempos de producción'!$E16,"")</f>
        <v/>
      </c>
      <c r="I16" s="344" t="str">
        <f>IFERROR('Plan Actual'!J30/'Tiempos de producción'!$E16,"")</f>
        <v/>
      </c>
      <c r="J16" s="344" t="str">
        <f>IFERROR('Plan Actual'!K30/'Tiempos de producción'!$E16,"")</f>
        <v/>
      </c>
      <c r="K16" s="344" t="str">
        <f>IFERROR('Plan Actual'!L30/'Tiempos de producción'!$E16,"")</f>
        <v/>
      </c>
      <c r="L16" s="344" t="str">
        <f>IFERROR('Plan Actual'!M30/'Tiempos de producción'!$E16,"")</f>
        <v/>
      </c>
      <c r="M16" s="344" t="str">
        <f>IFERROR('Plan Actual'!N30/'Tiempos de producción'!$E16,"")</f>
        <v/>
      </c>
      <c r="N16" s="344" t="str">
        <f>IFERROR('Plan Actual'!O30/'Tiempos de producción'!$E16,"")</f>
        <v/>
      </c>
      <c r="O16" s="344" t="str">
        <f>IFERROR('Plan Actual'!P30/'Tiempos de producción'!$E16,"")</f>
        <v/>
      </c>
      <c r="P16" s="344" t="str">
        <f>IFERROR('Plan Actual'!Q30/'Tiempos de producción'!$E16,"")</f>
        <v/>
      </c>
      <c r="Q16" s="344" t="str">
        <f>IFERROR('Plan Actual'!R30/'Tiempos de producción'!$E16,"")</f>
        <v/>
      </c>
      <c r="R16" s="344" t="str">
        <f>IFERROR('Plan Actual'!S30/'Tiempos de producción'!$E16,"")</f>
        <v/>
      </c>
      <c r="S16" s="344" t="str">
        <f>IFERROR('Plan Actual'!T30/'Tiempos de producción'!$E16,"")</f>
        <v/>
      </c>
      <c r="T16" s="344" t="str">
        <f>IFERROR('Plan Actual'!U30/'Tiempos de producción'!$E16,"")</f>
        <v/>
      </c>
      <c r="U16" s="344" t="str">
        <f>IFERROR('Plan Actual'!V30/'Tiempos de producción'!$E16,"")</f>
        <v/>
      </c>
      <c r="V16" s="344" t="str">
        <f>IFERROR('Plan Actual'!W30/'Tiempos de producción'!$E16,"")</f>
        <v/>
      </c>
      <c r="W16" s="344" t="str">
        <f>IFERROR('Plan Actual'!X30/'Tiempos de producción'!$E16,"")</f>
        <v/>
      </c>
      <c r="X16" s="344" t="str">
        <f>IFERROR('Plan Actual'!Y30/'Tiempos de producción'!$E16,"")</f>
        <v/>
      </c>
      <c r="Y16" s="344" t="str">
        <f>IFERROR('Plan Actual'!Z30/'Tiempos de producción'!$E16,"")</f>
        <v/>
      </c>
      <c r="Z16" s="344" t="str">
        <f>IFERROR('Plan Actual'!AA30/'Tiempos de producción'!$E16,"")</f>
        <v/>
      </c>
      <c r="AA16" s="390"/>
    </row>
    <row r="17" spans="2:27">
      <c r="B17" s="578" t="s">
        <v>10</v>
      </c>
      <c r="C17" s="387"/>
      <c r="D17" s="569" t="s">
        <v>569</v>
      </c>
      <c r="E17" s="387"/>
      <c r="F17" s="196">
        <f t="shared" ref="F17:Z17" si="0">SUM(F6:F16)</f>
        <v>0</v>
      </c>
      <c r="G17" s="196">
        <f t="shared" si="0"/>
        <v>0</v>
      </c>
      <c r="H17" s="196">
        <f t="shared" si="0"/>
        <v>0</v>
      </c>
      <c r="I17" s="196">
        <f t="shared" si="0"/>
        <v>0</v>
      </c>
      <c r="J17" s="196">
        <f t="shared" si="0"/>
        <v>0</v>
      </c>
      <c r="K17" s="196">
        <f t="shared" si="0"/>
        <v>0</v>
      </c>
      <c r="L17" s="196">
        <f t="shared" si="0"/>
        <v>0</v>
      </c>
      <c r="M17" s="196">
        <f t="shared" si="0"/>
        <v>0</v>
      </c>
      <c r="N17" s="196">
        <f t="shared" si="0"/>
        <v>0</v>
      </c>
      <c r="O17" s="196">
        <f t="shared" si="0"/>
        <v>0</v>
      </c>
      <c r="P17" s="196">
        <f t="shared" si="0"/>
        <v>0</v>
      </c>
      <c r="Q17" s="196">
        <f t="shared" si="0"/>
        <v>0</v>
      </c>
      <c r="R17" s="196">
        <f t="shared" si="0"/>
        <v>0</v>
      </c>
      <c r="S17" s="196">
        <f t="shared" si="0"/>
        <v>0</v>
      </c>
      <c r="T17" s="196">
        <f t="shared" si="0"/>
        <v>0</v>
      </c>
      <c r="U17" s="196">
        <f t="shared" si="0"/>
        <v>0</v>
      </c>
      <c r="V17" s="196">
        <f t="shared" si="0"/>
        <v>0</v>
      </c>
      <c r="W17" s="196">
        <f t="shared" si="0"/>
        <v>0</v>
      </c>
      <c r="X17" s="196">
        <f t="shared" si="0"/>
        <v>0</v>
      </c>
      <c r="Y17" s="196">
        <f t="shared" si="0"/>
        <v>0</v>
      </c>
      <c r="Z17" s="196">
        <f t="shared" si="0"/>
        <v>0</v>
      </c>
      <c r="AA17" s="374"/>
    </row>
    <row r="18" spans="2:27">
      <c r="B18" s="186" t="s">
        <v>11</v>
      </c>
      <c r="C18" s="159">
        <f>'Plan Actual'!B34</f>
        <v>0</v>
      </c>
      <c r="D18" s="159">
        <f>'Plan Actual'!C34</f>
        <v>0</v>
      </c>
      <c r="E18" s="369" t="str">
        <f>IFERROR(VLOOKUP(C18,'[5]Base de Datos CSL'!$B$8:$J$297,9,FALSE),"")</f>
        <v/>
      </c>
      <c r="F18" s="345" t="str">
        <f>IFERROR('Plan Actual'!G35/'Tiempos de producción'!$E18,"")</f>
        <v/>
      </c>
      <c r="G18" s="345" t="str">
        <f>IFERROR('Plan Actual'!H35/'Tiempos de producción'!$E18,"")</f>
        <v/>
      </c>
      <c r="H18" s="345" t="str">
        <f>IFERROR('Plan Actual'!I35/'Tiempos de producción'!$E18,"")</f>
        <v/>
      </c>
      <c r="I18" s="345" t="str">
        <f>IFERROR('Plan Actual'!J35/'Tiempos de producción'!$E18,"")</f>
        <v/>
      </c>
      <c r="J18" s="345" t="str">
        <f>IFERROR('Plan Actual'!K35/'Tiempos de producción'!$E18,"")</f>
        <v/>
      </c>
      <c r="K18" s="345" t="str">
        <f>IFERROR('Plan Actual'!L35/'Tiempos de producción'!$E18,"")</f>
        <v/>
      </c>
      <c r="L18" s="345" t="str">
        <f>IFERROR('Plan Actual'!M35/'Tiempos de producción'!$E18,"")</f>
        <v/>
      </c>
      <c r="M18" s="345" t="str">
        <f>IFERROR('Plan Actual'!N35/'Tiempos de producción'!$E18,"")</f>
        <v/>
      </c>
      <c r="N18" s="345" t="str">
        <f>IFERROR('Plan Actual'!O35/'Tiempos de producción'!$E18,"")</f>
        <v/>
      </c>
      <c r="O18" s="345" t="str">
        <f>IFERROR('Plan Actual'!P35/'Tiempos de producción'!$E18,"")</f>
        <v/>
      </c>
      <c r="P18" s="345" t="str">
        <f>IFERROR('Plan Actual'!Q35/'Tiempos de producción'!$E18,"")</f>
        <v/>
      </c>
      <c r="Q18" s="345" t="str">
        <f>IFERROR('Plan Actual'!R35/'Tiempos de producción'!$E18,"")</f>
        <v/>
      </c>
      <c r="R18" s="345" t="str">
        <f>IFERROR('Plan Actual'!S35/'Tiempos de producción'!$E18,"")</f>
        <v/>
      </c>
      <c r="S18" s="345" t="str">
        <f>IFERROR('Plan Actual'!T35/'Tiempos de producción'!$E18,"")</f>
        <v/>
      </c>
      <c r="T18" s="345" t="str">
        <f>IFERROR('Plan Actual'!U35/'Tiempos de producción'!$E18,"")</f>
        <v/>
      </c>
      <c r="U18" s="345" t="str">
        <f>IFERROR('Plan Actual'!V35/'Tiempos de producción'!$E18,"")</f>
        <v/>
      </c>
      <c r="V18" s="345" t="str">
        <f>IFERROR('Plan Actual'!W35/'Tiempos de producción'!$E18,"")</f>
        <v/>
      </c>
      <c r="W18" s="345" t="str">
        <f>IFERROR('Plan Actual'!X35/'Tiempos de producción'!$E18,"")</f>
        <v/>
      </c>
      <c r="X18" s="345" t="str">
        <f>IFERROR('Plan Actual'!Y35/'Tiempos de producción'!$E18,"")</f>
        <v/>
      </c>
      <c r="Y18" s="345" t="str">
        <f>IFERROR('Plan Actual'!Z35/'Tiempos de producción'!$E18,"")</f>
        <v/>
      </c>
      <c r="Z18" s="345" t="str">
        <f>IFERROR('Plan Actual'!AA35/'Tiempos de producción'!$E18,"")</f>
        <v/>
      </c>
      <c r="AA18" s="566">
        <f>SUM(F21:Z21)</f>
        <v>0</v>
      </c>
    </row>
    <row r="19" spans="2:27">
      <c r="B19" s="186" t="s">
        <v>11</v>
      </c>
      <c r="C19" s="159">
        <f>'Plan Actual'!B36</f>
        <v>0</v>
      </c>
      <c r="D19" s="159">
        <f>'Plan Actual'!C36</f>
        <v>0</v>
      </c>
      <c r="E19" s="369" t="str">
        <f>IFERROR(VLOOKUP(C19,'[5]Base de Datos CSL'!$B$8:$J$297,9,FALSE),"")</f>
        <v/>
      </c>
      <c r="F19" s="345" t="str">
        <f>IFERROR('Plan Actual'!G37/'Tiempos de producción'!$E19,"")</f>
        <v/>
      </c>
      <c r="G19" s="345" t="str">
        <f>IFERROR('Plan Actual'!H37/'Tiempos de producción'!$E19,"")</f>
        <v/>
      </c>
      <c r="H19" s="345" t="str">
        <f>IFERROR('Plan Actual'!I37/'Tiempos de producción'!$E19,"")</f>
        <v/>
      </c>
      <c r="I19" s="345" t="str">
        <f>IFERROR('Plan Actual'!J37/'Tiempos de producción'!$E19,"")</f>
        <v/>
      </c>
      <c r="J19" s="345" t="str">
        <f>IFERROR('Plan Actual'!K37/'Tiempos de producción'!$E19,"")</f>
        <v/>
      </c>
      <c r="K19" s="345" t="str">
        <f>IFERROR('Plan Actual'!L37/'Tiempos de producción'!$E19,"")</f>
        <v/>
      </c>
      <c r="L19" s="345" t="str">
        <f>IFERROR('Plan Actual'!M37/'Tiempos de producción'!$E19,"")</f>
        <v/>
      </c>
      <c r="M19" s="345" t="str">
        <f>IFERROR('Plan Actual'!N37/'Tiempos de producción'!$E19,"")</f>
        <v/>
      </c>
      <c r="N19" s="345" t="str">
        <f>IFERROR('Plan Actual'!O37/'Tiempos de producción'!$E19,"")</f>
        <v/>
      </c>
      <c r="O19" s="345" t="str">
        <f>IFERROR('Plan Actual'!P37/'Tiempos de producción'!$E19,"")</f>
        <v/>
      </c>
      <c r="P19" s="345" t="str">
        <f>IFERROR('Plan Actual'!Q37/'Tiempos de producción'!$E19,"")</f>
        <v/>
      </c>
      <c r="Q19" s="345" t="str">
        <f>IFERROR('Plan Actual'!R37/'Tiempos de producción'!$E19,"")</f>
        <v/>
      </c>
      <c r="R19" s="345" t="str">
        <f>IFERROR('Plan Actual'!S37/'Tiempos de producción'!$E19,"")</f>
        <v/>
      </c>
      <c r="S19" s="345" t="str">
        <f>IFERROR('Plan Actual'!T37/'Tiempos de producción'!$E19,"")</f>
        <v/>
      </c>
      <c r="T19" s="345" t="str">
        <f>IFERROR('Plan Actual'!U37/'Tiempos de producción'!$E19,"")</f>
        <v/>
      </c>
      <c r="U19" s="345" t="str">
        <f>IFERROR('Plan Actual'!V37/'Tiempos de producción'!$E19,"")</f>
        <v/>
      </c>
      <c r="V19" s="345" t="str">
        <f>IFERROR('Plan Actual'!W37/'Tiempos de producción'!$E19,"")</f>
        <v/>
      </c>
      <c r="W19" s="345" t="str">
        <f>IFERROR('Plan Actual'!X37/'Tiempos de producción'!$E19,"")</f>
        <v/>
      </c>
      <c r="X19" s="345" t="str">
        <f>IFERROR('Plan Actual'!Y37/'Tiempos de producción'!$E19,"")</f>
        <v/>
      </c>
      <c r="Y19" s="345" t="str">
        <f>IFERROR('Plan Actual'!Z37/'Tiempos de producción'!$E19,"")</f>
        <v/>
      </c>
      <c r="Z19" s="345" t="str">
        <f>IFERROR('Plan Actual'!AA37/'Tiempos de producción'!$E19,"")</f>
        <v/>
      </c>
      <c r="AA19" s="390"/>
    </row>
    <row r="20" spans="2:27">
      <c r="B20" s="186" t="s">
        <v>11</v>
      </c>
      <c r="C20" s="159">
        <f>'Plan Actual'!B38</f>
        <v>0</v>
      </c>
      <c r="D20" s="159">
        <f>'Plan Actual'!C38</f>
        <v>0</v>
      </c>
      <c r="E20" s="369" t="str">
        <f>IFERROR(VLOOKUP(C20,'[5]Base de Datos CSL'!$B$8:$J$297,9,FALSE),"")</f>
        <v/>
      </c>
      <c r="F20" s="345" t="str">
        <f>IFERROR('Plan Actual'!G39/'Tiempos de producción'!$E20,"")</f>
        <v/>
      </c>
      <c r="G20" s="345" t="str">
        <f>IFERROR('Plan Actual'!H39/'Tiempos de producción'!$E20,"")</f>
        <v/>
      </c>
      <c r="H20" s="345" t="str">
        <f>IFERROR('Plan Actual'!I39/'Tiempos de producción'!$E20,"")</f>
        <v/>
      </c>
      <c r="I20" s="345" t="str">
        <f>IFERROR('Plan Actual'!J39/'Tiempos de producción'!$E20,"")</f>
        <v/>
      </c>
      <c r="J20" s="345" t="str">
        <f>IFERROR('Plan Actual'!K39/'Tiempos de producción'!$E20,"")</f>
        <v/>
      </c>
      <c r="K20" s="345" t="str">
        <f>IFERROR('Plan Actual'!L39/'Tiempos de producción'!$E20,"")</f>
        <v/>
      </c>
      <c r="L20" s="345" t="str">
        <f>IFERROR('Plan Actual'!M39/'Tiempos de producción'!$E20,"")</f>
        <v/>
      </c>
      <c r="M20" s="345" t="str">
        <f>IFERROR('Plan Actual'!N39/'Tiempos de producción'!$E20,"")</f>
        <v/>
      </c>
      <c r="N20" s="345" t="str">
        <f>IFERROR('Plan Actual'!O39/'Tiempos de producción'!$E20,"")</f>
        <v/>
      </c>
      <c r="O20" s="345" t="str">
        <f>IFERROR('Plan Actual'!P39/'Tiempos de producción'!$E20,"")</f>
        <v/>
      </c>
      <c r="P20" s="345" t="str">
        <f>IFERROR('Plan Actual'!Q39/'Tiempos de producción'!$E20,"")</f>
        <v/>
      </c>
      <c r="Q20" s="345" t="str">
        <f>IFERROR('Plan Actual'!R39/'Tiempos de producción'!$E20,"")</f>
        <v/>
      </c>
      <c r="R20" s="345" t="str">
        <f>IFERROR('Plan Actual'!S39/'Tiempos de producción'!$E20,"")</f>
        <v/>
      </c>
      <c r="S20" s="345" t="str">
        <f>IFERROR('Plan Actual'!T39/'Tiempos de producción'!$E20,"")</f>
        <v/>
      </c>
      <c r="T20" s="345" t="str">
        <f>IFERROR('Plan Actual'!U39/'Tiempos de producción'!$E20,"")</f>
        <v/>
      </c>
      <c r="U20" s="345" t="str">
        <f>IFERROR('Plan Actual'!V39/'Tiempos de producción'!$E20,"")</f>
        <v/>
      </c>
      <c r="V20" s="345" t="str">
        <f>IFERROR('Plan Actual'!W39/'Tiempos de producción'!$E20,"")</f>
        <v/>
      </c>
      <c r="W20" s="345" t="str">
        <f>IFERROR('Plan Actual'!X39/'Tiempos de producción'!$E20,"")</f>
        <v/>
      </c>
      <c r="X20" s="345" t="str">
        <f>IFERROR('Plan Actual'!Y39/'Tiempos de producción'!$E20,"")</f>
        <v/>
      </c>
      <c r="Y20" s="345" t="str">
        <f>IFERROR('Plan Actual'!Z39/'Tiempos de producción'!$E20,"")</f>
        <v/>
      </c>
      <c r="Z20" s="345" t="str">
        <f>IFERROR('Plan Actual'!AA39/'Tiempos de producción'!$E20,"")</f>
        <v/>
      </c>
      <c r="AA20" s="390"/>
    </row>
    <row r="21" spans="2:27">
      <c r="B21" s="579" t="s">
        <v>11</v>
      </c>
      <c r="C21" s="387"/>
      <c r="D21" s="569" t="s">
        <v>569</v>
      </c>
      <c r="E21" s="387"/>
      <c r="F21" s="289">
        <f t="shared" ref="F21:Z21" si="1">SUM(F18:F20)</f>
        <v>0</v>
      </c>
      <c r="G21" s="289">
        <f t="shared" si="1"/>
        <v>0</v>
      </c>
      <c r="H21" s="289">
        <f t="shared" si="1"/>
        <v>0</v>
      </c>
      <c r="I21" s="289">
        <f t="shared" si="1"/>
        <v>0</v>
      </c>
      <c r="J21" s="289">
        <f t="shared" si="1"/>
        <v>0</v>
      </c>
      <c r="K21" s="289">
        <f t="shared" si="1"/>
        <v>0</v>
      </c>
      <c r="L21" s="289">
        <f t="shared" si="1"/>
        <v>0</v>
      </c>
      <c r="M21" s="289">
        <f t="shared" si="1"/>
        <v>0</v>
      </c>
      <c r="N21" s="289">
        <f t="shared" si="1"/>
        <v>0</v>
      </c>
      <c r="O21" s="289">
        <f t="shared" si="1"/>
        <v>0</v>
      </c>
      <c r="P21" s="289">
        <f t="shared" si="1"/>
        <v>0</v>
      </c>
      <c r="Q21" s="289">
        <f t="shared" si="1"/>
        <v>0</v>
      </c>
      <c r="R21" s="289">
        <f t="shared" si="1"/>
        <v>0</v>
      </c>
      <c r="S21" s="289">
        <f t="shared" si="1"/>
        <v>0</v>
      </c>
      <c r="T21" s="289">
        <f t="shared" si="1"/>
        <v>0</v>
      </c>
      <c r="U21" s="289">
        <f t="shared" si="1"/>
        <v>0</v>
      </c>
      <c r="V21" s="289">
        <f t="shared" si="1"/>
        <v>0</v>
      </c>
      <c r="W21" s="289">
        <f t="shared" si="1"/>
        <v>0</v>
      </c>
      <c r="X21" s="289">
        <f t="shared" si="1"/>
        <v>0</v>
      </c>
      <c r="Y21" s="289">
        <f t="shared" si="1"/>
        <v>0</v>
      </c>
      <c r="Z21" s="289">
        <f t="shared" si="1"/>
        <v>0</v>
      </c>
      <c r="AA21" s="374"/>
    </row>
    <row r="22" spans="2:27">
      <c r="B22" s="187" t="s">
        <v>12</v>
      </c>
      <c r="C22" s="184">
        <f>'Plan Actual'!B43</f>
        <v>0</v>
      </c>
      <c r="D22" s="184">
        <f>'Plan Actual'!C43</f>
        <v>0</v>
      </c>
      <c r="E22" s="369" t="str">
        <f>IFERROR(VLOOKUP(C22,'[5]Base de Datos CSL'!$B$8:$J$297,9,FALSE),"")</f>
        <v/>
      </c>
      <c r="F22" s="345" t="str">
        <f>IFERROR('Plan Actual'!G44/'Tiempos de producción'!$E22,"")</f>
        <v/>
      </c>
      <c r="G22" s="345" t="str">
        <f>IFERROR('Plan Actual'!H44/'Tiempos de producción'!$E22,"")</f>
        <v/>
      </c>
      <c r="H22" s="345" t="str">
        <f>IFERROR('Plan Actual'!I44/'Tiempos de producción'!$E22,"")</f>
        <v/>
      </c>
      <c r="I22" s="345" t="str">
        <f>IFERROR('Plan Actual'!J44/'Tiempos de producción'!$E22,"")</f>
        <v/>
      </c>
      <c r="J22" s="345" t="str">
        <f>IFERROR('Plan Actual'!K44/'Tiempos de producción'!$E22,"")</f>
        <v/>
      </c>
      <c r="K22" s="345" t="str">
        <f>IFERROR('Plan Actual'!L44/'Tiempos de producción'!$E22,"")</f>
        <v/>
      </c>
      <c r="L22" s="345" t="str">
        <f>IFERROR('Plan Actual'!M44/'Tiempos de producción'!$E22,"")</f>
        <v/>
      </c>
      <c r="M22" s="345" t="str">
        <f>IFERROR('Plan Actual'!N44/'Tiempos de producción'!$E22,"")</f>
        <v/>
      </c>
      <c r="N22" s="345" t="str">
        <f>IFERROR('Plan Actual'!O44/'Tiempos de producción'!$E22,"")</f>
        <v/>
      </c>
      <c r="O22" s="345" t="str">
        <f>IFERROR('Plan Actual'!P44/'Tiempos de producción'!$E22,"")</f>
        <v/>
      </c>
      <c r="P22" s="345" t="str">
        <f>IFERROR('Plan Actual'!Q44/'Tiempos de producción'!$E22,"")</f>
        <v/>
      </c>
      <c r="Q22" s="345" t="str">
        <f>IFERROR('Plan Actual'!R44/'Tiempos de producción'!$E22,"")</f>
        <v/>
      </c>
      <c r="R22" s="345" t="str">
        <f>IFERROR('Plan Actual'!S44/'Tiempos de producción'!$E22,"")</f>
        <v/>
      </c>
      <c r="S22" s="345" t="str">
        <f>IFERROR('Plan Actual'!T44/'Tiempos de producción'!$E22,"")</f>
        <v/>
      </c>
      <c r="T22" s="345" t="str">
        <f>IFERROR('Plan Actual'!U44/'Tiempos de producción'!$E22,"")</f>
        <v/>
      </c>
      <c r="U22" s="345" t="str">
        <f>IFERROR('Plan Actual'!V44/'Tiempos de producción'!$E22,"")</f>
        <v/>
      </c>
      <c r="V22" s="345" t="str">
        <f>IFERROR('Plan Actual'!W44/'Tiempos de producción'!$E22,"")</f>
        <v/>
      </c>
      <c r="W22" s="345" t="str">
        <f>IFERROR('Plan Actual'!X44/'Tiempos de producción'!$E22,"")</f>
        <v/>
      </c>
      <c r="X22" s="345" t="str">
        <f>IFERROR('Plan Actual'!Y44/'Tiempos de producción'!$E22,"")</f>
        <v/>
      </c>
      <c r="Y22" s="345" t="str">
        <f>IFERROR('Plan Actual'!Z44/'Tiempos de producción'!$E22,"")</f>
        <v/>
      </c>
      <c r="Z22" s="345" t="str">
        <f>IFERROR('Plan Actual'!AA44/'Tiempos de producción'!$E22,"")</f>
        <v/>
      </c>
      <c r="AA22" s="566">
        <f>SUM(F42:Z42)</f>
        <v>0</v>
      </c>
    </row>
    <row r="23" spans="2:27">
      <c r="B23" s="187" t="s">
        <v>12</v>
      </c>
      <c r="C23" s="184">
        <f>'Plan Actual'!B45</f>
        <v>0</v>
      </c>
      <c r="D23" s="184">
        <f>'Plan Actual'!C45</f>
        <v>0</v>
      </c>
      <c r="E23" s="369" t="str">
        <f>IFERROR(VLOOKUP(C23,'[5]Base de Datos CSL'!$B$8:$J$297,9,FALSE),"")</f>
        <v/>
      </c>
      <c r="F23" s="345" t="str">
        <f>IFERROR('Plan Actual'!G46/'Tiempos de producción'!$E23,"")</f>
        <v/>
      </c>
      <c r="G23" s="345" t="str">
        <f>IFERROR('Plan Actual'!H46/'Tiempos de producción'!$E23,"")</f>
        <v/>
      </c>
      <c r="H23" s="345" t="str">
        <f>IFERROR('Plan Actual'!I46/'Tiempos de producción'!$E23,"")</f>
        <v/>
      </c>
      <c r="I23" s="345" t="str">
        <f>IFERROR('Plan Actual'!J46/'Tiempos de producción'!$E23,"")</f>
        <v/>
      </c>
      <c r="J23" s="345" t="str">
        <f>IFERROR('Plan Actual'!K46/'Tiempos de producción'!$E23,"")</f>
        <v/>
      </c>
      <c r="K23" s="345" t="str">
        <f>IFERROR('Plan Actual'!L46/'Tiempos de producción'!$E23,"")</f>
        <v/>
      </c>
      <c r="L23" s="345" t="str">
        <f>IFERROR('Plan Actual'!M46/'Tiempos de producción'!$E23,"")</f>
        <v/>
      </c>
      <c r="M23" s="345" t="str">
        <f>IFERROR('Plan Actual'!N46/'Tiempos de producción'!$E23,"")</f>
        <v/>
      </c>
      <c r="N23" s="345" t="str">
        <f>IFERROR('Plan Actual'!O46/'Tiempos de producción'!$E23,"")</f>
        <v/>
      </c>
      <c r="O23" s="345" t="str">
        <f>IFERROR('Plan Actual'!P46/'Tiempos de producción'!$E23,"")</f>
        <v/>
      </c>
      <c r="P23" s="345" t="str">
        <f>IFERROR('Plan Actual'!Q46/'Tiempos de producción'!$E23,"")</f>
        <v/>
      </c>
      <c r="Q23" s="345" t="str">
        <f>IFERROR('Plan Actual'!R46/'Tiempos de producción'!$E23,"")</f>
        <v/>
      </c>
      <c r="R23" s="345" t="str">
        <f>IFERROR('Plan Actual'!S46/'Tiempos de producción'!$E23,"")</f>
        <v/>
      </c>
      <c r="S23" s="345" t="str">
        <f>IFERROR('Plan Actual'!T46/'Tiempos de producción'!$E23,"")</f>
        <v/>
      </c>
      <c r="T23" s="345" t="str">
        <f>IFERROR('Plan Actual'!U46/'Tiempos de producción'!$E23,"")</f>
        <v/>
      </c>
      <c r="U23" s="345" t="str">
        <f>IFERROR('Plan Actual'!V46/'Tiempos de producción'!$E23,"")</f>
        <v/>
      </c>
      <c r="V23" s="345" t="str">
        <f>IFERROR('Plan Actual'!W46/'Tiempos de producción'!$E23,"")</f>
        <v/>
      </c>
      <c r="W23" s="345" t="str">
        <f>IFERROR('Plan Actual'!X46/'Tiempos de producción'!$E23,"")</f>
        <v/>
      </c>
      <c r="X23" s="345" t="str">
        <f>IFERROR('Plan Actual'!Y46/'Tiempos de producción'!$E23,"")</f>
        <v/>
      </c>
      <c r="Y23" s="345" t="str">
        <f>IFERROR('Plan Actual'!Z46/'Tiempos de producción'!$E23,"")</f>
        <v/>
      </c>
      <c r="Z23" s="345" t="str">
        <f>IFERROR('Plan Actual'!AA46/'Tiempos de producción'!$E23,"")</f>
        <v/>
      </c>
      <c r="AA23" s="390"/>
    </row>
    <row r="24" spans="2:27">
      <c r="B24" s="187" t="s">
        <v>12</v>
      </c>
      <c r="C24" s="184">
        <f>'Plan Actual'!B47</f>
        <v>0</v>
      </c>
      <c r="D24" s="184">
        <f>'Plan Actual'!C47</f>
        <v>0</v>
      </c>
      <c r="E24" s="369" t="str">
        <f>IFERROR(VLOOKUP(C24,'[5]Base de Datos CSL'!$B$8:$J$297,9,FALSE),"")</f>
        <v/>
      </c>
      <c r="F24" s="345" t="str">
        <f>IFERROR('Plan Actual'!G48/'Tiempos de producción'!$E24,"")</f>
        <v/>
      </c>
      <c r="G24" s="345" t="str">
        <f>IFERROR('Plan Actual'!H48/'Tiempos de producción'!$E24,"")</f>
        <v/>
      </c>
      <c r="H24" s="345" t="str">
        <f>IFERROR('Plan Actual'!I48/'Tiempos de producción'!$E24,"")</f>
        <v/>
      </c>
      <c r="I24" s="345" t="str">
        <f>IFERROR('Plan Actual'!J48/'Tiempos de producción'!$E24,"")</f>
        <v/>
      </c>
      <c r="J24" s="345" t="str">
        <f>IFERROR('Plan Actual'!K48/'Tiempos de producción'!$E24,"")</f>
        <v/>
      </c>
      <c r="K24" s="345" t="str">
        <f>IFERROR('Plan Actual'!L48/'Tiempos de producción'!$E24,"")</f>
        <v/>
      </c>
      <c r="L24" s="345" t="str">
        <f>IFERROR('Plan Actual'!M48/'Tiempos de producción'!$E24,"")</f>
        <v/>
      </c>
      <c r="M24" s="345" t="str">
        <f>IFERROR('Plan Actual'!N48/'Tiempos de producción'!$E24,"")</f>
        <v/>
      </c>
      <c r="N24" s="345" t="str">
        <f>IFERROR('Plan Actual'!O48/'Tiempos de producción'!$E24,"")</f>
        <v/>
      </c>
      <c r="O24" s="345" t="str">
        <f>IFERROR('Plan Actual'!P48/'Tiempos de producción'!$E24,"")</f>
        <v/>
      </c>
      <c r="P24" s="345" t="str">
        <f>IFERROR('Plan Actual'!Q48/'Tiempos de producción'!$E24,"")</f>
        <v/>
      </c>
      <c r="Q24" s="345" t="str">
        <f>IFERROR('Plan Actual'!R48/'Tiempos de producción'!$E24,"")</f>
        <v/>
      </c>
      <c r="R24" s="345" t="str">
        <f>IFERROR('Plan Actual'!S48/'Tiempos de producción'!$E24,"")</f>
        <v/>
      </c>
      <c r="S24" s="345" t="str">
        <f>IFERROR('Plan Actual'!T48/'Tiempos de producción'!$E24,"")</f>
        <v/>
      </c>
      <c r="T24" s="345" t="str">
        <f>IFERROR('Plan Actual'!U48/'Tiempos de producción'!$E24,"")</f>
        <v/>
      </c>
      <c r="U24" s="345" t="str">
        <f>IFERROR('Plan Actual'!V48/'Tiempos de producción'!$E24,"")</f>
        <v/>
      </c>
      <c r="V24" s="345" t="str">
        <f>IFERROR('Plan Actual'!W48/'Tiempos de producción'!$E24,"")</f>
        <v/>
      </c>
      <c r="W24" s="345" t="str">
        <f>IFERROR('Plan Actual'!X48/'Tiempos de producción'!$E24,"")</f>
        <v/>
      </c>
      <c r="X24" s="345" t="str">
        <f>IFERROR('Plan Actual'!Y48/'Tiempos de producción'!$E24,"")</f>
        <v/>
      </c>
      <c r="Y24" s="345" t="str">
        <f>IFERROR('Plan Actual'!Z48/'Tiempos de producción'!$E24,"")</f>
        <v/>
      </c>
      <c r="Z24" s="345" t="str">
        <f>IFERROR('Plan Actual'!AA48/'Tiempos de producción'!$E24,"")</f>
        <v/>
      </c>
      <c r="AA24" s="390"/>
    </row>
    <row r="25" spans="2:27">
      <c r="B25" s="187" t="s">
        <v>12</v>
      </c>
      <c r="C25" s="184">
        <f>'Plan Actual'!B49</f>
        <v>0</v>
      </c>
      <c r="D25" s="184">
        <f>'Plan Actual'!C49</f>
        <v>0</v>
      </c>
      <c r="E25" s="369" t="str">
        <f>IFERROR(VLOOKUP(C25,'[5]Base de Datos CSL'!$B$8:$J$297,9,FALSE),"")</f>
        <v/>
      </c>
      <c r="F25" s="345" t="str">
        <f>IFERROR('Plan Actual'!G50/'Tiempos de producción'!$E25,"")</f>
        <v/>
      </c>
      <c r="G25" s="345" t="str">
        <f>IFERROR('Plan Actual'!H50/'Tiempos de producción'!$E25,"")</f>
        <v/>
      </c>
      <c r="H25" s="345" t="str">
        <f>IFERROR('Plan Actual'!I50/'Tiempos de producción'!$E25,"")</f>
        <v/>
      </c>
      <c r="I25" s="345" t="str">
        <f>IFERROR('Plan Actual'!J50/'Tiempos de producción'!$E25,"")</f>
        <v/>
      </c>
      <c r="J25" s="345" t="str">
        <f>IFERROR('Plan Actual'!K50/'Tiempos de producción'!$E25,"")</f>
        <v/>
      </c>
      <c r="K25" s="345" t="str">
        <f>IFERROR('Plan Actual'!L50/'Tiempos de producción'!$E25,"")</f>
        <v/>
      </c>
      <c r="L25" s="345" t="str">
        <f>IFERROR('Plan Actual'!M50/'Tiempos de producción'!$E25,"")</f>
        <v/>
      </c>
      <c r="M25" s="345" t="str">
        <f>IFERROR('Plan Actual'!N50/'Tiempos de producción'!$E25,"")</f>
        <v/>
      </c>
      <c r="N25" s="345" t="str">
        <f>IFERROR('Plan Actual'!O50/'Tiempos de producción'!$E25,"")</f>
        <v/>
      </c>
      <c r="O25" s="345" t="str">
        <f>IFERROR('Plan Actual'!P50/'Tiempos de producción'!$E25,"")</f>
        <v/>
      </c>
      <c r="P25" s="345" t="str">
        <f>IFERROR('Plan Actual'!Q50/'Tiempos de producción'!$E25,"")</f>
        <v/>
      </c>
      <c r="Q25" s="345" t="str">
        <f>IFERROR('Plan Actual'!R50/'Tiempos de producción'!$E25,"")</f>
        <v/>
      </c>
      <c r="R25" s="345" t="str">
        <f>IFERROR('Plan Actual'!S50/'Tiempos de producción'!$E25,"")</f>
        <v/>
      </c>
      <c r="S25" s="345" t="str">
        <f>IFERROR('Plan Actual'!T50/'Tiempos de producción'!$E25,"")</f>
        <v/>
      </c>
      <c r="T25" s="345" t="str">
        <f>IFERROR('Plan Actual'!U50/'Tiempos de producción'!$E25,"")</f>
        <v/>
      </c>
      <c r="U25" s="345" t="str">
        <f>IFERROR('Plan Actual'!V50/'Tiempos de producción'!$E25,"")</f>
        <v/>
      </c>
      <c r="V25" s="345" t="str">
        <f>IFERROR('Plan Actual'!W50/'Tiempos de producción'!$E25,"")</f>
        <v/>
      </c>
      <c r="W25" s="345" t="str">
        <f>IFERROR('Plan Actual'!X50/'Tiempos de producción'!$E25,"")</f>
        <v/>
      </c>
      <c r="X25" s="345" t="str">
        <f>IFERROR('Plan Actual'!Y50/'Tiempos de producción'!$E25,"")</f>
        <v/>
      </c>
      <c r="Y25" s="345" t="str">
        <f>IFERROR('Plan Actual'!Z50/'Tiempos de producción'!$E25,"")</f>
        <v/>
      </c>
      <c r="Z25" s="345" t="str">
        <f>IFERROR('Plan Actual'!AA50/'Tiempos de producción'!$E25,"")</f>
        <v/>
      </c>
      <c r="AA25" s="390"/>
    </row>
    <row r="26" spans="2:27">
      <c r="B26" s="187" t="s">
        <v>12</v>
      </c>
      <c r="C26" s="184">
        <f>'Plan Actual'!B51</f>
        <v>0</v>
      </c>
      <c r="D26" s="184">
        <f>'Plan Actual'!C51</f>
        <v>0</v>
      </c>
      <c r="E26" s="369" t="str">
        <f>IFERROR(VLOOKUP(C26,'[5]Base de Datos CSL'!$B$8:$J$297,9,FALSE),"")</f>
        <v/>
      </c>
      <c r="F26" s="345" t="str">
        <f>IFERROR('Plan Actual'!G52/'Tiempos de producción'!$E26,"")</f>
        <v/>
      </c>
      <c r="G26" s="345" t="str">
        <f>IFERROR('Plan Actual'!H52/'Tiempos de producción'!$E26,"")</f>
        <v/>
      </c>
      <c r="H26" s="345" t="str">
        <f>IFERROR('Plan Actual'!I52/'Tiempos de producción'!$E26,"")</f>
        <v/>
      </c>
      <c r="I26" s="345" t="str">
        <f>IFERROR('Plan Actual'!J52/'Tiempos de producción'!$E26,"")</f>
        <v/>
      </c>
      <c r="J26" s="345" t="str">
        <f>IFERROR('Plan Actual'!K52/'Tiempos de producción'!$E26,"")</f>
        <v/>
      </c>
      <c r="K26" s="345" t="str">
        <f>IFERROR('Plan Actual'!L52/'Tiempos de producción'!$E26,"")</f>
        <v/>
      </c>
      <c r="L26" s="345" t="str">
        <f>IFERROR('Plan Actual'!M52/'Tiempos de producción'!$E26,"")</f>
        <v/>
      </c>
      <c r="M26" s="345" t="str">
        <f>IFERROR('Plan Actual'!N52/'Tiempos de producción'!$E26,"")</f>
        <v/>
      </c>
      <c r="N26" s="345" t="str">
        <f>IFERROR('Plan Actual'!O52/'Tiempos de producción'!$E26,"")</f>
        <v/>
      </c>
      <c r="O26" s="345" t="str">
        <f>IFERROR('Plan Actual'!P52/'Tiempos de producción'!$E26,"")</f>
        <v/>
      </c>
      <c r="P26" s="345" t="str">
        <f>IFERROR('Plan Actual'!Q52/'Tiempos de producción'!$E26,"")</f>
        <v/>
      </c>
      <c r="Q26" s="345" t="str">
        <f>IFERROR('Plan Actual'!R52/'Tiempos de producción'!$E26,"")</f>
        <v/>
      </c>
      <c r="R26" s="345" t="str">
        <f>IFERROR('Plan Actual'!S52/'Tiempos de producción'!$E26,"")</f>
        <v/>
      </c>
      <c r="S26" s="345" t="str">
        <f>IFERROR('Plan Actual'!T52/'Tiempos de producción'!$E26,"")</f>
        <v/>
      </c>
      <c r="T26" s="345" t="str">
        <f>IFERROR('Plan Actual'!U52/'Tiempos de producción'!$E26,"")</f>
        <v/>
      </c>
      <c r="U26" s="345" t="str">
        <f>IFERROR('Plan Actual'!V52/'Tiempos de producción'!$E26,"")</f>
        <v/>
      </c>
      <c r="V26" s="345" t="str">
        <f>IFERROR('Plan Actual'!W52/'Tiempos de producción'!$E26,"")</f>
        <v/>
      </c>
      <c r="W26" s="345" t="str">
        <f>IFERROR('Plan Actual'!X52/'Tiempos de producción'!$E26,"")</f>
        <v/>
      </c>
      <c r="X26" s="345" t="str">
        <f>IFERROR('Plan Actual'!Y52/'Tiempos de producción'!$E26,"")</f>
        <v/>
      </c>
      <c r="Y26" s="345" t="str">
        <f>IFERROR('Plan Actual'!Z52/'Tiempos de producción'!$E26,"")</f>
        <v/>
      </c>
      <c r="Z26" s="345" t="str">
        <f>IFERROR('Plan Actual'!AA52/'Tiempos de producción'!$E26,"")</f>
        <v/>
      </c>
      <c r="AA26" s="390"/>
    </row>
    <row r="27" spans="2:27">
      <c r="B27" s="187" t="s">
        <v>12</v>
      </c>
      <c r="C27" s="184">
        <f>'Plan Actual'!B53</f>
        <v>0</v>
      </c>
      <c r="D27" s="184">
        <f>'Plan Actual'!C53</f>
        <v>0</v>
      </c>
      <c r="E27" s="369" t="str">
        <f>IFERROR(VLOOKUP(C27,'[5]Base de Datos CSL'!$B$8:$J$297,9,FALSE),"")</f>
        <v/>
      </c>
      <c r="F27" s="345" t="str">
        <f>IFERROR('Plan Actual'!G54/'Tiempos de producción'!$E27,"")</f>
        <v/>
      </c>
      <c r="G27" s="345" t="str">
        <f>IFERROR('Plan Actual'!H54/'Tiempos de producción'!$E27,"")</f>
        <v/>
      </c>
      <c r="H27" s="345" t="str">
        <f>IFERROR('Plan Actual'!I54/'Tiempos de producción'!$E27,"")</f>
        <v/>
      </c>
      <c r="I27" s="345" t="str">
        <f>IFERROR('Plan Actual'!J54/'Tiempos de producción'!$E27,"")</f>
        <v/>
      </c>
      <c r="J27" s="345" t="str">
        <f>IFERROR('Plan Actual'!K54/'Tiempos de producción'!$E27,"")</f>
        <v/>
      </c>
      <c r="K27" s="345" t="str">
        <f>IFERROR('Plan Actual'!L54/'Tiempos de producción'!$E27,"")</f>
        <v/>
      </c>
      <c r="L27" s="345" t="str">
        <f>IFERROR('Plan Actual'!M54/'Tiempos de producción'!$E27,"")</f>
        <v/>
      </c>
      <c r="M27" s="345" t="str">
        <f>IFERROR('Plan Actual'!N54/'Tiempos de producción'!$E27,"")</f>
        <v/>
      </c>
      <c r="N27" s="345" t="str">
        <f>IFERROR('Plan Actual'!O54/'Tiempos de producción'!$E27,"")</f>
        <v/>
      </c>
      <c r="O27" s="345" t="str">
        <f>IFERROR('Plan Actual'!P54/'Tiempos de producción'!$E27,"")</f>
        <v/>
      </c>
      <c r="P27" s="345" t="str">
        <f>IFERROR('Plan Actual'!Q54/'Tiempos de producción'!$E27,"")</f>
        <v/>
      </c>
      <c r="Q27" s="345" t="str">
        <f>IFERROR('Plan Actual'!R54/'Tiempos de producción'!$E27,"")</f>
        <v/>
      </c>
      <c r="R27" s="345" t="str">
        <f>IFERROR('Plan Actual'!S54/'Tiempos de producción'!$E27,"")</f>
        <v/>
      </c>
      <c r="S27" s="345" t="str">
        <f>IFERROR('Plan Actual'!T54/'Tiempos de producción'!$E27,"")</f>
        <v/>
      </c>
      <c r="T27" s="345" t="str">
        <f>IFERROR('Plan Actual'!U54/'Tiempos de producción'!$E27,"")</f>
        <v/>
      </c>
      <c r="U27" s="345" t="str">
        <f>IFERROR('Plan Actual'!V54/'Tiempos de producción'!$E27,"")</f>
        <v/>
      </c>
      <c r="V27" s="345" t="str">
        <f>IFERROR('Plan Actual'!W54/'Tiempos de producción'!$E27,"")</f>
        <v/>
      </c>
      <c r="W27" s="345" t="str">
        <f>IFERROR('Plan Actual'!X54/'Tiempos de producción'!$E27,"")</f>
        <v/>
      </c>
      <c r="X27" s="345" t="str">
        <f>IFERROR('Plan Actual'!Y54/'Tiempos de producción'!$E27,"")</f>
        <v/>
      </c>
      <c r="Y27" s="345" t="str">
        <f>IFERROR('Plan Actual'!Z54/'Tiempos de producción'!$E27,"")</f>
        <v/>
      </c>
      <c r="Z27" s="345" t="str">
        <f>IFERROR('Plan Actual'!AA54/'Tiempos de producción'!$E27,"")</f>
        <v/>
      </c>
      <c r="AA27" s="390"/>
    </row>
    <row r="28" spans="2:27">
      <c r="B28" s="187" t="s">
        <v>12</v>
      </c>
      <c r="C28" s="184">
        <f>'Plan Actual'!B55</f>
        <v>0</v>
      </c>
      <c r="D28" s="184">
        <f>'Plan Actual'!C55</f>
        <v>0</v>
      </c>
      <c r="E28" s="369" t="str">
        <f>IFERROR(VLOOKUP(C28,'[5]Base de Datos CSL'!$B$8:$J$297,9,FALSE),"")</f>
        <v/>
      </c>
      <c r="F28" s="345" t="str">
        <f>IFERROR('Plan Actual'!G56/'Tiempos de producción'!$E28,"")</f>
        <v/>
      </c>
      <c r="G28" s="345" t="str">
        <f>IFERROR('Plan Actual'!H56/'Tiempos de producción'!$E28,"")</f>
        <v/>
      </c>
      <c r="H28" s="345" t="str">
        <f>IFERROR('Plan Actual'!I56/'Tiempos de producción'!$E28,"")</f>
        <v/>
      </c>
      <c r="I28" s="345" t="str">
        <f>IFERROR('Plan Actual'!J56/'Tiempos de producción'!$E28,"")</f>
        <v/>
      </c>
      <c r="J28" s="345" t="str">
        <f>IFERROR('Plan Actual'!K56/'Tiempos de producción'!$E28,"")</f>
        <v/>
      </c>
      <c r="K28" s="345" t="str">
        <f>IFERROR('Plan Actual'!L56/'Tiempos de producción'!$E28,"")</f>
        <v/>
      </c>
      <c r="L28" s="345" t="str">
        <f>IFERROR('Plan Actual'!M56/'Tiempos de producción'!$E28,"")</f>
        <v/>
      </c>
      <c r="M28" s="345" t="str">
        <f>IFERROR('Plan Actual'!N56/'Tiempos de producción'!$E28,"")</f>
        <v/>
      </c>
      <c r="N28" s="345" t="str">
        <f>IFERROR('Plan Actual'!O56/'Tiempos de producción'!$E28,"")</f>
        <v/>
      </c>
      <c r="O28" s="345" t="str">
        <f>IFERROR('Plan Actual'!P56/'Tiempos de producción'!$E28,"")</f>
        <v/>
      </c>
      <c r="P28" s="345" t="str">
        <f>IFERROR('Plan Actual'!Q56/'Tiempos de producción'!$E28,"")</f>
        <v/>
      </c>
      <c r="Q28" s="345" t="str">
        <f>IFERROR('Plan Actual'!R56/'Tiempos de producción'!$E28,"")</f>
        <v/>
      </c>
      <c r="R28" s="345" t="str">
        <f>IFERROR('Plan Actual'!S56/'Tiempos de producción'!$E28,"")</f>
        <v/>
      </c>
      <c r="S28" s="345" t="str">
        <f>IFERROR('Plan Actual'!T56/'Tiempos de producción'!$E28,"")</f>
        <v/>
      </c>
      <c r="T28" s="345" t="str">
        <f>IFERROR('Plan Actual'!U56/'Tiempos de producción'!$E28,"")</f>
        <v/>
      </c>
      <c r="U28" s="345" t="str">
        <f>IFERROR('Plan Actual'!V56/'Tiempos de producción'!$E28,"")</f>
        <v/>
      </c>
      <c r="V28" s="345" t="str">
        <f>IFERROR('Plan Actual'!W56/'Tiempos de producción'!$E28,"")</f>
        <v/>
      </c>
      <c r="W28" s="345" t="str">
        <f>IFERROR('Plan Actual'!X56/'Tiempos de producción'!$E28,"")</f>
        <v/>
      </c>
      <c r="X28" s="345" t="str">
        <f>IFERROR('Plan Actual'!Y56/'Tiempos de producción'!$E28,"")</f>
        <v/>
      </c>
      <c r="Y28" s="345" t="str">
        <f>IFERROR('Plan Actual'!Z56/'Tiempos de producción'!$E28,"")</f>
        <v/>
      </c>
      <c r="Z28" s="345" t="str">
        <f>IFERROR('Plan Actual'!AA56/'Tiempos de producción'!$E28,"")</f>
        <v/>
      </c>
      <c r="AA28" s="390"/>
    </row>
    <row r="29" spans="2:27">
      <c r="B29" s="187" t="s">
        <v>12</v>
      </c>
      <c r="C29" s="184">
        <f>'Plan Actual'!B57</f>
        <v>0</v>
      </c>
      <c r="D29" s="184">
        <f>'Plan Actual'!C57</f>
        <v>0</v>
      </c>
      <c r="E29" s="369" t="str">
        <f>IFERROR(VLOOKUP(C29,'[5]Base de Datos CSL'!$B$8:$J$297,9,FALSE),"")</f>
        <v/>
      </c>
      <c r="F29" s="345" t="str">
        <f>IFERROR('Plan Actual'!G58/'Tiempos de producción'!$E29,"")</f>
        <v/>
      </c>
      <c r="G29" s="345" t="str">
        <f>IFERROR('Plan Actual'!H58/'Tiempos de producción'!$E29,"")</f>
        <v/>
      </c>
      <c r="H29" s="345" t="str">
        <f>IFERROR('Plan Actual'!I58/'Tiempos de producción'!$E29,"")</f>
        <v/>
      </c>
      <c r="I29" s="345" t="str">
        <f>IFERROR('Plan Actual'!J58/'Tiempos de producción'!$E29,"")</f>
        <v/>
      </c>
      <c r="J29" s="345" t="str">
        <f>IFERROR('Plan Actual'!K58/'Tiempos de producción'!$E29,"")</f>
        <v/>
      </c>
      <c r="K29" s="345" t="str">
        <f>IFERROR('Plan Actual'!L58/'Tiempos de producción'!$E29,"")</f>
        <v/>
      </c>
      <c r="L29" s="345" t="str">
        <f>IFERROR('Plan Actual'!M58/'Tiempos de producción'!$E29,"")</f>
        <v/>
      </c>
      <c r="M29" s="345" t="str">
        <f>IFERROR('Plan Actual'!N58/'Tiempos de producción'!$E29,"")</f>
        <v/>
      </c>
      <c r="N29" s="345" t="str">
        <f>IFERROR('Plan Actual'!O58/'Tiempos de producción'!$E29,"")</f>
        <v/>
      </c>
      <c r="O29" s="345" t="str">
        <f>IFERROR('Plan Actual'!P58/'Tiempos de producción'!$E29,"")</f>
        <v/>
      </c>
      <c r="P29" s="345" t="str">
        <f>IFERROR('Plan Actual'!Q58/'Tiempos de producción'!$E29,"")</f>
        <v/>
      </c>
      <c r="Q29" s="345" t="str">
        <f>IFERROR('Plan Actual'!R58/'Tiempos de producción'!$E29,"")</f>
        <v/>
      </c>
      <c r="R29" s="345" t="str">
        <f>IFERROR('Plan Actual'!S58/'Tiempos de producción'!$E29,"")</f>
        <v/>
      </c>
      <c r="S29" s="345" t="str">
        <f>IFERROR('Plan Actual'!T58/'Tiempos de producción'!$E29,"")</f>
        <v/>
      </c>
      <c r="T29" s="345" t="str">
        <f>IFERROR('Plan Actual'!U58/'Tiempos de producción'!$E29,"")</f>
        <v/>
      </c>
      <c r="U29" s="345" t="str">
        <f>IFERROR('Plan Actual'!V58/'Tiempos de producción'!$E29,"")</f>
        <v/>
      </c>
      <c r="V29" s="345" t="str">
        <f>IFERROR('Plan Actual'!W58/'Tiempos de producción'!$E29,"")</f>
        <v/>
      </c>
      <c r="W29" s="345" t="str">
        <f>IFERROR('Plan Actual'!X58/'Tiempos de producción'!$E29,"")</f>
        <v/>
      </c>
      <c r="X29" s="345" t="str">
        <f>IFERROR('Plan Actual'!Y58/'Tiempos de producción'!$E29,"")</f>
        <v/>
      </c>
      <c r="Y29" s="345" t="str">
        <f>IFERROR('Plan Actual'!Z58/'Tiempos de producción'!$E29,"")</f>
        <v/>
      </c>
      <c r="Z29" s="345" t="str">
        <f>IFERROR('Plan Actual'!AA58/'Tiempos de producción'!$E29,"")</f>
        <v/>
      </c>
      <c r="AA29" s="390"/>
    </row>
    <row r="30" spans="2:27">
      <c r="B30" s="187" t="s">
        <v>12</v>
      </c>
      <c r="C30" s="184">
        <f>'Plan Actual'!B59</f>
        <v>0</v>
      </c>
      <c r="D30" s="184">
        <f>'Plan Actual'!C59</f>
        <v>0</v>
      </c>
      <c r="E30" s="369" t="str">
        <f>IFERROR(VLOOKUP(C30,'[5]Base de Datos CSL'!$B$8:$J$297,9,FALSE),"")</f>
        <v/>
      </c>
      <c r="F30" s="345" t="str">
        <f>IFERROR('Plan Actual'!G60/'Tiempos de producción'!$E30,"")</f>
        <v/>
      </c>
      <c r="G30" s="345" t="str">
        <f>IFERROR('Plan Actual'!H60/'Tiempos de producción'!$E30,"")</f>
        <v/>
      </c>
      <c r="H30" s="345" t="str">
        <f>IFERROR('Plan Actual'!I60/'Tiempos de producción'!$E30,"")</f>
        <v/>
      </c>
      <c r="I30" s="345" t="str">
        <f>IFERROR('Plan Actual'!J60/'Tiempos de producción'!$E30,"")</f>
        <v/>
      </c>
      <c r="J30" s="345" t="str">
        <f>IFERROR('Plan Actual'!K60/'Tiempos de producción'!$E30,"")</f>
        <v/>
      </c>
      <c r="K30" s="345" t="str">
        <f>IFERROR('Plan Actual'!L60/'Tiempos de producción'!$E30,"")</f>
        <v/>
      </c>
      <c r="L30" s="345" t="str">
        <f>IFERROR('Plan Actual'!M60/'Tiempos de producción'!$E30,"")</f>
        <v/>
      </c>
      <c r="M30" s="345" t="str">
        <f>IFERROR('Plan Actual'!N60/'Tiempos de producción'!$E30,"")</f>
        <v/>
      </c>
      <c r="N30" s="345" t="str">
        <f>IFERROR('Plan Actual'!O60/'Tiempos de producción'!$E30,"")</f>
        <v/>
      </c>
      <c r="O30" s="345" t="str">
        <f>IFERROR('Plan Actual'!P60/'Tiempos de producción'!$E30,"")</f>
        <v/>
      </c>
      <c r="P30" s="345" t="str">
        <f>IFERROR('Plan Actual'!Q60/'Tiempos de producción'!$E30,"")</f>
        <v/>
      </c>
      <c r="Q30" s="345" t="str">
        <f>IFERROR('Plan Actual'!R60/'Tiempos de producción'!$E30,"")</f>
        <v/>
      </c>
      <c r="R30" s="345" t="str">
        <f>IFERROR('Plan Actual'!S60/'Tiempos de producción'!$E30,"")</f>
        <v/>
      </c>
      <c r="S30" s="345" t="str">
        <f>IFERROR('Plan Actual'!T60/'Tiempos de producción'!$E30,"")</f>
        <v/>
      </c>
      <c r="T30" s="345" t="str">
        <f>IFERROR('Plan Actual'!U60/'Tiempos de producción'!$E30,"")</f>
        <v/>
      </c>
      <c r="U30" s="345" t="str">
        <f>IFERROR('Plan Actual'!V60/'Tiempos de producción'!$E30,"")</f>
        <v/>
      </c>
      <c r="V30" s="345" t="str">
        <f>IFERROR('Plan Actual'!W60/'Tiempos de producción'!$E30,"")</f>
        <v/>
      </c>
      <c r="W30" s="345" t="str">
        <f>IFERROR('Plan Actual'!X60/'Tiempos de producción'!$E30,"")</f>
        <v/>
      </c>
      <c r="X30" s="345" t="str">
        <f>IFERROR('Plan Actual'!Y60/'Tiempos de producción'!$E30,"")</f>
        <v/>
      </c>
      <c r="Y30" s="345" t="str">
        <f>IFERROR('Plan Actual'!Z60/'Tiempos de producción'!$E30,"")</f>
        <v/>
      </c>
      <c r="Z30" s="345" t="str">
        <f>IFERROR('Plan Actual'!AA60/'Tiempos de producción'!$E30,"")</f>
        <v/>
      </c>
      <c r="AA30" s="390"/>
    </row>
    <row r="31" spans="2:27">
      <c r="B31" s="187" t="s">
        <v>12</v>
      </c>
      <c r="C31" s="184">
        <f>'Plan Actual'!B61</f>
        <v>0</v>
      </c>
      <c r="D31" s="184">
        <f>'Plan Actual'!C61</f>
        <v>0</v>
      </c>
      <c r="E31" s="369" t="str">
        <f>IFERROR(VLOOKUP(C31,'[5]Base de Datos CSL'!$B$8:$J$297,9,FALSE),"")</f>
        <v/>
      </c>
      <c r="F31" s="345" t="str">
        <f>IFERROR('Plan Actual'!G62/'Tiempos de producción'!$E31,"")</f>
        <v/>
      </c>
      <c r="G31" s="345" t="str">
        <f>IFERROR('Plan Actual'!H62/'Tiempos de producción'!$E31,"")</f>
        <v/>
      </c>
      <c r="H31" s="345" t="str">
        <f>IFERROR('Plan Actual'!I62/'Tiempos de producción'!$E31,"")</f>
        <v/>
      </c>
      <c r="I31" s="345" t="str">
        <f>IFERROR('Plan Actual'!J62/'Tiempos de producción'!$E31,"")</f>
        <v/>
      </c>
      <c r="J31" s="345" t="str">
        <f>IFERROR('Plan Actual'!K62/'Tiempos de producción'!$E31,"")</f>
        <v/>
      </c>
      <c r="K31" s="345" t="str">
        <f>IFERROR('Plan Actual'!L62/'Tiempos de producción'!$E31,"")</f>
        <v/>
      </c>
      <c r="L31" s="345" t="str">
        <f>IFERROR('Plan Actual'!M62/'Tiempos de producción'!$E31,"")</f>
        <v/>
      </c>
      <c r="M31" s="345" t="str">
        <f>IFERROR('Plan Actual'!N62/'Tiempos de producción'!$E31,"")</f>
        <v/>
      </c>
      <c r="N31" s="345" t="str">
        <f>IFERROR('Plan Actual'!O62/'Tiempos de producción'!$E31,"")</f>
        <v/>
      </c>
      <c r="O31" s="345" t="str">
        <f>IFERROR('Plan Actual'!P62/'Tiempos de producción'!$E31,"")</f>
        <v/>
      </c>
      <c r="P31" s="345" t="str">
        <f>IFERROR('Plan Actual'!Q62/'Tiempos de producción'!$E31,"")</f>
        <v/>
      </c>
      <c r="Q31" s="345" t="str">
        <f>IFERROR('Plan Actual'!R62/'Tiempos de producción'!$E31,"")</f>
        <v/>
      </c>
      <c r="R31" s="345" t="str">
        <f>IFERROR('Plan Actual'!S62/'Tiempos de producción'!$E31,"")</f>
        <v/>
      </c>
      <c r="S31" s="345" t="str">
        <f>IFERROR('Plan Actual'!T62/'Tiempos de producción'!$E31,"")</f>
        <v/>
      </c>
      <c r="T31" s="345" t="str">
        <f>IFERROR('Plan Actual'!U62/'Tiempos de producción'!$E31,"")</f>
        <v/>
      </c>
      <c r="U31" s="345" t="str">
        <f>IFERROR('Plan Actual'!V62/'Tiempos de producción'!$E31,"")</f>
        <v/>
      </c>
      <c r="V31" s="345" t="str">
        <f>IFERROR('Plan Actual'!W62/'Tiempos de producción'!$E31,"")</f>
        <v/>
      </c>
      <c r="W31" s="345" t="str">
        <f>IFERROR('Plan Actual'!X62/'Tiempos de producción'!$E31,"")</f>
        <v/>
      </c>
      <c r="X31" s="345" t="str">
        <f>IFERROR('Plan Actual'!Y62/'Tiempos de producción'!$E31,"")</f>
        <v/>
      </c>
      <c r="Y31" s="345" t="str">
        <f>IFERROR('Plan Actual'!Z62/'Tiempos de producción'!$E31,"")</f>
        <v/>
      </c>
      <c r="Z31" s="345" t="str">
        <f>IFERROR('Plan Actual'!AA62/'Tiempos de producción'!$E31,"")</f>
        <v/>
      </c>
      <c r="AA31" s="390"/>
    </row>
    <row r="32" spans="2:27">
      <c r="B32" s="187" t="s">
        <v>12</v>
      </c>
      <c r="C32" s="184">
        <f>'Plan Actual'!B63</f>
        <v>0</v>
      </c>
      <c r="D32" s="184">
        <f>'Plan Actual'!C63</f>
        <v>0</v>
      </c>
      <c r="E32" s="369" t="str">
        <f>IFERROR(VLOOKUP(C32,'[5]Base de Datos CSL'!$B$8:$J$297,9,FALSE),"")</f>
        <v/>
      </c>
      <c r="F32" s="345" t="str">
        <f>IFERROR('Plan Actual'!G64/'Tiempos de producción'!$E32,"")</f>
        <v/>
      </c>
      <c r="G32" s="345" t="str">
        <f>IFERROR('Plan Actual'!H64/'Tiempos de producción'!$E32,"")</f>
        <v/>
      </c>
      <c r="H32" s="345" t="str">
        <f>IFERROR('Plan Actual'!I64/'Tiempos de producción'!$E32,"")</f>
        <v/>
      </c>
      <c r="I32" s="345" t="str">
        <f>IFERROR('Plan Actual'!J64/'Tiempos de producción'!$E32,"")</f>
        <v/>
      </c>
      <c r="J32" s="345" t="str">
        <f>IFERROR('Plan Actual'!K64/'Tiempos de producción'!$E32,"")</f>
        <v/>
      </c>
      <c r="K32" s="345" t="str">
        <f>IFERROR('Plan Actual'!L64/'Tiempos de producción'!$E32,"")</f>
        <v/>
      </c>
      <c r="L32" s="345" t="str">
        <f>IFERROR('Plan Actual'!M64/'Tiempos de producción'!$E32,"")</f>
        <v/>
      </c>
      <c r="M32" s="345" t="str">
        <f>IFERROR('Plan Actual'!N64/'Tiempos de producción'!$E32,"")</f>
        <v/>
      </c>
      <c r="N32" s="345" t="str">
        <f>IFERROR('Plan Actual'!O64/'Tiempos de producción'!$E32,"")</f>
        <v/>
      </c>
      <c r="O32" s="345" t="str">
        <f>IFERROR('Plan Actual'!P64/'Tiempos de producción'!$E32,"")</f>
        <v/>
      </c>
      <c r="P32" s="345" t="str">
        <f>IFERROR('Plan Actual'!Q64/'Tiempos de producción'!$E32,"")</f>
        <v/>
      </c>
      <c r="Q32" s="345" t="str">
        <f>IFERROR('Plan Actual'!R64/'Tiempos de producción'!$E32,"")</f>
        <v/>
      </c>
      <c r="R32" s="345" t="str">
        <f>IFERROR('Plan Actual'!S64/'Tiempos de producción'!$E32,"")</f>
        <v/>
      </c>
      <c r="S32" s="345" t="str">
        <f>IFERROR('Plan Actual'!T64/'Tiempos de producción'!$E32,"")</f>
        <v/>
      </c>
      <c r="T32" s="345" t="str">
        <f>IFERROR('Plan Actual'!U64/'Tiempos de producción'!$E32,"")</f>
        <v/>
      </c>
      <c r="U32" s="345" t="str">
        <f>IFERROR('Plan Actual'!V64/'Tiempos de producción'!$E32,"")</f>
        <v/>
      </c>
      <c r="V32" s="345" t="str">
        <f>IFERROR('Plan Actual'!W64/'Tiempos de producción'!$E32,"")</f>
        <v/>
      </c>
      <c r="W32" s="345" t="str">
        <f>IFERROR('Plan Actual'!X64/'Tiempos de producción'!$E32,"")</f>
        <v/>
      </c>
      <c r="X32" s="345" t="str">
        <f>IFERROR('Plan Actual'!Y64/'Tiempos de producción'!$E32,"")</f>
        <v/>
      </c>
      <c r="Y32" s="345" t="str">
        <f>IFERROR('Plan Actual'!Z64/'Tiempos de producción'!$E32,"")</f>
        <v/>
      </c>
      <c r="Z32" s="345" t="str">
        <f>IFERROR('Plan Actual'!AA64/'Tiempos de producción'!$E32,"")</f>
        <v/>
      </c>
      <c r="AA32" s="390"/>
    </row>
    <row r="33" spans="2:27">
      <c r="B33" s="187" t="s">
        <v>12</v>
      </c>
      <c r="C33" s="184">
        <f>'Plan Actual'!B65</f>
        <v>0</v>
      </c>
      <c r="D33" s="184">
        <f>'Plan Actual'!C65</f>
        <v>0</v>
      </c>
      <c r="E33" s="369" t="str">
        <f>IFERROR(VLOOKUP(C33,'[5]Base de Datos CSL'!$B$8:$J$297,9,FALSE),"")</f>
        <v/>
      </c>
      <c r="F33" s="345" t="str">
        <f>IFERROR('Plan Actual'!G66/'Tiempos de producción'!$E33,"")</f>
        <v/>
      </c>
      <c r="G33" s="345" t="str">
        <f>IFERROR('Plan Actual'!H66/'Tiempos de producción'!$E33,"")</f>
        <v/>
      </c>
      <c r="H33" s="345" t="str">
        <f>IFERROR('Plan Actual'!I66/'Tiempos de producción'!$E33,"")</f>
        <v/>
      </c>
      <c r="I33" s="345" t="str">
        <f>IFERROR('Plan Actual'!J66/'Tiempos de producción'!$E33,"")</f>
        <v/>
      </c>
      <c r="J33" s="345" t="str">
        <f>IFERROR('Plan Actual'!K66/'Tiempos de producción'!$E33,"")</f>
        <v/>
      </c>
      <c r="K33" s="345" t="str">
        <f>IFERROR('Plan Actual'!L66/'Tiempos de producción'!$E33,"")</f>
        <v/>
      </c>
      <c r="L33" s="345" t="str">
        <f>IFERROR('Plan Actual'!M66/'Tiempos de producción'!$E33,"")</f>
        <v/>
      </c>
      <c r="M33" s="345" t="str">
        <f>IFERROR('Plan Actual'!N66/'Tiempos de producción'!$E33,"")</f>
        <v/>
      </c>
      <c r="N33" s="345" t="str">
        <f>IFERROR('Plan Actual'!O66/'Tiempos de producción'!$E33,"")</f>
        <v/>
      </c>
      <c r="O33" s="345" t="str">
        <f>IFERROR('Plan Actual'!P66/'Tiempos de producción'!$E33,"")</f>
        <v/>
      </c>
      <c r="P33" s="345" t="str">
        <f>IFERROR('Plan Actual'!Q66/'Tiempos de producción'!$E33,"")</f>
        <v/>
      </c>
      <c r="Q33" s="345" t="str">
        <f>IFERROR('Plan Actual'!R66/'Tiempos de producción'!$E33,"")</f>
        <v/>
      </c>
      <c r="R33" s="345" t="str">
        <f>IFERROR('Plan Actual'!S66/'Tiempos de producción'!$E33,"")</f>
        <v/>
      </c>
      <c r="S33" s="345" t="str">
        <f>IFERROR('Plan Actual'!T66/'Tiempos de producción'!$E33,"")</f>
        <v/>
      </c>
      <c r="T33" s="345" t="str">
        <f>IFERROR('Plan Actual'!U66/'Tiempos de producción'!$E33,"")</f>
        <v/>
      </c>
      <c r="U33" s="345" t="str">
        <f>IFERROR('Plan Actual'!V66/'Tiempos de producción'!$E33,"")</f>
        <v/>
      </c>
      <c r="V33" s="345" t="str">
        <f>IFERROR('Plan Actual'!W66/'Tiempos de producción'!$E33,"")</f>
        <v/>
      </c>
      <c r="W33" s="345" t="str">
        <f>IFERROR('Plan Actual'!X66/'Tiempos de producción'!$E33,"")</f>
        <v/>
      </c>
      <c r="X33" s="345" t="str">
        <f>IFERROR('Plan Actual'!Y66/'Tiempos de producción'!$E33,"")</f>
        <v/>
      </c>
      <c r="Y33" s="345" t="str">
        <f>IFERROR('Plan Actual'!Z66/'Tiempos de producción'!$E33,"")</f>
        <v/>
      </c>
      <c r="Z33" s="345" t="str">
        <f>IFERROR('Plan Actual'!AA66/'Tiempos de producción'!$E33,"")</f>
        <v/>
      </c>
      <c r="AA33" s="390"/>
    </row>
    <row r="34" spans="2:27">
      <c r="B34" s="187" t="s">
        <v>12</v>
      </c>
      <c r="C34" s="184">
        <f>'Plan Actual'!B67</f>
        <v>0</v>
      </c>
      <c r="D34" s="184">
        <f>'Plan Actual'!C67</f>
        <v>0</v>
      </c>
      <c r="E34" s="369" t="str">
        <f>IFERROR(VLOOKUP(C34,'[5]Base de Datos CSL'!$B$8:$J$297,9,FALSE),"")</f>
        <v/>
      </c>
      <c r="F34" s="345" t="str">
        <f>IFERROR('Plan Actual'!G68/'Tiempos de producción'!$E34,"")</f>
        <v/>
      </c>
      <c r="G34" s="345" t="str">
        <f>IFERROR('Plan Actual'!H68/'Tiempos de producción'!$E34,"")</f>
        <v/>
      </c>
      <c r="H34" s="345" t="str">
        <f>IFERROR('Plan Actual'!I68/'Tiempos de producción'!$E34,"")</f>
        <v/>
      </c>
      <c r="I34" s="345" t="str">
        <f>IFERROR('Plan Actual'!J68/'Tiempos de producción'!$E34,"")</f>
        <v/>
      </c>
      <c r="J34" s="345" t="str">
        <f>IFERROR('Plan Actual'!K68/'Tiempos de producción'!$E34,"")</f>
        <v/>
      </c>
      <c r="K34" s="345" t="str">
        <f>IFERROR('Plan Actual'!L68/'Tiempos de producción'!$E34,"")</f>
        <v/>
      </c>
      <c r="L34" s="345" t="str">
        <f>IFERROR('Plan Actual'!M68/'Tiempos de producción'!$E34,"")</f>
        <v/>
      </c>
      <c r="M34" s="345" t="str">
        <f>IFERROR('Plan Actual'!N68/'Tiempos de producción'!$E34,"")</f>
        <v/>
      </c>
      <c r="N34" s="345" t="str">
        <f>IFERROR('Plan Actual'!O68/'Tiempos de producción'!$E34,"")</f>
        <v/>
      </c>
      <c r="O34" s="345" t="str">
        <f>IFERROR('Plan Actual'!P68/'Tiempos de producción'!$E34,"")</f>
        <v/>
      </c>
      <c r="P34" s="345" t="str">
        <f>IFERROR('Plan Actual'!Q68/'Tiempos de producción'!$E34,"")</f>
        <v/>
      </c>
      <c r="Q34" s="345" t="str">
        <f>IFERROR('Plan Actual'!R68/'Tiempos de producción'!$E34,"")</f>
        <v/>
      </c>
      <c r="R34" s="345" t="str">
        <f>IFERROR('Plan Actual'!S68/'Tiempos de producción'!$E34,"")</f>
        <v/>
      </c>
      <c r="S34" s="345" t="str">
        <f>IFERROR('Plan Actual'!T68/'Tiempos de producción'!$E34,"")</f>
        <v/>
      </c>
      <c r="T34" s="345" t="str">
        <f>IFERROR('Plan Actual'!U68/'Tiempos de producción'!$E34,"")</f>
        <v/>
      </c>
      <c r="U34" s="345" t="str">
        <f>IFERROR('Plan Actual'!V68/'Tiempos de producción'!$E34,"")</f>
        <v/>
      </c>
      <c r="V34" s="345" t="str">
        <f>IFERROR('Plan Actual'!W68/'Tiempos de producción'!$E34,"")</f>
        <v/>
      </c>
      <c r="W34" s="345" t="str">
        <f>IFERROR('Plan Actual'!X68/'Tiempos de producción'!$E34,"")</f>
        <v/>
      </c>
      <c r="X34" s="345" t="str">
        <f>IFERROR('Plan Actual'!Y68/'Tiempos de producción'!$E34,"")</f>
        <v/>
      </c>
      <c r="Y34" s="345" t="str">
        <f>IFERROR('Plan Actual'!Z68/'Tiempos de producción'!$E34,"")</f>
        <v/>
      </c>
      <c r="Z34" s="345" t="str">
        <f>IFERROR('Plan Actual'!AA68/'Tiempos de producción'!$E34,"")</f>
        <v/>
      </c>
      <c r="AA34" s="390"/>
    </row>
    <row r="35" spans="2:27">
      <c r="B35" s="187" t="s">
        <v>12</v>
      </c>
      <c r="C35" s="184">
        <f>'Plan Actual'!B69</f>
        <v>0</v>
      </c>
      <c r="D35" s="184">
        <f>'Plan Actual'!C69</f>
        <v>0</v>
      </c>
      <c r="E35" s="369" t="str">
        <f>IFERROR(VLOOKUP(C35,'[5]Base de Datos CSL'!$B$8:$J$297,9,FALSE),"")</f>
        <v/>
      </c>
      <c r="F35" s="345" t="str">
        <f>IFERROR('Plan Actual'!G70/'Tiempos de producción'!$E35,"")</f>
        <v/>
      </c>
      <c r="G35" s="345" t="str">
        <f>IFERROR('Plan Actual'!H70/'Tiempos de producción'!$E35,"")</f>
        <v/>
      </c>
      <c r="H35" s="345" t="str">
        <f>IFERROR('Plan Actual'!I70/'Tiempos de producción'!$E35,"")</f>
        <v/>
      </c>
      <c r="I35" s="345" t="str">
        <f>IFERROR('Plan Actual'!J70/'Tiempos de producción'!$E35,"")</f>
        <v/>
      </c>
      <c r="J35" s="345" t="str">
        <f>IFERROR('Plan Actual'!K70/'Tiempos de producción'!$E35,"")</f>
        <v/>
      </c>
      <c r="K35" s="345" t="str">
        <f>IFERROR('Plan Actual'!L70/'Tiempos de producción'!$E35,"")</f>
        <v/>
      </c>
      <c r="L35" s="345" t="str">
        <f>IFERROR('Plan Actual'!M70/'Tiempos de producción'!$E35,"")</f>
        <v/>
      </c>
      <c r="M35" s="345" t="str">
        <f>IFERROR('Plan Actual'!N70/'Tiempos de producción'!$E35,"")</f>
        <v/>
      </c>
      <c r="N35" s="345" t="str">
        <f>IFERROR('Plan Actual'!O70/'Tiempos de producción'!$E35,"")</f>
        <v/>
      </c>
      <c r="O35" s="345" t="str">
        <f>IFERROR('Plan Actual'!P70/'Tiempos de producción'!$E35,"")</f>
        <v/>
      </c>
      <c r="P35" s="345" t="str">
        <f>IFERROR('Plan Actual'!Q70/'Tiempos de producción'!$E35,"")</f>
        <v/>
      </c>
      <c r="Q35" s="345" t="str">
        <f>IFERROR('Plan Actual'!R70/'Tiempos de producción'!$E35,"")</f>
        <v/>
      </c>
      <c r="R35" s="345" t="str">
        <f>IFERROR('Plan Actual'!S70/'Tiempos de producción'!$E35,"")</f>
        <v/>
      </c>
      <c r="S35" s="345" t="str">
        <f>IFERROR('Plan Actual'!T70/'Tiempos de producción'!$E35,"")</f>
        <v/>
      </c>
      <c r="T35" s="345" t="str">
        <f>IFERROR('Plan Actual'!U70/'Tiempos de producción'!$E35,"")</f>
        <v/>
      </c>
      <c r="U35" s="345" t="str">
        <f>IFERROR('Plan Actual'!V70/'Tiempos de producción'!$E35,"")</f>
        <v/>
      </c>
      <c r="V35" s="345" t="str">
        <f>IFERROR('Plan Actual'!W70/'Tiempos de producción'!$E35,"")</f>
        <v/>
      </c>
      <c r="W35" s="345" t="str">
        <f>IFERROR('Plan Actual'!X70/'Tiempos de producción'!$E35,"")</f>
        <v/>
      </c>
      <c r="X35" s="345" t="str">
        <f>IFERROR('Plan Actual'!Y70/'Tiempos de producción'!$E35,"")</f>
        <v/>
      </c>
      <c r="Y35" s="345" t="str">
        <f>IFERROR('Plan Actual'!Z70/'Tiempos de producción'!$E35,"")</f>
        <v/>
      </c>
      <c r="Z35" s="345" t="str">
        <f>IFERROR('Plan Actual'!AA70/'Tiempos de producción'!$E35,"")</f>
        <v/>
      </c>
      <c r="AA35" s="390"/>
    </row>
    <row r="36" spans="2:27">
      <c r="B36" s="187" t="s">
        <v>12</v>
      </c>
      <c r="C36" s="184">
        <f>'Plan Actual'!B71</f>
        <v>0</v>
      </c>
      <c r="D36" s="184">
        <f>'Plan Actual'!C71</f>
        <v>0</v>
      </c>
      <c r="E36" s="369" t="str">
        <f>IFERROR(VLOOKUP(C36,'[5]Base de Datos CSL'!$B$8:$J$297,9,FALSE),"")</f>
        <v/>
      </c>
      <c r="F36" s="345" t="str">
        <f>IFERROR('Plan Actual'!G72/'Tiempos de producción'!$E36,"")</f>
        <v/>
      </c>
      <c r="G36" s="345" t="str">
        <f>IFERROR('Plan Actual'!H72/'Tiempos de producción'!$E36,"")</f>
        <v/>
      </c>
      <c r="H36" s="345" t="str">
        <f>IFERROR('Plan Actual'!I72/'Tiempos de producción'!$E36,"")</f>
        <v/>
      </c>
      <c r="I36" s="345" t="str">
        <f>IFERROR('Plan Actual'!J72/'Tiempos de producción'!$E36,"")</f>
        <v/>
      </c>
      <c r="J36" s="345" t="str">
        <f>IFERROR('Plan Actual'!K72/'Tiempos de producción'!$E36,"")</f>
        <v/>
      </c>
      <c r="K36" s="345" t="str">
        <f>IFERROR('Plan Actual'!L72/'Tiempos de producción'!$E36,"")</f>
        <v/>
      </c>
      <c r="L36" s="345" t="str">
        <f>IFERROR('Plan Actual'!M72/'Tiempos de producción'!$E36,"")</f>
        <v/>
      </c>
      <c r="M36" s="345" t="str">
        <f>IFERROR('Plan Actual'!N72/'Tiempos de producción'!$E36,"")</f>
        <v/>
      </c>
      <c r="N36" s="345" t="str">
        <f>IFERROR('Plan Actual'!O72/'Tiempos de producción'!$E36,"")</f>
        <v/>
      </c>
      <c r="O36" s="345" t="str">
        <f>IFERROR('Plan Actual'!P72/'Tiempos de producción'!$E36,"")</f>
        <v/>
      </c>
      <c r="P36" s="345" t="str">
        <f>IFERROR('Plan Actual'!Q72/'Tiempos de producción'!$E36,"")</f>
        <v/>
      </c>
      <c r="Q36" s="345" t="str">
        <f>IFERROR('Plan Actual'!R72/'Tiempos de producción'!$E36,"")</f>
        <v/>
      </c>
      <c r="R36" s="345" t="str">
        <f>IFERROR('Plan Actual'!S72/'Tiempos de producción'!$E36,"")</f>
        <v/>
      </c>
      <c r="S36" s="345" t="str">
        <f>IFERROR('Plan Actual'!T72/'Tiempos de producción'!$E36,"")</f>
        <v/>
      </c>
      <c r="T36" s="345" t="str">
        <f>IFERROR('Plan Actual'!U72/'Tiempos de producción'!$E36,"")</f>
        <v/>
      </c>
      <c r="U36" s="345" t="str">
        <f>IFERROR('Plan Actual'!V72/'Tiempos de producción'!$E36,"")</f>
        <v/>
      </c>
      <c r="V36" s="345" t="str">
        <f>IFERROR('Plan Actual'!W72/'Tiempos de producción'!$E36,"")</f>
        <v/>
      </c>
      <c r="W36" s="345" t="str">
        <f>IFERROR('Plan Actual'!X72/'Tiempos de producción'!$E36,"")</f>
        <v/>
      </c>
      <c r="X36" s="345" t="str">
        <f>IFERROR('Plan Actual'!Y72/'Tiempos de producción'!$E36,"")</f>
        <v/>
      </c>
      <c r="Y36" s="345" t="str">
        <f>IFERROR('Plan Actual'!Z72/'Tiempos de producción'!$E36,"")</f>
        <v/>
      </c>
      <c r="Z36" s="345" t="str">
        <f>IFERROR('Plan Actual'!AA72/'Tiempos de producción'!$E36,"")</f>
        <v/>
      </c>
      <c r="AA36" s="390"/>
    </row>
    <row r="37" spans="2:27">
      <c r="B37" s="187" t="s">
        <v>12</v>
      </c>
      <c r="C37" s="184">
        <f>'Plan Actual'!B73</f>
        <v>0</v>
      </c>
      <c r="D37" s="184">
        <f>'Plan Actual'!C73</f>
        <v>0</v>
      </c>
      <c r="E37" s="369" t="str">
        <f>IFERROR(VLOOKUP(C37,'[5]Base de Datos CSL'!$B$8:$J$297,9,FALSE),"")</f>
        <v/>
      </c>
      <c r="F37" s="345" t="str">
        <f>IFERROR('Plan Actual'!G74/'Tiempos de producción'!$E37,"")</f>
        <v/>
      </c>
      <c r="G37" s="345" t="str">
        <f>IFERROR('Plan Actual'!H74/'Tiempos de producción'!$E37,"")</f>
        <v/>
      </c>
      <c r="H37" s="345" t="str">
        <f>IFERROR('Plan Actual'!I74/'Tiempos de producción'!$E37,"")</f>
        <v/>
      </c>
      <c r="I37" s="345" t="str">
        <f>IFERROR('Plan Actual'!J74/'Tiempos de producción'!$E37,"")</f>
        <v/>
      </c>
      <c r="J37" s="345" t="str">
        <f>IFERROR('Plan Actual'!K74/'Tiempos de producción'!$E37,"")</f>
        <v/>
      </c>
      <c r="K37" s="345" t="str">
        <f>IFERROR('Plan Actual'!L74/'Tiempos de producción'!$E37,"")</f>
        <v/>
      </c>
      <c r="L37" s="345" t="str">
        <f>IFERROR('Plan Actual'!M74/'Tiempos de producción'!$E37,"")</f>
        <v/>
      </c>
      <c r="M37" s="345" t="str">
        <f>IFERROR('Plan Actual'!N74/'Tiempos de producción'!$E37,"")</f>
        <v/>
      </c>
      <c r="N37" s="345" t="str">
        <f>IFERROR('Plan Actual'!O74/'Tiempos de producción'!$E37,"")</f>
        <v/>
      </c>
      <c r="O37" s="345" t="str">
        <f>IFERROR('Plan Actual'!P74/'Tiempos de producción'!$E37,"")</f>
        <v/>
      </c>
      <c r="P37" s="345" t="str">
        <f>IFERROR('Plan Actual'!Q74/'Tiempos de producción'!$E37,"")</f>
        <v/>
      </c>
      <c r="Q37" s="345" t="str">
        <f>IFERROR('Plan Actual'!R74/'Tiempos de producción'!$E37,"")</f>
        <v/>
      </c>
      <c r="R37" s="345" t="str">
        <f>IFERROR('Plan Actual'!S74/'Tiempos de producción'!$E37,"")</f>
        <v/>
      </c>
      <c r="S37" s="345" t="str">
        <f>IFERROR('Plan Actual'!T74/'Tiempos de producción'!$E37,"")</f>
        <v/>
      </c>
      <c r="T37" s="345" t="str">
        <f>IFERROR('Plan Actual'!U74/'Tiempos de producción'!$E37,"")</f>
        <v/>
      </c>
      <c r="U37" s="345" t="str">
        <f>IFERROR('Plan Actual'!V74/'Tiempos de producción'!$E37,"")</f>
        <v/>
      </c>
      <c r="V37" s="345" t="str">
        <f>IFERROR('Plan Actual'!W74/'Tiempos de producción'!$E37,"")</f>
        <v/>
      </c>
      <c r="W37" s="345" t="str">
        <f>IFERROR('Plan Actual'!X74/'Tiempos de producción'!$E37,"")</f>
        <v/>
      </c>
      <c r="X37" s="345" t="str">
        <f>IFERROR('Plan Actual'!Y74/'Tiempos de producción'!$E37,"")</f>
        <v/>
      </c>
      <c r="Y37" s="345" t="str">
        <f>IFERROR('Plan Actual'!Z74/'Tiempos de producción'!$E37,"")</f>
        <v/>
      </c>
      <c r="Z37" s="345" t="str">
        <f>IFERROR('Plan Actual'!AA74/'Tiempos de producción'!$E37,"")</f>
        <v/>
      </c>
      <c r="AA37" s="390"/>
    </row>
    <row r="38" spans="2:27">
      <c r="B38" s="187" t="s">
        <v>12</v>
      </c>
      <c r="C38" s="184">
        <f>'Plan Actual'!B75</f>
        <v>0</v>
      </c>
      <c r="D38" s="184">
        <f>'Plan Actual'!C75</f>
        <v>0</v>
      </c>
      <c r="E38" s="369" t="str">
        <f>IFERROR(VLOOKUP(C38,'[5]Base de Datos CSL'!$B$8:$J$297,9,FALSE),"")</f>
        <v/>
      </c>
      <c r="F38" s="345" t="str">
        <f>IFERROR('Plan Actual'!G76/'Tiempos de producción'!$E38,"")</f>
        <v/>
      </c>
      <c r="G38" s="345" t="str">
        <f>IFERROR('Plan Actual'!H76/'Tiempos de producción'!$E38,"")</f>
        <v/>
      </c>
      <c r="H38" s="345" t="str">
        <f>IFERROR('Plan Actual'!I76/'Tiempos de producción'!$E38,"")</f>
        <v/>
      </c>
      <c r="I38" s="345" t="str">
        <f>IFERROR('Plan Actual'!J76/'Tiempos de producción'!$E38,"")</f>
        <v/>
      </c>
      <c r="J38" s="345" t="str">
        <f>IFERROR('Plan Actual'!K76/'Tiempos de producción'!$E38,"")</f>
        <v/>
      </c>
      <c r="K38" s="345" t="str">
        <f>IFERROR('Plan Actual'!L76/'Tiempos de producción'!$E38,"")</f>
        <v/>
      </c>
      <c r="L38" s="345" t="str">
        <f>IFERROR('Plan Actual'!M76/'Tiempos de producción'!$E38,"")</f>
        <v/>
      </c>
      <c r="M38" s="345" t="str">
        <f>IFERROR('Plan Actual'!N76/'Tiempos de producción'!$E38,"")</f>
        <v/>
      </c>
      <c r="N38" s="345" t="str">
        <f>IFERROR('Plan Actual'!O76/'Tiempos de producción'!$E38,"")</f>
        <v/>
      </c>
      <c r="O38" s="345" t="str">
        <f>IFERROR('Plan Actual'!P76/'Tiempos de producción'!$E38,"")</f>
        <v/>
      </c>
      <c r="P38" s="345" t="str">
        <f>IFERROR('Plan Actual'!Q76/'Tiempos de producción'!$E38,"")</f>
        <v/>
      </c>
      <c r="Q38" s="345" t="str">
        <f>IFERROR('Plan Actual'!R76/'Tiempos de producción'!$E38,"")</f>
        <v/>
      </c>
      <c r="R38" s="345" t="str">
        <f>IFERROR('Plan Actual'!S76/'Tiempos de producción'!$E38,"")</f>
        <v/>
      </c>
      <c r="S38" s="345" t="str">
        <f>IFERROR('Plan Actual'!T76/'Tiempos de producción'!$E38,"")</f>
        <v/>
      </c>
      <c r="T38" s="345" t="str">
        <f>IFERROR('Plan Actual'!U76/'Tiempos de producción'!$E38,"")</f>
        <v/>
      </c>
      <c r="U38" s="345" t="str">
        <f>IFERROR('Plan Actual'!V76/'Tiempos de producción'!$E38,"")</f>
        <v/>
      </c>
      <c r="V38" s="345" t="str">
        <f>IFERROR('Plan Actual'!W76/'Tiempos de producción'!$E38,"")</f>
        <v/>
      </c>
      <c r="W38" s="345" t="str">
        <f>IFERROR('Plan Actual'!X76/'Tiempos de producción'!$E38,"")</f>
        <v/>
      </c>
      <c r="X38" s="345" t="str">
        <f>IFERROR('Plan Actual'!Y76/'Tiempos de producción'!$E38,"")</f>
        <v/>
      </c>
      <c r="Y38" s="345" t="str">
        <f>IFERROR('Plan Actual'!Z76/'Tiempos de producción'!$E38,"")</f>
        <v/>
      </c>
      <c r="Z38" s="345" t="str">
        <f>IFERROR('Plan Actual'!AA76/'Tiempos de producción'!$E38,"")</f>
        <v/>
      </c>
      <c r="AA38" s="390"/>
    </row>
    <row r="39" spans="2:27">
      <c r="B39" s="187" t="s">
        <v>12</v>
      </c>
      <c r="C39" s="184">
        <f>'Plan Actual'!B77</f>
        <v>0</v>
      </c>
      <c r="D39" s="184">
        <f>'Plan Actual'!C77</f>
        <v>0</v>
      </c>
      <c r="E39" s="369" t="str">
        <f>IFERROR(VLOOKUP(C39,'[5]Base de Datos CSL'!$B$8:$J$297,9,FALSE),"")</f>
        <v/>
      </c>
      <c r="F39" s="345" t="str">
        <f>IFERROR('Plan Actual'!G78/'Tiempos de producción'!$E39,"")</f>
        <v/>
      </c>
      <c r="G39" s="345" t="str">
        <f>IFERROR('Plan Actual'!H78/'Tiempos de producción'!$E39,"")</f>
        <v/>
      </c>
      <c r="H39" s="345" t="str">
        <f>IFERROR('Plan Actual'!I78/'Tiempos de producción'!$E39,"")</f>
        <v/>
      </c>
      <c r="I39" s="345" t="str">
        <f>IFERROR('Plan Actual'!J78/'Tiempos de producción'!$E39,"")</f>
        <v/>
      </c>
      <c r="J39" s="345" t="str">
        <f>IFERROR('Plan Actual'!K78/'Tiempos de producción'!$E39,"")</f>
        <v/>
      </c>
      <c r="K39" s="345" t="str">
        <f>IFERROR('Plan Actual'!L78/'Tiempos de producción'!$E39,"")</f>
        <v/>
      </c>
      <c r="L39" s="345" t="str">
        <f>IFERROR('Plan Actual'!M78/'Tiempos de producción'!$E39,"")</f>
        <v/>
      </c>
      <c r="M39" s="345" t="str">
        <f>IFERROR('Plan Actual'!N78/'Tiempos de producción'!$E39,"")</f>
        <v/>
      </c>
      <c r="N39" s="345" t="str">
        <f>IFERROR('Plan Actual'!O78/'Tiempos de producción'!$E39,"")</f>
        <v/>
      </c>
      <c r="O39" s="345" t="str">
        <f>IFERROR('Plan Actual'!P78/'Tiempos de producción'!$E39,"")</f>
        <v/>
      </c>
      <c r="P39" s="345" t="str">
        <f>IFERROR('Plan Actual'!Q78/'Tiempos de producción'!$E39,"")</f>
        <v/>
      </c>
      <c r="Q39" s="345" t="str">
        <f>IFERROR('Plan Actual'!R78/'Tiempos de producción'!$E39,"")</f>
        <v/>
      </c>
      <c r="R39" s="345" t="str">
        <f>IFERROR('Plan Actual'!S78/'Tiempos de producción'!$E39,"")</f>
        <v/>
      </c>
      <c r="S39" s="345" t="str">
        <f>IFERROR('Plan Actual'!T78/'Tiempos de producción'!$E39,"")</f>
        <v/>
      </c>
      <c r="T39" s="345" t="str">
        <f>IFERROR('Plan Actual'!U78/'Tiempos de producción'!$E39,"")</f>
        <v/>
      </c>
      <c r="U39" s="345" t="str">
        <f>IFERROR('Plan Actual'!V78/'Tiempos de producción'!$E39,"")</f>
        <v/>
      </c>
      <c r="V39" s="345" t="str">
        <f>IFERROR('Plan Actual'!W78/'Tiempos de producción'!$E39,"")</f>
        <v/>
      </c>
      <c r="W39" s="345" t="str">
        <f>IFERROR('Plan Actual'!X78/'Tiempos de producción'!$E39,"")</f>
        <v/>
      </c>
      <c r="X39" s="345" t="str">
        <f>IFERROR('Plan Actual'!Y78/'Tiempos de producción'!$E39,"")</f>
        <v/>
      </c>
      <c r="Y39" s="345" t="str">
        <f>IFERROR('Plan Actual'!Z78/'Tiempos de producción'!$E39,"")</f>
        <v/>
      </c>
      <c r="Z39" s="345" t="str">
        <f>IFERROR('Plan Actual'!AA78/'Tiempos de producción'!$E39,"")</f>
        <v/>
      </c>
      <c r="AA39" s="390"/>
    </row>
    <row r="40" spans="2:27">
      <c r="B40" s="187" t="s">
        <v>12</v>
      </c>
      <c r="C40" s="184">
        <f>'Plan Actual'!B79</f>
        <v>0</v>
      </c>
      <c r="D40" s="184">
        <f>'Plan Actual'!C79</f>
        <v>0</v>
      </c>
      <c r="E40" s="369" t="str">
        <f>IFERROR(VLOOKUP(C40,'[5]Base de Datos CSL'!$B$8:$J$297,9,FALSE),"")</f>
        <v/>
      </c>
      <c r="F40" s="345" t="str">
        <f>IFERROR('Plan Actual'!G80/'Tiempos de producción'!$E40,"")</f>
        <v/>
      </c>
      <c r="G40" s="345" t="str">
        <f>IFERROR('Plan Actual'!H80/'Tiempos de producción'!$E40,"")</f>
        <v/>
      </c>
      <c r="H40" s="345" t="str">
        <f>IFERROR('Plan Actual'!I80/'Tiempos de producción'!$E40,"")</f>
        <v/>
      </c>
      <c r="I40" s="345" t="str">
        <f>IFERROR('Plan Actual'!J80/'Tiempos de producción'!$E40,"")</f>
        <v/>
      </c>
      <c r="J40" s="345" t="str">
        <f>IFERROR('Plan Actual'!K80/'Tiempos de producción'!$E40,"")</f>
        <v/>
      </c>
      <c r="K40" s="345" t="str">
        <f>IFERROR('Plan Actual'!L80/'Tiempos de producción'!$E40,"")</f>
        <v/>
      </c>
      <c r="L40" s="345" t="str">
        <f>IFERROR('Plan Actual'!M80/'Tiempos de producción'!$E40,"")</f>
        <v/>
      </c>
      <c r="M40" s="345" t="str">
        <f>IFERROR('Plan Actual'!N80/'Tiempos de producción'!$E40,"")</f>
        <v/>
      </c>
      <c r="N40" s="345" t="str">
        <f>IFERROR('Plan Actual'!O80/'Tiempos de producción'!$E40,"")</f>
        <v/>
      </c>
      <c r="O40" s="345" t="str">
        <f>IFERROR('Plan Actual'!P80/'Tiempos de producción'!$E40,"")</f>
        <v/>
      </c>
      <c r="P40" s="345" t="str">
        <f>IFERROR('Plan Actual'!Q80/'Tiempos de producción'!$E40,"")</f>
        <v/>
      </c>
      <c r="Q40" s="345" t="str">
        <f>IFERROR('Plan Actual'!R80/'Tiempos de producción'!$E40,"")</f>
        <v/>
      </c>
      <c r="R40" s="345" t="str">
        <f>IFERROR('Plan Actual'!S80/'Tiempos de producción'!$E40,"")</f>
        <v/>
      </c>
      <c r="S40" s="345" t="str">
        <f>IFERROR('Plan Actual'!T80/'Tiempos de producción'!$E40,"")</f>
        <v/>
      </c>
      <c r="T40" s="345" t="str">
        <f>IFERROR('Plan Actual'!U80/'Tiempos de producción'!$E40,"")</f>
        <v/>
      </c>
      <c r="U40" s="345" t="str">
        <f>IFERROR('Plan Actual'!V80/'Tiempos de producción'!$E40,"")</f>
        <v/>
      </c>
      <c r="V40" s="345" t="str">
        <f>IFERROR('Plan Actual'!W80/'Tiempos de producción'!$E40,"")</f>
        <v/>
      </c>
      <c r="W40" s="345" t="str">
        <f>IFERROR('Plan Actual'!X80/'Tiempos de producción'!$E40,"")</f>
        <v/>
      </c>
      <c r="X40" s="345" t="str">
        <f>IFERROR('Plan Actual'!Y80/'Tiempos de producción'!$E40,"")</f>
        <v/>
      </c>
      <c r="Y40" s="345" t="str">
        <f>IFERROR('Plan Actual'!Z80/'Tiempos de producción'!$E40,"")</f>
        <v/>
      </c>
      <c r="Z40" s="345" t="str">
        <f>IFERROR('Plan Actual'!AA80/'Tiempos de producción'!$E40,"")</f>
        <v/>
      </c>
      <c r="AA40" s="390"/>
    </row>
    <row r="41" spans="2:27">
      <c r="B41" s="187" t="s">
        <v>12</v>
      </c>
      <c r="C41" s="184">
        <f>'Plan Actual'!B81</f>
        <v>0</v>
      </c>
      <c r="D41" s="184">
        <f>'Plan Actual'!C81</f>
        <v>0</v>
      </c>
      <c r="E41" s="369" t="str">
        <f>IFERROR(VLOOKUP(C41,'[5]Base de Datos CSL'!$B$8:$J$297,9,FALSE),"")</f>
        <v/>
      </c>
      <c r="F41" s="345" t="str">
        <f>IFERROR('Plan Actual'!G82/'Tiempos de producción'!$E41,"")</f>
        <v/>
      </c>
      <c r="G41" s="345" t="str">
        <f>IFERROR('Plan Actual'!H82/'Tiempos de producción'!$E41,"")</f>
        <v/>
      </c>
      <c r="H41" s="345" t="str">
        <f>IFERROR('Plan Actual'!I82/'Tiempos de producción'!$E41,"")</f>
        <v/>
      </c>
      <c r="I41" s="345" t="str">
        <f>IFERROR('Plan Actual'!J82/'Tiempos de producción'!$E41,"")</f>
        <v/>
      </c>
      <c r="J41" s="345" t="str">
        <f>IFERROR('Plan Actual'!K82/'Tiempos de producción'!$E41,"")</f>
        <v/>
      </c>
      <c r="K41" s="345" t="str">
        <f>IFERROR('Plan Actual'!L82/'Tiempos de producción'!$E41,"")</f>
        <v/>
      </c>
      <c r="L41" s="345" t="str">
        <f>IFERROR('Plan Actual'!M82/'Tiempos de producción'!$E41,"")</f>
        <v/>
      </c>
      <c r="M41" s="345" t="str">
        <f>IFERROR('Plan Actual'!N82/'Tiempos de producción'!$E41,"")</f>
        <v/>
      </c>
      <c r="N41" s="345" t="str">
        <f>IFERROR('Plan Actual'!O82/'Tiempos de producción'!$E41,"")</f>
        <v/>
      </c>
      <c r="O41" s="345" t="str">
        <f>IFERROR('Plan Actual'!P82/'Tiempos de producción'!$E41,"")</f>
        <v/>
      </c>
      <c r="P41" s="345" t="str">
        <f>IFERROR('Plan Actual'!Q82/'Tiempos de producción'!$E41,"")</f>
        <v/>
      </c>
      <c r="Q41" s="345" t="str">
        <f>IFERROR('Plan Actual'!R82/'Tiempos de producción'!$E41,"")</f>
        <v/>
      </c>
      <c r="R41" s="345" t="str">
        <f>IFERROR('Plan Actual'!S82/'Tiempos de producción'!$E41,"")</f>
        <v/>
      </c>
      <c r="S41" s="345" t="str">
        <f>IFERROR('Plan Actual'!T82/'Tiempos de producción'!$E41,"")</f>
        <v/>
      </c>
      <c r="T41" s="345" t="str">
        <f>IFERROR('Plan Actual'!U82/'Tiempos de producción'!$E41,"")</f>
        <v/>
      </c>
      <c r="U41" s="345" t="str">
        <f>IFERROR('Plan Actual'!V82/'Tiempos de producción'!$E41,"")</f>
        <v/>
      </c>
      <c r="V41" s="345" t="str">
        <f>IFERROR('Plan Actual'!W82/'Tiempos de producción'!$E41,"")</f>
        <v/>
      </c>
      <c r="W41" s="345" t="str">
        <f>IFERROR('Plan Actual'!X82/'Tiempos de producción'!$E41,"")</f>
        <v/>
      </c>
      <c r="X41" s="345" t="str">
        <f>IFERROR('Plan Actual'!Y82/'Tiempos de producción'!$E41,"")</f>
        <v/>
      </c>
      <c r="Y41" s="345" t="str">
        <f>IFERROR('Plan Actual'!Z82/'Tiempos de producción'!$E41,"")</f>
        <v/>
      </c>
      <c r="Z41" s="345" t="str">
        <f>IFERROR('Plan Actual'!AA82/'Tiempos de producción'!$E41,"")</f>
        <v/>
      </c>
      <c r="AA41" s="390"/>
    </row>
    <row r="42" spans="2:27">
      <c r="B42" s="580" t="s">
        <v>12</v>
      </c>
      <c r="C42" s="387"/>
      <c r="D42" s="569" t="s">
        <v>569</v>
      </c>
      <c r="E42" s="387"/>
      <c r="F42" s="289">
        <f t="shared" ref="F42:Z42" si="2">SUM(F22:F41)</f>
        <v>0</v>
      </c>
      <c r="G42" s="289">
        <f t="shared" si="2"/>
        <v>0</v>
      </c>
      <c r="H42" s="289">
        <f t="shared" si="2"/>
        <v>0</v>
      </c>
      <c r="I42" s="289">
        <f t="shared" si="2"/>
        <v>0</v>
      </c>
      <c r="J42" s="289">
        <f t="shared" si="2"/>
        <v>0</v>
      </c>
      <c r="K42" s="289">
        <f t="shared" si="2"/>
        <v>0</v>
      </c>
      <c r="L42" s="289">
        <f t="shared" si="2"/>
        <v>0</v>
      </c>
      <c r="M42" s="289">
        <f t="shared" si="2"/>
        <v>0</v>
      </c>
      <c r="N42" s="289">
        <f t="shared" si="2"/>
        <v>0</v>
      </c>
      <c r="O42" s="289">
        <f t="shared" si="2"/>
        <v>0</v>
      </c>
      <c r="P42" s="289">
        <f t="shared" si="2"/>
        <v>0</v>
      </c>
      <c r="Q42" s="289">
        <f t="shared" si="2"/>
        <v>0</v>
      </c>
      <c r="R42" s="289">
        <f t="shared" si="2"/>
        <v>0</v>
      </c>
      <c r="S42" s="289">
        <f t="shared" si="2"/>
        <v>0</v>
      </c>
      <c r="T42" s="289">
        <f t="shared" si="2"/>
        <v>0</v>
      </c>
      <c r="U42" s="289">
        <f t="shared" si="2"/>
        <v>0</v>
      </c>
      <c r="V42" s="289">
        <f t="shared" si="2"/>
        <v>0</v>
      </c>
      <c r="W42" s="289">
        <f t="shared" si="2"/>
        <v>0</v>
      </c>
      <c r="X42" s="289">
        <f t="shared" si="2"/>
        <v>0</v>
      </c>
      <c r="Y42" s="289">
        <f t="shared" si="2"/>
        <v>0</v>
      </c>
      <c r="Z42" s="289">
        <f t="shared" si="2"/>
        <v>0</v>
      </c>
      <c r="AA42" s="374"/>
    </row>
    <row r="43" spans="2:27">
      <c r="B43" s="188" t="s">
        <v>13</v>
      </c>
      <c r="C43" s="159">
        <f>'Plan Actual'!B86</f>
        <v>0</v>
      </c>
      <c r="D43" s="159">
        <f>'Plan Actual'!C86</f>
        <v>0</v>
      </c>
      <c r="E43" s="369" t="str">
        <f>IFERROR(VLOOKUP(C43,'[5]Base de Datos CSL'!$B$8:$J$297,9,FALSE),"")</f>
        <v/>
      </c>
      <c r="F43" s="345" t="str">
        <f>IFERROR('Plan Actual'!G87/'Tiempos de producción'!$E43,"")</f>
        <v/>
      </c>
      <c r="G43" s="345" t="str">
        <f>IFERROR('Plan Actual'!H87/'Tiempos de producción'!$E43,"")</f>
        <v/>
      </c>
      <c r="H43" s="345" t="str">
        <f>IFERROR('Plan Actual'!I87/'Tiempos de producción'!$E43,"")</f>
        <v/>
      </c>
      <c r="I43" s="345" t="str">
        <f>IFERROR('Plan Actual'!J87/'Tiempos de producción'!$E43,"")</f>
        <v/>
      </c>
      <c r="J43" s="345" t="str">
        <f>IFERROR('Plan Actual'!K87/'Tiempos de producción'!$E43,"")</f>
        <v/>
      </c>
      <c r="K43" s="345" t="str">
        <f>IFERROR('Plan Actual'!L87/'Tiempos de producción'!$E43,"")</f>
        <v/>
      </c>
      <c r="L43" s="345" t="str">
        <f>IFERROR('Plan Actual'!M87/'Tiempos de producción'!$E43,"")</f>
        <v/>
      </c>
      <c r="M43" s="345" t="str">
        <f>IFERROR('Plan Actual'!N87/'Tiempos de producción'!$E43,"")</f>
        <v/>
      </c>
      <c r="N43" s="345" t="str">
        <f>IFERROR('Plan Actual'!O87/'Tiempos de producción'!$E43,"")</f>
        <v/>
      </c>
      <c r="O43" s="345" t="str">
        <f>IFERROR('Plan Actual'!P87/'Tiempos de producción'!$E43,"")</f>
        <v/>
      </c>
      <c r="P43" s="345" t="str">
        <f>IFERROR('Plan Actual'!Q87/'Tiempos de producción'!$E43,"")</f>
        <v/>
      </c>
      <c r="Q43" s="345" t="str">
        <f>IFERROR('Plan Actual'!R87/'Tiempos de producción'!$E43,"")</f>
        <v/>
      </c>
      <c r="R43" s="345" t="str">
        <f>IFERROR('Plan Actual'!S87/'Tiempos de producción'!$E43,"")</f>
        <v/>
      </c>
      <c r="S43" s="345" t="str">
        <f>IFERROR('Plan Actual'!T87/'Tiempos de producción'!$E43,"")</f>
        <v/>
      </c>
      <c r="T43" s="345" t="str">
        <f>IFERROR('Plan Actual'!U87/'Tiempos de producción'!$E43,"")</f>
        <v/>
      </c>
      <c r="U43" s="345" t="str">
        <f>IFERROR('Plan Actual'!V87/'Tiempos de producción'!$E43,"")</f>
        <v/>
      </c>
      <c r="V43" s="345" t="str">
        <f>IFERROR('Plan Actual'!W87/'Tiempos de producción'!$E43,"")</f>
        <v/>
      </c>
      <c r="W43" s="345" t="str">
        <f>IFERROR('Plan Actual'!X87/'Tiempos de producción'!$E43,"")</f>
        <v/>
      </c>
      <c r="X43" s="345" t="str">
        <f>IFERROR('Plan Actual'!Y87/'Tiempos de producción'!$E43,"")</f>
        <v/>
      </c>
      <c r="Y43" s="345" t="str">
        <f>IFERROR('Plan Actual'!Z87/'Tiempos de producción'!$E43,"")</f>
        <v/>
      </c>
      <c r="Z43" s="345" t="str">
        <f>IFERROR('Plan Actual'!AA87/'Tiempos de producción'!$E43,"")</f>
        <v/>
      </c>
      <c r="AA43" s="566">
        <f>SUM(F64:Z64)</f>
        <v>0</v>
      </c>
    </row>
    <row r="44" spans="2:27">
      <c r="B44" s="188" t="s">
        <v>13</v>
      </c>
      <c r="C44" s="159">
        <f>'Plan Actual'!B88</f>
        <v>0</v>
      </c>
      <c r="D44" s="159">
        <f>'Plan Actual'!C88</f>
        <v>0</v>
      </c>
      <c r="E44" s="369" t="str">
        <f>IFERROR(VLOOKUP(C44,'[5]Base de Datos CSL'!$B$8:$J$297,9,FALSE),"")</f>
        <v/>
      </c>
      <c r="F44" s="345" t="str">
        <f>IFERROR('Plan Actual'!G89/'Tiempos de producción'!$E44,"")</f>
        <v/>
      </c>
      <c r="G44" s="345" t="str">
        <f>IFERROR('Plan Actual'!H89/'Tiempos de producción'!$E44,"")</f>
        <v/>
      </c>
      <c r="H44" s="345" t="str">
        <f>IFERROR('Plan Actual'!I89/'Tiempos de producción'!$E44,"")</f>
        <v/>
      </c>
      <c r="I44" s="345" t="str">
        <f>IFERROR('Plan Actual'!J89/'Tiempos de producción'!$E44,"")</f>
        <v/>
      </c>
      <c r="J44" s="345" t="str">
        <f>IFERROR('Plan Actual'!K89/'Tiempos de producción'!$E44,"")</f>
        <v/>
      </c>
      <c r="K44" s="345" t="str">
        <f>IFERROR('Plan Actual'!L89/'Tiempos de producción'!$E44,"")</f>
        <v/>
      </c>
      <c r="L44" s="345" t="str">
        <f>IFERROR('Plan Actual'!M89/'Tiempos de producción'!$E44,"")</f>
        <v/>
      </c>
      <c r="M44" s="345" t="str">
        <f>IFERROR('Plan Actual'!N89/'Tiempos de producción'!$E44,"")</f>
        <v/>
      </c>
      <c r="N44" s="345" t="str">
        <f>IFERROR('Plan Actual'!O89/'Tiempos de producción'!$E44,"")</f>
        <v/>
      </c>
      <c r="O44" s="345" t="str">
        <f>IFERROR('Plan Actual'!P89/'Tiempos de producción'!$E44,"")</f>
        <v/>
      </c>
      <c r="P44" s="345" t="str">
        <f>IFERROR('Plan Actual'!Q89/'Tiempos de producción'!$E44,"")</f>
        <v/>
      </c>
      <c r="Q44" s="345" t="str">
        <f>IFERROR('Plan Actual'!R89/'Tiempos de producción'!$E44,"")</f>
        <v/>
      </c>
      <c r="R44" s="345" t="str">
        <f>IFERROR('Plan Actual'!S89/'Tiempos de producción'!$E44,"")</f>
        <v/>
      </c>
      <c r="S44" s="345" t="str">
        <f>IFERROR('Plan Actual'!T89/'Tiempos de producción'!$E44,"")</f>
        <v/>
      </c>
      <c r="T44" s="345" t="str">
        <f>IFERROR('Plan Actual'!U89/'Tiempos de producción'!$E44,"")</f>
        <v/>
      </c>
      <c r="U44" s="345" t="str">
        <f>IFERROR('Plan Actual'!V89/'Tiempos de producción'!$E44,"")</f>
        <v/>
      </c>
      <c r="V44" s="345" t="str">
        <f>IFERROR('Plan Actual'!W89/'Tiempos de producción'!$E44,"")</f>
        <v/>
      </c>
      <c r="W44" s="345" t="str">
        <f>IFERROR('Plan Actual'!X89/'Tiempos de producción'!$E44,"")</f>
        <v/>
      </c>
      <c r="X44" s="345" t="str">
        <f>IFERROR('Plan Actual'!Y89/'Tiempos de producción'!$E44,"")</f>
        <v/>
      </c>
      <c r="Y44" s="345" t="str">
        <f>IFERROR('Plan Actual'!Z89/'Tiempos de producción'!$E44,"")</f>
        <v/>
      </c>
      <c r="Z44" s="345" t="str">
        <f>IFERROR('Plan Actual'!AA89/'Tiempos de producción'!$E44,"")</f>
        <v/>
      </c>
      <c r="AA44" s="390"/>
    </row>
    <row r="45" spans="2:27">
      <c r="B45" s="188" t="s">
        <v>13</v>
      </c>
      <c r="C45" s="159">
        <f>'Plan Actual'!B90</f>
        <v>0</v>
      </c>
      <c r="D45" s="159">
        <f>'Plan Actual'!C90</f>
        <v>0</v>
      </c>
      <c r="E45" s="369" t="str">
        <f>IFERROR(VLOOKUP(C45,'[5]Base de Datos CSL'!$B$8:$J$297,9,FALSE),"")</f>
        <v/>
      </c>
      <c r="F45" s="345" t="str">
        <f>IFERROR('Plan Actual'!G91/'Tiempos de producción'!$E45,"")</f>
        <v/>
      </c>
      <c r="G45" s="345" t="str">
        <f>IFERROR('Plan Actual'!H91/'Tiempos de producción'!$E45,"")</f>
        <v/>
      </c>
      <c r="H45" s="345" t="str">
        <f>IFERROR('Plan Actual'!I91/'Tiempos de producción'!$E45,"")</f>
        <v/>
      </c>
      <c r="I45" s="345" t="str">
        <f>IFERROR('Plan Actual'!J91/'Tiempos de producción'!$E45,"")</f>
        <v/>
      </c>
      <c r="J45" s="345" t="str">
        <f>IFERROR('Plan Actual'!K91/'Tiempos de producción'!$E45,"")</f>
        <v/>
      </c>
      <c r="K45" s="345" t="str">
        <f>IFERROR('Plan Actual'!L91/'Tiempos de producción'!$E45,"")</f>
        <v/>
      </c>
      <c r="L45" s="345" t="str">
        <f>IFERROR('Plan Actual'!M91/'Tiempos de producción'!$E45,"")</f>
        <v/>
      </c>
      <c r="M45" s="345" t="str">
        <f>IFERROR('Plan Actual'!N91/'Tiempos de producción'!$E45,"")</f>
        <v/>
      </c>
      <c r="N45" s="345" t="str">
        <f>IFERROR('Plan Actual'!O91/'Tiempos de producción'!$E45,"")</f>
        <v/>
      </c>
      <c r="O45" s="345" t="str">
        <f>IFERROR('Plan Actual'!P91/'Tiempos de producción'!$E45,"")</f>
        <v/>
      </c>
      <c r="P45" s="345" t="str">
        <f>IFERROR('Plan Actual'!Q91/'Tiempos de producción'!$E45,"")</f>
        <v/>
      </c>
      <c r="Q45" s="345" t="str">
        <f>IFERROR('Plan Actual'!R91/'Tiempos de producción'!$E45,"")</f>
        <v/>
      </c>
      <c r="R45" s="345" t="str">
        <f>IFERROR('Plan Actual'!S91/'Tiempos de producción'!$E45,"")</f>
        <v/>
      </c>
      <c r="S45" s="345" t="str">
        <f>IFERROR('Plan Actual'!T91/'Tiempos de producción'!$E45,"")</f>
        <v/>
      </c>
      <c r="T45" s="345" t="str">
        <f>IFERROR('Plan Actual'!U91/'Tiempos de producción'!$E45,"")</f>
        <v/>
      </c>
      <c r="U45" s="345" t="str">
        <f>IFERROR('Plan Actual'!V91/'Tiempos de producción'!$E45,"")</f>
        <v/>
      </c>
      <c r="V45" s="345" t="str">
        <f>IFERROR('Plan Actual'!W91/'Tiempos de producción'!$E45,"")</f>
        <v/>
      </c>
      <c r="W45" s="345" t="str">
        <f>IFERROR('Plan Actual'!X91/'Tiempos de producción'!$E45,"")</f>
        <v/>
      </c>
      <c r="X45" s="345" t="str">
        <f>IFERROR('Plan Actual'!Y91/'Tiempos de producción'!$E45,"")</f>
        <v/>
      </c>
      <c r="Y45" s="345" t="str">
        <f>IFERROR('Plan Actual'!Z91/'Tiempos de producción'!$E45,"")</f>
        <v/>
      </c>
      <c r="Z45" s="345" t="str">
        <f>IFERROR('Plan Actual'!AA91/'Tiempos de producción'!$E45,"")</f>
        <v/>
      </c>
      <c r="AA45" s="390"/>
    </row>
    <row r="46" spans="2:27">
      <c r="B46" s="188" t="s">
        <v>13</v>
      </c>
      <c r="C46" s="159">
        <f>'Plan Actual'!B92</f>
        <v>0</v>
      </c>
      <c r="D46" s="159">
        <f>'Plan Actual'!C92</f>
        <v>0</v>
      </c>
      <c r="E46" s="369" t="str">
        <f>IFERROR(VLOOKUP(C46,'[5]Base de Datos CSL'!$B$8:$J$297,9,FALSE),"")</f>
        <v/>
      </c>
      <c r="F46" s="345" t="str">
        <f>IFERROR('Plan Actual'!G93/'Tiempos de producción'!$E46,"")</f>
        <v/>
      </c>
      <c r="G46" s="345" t="str">
        <f>IFERROR('Plan Actual'!H93/'Tiempos de producción'!$E46,"")</f>
        <v/>
      </c>
      <c r="H46" s="345" t="str">
        <f>IFERROR('Plan Actual'!I93/'Tiempos de producción'!$E46,"")</f>
        <v/>
      </c>
      <c r="I46" s="345" t="str">
        <f>IFERROR('Plan Actual'!J93/'Tiempos de producción'!$E46,"")</f>
        <v/>
      </c>
      <c r="J46" s="345" t="str">
        <f>IFERROR('Plan Actual'!K93/'Tiempos de producción'!$E46,"")</f>
        <v/>
      </c>
      <c r="K46" s="345" t="str">
        <f>IFERROR('Plan Actual'!L93/'Tiempos de producción'!$E46,"")</f>
        <v/>
      </c>
      <c r="L46" s="345" t="str">
        <f>IFERROR('Plan Actual'!M93/'Tiempos de producción'!$E46,"")</f>
        <v/>
      </c>
      <c r="M46" s="345" t="str">
        <f>IFERROR('Plan Actual'!N93/'Tiempos de producción'!$E46,"")</f>
        <v/>
      </c>
      <c r="N46" s="345" t="str">
        <f>IFERROR('Plan Actual'!O93/'Tiempos de producción'!$E46,"")</f>
        <v/>
      </c>
      <c r="O46" s="345" t="str">
        <f>IFERROR('Plan Actual'!P93/'Tiempos de producción'!$E46,"")</f>
        <v/>
      </c>
      <c r="P46" s="345" t="str">
        <f>IFERROR('Plan Actual'!Q93/'Tiempos de producción'!$E46,"")</f>
        <v/>
      </c>
      <c r="Q46" s="345" t="str">
        <f>IFERROR('Plan Actual'!R93/'Tiempos de producción'!$E46,"")</f>
        <v/>
      </c>
      <c r="R46" s="345" t="str">
        <f>IFERROR('Plan Actual'!S93/'Tiempos de producción'!$E46,"")</f>
        <v/>
      </c>
      <c r="S46" s="345" t="str">
        <f>IFERROR('Plan Actual'!T93/'Tiempos de producción'!$E46,"")</f>
        <v/>
      </c>
      <c r="T46" s="345" t="str">
        <f>IFERROR('Plan Actual'!U93/'Tiempos de producción'!$E46,"")</f>
        <v/>
      </c>
      <c r="U46" s="345" t="str">
        <f>IFERROR('Plan Actual'!V93/'Tiempos de producción'!$E46,"")</f>
        <v/>
      </c>
      <c r="V46" s="345" t="str">
        <f>IFERROR('Plan Actual'!W93/'Tiempos de producción'!$E46,"")</f>
        <v/>
      </c>
      <c r="W46" s="345" t="str">
        <f>IFERROR('Plan Actual'!X93/'Tiempos de producción'!$E46,"")</f>
        <v/>
      </c>
      <c r="X46" s="345" t="str">
        <f>IFERROR('Plan Actual'!Y93/'Tiempos de producción'!$E46,"")</f>
        <v/>
      </c>
      <c r="Y46" s="345" t="str">
        <f>IFERROR('Plan Actual'!Z93/'Tiempos de producción'!$E46,"")</f>
        <v/>
      </c>
      <c r="Z46" s="345" t="str">
        <f>IFERROR('Plan Actual'!AA93/'Tiempos de producción'!$E46,"")</f>
        <v/>
      </c>
      <c r="AA46" s="390"/>
    </row>
    <row r="47" spans="2:27">
      <c r="B47" s="188" t="s">
        <v>13</v>
      </c>
      <c r="C47" s="159">
        <f>'Plan Actual'!B94</f>
        <v>0</v>
      </c>
      <c r="D47" s="159">
        <f>'Plan Actual'!C94</f>
        <v>0</v>
      </c>
      <c r="E47" s="369" t="str">
        <f>IFERROR(VLOOKUP(C47,'[5]Base de Datos CSL'!$B$8:$J$297,9,FALSE),"")</f>
        <v/>
      </c>
      <c r="F47" s="345" t="str">
        <f>IFERROR('Plan Actual'!G95/'Tiempos de producción'!$E47,"")</f>
        <v/>
      </c>
      <c r="G47" s="345" t="str">
        <f>IFERROR('Plan Actual'!H95/'Tiempos de producción'!$E47,"")</f>
        <v/>
      </c>
      <c r="H47" s="345" t="str">
        <f>IFERROR('Plan Actual'!I95/'Tiempos de producción'!$E47,"")</f>
        <v/>
      </c>
      <c r="I47" s="345" t="str">
        <f>IFERROR('Plan Actual'!J95/'Tiempos de producción'!$E47,"")</f>
        <v/>
      </c>
      <c r="J47" s="345" t="str">
        <f>IFERROR('Plan Actual'!K95/'Tiempos de producción'!$E47,"")</f>
        <v/>
      </c>
      <c r="K47" s="345" t="str">
        <f>IFERROR('Plan Actual'!L95/'Tiempos de producción'!$E47,"")</f>
        <v/>
      </c>
      <c r="L47" s="345" t="str">
        <f>IFERROR('Plan Actual'!M95/'Tiempos de producción'!$E47,"")</f>
        <v/>
      </c>
      <c r="M47" s="345" t="str">
        <f>IFERROR('Plan Actual'!N95/'Tiempos de producción'!$E47,"")</f>
        <v/>
      </c>
      <c r="N47" s="345" t="str">
        <f>IFERROR('Plan Actual'!O95/'Tiempos de producción'!$E47,"")</f>
        <v/>
      </c>
      <c r="O47" s="345" t="str">
        <f>IFERROR('Plan Actual'!P95/'Tiempos de producción'!$E47,"")</f>
        <v/>
      </c>
      <c r="P47" s="345" t="str">
        <f>IFERROR('Plan Actual'!Q95/'Tiempos de producción'!$E47,"")</f>
        <v/>
      </c>
      <c r="Q47" s="345" t="str">
        <f>IFERROR('Plan Actual'!R95/'Tiempos de producción'!$E47,"")</f>
        <v/>
      </c>
      <c r="R47" s="345" t="str">
        <f>IFERROR('Plan Actual'!S95/'Tiempos de producción'!$E47,"")</f>
        <v/>
      </c>
      <c r="S47" s="345" t="str">
        <f>IFERROR('Plan Actual'!T95/'Tiempos de producción'!$E47,"")</f>
        <v/>
      </c>
      <c r="T47" s="345" t="str">
        <f>IFERROR('Plan Actual'!U95/'Tiempos de producción'!$E47,"")</f>
        <v/>
      </c>
      <c r="U47" s="345" t="str">
        <f>IFERROR('Plan Actual'!V95/'Tiempos de producción'!$E47,"")</f>
        <v/>
      </c>
      <c r="V47" s="345" t="str">
        <f>IFERROR('Plan Actual'!W95/'Tiempos de producción'!$E47,"")</f>
        <v/>
      </c>
      <c r="W47" s="345" t="str">
        <f>IFERROR('Plan Actual'!X95/'Tiempos de producción'!$E47,"")</f>
        <v/>
      </c>
      <c r="X47" s="345" t="str">
        <f>IFERROR('Plan Actual'!Y95/'Tiempos de producción'!$E47,"")</f>
        <v/>
      </c>
      <c r="Y47" s="345" t="str">
        <f>IFERROR('Plan Actual'!Z95/'Tiempos de producción'!$E47,"")</f>
        <v/>
      </c>
      <c r="Z47" s="345" t="str">
        <f>IFERROR('Plan Actual'!AA95/'Tiempos de producción'!$E47,"")</f>
        <v/>
      </c>
      <c r="AA47" s="390"/>
    </row>
    <row r="48" spans="2:27">
      <c r="B48" s="188" t="s">
        <v>13</v>
      </c>
      <c r="C48" s="159">
        <f>'Plan Actual'!B96</f>
        <v>0</v>
      </c>
      <c r="D48" s="159">
        <f>'Plan Actual'!C96</f>
        <v>0</v>
      </c>
      <c r="E48" s="369" t="str">
        <f>IFERROR(VLOOKUP(C48,'[5]Base de Datos CSL'!$B$8:$J$297,9,FALSE),"")</f>
        <v/>
      </c>
      <c r="F48" s="345" t="str">
        <f>IFERROR('Plan Actual'!G97/'Tiempos de producción'!$E48,"")</f>
        <v/>
      </c>
      <c r="G48" s="345" t="str">
        <f>IFERROR('Plan Actual'!H97/'Tiempos de producción'!$E48,"")</f>
        <v/>
      </c>
      <c r="H48" s="345" t="str">
        <f>IFERROR('Plan Actual'!I97/'Tiempos de producción'!$E48,"")</f>
        <v/>
      </c>
      <c r="I48" s="345" t="str">
        <f>IFERROR('Plan Actual'!J97/'Tiempos de producción'!$E48,"")</f>
        <v/>
      </c>
      <c r="J48" s="345" t="str">
        <f>IFERROR('Plan Actual'!K97/'Tiempos de producción'!$E48,"")</f>
        <v/>
      </c>
      <c r="K48" s="345" t="str">
        <f>IFERROR('Plan Actual'!L97/'Tiempos de producción'!$E48,"")</f>
        <v/>
      </c>
      <c r="L48" s="345" t="str">
        <f>IFERROR('Plan Actual'!M97/'Tiempos de producción'!$E48,"")</f>
        <v/>
      </c>
      <c r="M48" s="345" t="str">
        <f>IFERROR('Plan Actual'!N97/'Tiempos de producción'!$E48,"")</f>
        <v/>
      </c>
      <c r="N48" s="345" t="str">
        <f>IFERROR('Plan Actual'!O97/'Tiempos de producción'!$E48,"")</f>
        <v/>
      </c>
      <c r="O48" s="345" t="str">
        <f>IFERROR('Plan Actual'!P97/'Tiempos de producción'!$E48,"")</f>
        <v/>
      </c>
      <c r="P48" s="345" t="str">
        <f>IFERROR('Plan Actual'!Q97/'Tiempos de producción'!$E48,"")</f>
        <v/>
      </c>
      <c r="Q48" s="345" t="str">
        <f>IFERROR('Plan Actual'!R97/'Tiempos de producción'!$E48,"")</f>
        <v/>
      </c>
      <c r="R48" s="345" t="str">
        <f>IFERROR('Plan Actual'!S97/'Tiempos de producción'!$E48,"")</f>
        <v/>
      </c>
      <c r="S48" s="345" t="str">
        <f>IFERROR('Plan Actual'!T97/'Tiempos de producción'!$E48,"")</f>
        <v/>
      </c>
      <c r="T48" s="345" t="str">
        <f>IFERROR('Plan Actual'!U97/'Tiempos de producción'!$E48,"")</f>
        <v/>
      </c>
      <c r="U48" s="345" t="str">
        <f>IFERROR('Plan Actual'!V97/'Tiempos de producción'!$E48,"")</f>
        <v/>
      </c>
      <c r="V48" s="345" t="str">
        <f>IFERROR('Plan Actual'!W97/'Tiempos de producción'!$E48,"")</f>
        <v/>
      </c>
      <c r="W48" s="345" t="str">
        <f>IFERROR('Plan Actual'!X97/'Tiempos de producción'!$E48,"")</f>
        <v/>
      </c>
      <c r="X48" s="345" t="str">
        <f>IFERROR('Plan Actual'!Y97/'Tiempos de producción'!$E48,"")</f>
        <v/>
      </c>
      <c r="Y48" s="345" t="str">
        <f>IFERROR('Plan Actual'!Z97/'Tiempos de producción'!$E48,"")</f>
        <v/>
      </c>
      <c r="Z48" s="345" t="str">
        <f>IFERROR('Plan Actual'!AA97/'Tiempos de producción'!$E48,"")</f>
        <v/>
      </c>
      <c r="AA48" s="390"/>
    </row>
    <row r="49" spans="2:27">
      <c r="B49" s="188" t="s">
        <v>13</v>
      </c>
      <c r="C49" s="159">
        <f>'Plan Actual'!B98</f>
        <v>0</v>
      </c>
      <c r="D49" s="159">
        <f>'Plan Actual'!C98</f>
        <v>0</v>
      </c>
      <c r="E49" s="369" t="str">
        <f>IFERROR(VLOOKUP(C49,'[5]Base de Datos CSL'!$B$8:$J$297,9,FALSE),"")</f>
        <v/>
      </c>
      <c r="F49" s="345" t="str">
        <f>IFERROR('Plan Actual'!G99/'Tiempos de producción'!$E49,"")</f>
        <v/>
      </c>
      <c r="G49" s="345" t="str">
        <f>IFERROR('Plan Actual'!H99/'Tiempos de producción'!$E49,"")</f>
        <v/>
      </c>
      <c r="H49" s="345" t="str">
        <f>IFERROR('Plan Actual'!I99/'Tiempos de producción'!$E49,"")</f>
        <v/>
      </c>
      <c r="I49" s="345" t="str">
        <f>IFERROR('Plan Actual'!J99/'Tiempos de producción'!$E49,"")</f>
        <v/>
      </c>
      <c r="J49" s="345" t="str">
        <f>IFERROR('Plan Actual'!K99/'Tiempos de producción'!$E49,"")</f>
        <v/>
      </c>
      <c r="K49" s="345" t="str">
        <f>IFERROR('Plan Actual'!L99/'Tiempos de producción'!$E49,"")</f>
        <v/>
      </c>
      <c r="L49" s="345" t="str">
        <f>IFERROR('Plan Actual'!M99/'Tiempos de producción'!$E49,"")</f>
        <v/>
      </c>
      <c r="M49" s="345" t="str">
        <f>IFERROR('Plan Actual'!N99/'Tiempos de producción'!$E49,"")</f>
        <v/>
      </c>
      <c r="N49" s="345" t="str">
        <f>IFERROR('Plan Actual'!O99/'Tiempos de producción'!$E49,"")</f>
        <v/>
      </c>
      <c r="O49" s="345" t="str">
        <f>IFERROR('Plan Actual'!P99/'Tiempos de producción'!$E49,"")</f>
        <v/>
      </c>
      <c r="P49" s="345" t="str">
        <f>IFERROR('Plan Actual'!Q99/'Tiempos de producción'!$E49,"")</f>
        <v/>
      </c>
      <c r="Q49" s="345" t="str">
        <f>IFERROR('Plan Actual'!R99/'Tiempos de producción'!$E49,"")</f>
        <v/>
      </c>
      <c r="R49" s="345" t="str">
        <f>IFERROR('Plan Actual'!S99/'Tiempos de producción'!$E49,"")</f>
        <v/>
      </c>
      <c r="S49" s="345" t="str">
        <f>IFERROR('Plan Actual'!T99/'Tiempos de producción'!$E49,"")</f>
        <v/>
      </c>
      <c r="T49" s="345" t="str">
        <f>IFERROR('Plan Actual'!U99/'Tiempos de producción'!$E49,"")</f>
        <v/>
      </c>
      <c r="U49" s="345" t="str">
        <f>IFERROR('Plan Actual'!V99/'Tiempos de producción'!$E49,"")</f>
        <v/>
      </c>
      <c r="V49" s="345" t="str">
        <f>IFERROR('Plan Actual'!W99/'Tiempos de producción'!$E49,"")</f>
        <v/>
      </c>
      <c r="W49" s="345" t="str">
        <f>IFERROR('Plan Actual'!X99/'Tiempos de producción'!$E49,"")</f>
        <v/>
      </c>
      <c r="X49" s="345" t="str">
        <f>IFERROR('Plan Actual'!Y99/'Tiempos de producción'!$E49,"")</f>
        <v/>
      </c>
      <c r="Y49" s="345" t="str">
        <f>IFERROR('Plan Actual'!Z99/'Tiempos de producción'!$E49,"")</f>
        <v/>
      </c>
      <c r="Z49" s="345" t="str">
        <f>IFERROR('Plan Actual'!AA99/'Tiempos de producción'!$E49,"")</f>
        <v/>
      </c>
      <c r="AA49" s="390"/>
    </row>
    <row r="50" spans="2:27">
      <c r="B50" s="188" t="s">
        <v>13</v>
      </c>
      <c r="C50" s="159">
        <f>'Plan Actual'!B100</f>
        <v>0</v>
      </c>
      <c r="D50" s="159">
        <f>'Plan Actual'!C100</f>
        <v>0</v>
      </c>
      <c r="E50" s="369" t="str">
        <f>IFERROR(VLOOKUP(C50,'[5]Base de Datos CSL'!$B$8:$J$297,9,FALSE),"")</f>
        <v/>
      </c>
      <c r="F50" s="345" t="str">
        <f>IFERROR('Plan Actual'!G101/'Tiempos de producción'!$E50,"")</f>
        <v/>
      </c>
      <c r="G50" s="345" t="str">
        <f>IFERROR('Plan Actual'!H101/'Tiempos de producción'!$E50,"")</f>
        <v/>
      </c>
      <c r="H50" s="345" t="str">
        <f>IFERROR('Plan Actual'!I101/'Tiempos de producción'!$E50,"")</f>
        <v/>
      </c>
      <c r="I50" s="345" t="str">
        <f>IFERROR('Plan Actual'!J101/'Tiempos de producción'!$E50,"")</f>
        <v/>
      </c>
      <c r="J50" s="345" t="str">
        <f>IFERROR('Plan Actual'!K101/'Tiempos de producción'!$E50,"")</f>
        <v/>
      </c>
      <c r="K50" s="345" t="str">
        <f>IFERROR('Plan Actual'!L101/'Tiempos de producción'!$E50,"")</f>
        <v/>
      </c>
      <c r="L50" s="345" t="str">
        <f>IFERROR('Plan Actual'!M101/'Tiempos de producción'!$E50,"")</f>
        <v/>
      </c>
      <c r="M50" s="345" t="str">
        <f>IFERROR('Plan Actual'!N101/'Tiempos de producción'!$E50,"")</f>
        <v/>
      </c>
      <c r="N50" s="345" t="str">
        <f>IFERROR('Plan Actual'!O101/'Tiempos de producción'!$E50,"")</f>
        <v/>
      </c>
      <c r="O50" s="345" t="str">
        <f>IFERROR('Plan Actual'!P101/'Tiempos de producción'!$E50,"")</f>
        <v/>
      </c>
      <c r="P50" s="345" t="str">
        <f>IFERROR('Plan Actual'!Q101/'Tiempos de producción'!$E50,"")</f>
        <v/>
      </c>
      <c r="Q50" s="345" t="str">
        <f>IFERROR('Plan Actual'!R101/'Tiempos de producción'!$E50,"")</f>
        <v/>
      </c>
      <c r="R50" s="345" t="str">
        <f>IFERROR('Plan Actual'!S101/'Tiempos de producción'!$E50,"")</f>
        <v/>
      </c>
      <c r="S50" s="345" t="str">
        <f>IFERROR('Plan Actual'!T101/'Tiempos de producción'!$E50,"")</f>
        <v/>
      </c>
      <c r="T50" s="345" t="str">
        <f>IFERROR('Plan Actual'!U101/'Tiempos de producción'!$E50,"")</f>
        <v/>
      </c>
      <c r="U50" s="345" t="str">
        <f>IFERROR('Plan Actual'!V101/'Tiempos de producción'!$E50,"")</f>
        <v/>
      </c>
      <c r="V50" s="345" t="str">
        <f>IFERROR('Plan Actual'!W101/'Tiempos de producción'!$E50,"")</f>
        <v/>
      </c>
      <c r="W50" s="345" t="str">
        <f>IFERROR('Plan Actual'!X101/'Tiempos de producción'!$E50,"")</f>
        <v/>
      </c>
      <c r="X50" s="345" t="str">
        <f>IFERROR('Plan Actual'!Y101/'Tiempos de producción'!$E50,"")</f>
        <v/>
      </c>
      <c r="Y50" s="345" t="str">
        <f>IFERROR('Plan Actual'!Z101/'Tiempos de producción'!$E50,"")</f>
        <v/>
      </c>
      <c r="Z50" s="345" t="str">
        <f>IFERROR('Plan Actual'!AA101/'Tiempos de producción'!$E50,"")</f>
        <v/>
      </c>
      <c r="AA50" s="390"/>
    </row>
    <row r="51" spans="2:27">
      <c r="B51" s="188" t="s">
        <v>13</v>
      </c>
      <c r="C51" s="159">
        <f>'Plan Actual'!B102</f>
        <v>0</v>
      </c>
      <c r="D51" s="159">
        <f>'Plan Actual'!C102</f>
        <v>0</v>
      </c>
      <c r="E51" s="369" t="str">
        <f>IFERROR(VLOOKUP(C51,'[5]Base de Datos CSL'!$B$8:$J$297,9,FALSE),"")</f>
        <v/>
      </c>
      <c r="F51" s="345" t="str">
        <f>IFERROR('Plan Actual'!G103/'Tiempos de producción'!$E51,"")</f>
        <v/>
      </c>
      <c r="G51" s="345" t="str">
        <f>IFERROR('Plan Actual'!H103/'Tiempos de producción'!$E51,"")</f>
        <v/>
      </c>
      <c r="H51" s="345" t="str">
        <f>IFERROR('Plan Actual'!I103/'Tiempos de producción'!$E51,"")</f>
        <v/>
      </c>
      <c r="I51" s="345" t="str">
        <f>IFERROR('Plan Actual'!J103/'Tiempos de producción'!$E51,"")</f>
        <v/>
      </c>
      <c r="J51" s="345" t="str">
        <f>IFERROR('Plan Actual'!K103/'Tiempos de producción'!$E51,"")</f>
        <v/>
      </c>
      <c r="K51" s="345" t="str">
        <f>IFERROR('Plan Actual'!L103/'Tiempos de producción'!$E51,"")</f>
        <v/>
      </c>
      <c r="L51" s="345" t="str">
        <f>IFERROR('Plan Actual'!M103/'Tiempos de producción'!$E51,"")</f>
        <v/>
      </c>
      <c r="M51" s="345" t="str">
        <f>IFERROR('Plan Actual'!N103/'Tiempos de producción'!$E51,"")</f>
        <v/>
      </c>
      <c r="N51" s="345" t="str">
        <f>IFERROR('Plan Actual'!O103/'Tiempos de producción'!$E51,"")</f>
        <v/>
      </c>
      <c r="O51" s="345" t="str">
        <f>IFERROR('Plan Actual'!P103/'Tiempos de producción'!$E51,"")</f>
        <v/>
      </c>
      <c r="P51" s="345" t="str">
        <f>IFERROR('Plan Actual'!Q103/'Tiempos de producción'!$E51,"")</f>
        <v/>
      </c>
      <c r="Q51" s="345" t="str">
        <f>IFERROR('Plan Actual'!R103/'Tiempos de producción'!$E51,"")</f>
        <v/>
      </c>
      <c r="R51" s="345" t="str">
        <f>IFERROR('Plan Actual'!S103/'Tiempos de producción'!$E51,"")</f>
        <v/>
      </c>
      <c r="S51" s="345" t="str">
        <f>IFERROR('Plan Actual'!T103/'Tiempos de producción'!$E51,"")</f>
        <v/>
      </c>
      <c r="T51" s="345" t="str">
        <f>IFERROR('Plan Actual'!U103/'Tiempos de producción'!$E51,"")</f>
        <v/>
      </c>
      <c r="U51" s="345" t="str">
        <f>IFERROR('Plan Actual'!V103/'Tiempos de producción'!$E51,"")</f>
        <v/>
      </c>
      <c r="V51" s="345" t="str">
        <f>IFERROR('Plan Actual'!W103/'Tiempos de producción'!$E51,"")</f>
        <v/>
      </c>
      <c r="W51" s="345" t="str">
        <f>IFERROR('Plan Actual'!X103/'Tiempos de producción'!$E51,"")</f>
        <v/>
      </c>
      <c r="X51" s="345" t="str">
        <f>IFERROR('Plan Actual'!Y103/'Tiempos de producción'!$E51,"")</f>
        <v/>
      </c>
      <c r="Y51" s="345" t="str">
        <f>IFERROR('Plan Actual'!Z103/'Tiempos de producción'!$E51,"")</f>
        <v/>
      </c>
      <c r="Z51" s="345" t="str">
        <f>IFERROR('Plan Actual'!AA103/'Tiempos de producción'!$E51,"")</f>
        <v/>
      </c>
      <c r="AA51" s="390"/>
    </row>
    <row r="52" spans="2:27">
      <c r="B52" s="188" t="s">
        <v>13</v>
      </c>
      <c r="C52" s="159">
        <f>'Plan Actual'!B104</f>
        <v>0</v>
      </c>
      <c r="D52" s="159">
        <f>'Plan Actual'!C104</f>
        <v>0</v>
      </c>
      <c r="E52" s="369" t="str">
        <f>IFERROR(VLOOKUP(C52,'[5]Base de Datos CSL'!$B$8:$J$297,9,FALSE),"")</f>
        <v/>
      </c>
      <c r="F52" s="345" t="str">
        <f>IFERROR('Plan Actual'!G104/'Tiempos de producción'!$E52,"")</f>
        <v/>
      </c>
      <c r="G52" s="345" t="str">
        <f>IFERROR('Plan Actual'!H104/'Tiempos de producción'!$E52,"")</f>
        <v/>
      </c>
      <c r="H52" s="345" t="str">
        <f>IFERROR('Plan Actual'!I104/'Tiempos de producción'!$E52,"")</f>
        <v/>
      </c>
      <c r="I52" s="345" t="str">
        <f>IFERROR('Plan Actual'!J104/'Tiempos de producción'!$E52,"")</f>
        <v/>
      </c>
      <c r="J52" s="345" t="str">
        <f>IFERROR('Plan Actual'!K104/'Tiempos de producción'!$E52,"")</f>
        <v/>
      </c>
      <c r="K52" s="345" t="str">
        <f>IFERROR('Plan Actual'!L104/'Tiempos de producción'!$E52,"")</f>
        <v/>
      </c>
      <c r="L52" s="345" t="str">
        <f>IFERROR('Plan Actual'!M104/'Tiempos de producción'!$E52,"")</f>
        <v/>
      </c>
      <c r="M52" s="345" t="str">
        <f>IFERROR('Plan Actual'!N104/'Tiempos de producción'!$E52,"")</f>
        <v/>
      </c>
      <c r="N52" s="345" t="str">
        <f>IFERROR('Plan Actual'!O104/'Tiempos de producción'!$E52,"")</f>
        <v/>
      </c>
      <c r="O52" s="345" t="str">
        <f>IFERROR('Plan Actual'!P104/'Tiempos de producción'!$E52,"")</f>
        <v/>
      </c>
      <c r="P52" s="345" t="str">
        <f>IFERROR('Plan Actual'!Q104/'Tiempos de producción'!$E52,"")</f>
        <v/>
      </c>
      <c r="Q52" s="345" t="str">
        <f>IFERROR('Plan Actual'!R104/'Tiempos de producción'!$E52,"")</f>
        <v/>
      </c>
      <c r="R52" s="345" t="str">
        <f>IFERROR('Plan Actual'!S104/'Tiempos de producción'!$E52,"")</f>
        <v/>
      </c>
      <c r="S52" s="345" t="str">
        <f>IFERROR('Plan Actual'!T104/'Tiempos de producción'!$E52,"")</f>
        <v/>
      </c>
      <c r="T52" s="345" t="str">
        <f>IFERROR('Plan Actual'!U104/'Tiempos de producción'!$E52,"")</f>
        <v/>
      </c>
      <c r="U52" s="345" t="str">
        <f>IFERROR('Plan Actual'!V104/'Tiempos de producción'!$E52,"")</f>
        <v/>
      </c>
      <c r="V52" s="345" t="str">
        <f>IFERROR('Plan Actual'!W104/'Tiempos de producción'!$E52,"")</f>
        <v/>
      </c>
      <c r="W52" s="345" t="str">
        <f>IFERROR('Plan Actual'!X104/'Tiempos de producción'!$E52,"")</f>
        <v/>
      </c>
      <c r="X52" s="345" t="str">
        <f>IFERROR('Plan Actual'!Y104/'Tiempos de producción'!$E52,"")</f>
        <v/>
      </c>
      <c r="Y52" s="345" t="str">
        <f>IFERROR('Plan Actual'!Z104/'Tiempos de producción'!$E52,"")</f>
        <v/>
      </c>
      <c r="Z52" s="345" t="str">
        <f>IFERROR('Plan Actual'!AA104/'Tiempos de producción'!$E52,"")</f>
        <v/>
      </c>
      <c r="AA52" s="390"/>
    </row>
    <row r="53" spans="2:27">
      <c r="B53" s="188" t="s">
        <v>13</v>
      </c>
      <c r="C53" s="159">
        <f>'Plan Actual'!B106</f>
        <v>0</v>
      </c>
      <c r="D53" s="159">
        <f>'Plan Actual'!C106</f>
        <v>0</v>
      </c>
      <c r="E53" s="369" t="str">
        <f>IFERROR(VLOOKUP(C53,'[5]Base de Datos CSL'!$B$8:$J$297,9,FALSE),"")</f>
        <v/>
      </c>
      <c r="F53" s="345" t="str">
        <f>IFERROR('Plan Actual'!G106/'Tiempos de producción'!$E53,"")</f>
        <v/>
      </c>
      <c r="G53" s="345" t="str">
        <f>IFERROR('Plan Actual'!H106/'Tiempos de producción'!$E53,"")</f>
        <v/>
      </c>
      <c r="H53" s="345" t="str">
        <f>IFERROR('Plan Actual'!I106/'Tiempos de producción'!$E53,"")</f>
        <v/>
      </c>
      <c r="I53" s="345" t="str">
        <f>IFERROR('Plan Actual'!J106/'Tiempos de producción'!$E53,"")</f>
        <v/>
      </c>
      <c r="J53" s="345" t="str">
        <f>IFERROR('Plan Actual'!K106/'Tiempos de producción'!$E53,"")</f>
        <v/>
      </c>
      <c r="K53" s="345" t="str">
        <f>IFERROR('Plan Actual'!L106/'Tiempos de producción'!$E53,"")</f>
        <v/>
      </c>
      <c r="L53" s="345" t="str">
        <f>IFERROR('Plan Actual'!M106/'Tiempos de producción'!$E53,"")</f>
        <v/>
      </c>
      <c r="M53" s="345" t="str">
        <f>IFERROR('Plan Actual'!N106/'Tiempos de producción'!$E53,"")</f>
        <v/>
      </c>
      <c r="N53" s="345" t="str">
        <f>IFERROR('Plan Actual'!O106/'Tiempos de producción'!$E53,"")</f>
        <v/>
      </c>
      <c r="O53" s="345" t="str">
        <f>IFERROR('Plan Actual'!P106/'Tiempos de producción'!$E53,"")</f>
        <v/>
      </c>
      <c r="P53" s="345" t="str">
        <f>IFERROR('Plan Actual'!Q106/'Tiempos de producción'!$E53,"")</f>
        <v/>
      </c>
      <c r="Q53" s="345" t="str">
        <f>IFERROR('Plan Actual'!R106/'Tiempos de producción'!$E53,"")</f>
        <v/>
      </c>
      <c r="R53" s="345" t="str">
        <f>IFERROR('Plan Actual'!S106/'Tiempos de producción'!$E53,"")</f>
        <v/>
      </c>
      <c r="S53" s="345" t="str">
        <f>IFERROR('Plan Actual'!T106/'Tiempos de producción'!$E53,"")</f>
        <v/>
      </c>
      <c r="T53" s="345" t="str">
        <f>IFERROR('Plan Actual'!U106/'Tiempos de producción'!$E53,"")</f>
        <v/>
      </c>
      <c r="U53" s="345" t="str">
        <f>IFERROR('Plan Actual'!V106/'Tiempos de producción'!$E53,"")</f>
        <v/>
      </c>
      <c r="V53" s="345" t="str">
        <f>IFERROR('Plan Actual'!W106/'Tiempos de producción'!$E53,"")</f>
        <v/>
      </c>
      <c r="W53" s="345" t="str">
        <f>IFERROR('Plan Actual'!X106/'Tiempos de producción'!$E53,"")</f>
        <v/>
      </c>
      <c r="X53" s="345" t="str">
        <f>IFERROR('Plan Actual'!Y106/'Tiempos de producción'!$E53,"")</f>
        <v/>
      </c>
      <c r="Y53" s="345" t="str">
        <f>IFERROR('Plan Actual'!Z106/'Tiempos de producción'!$E53,"")</f>
        <v/>
      </c>
      <c r="Z53" s="345" t="str">
        <f>IFERROR('Plan Actual'!AA106/'Tiempos de producción'!$E53,"")</f>
        <v/>
      </c>
      <c r="AA53" s="390"/>
    </row>
    <row r="54" spans="2:27">
      <c r="B54" s="188" t="s">
        <v>13</v>
      </c>
      <c r="C54" s="159">
        <f>'Plan Actual'!B108</f>
        <v>0</v>
      </c>
      <c r="D54" s="159">
        <f>'Plan Actual'!C108</f>
        <v>0</v>
      </c>
      <c r="E54" s="369" t="str">
        <f>IFERROR(VLOOKUP(C54,'[5]Base de Datos CSL'!$B$8:$J$297,9,FALSE),"")</f>
        <v/>
      </c>
      <c r="F54" s="345" t="str">
        <f>IFERROR('Plan Actual'!G108/'Tiempos de producción'!$E54,"")</f>
        <v/>
      </c>
      <c r="G54" s="345" t="str">
        <f>IFERROR('Plan Actual'!H108/'Tiempos de producción'!$E54,"")</f>
        <v/>
      </c>
      <c r="H54" s="345" t="str">
        <f>IFERROR('Plan Actual'!I108/'Tiempos de producción'!$E54,"")</f>
        <v/>
      </c>
      <c r="I54" s="345" t="str">
        <f>IFERROR('Plan Actual'!J108/'Tiempos de producción'!$E54,"")</f>
        <v/>
      </c>
      <c r="J54" s="345" t="str">
        <f>IFERROR('Plan Actual'!K108/'Tiempos de producción'!$E54,"")</f>
        <v/>
      </c>
      <c r="K54" s="345" t="str">
        <f>IFERROR('Plan Actual'!L108/'Tiempos de producción'!$E54,"")</f>
        <v/>
      </c>
      <c r="L54" s="345" t="str">
        <f>IFERROR('Plan Actual'!M108/'Tiempos de producción'!$E54,"")</f>
        <v/>
      </c>
      <c r="M54" s="345" t="str">
        <f>IFERROR('Plan Actual'!N108/'Tiempos de producción'!$E54,"")</f>
        <v/>
      </c>
      <c r="N54" s="345" t="str">
        <f>IFERROR('Plan Actual'!O108/'Tiempos de producción'!$E54,"")</f>
        <v/>
      </c>
      <c r="O54" s="345" t="str">
        <f>IFERROR('Plan Actual'!P108/'Tiempos de producción'!$E54,"")</f>
        <v/>
      </c>
      <c r="P54" s="345" t="str">
        <f>IFERROR('Plan Actual'!Q108/'Tiempos de producción'!$E54,"")</f>
        <v/>
      </c>
      <c r="Q54" s="345" t="str">
        <f>IFERROR('Plan Actual'!R108/'Tiempos de producción'!$E54,"")</f>
        <v/>
      </c>
      <c r="R54" s="345" t="str">
        <f>IFERROR('Plan Actual'!S108/'Tiempos de producción'!$E54,"")</f>
        <v/>
      </c>
      <c r="S54" s="345" t="str">
        <f>IFERROR('Plan Actual'!T108/'Tiempos de producción'!$E54,"")</f>
        <v/>
      </c>
      <c r="T54" s="345" t="str">
        <f>IFERROR('Plan Actual'!U108/'Tiempos de producción'!$E54,"")</f>
        <v/>
      </c>
      <c r="U54" s="345" t="str">
        <f>IFERROR('Plan Actual'!V108/'Tiempos de producción'!$E54,"")</f>
        <v/>
      </c>
      <c r="V54" s="345" t="str">
        <f>IFERROR('Plan Actual'!W108/'Tiempos de producción'!$E54,"")</f>
        <v/>
      </c>
      <c r="W54" s="345" t="str">
        <f>IFERROR('Plan Actual'!X108/'Tiempos de producción'!$E54,"")</f>
        <v/>
      </c>
      <c r="X54" s="345" t="str">
        <f>IFERROR('Plan Actual'!Y108/'Tiempos de producción'!$E54,"")</f>
        <v/>
      </c>
      <c r="Y54" s="345" t="str">
        <f>IFERROR('Plan Actual'!Z108/'Tiempos de producción'!$E54,"")</f>
        <v/>
      </c>
      <c r="Z54" s="345" t="str">
        <f>IFERROR('Plan Actual'!AA108/'Tiempos de producción'!$E54,"")</f>
        <v/>
      </c>
      <c r="AA54" s="390"/>
    </row>
    <row r="55" spans="2:27">
      <c r="B55" s="188" t="s">
        <v>13</v>
      </c>
      <c r="C55" s="159">
        <f>'Plan Actual'!B110</f>
        <v>0</v>
      </c>
      <c r="D55" s="159">
        <f>'Plan Actual'!C110</f>
        <v>0</v>
      </c>
      <c r="E55" s="369" t="str">
        <f>IFERROR(VLOOKUP(C55,'[5]Base de Datos CSL'!$B$8:$J$297,9,FALSE),"")</f>
        <v/>
      </c>
      <c r="F55" s="345" t="str">
        <f>IFERROR('Plan Actual'!G110/'Tiempos de producción'!$E55,"")</f>
        <v/>
      </c>
      <c r="G55" s="345" t="str">
        <f>IFERROR('Plan Actual'!H110/'Tiempos de producción'!$E55,"")</f>
        <v/>
      </c>
      <c r="H55" s="345" t="str">
        <f>IFERROR('Plan Actual'!I110/'Tiempos de producción'!$E55,"")</f>
        <v/>
      </c>
      <c r="I55" s="345" t="str">
        <f>IFERROR('Plan Actual'!J110/'Tiempos de producción'!$E55,"")</f>
        <v/>
      </c>
      <c r="J55" s="345" t="str">
        <f>IFERROR('Plan Actual'!K110/'Tiempos de producción'!$E55,"")</f>
        <v/>
      </c>
      <c r="K55" s="345" t="str">
        <f>IFERROR('Plan Actual'!L110/'Tiempos de producción'!$E55,"")</f>
        <v/>
      </c>
      <c r="L55" s="345" t="str">
        <f>IFERROR('Plan Actual'!M110/'Tiempos de producción'!$E55,"")</f>
        <v/>
      </c>
      <c r="M55" s="345" t="str">
        <f>IFERROR('Plan Actual'!N110/'Tiempos de producción'!$E55,"")</f>
        <v/>
      </c>
      <c r="N55" s="345" t="str">
        <f>IFERROR('Plan Actual'!O110/'Tiempos de producción'!$E55,"")</f>
        <v/>
      </c>
      <c r="O55" s="345" t="str">
        <f>IFERROR('Plan Actual'!P110/'Tiempos de producción'!$E55,"")</f>
        <v/>
      </c>
      <c r="P55" s="345" t="str">
        <f>IFERROR('Plan Actual'!Q110/'Tiempos de producción'!$E55,"")</f>
        <v/>
      </c>
      <c r="Q55" s="345" t="str">
        <f>IFERROR('Plan Actual'!R110/'Tiempos de producción'!$E55,"")</f>
        <v/>
      </c>
      <c r="R55" s="345" t="str">
        <f>IFERROR('Plan Actual'!S110/'Tiempos de producción'!$E55,"")</f>
        <v/>
      </c>
      <c r="S55" s="345" t="str">
        <f>IFERROR('Plan Actual'!T110/'Tiempos de producción'!$E55,"")</f>
        <v/>
      </c>
      <c r="T55" s="345" t="str">
        <f>IFERROR('Plan Actual'!U110/'Tiempos de producción'!$E55,"")</f>
        <v/>
      </c>
      <c r="U55" s="345" t="str">
        <f>IFERROR('Plan Actual'!V110/'Tiempos de producción'!$E55,"")</f>
        <v/>
      </c>
      <c r="V55" s="345" t="str">
        <f>IFERROR('Plan Actual'!W110/'Tiempos de producción'!$E55,"")</f>
        <v/>
      </c>
      <c r="W55" s="345" t="str">
        <f>IFERROR('Plan Actual'!X110/'Tiempos de producción'!$E55,"")</f>
        <v/>
      </c>
      <c r="X55" s="345" t="str">
        <f>IFERROR('Plan Actual'!Y110/'Tiempos de producción'!$E55,"")</f>
        <v/>
      </c>
      <c r="Y55" s="345" t="str">
        <f>IFERROR('Plan Actual'!Z110/'Tiempos de producción'!$E55,"")</f>
        <v/>
      </c>
      <c r="Z55" s="345" t="str">
        <f>IFERROR('Plan Actual'!AA110/'Tiempos de producción'!$E55,"")</f>
        <v/>
      </c>
      <c r="AA55" s="390"/>
    </row>
    <row r="56" spans="2:27">
      <c r="B56" s="188" t="s">
        <v>13</v>
      </c>
      <c r="C56" s="159">
        <f>'Plan Actual'!B112</f>
        <v>0</v>
      </c>
      <c r="D56" s="159">
        <f>'Plan Actual'!C112</f>
        <v>0</v>
      </c>
      <c r="E56" s="369" t="str">
        <f>IFERROR(VLOOKUP(C56,'[5]Base de Datos CSL'!$B$8:$J$297,9,FALSE),"")</f>
        <v/>
      </c>
      <c r="F56" s="345" t="str">
        <f>IFERROR('Plan Actual'!G112/'Tiempos de producción'!$E56,"")</f>
        <v/>
      </c>
      <c r="G56" s="345" t="str">
        <f>IFERROR('Plan Actual'!H112/'Tiempos de producción'!$E56,"")</f>
        <v/>
      </c>
      <c r="H56" s="345" t="str">
        <f>IFERROR('Plan Actual'!I112/'Tiempos de producción'!$E56,"")</f>
        <v/>
      </c>
      <c r="I56" s="345" t="str">
        <f>IFERROR('Plan Actual'!J112/'Tiempos de producción'!$E56,"")</f>
        <v/>
      </c>
      <c r="J56" s="345" t="str">
        <f>IFERROR('Plan Actual'!K112/'Tiempos de producción'!$E56,"")</f>
        <v/>
      </c>
      <c r="K56" s="345" t="str">
        <f>IFERROR('Plan Actual'!L112/'Tiempos de producción'!$E56,"")</f>
        <v/>
      </c>
      <c r="L56" s="345" t="str">
        <f>IFERROR('Plan Actual'!M112/'Tiempos de producción'!$E56,"")</f>
        <v/>
      </c>
      <c r="M56" s="345" t="str">
        <f>IFERROR('Plan Actual'!N112/'Tiempos de producción'!$E56,"")</f>
        <v/>
      </c>
      <c r="N56" s="345" t="str">
        <f>IFERROR('Plan Actual'!O112/'Tiempos de producción'!$E56,"")</f>
        <v/>
      </c>
      <c r="O56" s="345" t="str">
        <f>IFERROR('Plan Actual'!P112/'Tiempos de producción'!$E56,"")</f>
        <v/>
      </c>
      <c r="P56" s="345" t="str">
        <f>IFERROR('Plan Actual'!Q112/'Tiempos de producción'!$E56,"")</f>
        <v/>
      </c>
      <c r="Q56" s="345" t="str">
        <f>IFERROR('Plan Actual'!R112/'Tiempos de producción'!$E56,"")</f>
        <v/>
      </c>
      <c r="R56" s="345" t="str">
        <f>IFERROR('Plan Actual'!S112/'Tiempos de producción'!$E56,"")</f>
        <v/>
      </c>
      <c r="S56" s="345" t="str">
        <f>IFERROR('Plan Actual'!T112/'Tiempos de producción'!$E56,"")</f>
        <v/>
      </c>
      <c r="T56" s="345" t="str">
        <f>IFERROR('Plan Actual'!U112/'Tiempos de producción'!$E56,"")</f>
        <v/>
      </c>
      <c r="U56" s="345" t="str">
        <f>IFERROR('Plan Actual'!V112/'Tiempos de producción'!$E56,"")</f>
        <v/>
      </c>
      <c r="V56" s="345" t="str">
        <f>IFERROR('Plan Actual'!W112/'Tiempos de producción'!$E56,"")</f>
        <v/>
      </c>
      <c r="W56" s="345" t="str">
        <f>IFERROR('Plan Actual'!X112/'Tiempos de producción'!$E56,"")</f>
        <v/>
      </c>
      <c r="X56" s="345" t="str">
        <f>IFERROR('Plan Actual'!Y112/'Tiempos de producción'!$E56,"")</f>
        <v/>
      </c>
      <c r="Y56" s="345" t="str">
        <f>IFERROR('Plan Actual'!Z112/'Tiempos de producción'!$E56,"")</f>
        <v/>
      </c>
      <c r="Z56" s="345" t="str">
        <f>IFERROR('Plan Actual'!AA112/'Tiempos de producción'!$E56,"")</f>
        <v/>
      </c>
      <c r="AA56" s="390"/>
    </row>
    <row r="57" spans="2:27">
      <c r="B57" s="188" t="s">
        <v>13</v>
      </c>
      <c r="C57" s="159">
        <f>'Plan Actual'!B114</f>
        <v>0</v>
      </c>
      <c r="D57" s="159">
        <f>'Plan Actual'!C114</f>
        <v>0</v>
      </c>
      <c r="E57" s="369" t="str">
        <f>IFERROR(VLOOKUP(C57,'[5]Base de Datos CSL'!$B$8:$J$297,9,FALSE),"")</f>
        <v/>
      </c>
      <c r="F57" s="345" t="str">
        <f>IFERROR('Plan Actual'!G115/'Tiempos de producción'!$E57,"")</f>
        <v/>
      </c>
      <c r="G57" s="345" t="str">
        <f>IFERROR('Plan Actual'!H115/'Tiempos de producción'!$E57,"")</f>
        <v/>
      </c>
      <c r="H57" s="345" t="str">
        <f>IFERROR('Plan Actual'!I115/'Tiempos de producción'!$E57,"")</f>
        <v/>
      </c>
      <c r="I57" s="345" t="str">
        <f>IFERROR('Plan Actual'!J115/'Tiempos de producción'!$E57,"")</f>
        <v/>
      </c>
      <c r="J57" s="345" t="str">
        <f>IFERROR('Plan Actual'!K115/'Tiempos de producción'!$E57,"")</f>
        <v/>
      </c>
      <c r="K57" s="345" t="str">
        <f>IFERROR('Plan Actual'!L115/'Tiempos de producción'!$E57,"")</f>
        <v/>
      </c>
      <c r="L57" s="345" t="str">
        <f>IFERROR('Plan Actual'!M115/'Tiempos de producción'!$E57,"")</f>
        <v/>
      </c>
      <c r="M57" s="345" t="str">
        <f>IFERROR('Plan Actual'!N115/'Tiempos de producción'!$E57,"")</f>
        <v/>
      </c>
      <c r="N57" s="345" t="str">
        <f>IFERROR('Plan Actual'!O115/'Tiempos de producción'!$E57,"")</f>
        <v/>
      </c>
      <c r="O57" s="345" t="str">
        <f>IFERROR('Plan Actual'!P115/'Tiempos de producción'!$E57,"")</f>
        <v/>
      </c>
      <c r="P57" s="345" t="str">
        <f>IFERROR('Plan Actual'!Q115/'Tiempos de producción'!$E57,"")</f>
        <v/>
      </c>
      <c r="Q57" s="345" t="str">
        <f>IFERROR('Plan Actual'!R115/'Tiempos de producción'!$E57,"")</f>
        <v/>
      </c>
      <c r="R57" s="345" t="str">
        <f>IFERROR('Plan Actual'!S115/'Tiempos de producción'!$E57,"")</f>
        <v/>
      </c>
      <c r="S57" s="345" t="str">
        <f>IFERROR('Plan Actual'!T115/'Tiempos de producción'!$E57,"")</f>
        <v/>
      </c>
      <c r="T57" s="345" t="str">
        <f>IFERROR('Plan Actual'!U115/'Tiempos de producción'!$E57,"")</f>
        <v/>
      </c>
      <c r="U57" s="345" t="str">
        <f>IFERROR('Plan Actual'!V115/'Tiempos de producción'!$E57,"")</f>
        <v/>
      </c>
      <c r="V57" s="345" t="str">
        <f>IFERROR('Plan Actual'!W115/'Tiempos de producción'!$E57,"")</f>
        <v/>
      </c>
      <c r="W57" s="345" t="str">
        <f>IFERROR('Plan Actual'!X115/'Tiempos de producción'!$E57,"")</f>
        <v/>
      </c>
      <c r="X57" s="345" t="str">
        <f>IFERROR('Plan Actual'!Y115/'Tiempos de producción'!$E57,"")</f>
        <v/>
      </c>
      <c r="Y57" s="345" t="str">
        <f>IFERROR('Plan Actual'!Z115/'Tiempos de producción'!$E57,"")</f>
        <v/>
      </c>
      <c r="Z57" s="345" t="str">
        <f>IFERROR('Plan Actual'!AA115/'Tiempos de producción'!$E57,"")</f>
        <v/>
      </c>
      <c r="AA57" s="390"/>
    </row>
    <row r="58" spans="2:27">
      <c r="B58" s="188" t="s">
        <v>13</v>
      </c>
      <c r="C58" s="159">
        <f>'Plan Actual'!B116</f>
        <v>0</v>
      </c>
      <c r="D58" s="159">
        <f>'Plan Actual'!C116</f>
        <v>0</v>
      </c>
      <c r="E58" s="369" t="str">
        <f>IFERROR(VLOOKUP(C58,'[5]Base de Datos CSL'!$B$8:$J$297,9,FALSE),"")</f>
        <v/>
      </c>
      <c r="F58" s="345" t="str">
        <f>IFERROR('Plan Actual'!G117/'Tiempos de producción'!$E58,"")</f>
        <v/>
      </c>
      <c r="G58" s="345" t="str">
        <f>IFERROR('Plan Actual'!H117/'Tiempos de producción'!$E58,"")</f>
        <v/>
      </c>
      <c r="H58" s="345" t="str">
        <f>IFERROR('Plan Actual'!I117/'Tiempos de producción'!$E58,"")</f>
        <v/>
      </c>
      <c r="I58" s="345" t="str">
        <f>IFERROR('Plan Actual'!J117/'Tiempos de producción'!$E58,"")</f>
        <v/>
      </c>
      <c r="J58" s="345" t="str">
        <f>IFERROR('Plan Actual'!K117/'Tiempos de producción'!$E58,"")</f>
        <v/>
      </c>
      <c r="K58" s="345" t="str">
        <f>IFERROR('Plan Actual'!L117/'Tiempos de producción'!$E58,"")</f>
        <v/>
      </c>
      <c r="L58" s="345" t="str">
        <f>IFERROR('Plan Actual'!M117/'Tiempos de producción'!$E58,"")</f>
        <v/>
      </c>
      <c r="M58" s="345" t="str">
        <f>IFERROR('Plan Actual'!N117/'Tiempos de producción'!$E58,"")</f>
        <v/>
      </c>
      <c r="N58" s="345" t="str">
        <f>IFERROR('Plan Actual'!O117/'Tiempos de producción'!$E58,"")</f>
        <v/>
      </c>
      <c r="O58" s="345" t="str">
        <f>IFERROR('Plan Actual'!P117/'Tiempos de producción'!$E58,"")</f>
        <v/>
      </c>
      <c r="P58" s="345" t="str">
        <f>IFERROR('Plan Actual'!Q117/'Tiempos de producción'!$E58,"")</f>
        <v/>
      </c>
      <c r="Q58" s="345" t="str">
        <f>IFERROR('Plan Actual'!R117/'Tiempos de producción'!$E58,"")</f>
        <v/>
      </c>
      <c r="R58" s="345" t="str">
        <f>IFERROR('Plan Actual'!S117/'Tiempos de producción'!$E58,"")</f>
        <v/>
      </c>
      <c r="S58" s="345" t="str">
        <f>IFERROR('Plan Actual'!T117/'Tiempos de producción'!$E58,"")</f>
        <v/>
      </c>
      <c r="T58" s="345" t="str">
        <f>IFERROR('Plan Actual'!U117/'Tiempos de producción'!$E58,"")</f>
        <v/>
      </c>
      <c r="U58" s="345" t="str">
        <f>IFERROR('Plan Actual'!V117/'Tiempos de producción'!$E58,"")</f>
        <v/>
      </c>
      <c r="V58" s="345" t="str">
        <f>IFERROR('Plan Actual'!W117/'Tiempos de producción'!$E58,"")</f>
        <v/>
      </c>
      <c r="W58" s="345" t="str">
        <f>IFERROR('Plan Actual'!X117/'Tiempos de producción'!$E58,"")</f>
        <v/>
      </c>
      <c r="X58" s="345" t="str">
        <f>IFERROR('Plan Actual'!Y117/'Tiempos de producción'!$E58,"")</f>
        <v/>
      </c>
      <c r="Y58" s="345" t="str">
        <f>IFERROR('Plan Actual'!Z117/'Tiempos de producción'!$E58,"")</f>
        <v/>
      </c>
      <c r="Z58" s="345" t="str">
        <f>IFERROR('Plan Actual'!AA117/'Tiempos de producción'!$E58,"")</f>
        <v/>
      </c>
      <c r="AA58" s="390"/>
    </row>
    <row r="59" spans="2:27">
      <c r="B59" s="188" t="s">
        <v>13</v>
      </c>
      <c r="C59" s="159">
        <f>'Plan Actual'!B118</f>
        <v>0</v>
      </c>
      <c r="D59" s="159">
        <f>'Plan Actual'!C118</f>
        <v>0</v>
      </c>
      <c r="E59" s="369" t="str">
        <f>IFERROR(VLOOKUP(C59,'[5]Base de Datos CSL'!$B$8:$J$297,9,FALSE),"")</f>
        <v/>
      </c>
      <c r="F59" s="345" t="str">
        <f>IFERROR('Plan Actual'!G119/'Tiempos de producción'!$E59,"")</f>
        <v/>
      </c>
      <c r="G59" s="345" t="str">
        <f>IFERROR('Plan Actual'!H119/'Tiempos de producción'!$E59,"")</f>
        <v/>
      </c>
      <c r="H59" s="345" t="str">
        <f>IFERROR('Plan Actual'!I119/'Tiempos de producción'!$E59,"")</f>
        <v/>
      </c>
      <c r="I59" s="345" t="str">
        <f>IFERROR('Plan Actual'!J119/'Tiempos de producción'!$E59,"")</f>
        <v/>
      </c>
      <c r="J59" s="345" t="str">
        <f>IFERROR('Plan Actual'!K119/'Tiempos de producción'!$E59,"")</f>
        <v/>
      </c>
      <c r="K59" s="345" t="str">
        <f>IFERROR('Plan Actual'!L119/'Tiempos de producción'!$E59,"")</f>
        <v/>
      </c>
      <c r="L59" s="345" t="str">
        <f>IFERROR('Plan Actual'!M119/'Tiempos de producción'!$E59,"")</f>
        <v/>
      </c>
      <c r="M59" s="345" t="str">
        <f>IFERROR('Plan Actual'!N119/'Tiempos de producción'!$E59,"")</f>
        <v/>
      </c>
      <c r="N59" s="345" t="str">
        <f>IFERROR('Plan Actual'!O119/'Tiempos de producción'!$E59,"")</f>
        <v/>
      </c>
      <c r="O59" s="345" t="str">
        <f>IFERROR('Plan Actual'!P119/'Tiempos de producción'!$E59,"")</f>
        <v/>
      </c>
      <c r="P59" s="345" t="str">
        <f>IFERROR('Plan Actual'!Q119/'Tiempos de producción'!$E59,"")</f>
        <v/>
      </c>
      <c r="Q59" s="345" t="str">
        <f>IFERROR('Plan Actual'!R119/'Tiempos de producción'!$E59,"")</f>
        <v/>
      </c>
      <c r="R59" s="345" t="str">
        <f>IFERROR('Plan Actual'!S119/'Tiempos de producción'!$E59,"")</f>
        <v/>
      </c>
      <c r="S59" s="345" t="str">
        <f>IFERROR('Plan Actual'!T119/'Tiempos de producción'!$E59,"")</f>
        <v/>
      </c>
      <c r="T59" s="345" t="str">
        <f>IFERROR('Plan Actual'!U119/'Tiempos de producción'!$E59,"")</f>
        <v/>
      </c>
      <c r="U59" s="345" t="str">
        <f>IFERROR('Plan Actual'!V119/'Tiempos de producción'!$E59,"")</f>
        <v/>
      </c>
      <c r="V59" s="345" t="str">
        <f>IFERROR('Plan Actual'!W119/'Tiempos de producción'!$E59,"")</f>
        <v/>
      </c>
      <c r="W59" s="345" t="str">
        <f>IFERROR('Plan Actual'!X119/'Tiempos de producción'!$E59,"")</f>
        <v/>
      </c>
      <c r="X59" s="345" t="str">
        <f>IFERROR('Plan Actual'!Y119/'Tiempos de producción'!$E59,"")</f>
        <v/>
      </c>
      <c r="Y59" s="345" t="str">
        <f>IFERROR('Plan Actual'!Z119/'Tiempos de producción'!$E59,"")</f>
        <v/>
      </c>
      <c r="Z59" s="345" t="str">
        <f>IFERROR('Plan Actual'!AA119/'Tiempos de producción'!$E59,"")</f>
        <v/>
      </c>
      <c r="AA59" s="390"/>
    </row>
    <row r="60" spans="2:27">
      <c r="B60" s="188" t="s">
        <v>13</v>
      </c>
      <c r="C60" s="159">
        <f>'Plan Actual'!B120</f>
        <v>0</v>
      </c>
      <c r="D60" s="159">
        <f>'Plan Actual'!C120</f>
        <v>0</v>
      </c>
      <c r="E60" s="369" t="str">
        <f>IFERROR(VLOOKUP(C60,'[5]Base de Datos CSL'!$B$8:$J$297,9,FALSE),"")</f>
        <v/>
      </c>
      <c r="F60" s="345" t="str">
        <f>IFERROR('Plan Actual'!G121/'Tiempos de producción'!$E60,"")</f>
        <v/>
      </c>
      <c r="G60" s="345" t="str">
        <f>IFERROR('Plan Actual'!H121/'Tiempos de producción'!$E60,"")</f>
        <v/>
      </c>
      <c r="H60" s="345" t="str">
        <f>IFERROR('Plan Actual'!I121/'Tiempos de producción'!$E60,"")</f>
        <v/>
      </c>
      <c r="I60" s="345" t="str">
        <f>IFERROR('Plan Actual'!J121/'Tiempos de producción'!$E60,"")</f>
        <v/>
      </c>
      <c r="J60" s="345" t="str">
        <f>IFERROR('Plan Actual'!K121/'Tiempos de producción'!$E60,"")</f>
        <v/>
      </c>
      <c r="K60" s="345" t="str">
        <f>IFERROR('Plan Actual'!L121/'Tiempos de producción'!$E60,"")</f>
        <v/>
      </c>
      <c r="L60" s="345" t="str">
        <f>IFERROR('Plan Actual'!M121/'Tiempos de producción'!$E60,"")</f>
        <v/>
      </c>
      <c r="M60" s="345" t="str">
        <f>IFERROR('Plan Actual'!N121/'Tiempos de producción'!$E60,"")</f>
        <v/>
      </c>
      <c r="N60" s="345" t="str">
        <f>IFERROR('Plan Actual'!O121/'Tiempos de producción'!$E60,"")</f>
        <v/>
      </c>
      <c r="O60" s="345" t="str">
        <f>IFERROR('Plan Actual'!P121/'Tiempos de producción'!$E60,"")</f>
        <v/>
      </c>
      <c r="P60" s="345" t="str">
        <f>IFERROR('Plan Actual'!Q121/'Tiempos de producción'!$E60,"")</f>
        <v/>
      </c>
      <c r="Q60" s="345" t="str">
        <f>IFERROR('Plan Actual'!R121/'Tiempos de producción'!$E60,"")</f>
        <v/>
      </c>
      <c r="R60" s="345" t="str">
        <f>IFERROR('Plan Actual'!S121/'Tiempos de producción'!$E60,"")</f>
        <v/>
      </c>
      <c r="S60" s="345" t="str">
        <f>IFERROR('Plan Actual'!T121/'Tiempos de producción'!$E60,"")</f>
        <v/>
      </c>
      <c r="T60" s="345" t="str">
        <f>IFERROR('Plan Actual'!U121/'Tiempos de producción'!$E60,"")</f>
        <v/>
      </c>
      <c r="U60" s="345" t="str">
        <f>IFERROR('Plan Actual'!V121/'Tiempos de producción'!$E60,"")</f>
        <v/>
      </c>
      <c r="V60" s="345" t="str">
        <f>IFERROR('Plan Actual'!W121/'Tiempos de producción'!$E60,"")</f>
        <v/>
      </c>
      <c r="W60" s="345" t="str">
        <f>IFERROR('Plan Actual'!X121/'Tiempos de producción'!$E60,"")</f>
        <v/>
      </c>
      <c r="X60" s="345" t="str">
        <f>IFERROR('Plan Actual'!Y121/'Tiempos de producción'!$E60,"")</f>
        <v/>
      </c>
      <c r="Y60" s="345" t="str">
        <f>IFERROR('Plan Actual'!Z121/'Tiempos de producción'!$E60,"")</f>
        <v/>
      </c>
      <c r="Z60" s="345" t="str">
        <f>IFERROR('Plan Actual'!AA121/'Tiempos de producción'!$E60,"")</f>
        <v/>
      </c>
      <c r="AA60" s="390"/>
    </row>
    <row r="61" spans="2:27">
      <c r="B61" s="188" t="s">
        <v>13</v>
      </c>
      <c r="C61" s="159">
        <f>'Plan Actual'!B122</f>
        <v>0</v>
      </c>
      <c r="D61" s="159">
        <f>'Plan Actual'!C122</f>
        <v>0</v>
      </c>
      <c r="E61" s="369" t="str">
        <f>IFERROR(VLOOKUP(C61,'[5]Base de Datos CSL'!$B$8:$J$297,9,FALSE),"")</f>
        <v/>
      </c>
      <c r="F61" s="345" t="str">
        <f>IFERROR('Plan Actual'!G123/'Tiempos de producción'!$E61,"")</f>
        <v/>
      </c>
      <c r="G61" s="345" t="str">
        <f>IFERROR('Plan Actual'!H123/'Tiempos de producción'!$E61,"")</f>
        <v/>
      </c>
      <c r="H61" s="345" t="str">
        <f>IFERROR('Plan Actual'!I123/'Tiempos de producción'!$E61,"")</f>
        <v/>
      </c>
      <c r="I61" s="345" t="str">
        <f>IFERROR('Plan Actual'!J123/'Tiempos de producción'!$E61,"")</f>
        <v/>
      </c>
      <c r="J61" s="345" t="str">
        <f>IFERROR('Plan Actual'!K123/'Tiempos de producción'!$E61,"")</f>
        <v/>
      </c>
      <c r="K61" s="345" t="str">
        <f>IFERROR('Plan Actual'!L123/'Tiempos de producción'!$E61,"")</f>
        <v/>
      </c>
      <c r="L61" s="345" t="str">
        <f>IFERROR('Plan Actual'!M123/'Tiempos de producción'!$E61,"")</f>
        <v/>
      </c>
      <c r="M61" s="345" t="str">
        <f>IFERROR('Plan Actual'!N123/'Tiempos de producción'!$E61,"")</f>
        <v/>
      </c>
      <c r="N61" s="345" t="str">
        <f>IFERROR('Plan Actual'!O123/'Tiempos de producción'!$E61,"")</f>
        <v/>
      </c>
      <c r="O61" s="345" t="str">
        <f>IFERROR('Plan Actual'!P123/'Tiempos de producción'!$E61,"")</f>
        <v/>
      </c>
      <c r="P61" s="345" t="str">
        <f>IFERROR('Plan Actual'!Q123/'Tiempos de producción'!$E61,"")</f>
        <v/>
      </c>
      <c r="Q61" s="345" t="str">
        <f>IFERROR('Plan Actual'!R123/'Tiempos de producción'!$E61,"")</f>
        <v/>
      </c>
      <c r="R61" s="345" t="str">
        <f>IFERROR('Plan Actual'!S123/'Tiempos de producción'!$E61,"")</f>
        <v/>
      </c>
      <c r="S61" s="345" t="str">
        <f>IFERROR('Plan Actual'!T123/'Tiempos de producción'!$E61,"")</f>
        <v/>
      </c>
      <c r="T61" s="345" t="str">
        <f>IFERROR('Plan Actual'!U123/'Tiempos de producción'!$E61,"")</f>
        <v/>
      </c>
      <c r="U61" s="345" t="str">
        <f>IFERROR('Plan Actual'!V123/'Tiempos de producción'!$E61,"")</f>
        <v/>
      </c>
      <c r="V61" s="345" t="str">
        <f>IFERROR('Plan Actual'!W123/'Tiempos de producción'!$E61,"")</f>
        <v/>
      </c>
      <c r="W61" s="345" t="str">
        <f>IFERROR('Plan Actual'!X123/'Tiempos de producción'!$E61,"")</f>
        <v/>
      </c>
      <c r="X61" s="345" t="str">
        <f>IFERROR('Plan Actual'!Y123/'Tiempos de producción'!$E61,"")</f>
        <v/>
      </c>
      <c r="Y61" s="345" t="str">
        <f>IFERROR('Plan Actual'!Z123/'Tiempos de producción'!$E61,"")</f>
        <v/>
      </c>
      <c r="Z61" s="345" t="str">
        <f>IFERROR('Plan Actual'!AA123/'Tiempos de producción'!$E61,"")</f>
        <v/>
      </c>
      <c r="AA61" s="390"/>
    </row>
    <row r="62" spans="2:27">
      <c r="B62" s="188" t="s">
        <v>13</v>
      </c>
      <c r="C62" s="159">
        <f>'Plan Actual'!B124</f>
        <v>0</v>
      </c>
      <c r="D62" s="159">
        <f>'Plan Actual'!C124</f>
        <v>0</v>
      </c>
      <c r="E62" s="369" t="str">
        <f>IFERROR(VLOOKUP(C62,'[5]Base de Datos CSL'!$B$8:$J$297,9,FALSE),"")</f>
        <v/>
      </c>
      <c r="F62" s="345" t="str">
        <f>IFERROR('Plan Actual'!G125/'Tiempos de producción'!$E62,"")</f>
        <v/>
      </c>
      <c r="G62" s="345" t="str">
        <f>IFERROR('Plan Actual'!H125/'Tiempos de producción'!$E62,"")</f>
        <v/>
      </c>
      <c r="H62" s="345" t="str">
        <f>IFERROR('Plan Actual'!I125/'Tiempos de producción'!$E62,"")</f>
        <v/>
      </c>
      <c r="I62" s="345" t="str">
        <f>IFERROR('Plan Actual'!J125/'Tiempos de producción'!$E62,"")</f>
        <v/>
      </c>
      <c r="J62" s="345" t="str">
        <f>IFERROR('Plan Actual'!K125/'Tiempos de producción'!$E62,"")</f>
        <v/>
      </c>
      <c r="K62" s="345" t="str">
        <f>IFERROR('Plan Actual'!L125/'Tiempos de producción'!$E62,"")</f>
        <v/>
      </c>
      <c r="L62" s="345" t="str">
        <f>IFERROR('Plan Actual'!M125/'Tiempos de producción'!$E62,"")</f>
        <v/>
      </c>
      <c r="M62" s="345" t="str">
        <f>IFERROR('Plan Actual'!N125/'Tiempos de producción'!$E62,"")</f>
        <v/>
      </c>
      <c r="N62" s="345" t="str">
        <f>IFERROR('Plan Actual'!O125/'Tiempos de producción'!$E62,"")</f>
        <v/>
      </c>
      <c r="O62" s="345" t="str">
        <f>IFERROR('Plan Actual'!P125/'Tiempos de producción'!$E62,"")</f>
        <v/>
      </c>
      <c r="P62" s="345" t="str">
        <f>IFERROR('Plan Actual'!Q125/'Tiempos de producción'!$E62,"")</f>
        <v/>
      </c>
      <c r="Q62" s="345" t="str">
        <f>IFERROR('Plan Actual'!R125/'Tiempos de producción'!$E62,"")</f>
        <v/>
      </c>
      <c r="R62" s="345" t="str">
        <f>IFERROR('Plan Actual'!S125/'Tiempos de producción'!$E62,"")</f>
        <v/>
      </c>
      <c r="S62" s="345" t="str">
        <f>IFERROR('Plan Actual'!T125/'Tiempos de producción'!$E62,"")</f>
        <v/>
      </c>
      <c r="T62" s="345" t="str">
        <f>IFERROR('Plan Actual'!U125/'Tiempos de producción'!$E62,"")</f>
        <v/>
      </c>
      <c r="U62" s="345" t="str">
        <f>IFERROR('Plan Actual'!V125/'Tiempos de producción'!$E62,"")</f>
        <v/>
      </c>
      <c r="V62" s="345" t="str">
        <f>IFERROR('Plan Actual'!W125/'Tiempos de producción'!$E62,"")</f>
        <v/>
      </c>
      <c r="W62" s="345" t="str">
        <f>IFERROR('Plan Actual'!X125/'Tiempos de producción'!$E62,"")</f>
        <v/>
      </c>
      <c r="X62" s="345" t="str">
        <f>IFERROR('Plan Actual'!Y125/'Tiempos de producción'!$E62,"")</f>
        <v/>
      </c>
      <c r="Y62" s="345" t="str">
        <f>IFERROR('Plan Actual'!Z125/'Tiempos de producción'!$E62,"")</f>
        <v/>
      </c>
      <c r="Z62" s="345" t="str">
        <f>IFERROR('Plan Actual'!AA125/'Tiempos de producción'!$E62,"")</f>
        <v/>
      </c>
      <c r="AA62" s="390"/>
    </row>
    <row r="63" spans="2:27">
      <c r="B63" s="188" t="s">
        <v>13</v>
      </c>
      <c r="C63" s="159">
        <f>'Plan Actual'!B126</f>
        <v>0</v>
      </c>
      <c r="D63" s="159">
        <f>'Plan Actual'!C126</f>
        <v>0</v>
      </c>
      <c r="E63" s="369" t="str">
        <f>IFERROR(VLOOKUP(C63,'[5]Base de Datos CSL'!$B$8:$J$297,9,FALSE),"")</f>
        <v/>
      </c>
      <c r="F63" s="345" t="str">
        <f>IFERROR('Plan Actual'!G127/'Tiempos de producción'!$E63,"")</f>
        <v/>
      </c>
      <c r="G63" s="345" t="str">
        <f>IFERROR('Plan Actual'!H127/'Tiempos de producción'!$E63,"")</f>
        <v/>
      </c>
      <c r="H63" s="345" t="str">
        <f>IFERROR('Plan Actual'!I127/'Tiempos de producción'!$E63,"")</f>
        <v/>
      </c>
      <c r="I63" s="345" t="str">
        <f>IFERROR('Plan Actual'!J127/'Tiempos de producción'!$E63,"")</f>
        <v/>
      </c>
      <c r="J63" s="345" t="str">
        <f>IFERROR('Plan Actual'!K127/'Tiempos de producción'!$E63,"")</f>
        <v/>
      </c>
      <c r="K63" s="345" t="str">
        <f>IFERROR('Plan Actual'!L127/'Tiempos de producción'!$E63,"")</f>
        <v/>
      </c>
      <c r="L63" s="345" t="str">
        <f>IFERROR('Plan Actual'!M127/'Tiempos de producción'!$E63,"")</f>
        <v/>
      </c>
      <c r="M63" s="345" t="str">
        <f>IFERROR('Plan Actual'!N127/'Tiempos de producción'!$E63,"")</f>
        <v/>
      </c>
      <c r="N63" s="345" t="str">
        <f>IFERROR('Plan Actual'!O127/'Tiempos de producción'!$E63,"")</f>
        <v/>
      </c>
      <c r="O63" s="345" t="str">
        <f>IFERROR('Plan Actual'!P127/'Tiempos de producción'!$E63,"")</f>
        <v/>
      </c>
      <c r="P63" s="345" t="str">
        <f>IFERROR('Plan Actual'!Q127/'Tiempos de producción'!$E63,"")</f>
        <v/>
      </c>
      <c r="Q63" s="345" t="str">
        <f>IFERROR('Plan Actual'!R127/'Tiempos de producción'!$E63,"")</f>
        <v/>
      </c>
      <c r="R63" s="345" t="str">
        <f>IFERROR('Plan Actual'!S127/'Tiempos de producción'!$E63,"")</f>
        <v/>
      </c>
      <c r="S63" s="345" t="str">
        <f>IFERROR('Plan Actual'!T127/'Tiempos de producción'!$E63,"")</f>
        <v/>
      </c>
      <c r="T63" s="345" t="str">
        <f>IFERROR('Plan Actual'!U127/'Tiempos de producción'!$E63,"")</f>
        <v/>
      </c>
      <c r="U63" s="345" t="str">
        <f>IFERROR('Plan Actual'!V127/'Tiempos de producción'!$E63,"")</f>
        <v/>
      </c>
      <c r="V63" s="345" t="str">
        <f>IFERROR('Plan Actual'!W127/'Tiempos de producción'!$E63,"")</f>
        <v/>
      </c>
      <c r="W63" s="345" t="str">
        <f>IFERROR('Plan Actual'!X127/'Tiempos de producción'!$E63,"")</f>
        <v/>
      </c>
      <c r="X63" s="345" t="str">
        <f>IFERROR('Plan Actual'!Y127/'Tiempos de producción'!$E63,"")</f>
        <v/>
      </c>
      <c r="Y63" s="345" t="str">
        <f>IFERROR('Plan Actual'!Z127/'Tiempos de producción'!$E63,"")</f>
        <v/>
      </c>
      <c r="Z63" s="345" t="str">
        <f>IFERROR('Plan Actual'!AA127/'Tiempos de producción'!$E63,"")</f>
        <v/>
      </c>
      <c r="AA63" s="390"/>
    </row>
    <row r="64" spans="2:27">
      <c r="B64" s="581" t="s">
        <v>13</v>
      </c>
      <c r="C64" s="387"/>
      <c r="D64" s="569" t="s">
        <v>569</v>
      </c>
      <c r="E64" s="387"/>
      <c r="F64" s="289">
        <f t="shared" ref="F64:Z64" si="3">SUM(F43:F63)</f>
        <v>0</v>
      </c>
      <c r="G64" s="289">
        <f t="shared" si="3"/>
        <v>0</v>
      </c>
      <c r="H64" s="289">
        <f t="shared" si="3"/>
        <v>0</v>
      </c>
      <c r="I64" s="289">
        <f t="shared" si="3"/>
        <v>0</v>
      </c>
      <c r="J64" s="289">
        <f t="shared" si="3"/>
        <v>0</v>
      </c>
      <c r="K64" s="289">
        <f t="shared" si="3"/>
        <v>0</v>
      </c>
      <c r="L64" s="289">
        <f t="shared" si="3"/>
        <v>0</v>
      </c>
      <c r="M64" s="289">
        <f t="shared" si="3"/>
        <v>0</v>
      </c>
      <c r="N64" s="289">
        <f t="shared" si="3"/>
        <v>0</v>
      </c>
      <c r="O64" s="289">
        <f t="shared" si="3"/>
        <v>0</v>
      </c>
      <c r="P64" s="289">
        <f t="shared" si="3"/>
        <v>0</v>
      </c>
      <c r="Q64" s="289">
        <f t="shared" si="3"/>
        <v>0</v>
      </c>
      <c r="R64" s="289">
        <f t="shared" si="3"/>
        <v>0</v>
      </c>
      <c r="S64" s="289">
        <f t="shared" si="3"/>
        <v>0</v>
      </c>
      <c r="T64" s="289">
        <f t="shared" si="3"/>
        <v>0</v>
      </c>
      <c r="U64" s="289">
        <f t="shared" si="3"/>
        <v>0</v>
      </c>
      <c r="V64" s="289">
        <f t="shared" si="3"/>
        <v>0</v>
      </c>
      <c r="W64" s="289">
        <f t="shared" si="3"/>
        <v>0</v>
      </c>
      <c r="X64" s="289">
        <f t="shared" si="3"/>
        <v>0</v>
      </c>
      <c r="Y64" s="289">
        <f t="shared" si="3"/>
        <v>0</v>
      </c>
      <c r="Z64" s="289">
        <f t="shared" si="3"/>
        <v>0</v>
      </c>
      <c r="AA64" s="374"/>
    </row>
    <row r="65" spans="2:27">
      <c r="B65" s="190" t="s">
        <v>14</v>
      </c>
      <c r="C65" s="159">
        <f>'Plan Actual'!B131</f>
        <v>0</v>
      </c>
      <c r="D65" s="159">
        <f>'Plan Actual'!C131</f>
        <v>0</v>
      </c>
      <c r="E65" s="369" t="str">
        <f>IFERROR(VLOOKUP(C65,'[5]Base de Datos CSL'!$B$8:$J$297,9,FALSE),"")</f>
        <v/>
      </c>
      <c r="F65" s="345" t="str">
        <f>IFERROR('Plan Actual'!G132/'Tiempos de producción'!$E65,"")</f>
        <v/>
      </c>
      <c r="G65" s="345" t="str">
        <f>IFERROR('Plan Actual'!H132/'Tiempos de producción'!$E65,"")</f>
        <v/>
      </c>
      <c r="H65" s="345" t="str">
        <f>IFERROR('Plan Actual'!I132/'Tiempos de producción'!$E65,"")</f>
        <v/>
      </c>
      <c r="I65" s="345" t="str">
        <f>IFERROR('Plan Actual'!J132/'Tiempos de producción'!$E65,"")</f>
        <v/>
      </c>
      <c r="J65" s="345" t="str">
        <f>IFERROR('Plan Actual'!K132/'Tiempos de producción'!$E65,"")</f>
        <v/>
      </c>
      <c r="K65" s="345" t="str">
        <f>IFERROR('Plan Actual'!L132/'Tiempos de producción'!$E65,"")</f>
        <v/>
      </c>
      <c r="L65" s="345" t="str">
        <f>IFERROR('Plan Actual'!M132/'Tiempos de producción'!$E65,"")</f>
        <v/>
      </c>
      <c r="M65" s="345" t="str">
        <f>IFERROR('Plan Actual'!N132/'Tiempos de producción'!$E65,"")</f>
        <v/>
      </c>
      <c r="N65" s="345" t="str">
        <f>IFERROR('Plan Actual'!O132/'Tiempos de producción'!$E65,"")</f>
        <v/>
      </c>
      <c r="O65" s="345" t="str">
        <f>IFERROR('Plan Actual'!P132/'Tiempos de producción'!$E65,"")</f>
        <v/>
      </c>
      <c r="P65" s="345" t="str">
        <f>IFERROR('Plan Actual'!Q132/'Tiempos de producción'!$E65,"")</f>
        <v/>
      </c>
      <c r="Q65" s="345" t="str">
        <f>IFERROR('Plan Actual'!R132/'Tiempos de producción'!$E65,"")</f>
        <v/>
      </c>
      <c r="R65" s="345" t="str">
        <f>IFERROR('Plan Actual'!S132/'Tiempos de producción'!$E65,"")</f>
        <v/>
      </c>
      <c r="S65" s="345" t="str">
        <f>IFERROR('Plan Actual'!T132/'Tiempos de producción'!$E65,"")</f>
        <v/>
      </c>
      <c r="T65" s="345" t="str">
        <f>IFERROR('Plan Actual'!U132/'Tiempos de producción'!$E65,"")</f>
        <v/>
      </c>
      <c r="U65" s="345" t="str">
        <f>IFERROR('Plan Actual'!V132/'Tiempos de producción'!$E65,"")</f>
        <v/>
      </c>
      <c r="V65" s="345" t="str">
        <f>IFERROR('Plan Actual'!W132/'Tiempos de producción'!$E65,"")</f>
        <v/>
      </c>
      <c r="W65" s="345" t="str">
        <f>IFERROR('Plan Actual'!X132/'Tiempos de producción'!$E65,"")</f>
        <v/>
      </c>
      <c r="X65" s="345" t="str">
        <f>IFERROR('Plan Actual'!Y132/'Tiempos de producción'!$E65,"")</f>
        <v/>
      </c>
      <c r="Y65" s="345" t="str">
        <f>IFERROR('Plan Actual'!Z132/'Tiempos de producción'!$E65,"")</f>
        <v/>
      </c>
      <c r="Z65" s="345" t="str">
        <f>IFERROR('Plan Actual'!AA132/'Tiempos de producción'!$E65,"")</f>
        <v/>
      </c>
      <c r="AA65" s="566">
        <f>SUM(F69:Z69)</f>
        <v>0</v>
      </c>
    </row>
    <row r="66" spans="2:27">
      <c r="B66" s="190" t="s">
        <v>14</v>
      </c>
      <c r="C66" s="159">
        <f>'Plan Actual'!B133</f>
        <v>0</v>
      </c>
      <c r="D66" s="159">
        <f>'Plan Actual'!C133</f>
        <v>0</v>
      </c>
      <c r="E66" s="369" t="str">
        <f>IFERROR(VLOOKUP(C66,'[5]Base de Datos CSL'!$B$8:$J$297,9,FALSE),"")</f>
        <v/>
      </c>
      <c r="F66" s="345" t="str">
        <f>IFERROR('Plan Actual'!G134/'Tiempos de producción'!$E66,"")</f>
        <v/>
      </c>
      <c r="G66" s="345" t="str">
        <f>IFERROR('Plan Actual'!H134/'Tiempos de producción'!$E66,"")</f>
        <v/>
      </c>
      <c r="H66" s="345" t="str">
        <f>IFERROR('Plan Actual'!I134/'Tiempos de producción'!$E66,"")</f>
        <v/>
      </c>
      <c r="I66" s="345" t="str">
        <f>IFERROR('Plan Actual'!J134/'Tiempos de producción'!$E66,"")</f>
        <v/>
      </c>
      <c r="J66" s="345" t="str">
        <f>IFERROR('Plan Actual'!K134/'Tiempos de producción'!$E66,"")</f>
        <v/>
      </c>
      <c r="K66" s="345" t="str">
        <f>IFERROR('Plan Actual'!L134/'Tiempos de producción'!$E66,"")</f>
        <v/>
      </c>
      <c r="L66" s="345" t="str">
        <f>IFERROR('Plan Actual'!M134/'Tiempos de producción'!$E66,"")</f>
        <v/>
      </c>
      <c r="M66" s="345" t="str">
        <f>IFERROR('Plan Actual'!N134/'Tiempos de producción'!$E66,"")</f>
        <v/>
      </c>
      <c r="N66" s="345" t="str">
        <f>IFERROR('Plan Actual'!O134/'Tiempos de producción'!$E66,"")</f>
        <v/>
      </c>
      <c r="O66" s="345" t="str">
        <f>IFERROR('Plan Actual'!P134/'Tiempos de producción'!$E66,"")</f>
        <v/>
      </c>
      <c r="P66" s="345" t="str">
        <f>IFERROR('Plan Actual'!Q134/'Tiempos de producción'!$E66,"")</f>
        <v/>
      </c>
      <c r="Q66" s="345" t="str">
        <f>IFERROR('Plan Actual'!R134/'Tiempos de producción'!$E66,"")</f>
        <v/>
      </c>
      <c r="R66" s="345" t="str">
        <f>IFERROR('Plan Actual'!S134/'Tiempos de producción'!$E66,"")</f>
        <v/>
      </c>
      <c r="S66" s="345" t="str">
        <f>IFERROR('Plan Actual'!T134/'Tiempos de producción'!$E66,"")</f>
        <v/>
      </c>
      <c r="T66" s="345" t="str">
        <f>IFERROR('Plan Actual'!U134/'Tiempos de producción'!$E66,"")</f>
        <v/>
      </c>
      <c r="U66" s="345" t="str">
        <f>IFERROR('Plan Actual'!V134/'Tiempos de producción'!$E66,"")</f>
        <v/>
      </c>
      <c r="V66" s="345" t="str">
        <f>IFERROR('Plan Actual'!W134/'Tiempos de producción'!$E66,"")</f>
        <v/>
      </c>
      <c r="W66" s="345" t="str">
        <f>IFERROR('Plan Actual'!X134/'Tiempos de producción'!$E66,"")</f>
        <v/>
      </c>
      <c r="X66" s="345" t="str">
        <f>IFERROR('Plan Actual'!Y134/'Tiempos de producción'!$E66,"")</f>
        <v/>
      </c>
      <c r="Y66" s="345" t="str">
        <f>IFERROR('Plan Actual'!Z134/'Tiempos de producción'!$E66,"")</f>
        <v/>
      </c>
      <c r="Z66" s="345" t="str">
        <f>IFERROR('Plan Actual'!AA134/'Tiempos de producción'!$E66,"")</f>
        <v/>
      </c>
      <c r="AA66" s="390"/>
    </row>
    <row r="67" spans="2:27">
      <c r="B67" s="190" t="s">
        <v>14</v>
      </c>
      <c r="C67" s="159">
        <f>'Plan Actual'!B135</f>
        <v>0</v>
      </c>
      <c r="D67" s="159">
        <f>'Plan Actual'!C135</f>
        <v>0</v>
      </c>
      <c r="E67" s="369" t="str">
        <f>IFERROR(VLOOKUP(C67,'[5]Base de Datos CSL'!$B$8:$J$297,9,FALSE),"")</f>
        <v/>
      </c>
      <c r="F67" s="345" t="str">
        <f>IFERROR('Plan Actual'!G136/'Tiempos de producción'!$E67,"")</f>
        <v/>
      </c>
      <c r="G67" s="345" t="str">
        <f>IFERROR('Plan Actual'!H136/'Tiempos de producción'!$E67,"")</f>
        <v/>
      </c>
      <c r="H67" s="345" t="str">
        <f>IFERROR('Plan Actual'!I136/'Tiempos de producción'!$E67,"")</f>
        <v/>
      </c>
      <c r="I67" s="345" t="str">
        <f>IFERROR('Plan Actual'!J136/'Tiempos de producción'!$E67,"")</f>
        <v/>
      </c>
      <c r="J67" s="345" t="str">
        <f>IFERROR('Plan Actual'!K136/'Tiempos de producción'!$E67,"")</f>
        <v/>
      </c>
      <c r="K67" s="345" t="str">
        <f>IFERROR('Plan Actual'!L136/'Tiempos de producción'!$E67,"")</f>
        <v/>
      </c>
      <c r="L67" s="345" t="str">
        <f>IFERROR('Plan Actual'!M136/'Tiempos de producción'!$E67,"")</f>
        <v/>
      </c>
      <c r="M67" s="345" t="str">
        <f>IFERROR('Plan Actual'!N136/'Tiempos de producción'!$E67,"")</f>
        <v/>
      </c>
      <c r="N67" s="345" t="str">
        <f>IFERROR('Plan Actual'!O136/'Tiempos de producción'!$E67,"")</f>
        <v/>
      </c>
      <c r="O67" s="345" t="str">
        <f>IFERROR('Plan Actual'!P136/'Tiempos de producción'!$E67,"")</f>
        <v/>
      </c>
      <c r="P67" s="345" t="str">
        <f>IFERROR('Plan Actual'!Q136/'Tiempos de producción'!$E67,"")</f>
        <v/>
      </c>
      <c r="Q67" s="345" t="str">
        <f>IFERROR('Plan Actual'!R136/'Tiempos de producción'!$E67,"")</f>
        <v/>
      </c>
      <c r="R67" s="345" t="str">
        <f>IFERROR('Plan Actual'!S136/'Tiempos de producción'!$E67,"")</f>
        <v/>
      </c>
      <c r="S67" s="345" t="str">
        <f>IFERROR('Plan Actual'!T136/'Tiempos de producción'!$E67,"")</f>
        <v/>
      </c>
      <c r="T67" s="345" t="str">
        <f>IFERROR('Plan Actual'!U136/'Tiempos de producción'!$E67,"")</f>
        <v/>
      </c>
      <c r="U67" s="345" t="str">
        <f>IFERROR('Plan Actual'!V136/'Tiempos de producción'!$E67,"")</f>
        <v/>
      </c>
      <c r="V67" s="345" t="str">
        <f>IFERROR('Plan Actual'!W136/'Tiempos de producción'!$E67,"")</f>
        <v/>
      </c>
      <c r="W67" s="345" t="str">
        <f>IFERROR('Plan Actual'!X136/'Tiempos de producción'!$E67,"")</f>
        <v/>
      </c>
      <c r="X67" s="345" t="str">
        <f>IFERROR('Plan Actual'!Y136/'Tiempos de producción'!$E67,"")</f>
        <v/>
      </c>
      <c r="Y67" s="345" t="str">
        <f>IFERROR('Plan Actual'!Z136/'Tiempos de producción'!$E67,"")</f>
        <v/>
      </c>
      <c r="Z67" s="345" t="str">
        <f>IFERROR('Plan Actual'!AA136/'Tiempos de producción'!$E67,"")</f>
        <v/>
      </c>
      <c r="AA67" s="390"/>
    </row>
    <row r="68" spans="2:27">
      <c r="B68" s="190" t="s">
        <v>14</v>
      </c>
      <c r="C68" s="159">
        <f>'Plan Actual'!B137</f>
        <v>0</v>
      </c>
      <c r="D68" s="159">
        <f>'Plan Actual'!C137</f>
        <v>0</v>
      </c>
      <c r="E68" s="369" t="str">
        <f>IFERROR(VLOOKUP(C68,'[5]Base de Datos CSL'!$B$8:$J$297,9,FALSE),"")</f>
        <v/>
      </c>
      <c r="F68" s="345" t="str">
        <f>IFERROR('Plan Actual'!G138/'Tiempos de producción'!$E68,"")</f>
        <v/>
      </c>
      <c r="G68" s="345" t="str">
        <f>IFERROR('Plan Actual'!H138/'Tiempos de producción'!$E68,"")</f>
        <v/>
      </c>
      <c r="H68" s="345" t="str">
        <f>IFERROR('Plan Actual'!I138/'Tiempos de producción'!$E68,"")</f>
        <v/>
      </c>
      <c r="I68" s="345" t="str">
        <f>IFERROR('Plan Actual'!J138/'Tiempos de producción'!$E68,"")</f>
        <v/>
      </c>
      <c r="J68" s="345" t="str">
        <f>IFERROR('Plan Actual'!K138/'Tiempos de producción'!$E68,"")</f>
        <v/>
      </c>
      <c r="K68" s="345" t="str">
        <f>IFERROR('Plan Actual'!L138/'Tiempos de producción'!$E68,"")</f>
        <v/>
      </c>
      <c r="L68" s="345" t="str">
        <f>IFERROR('Plan Actual'!M138/'Tiempos de producción'!$E68,"")</f>
        <v/>
      </c>
      <c r="M68" s="345" t="str">
        <f>IFERROR('Plan Actual'!N138/'Tiempos de producción'!$E68,"")</f>
        <v/>
      </c>
      <c r="N68" s="345" t="str">
        <f>IFERROR('Plan Actual'!O138/'Tiempos de producción'!$E68,"")</f>
        <v/>
      </c>
      <c r="O68" s="345" t="str">
        <f>IFERROR('Plan Actual'!P138/'Tiempos de producción'!$E68,"")</f>
        <v/>
      </c>
      <c r="P68" s="345" t="str">
        <f>IFERROR('Plan Actual'!Q138/'Tiempos de producción'!$E68,"")</f>
        <v/>
      </c>
      <c r="Q68" s="345" t="str">
        <f>IFERROR('Plan Actual'!R138/'Tiempos de producción'!$E68,"")</f>
        <v/>
      </c>
      <c r="R68" s="345" t="str">
        <f>IFERROR('Plan Actual'!S138/'Tiempos de producción'!$E68,"")</f>
        <v/>
      </c>
      <c r="S68" s="345" t="str">
        <f>IFERROR('Plan Actual'!T138/'Tiempos de producción'!$E68,"")</f>
        <v/>
      </c>
      <c r="T68" s="345" t="str">
        <f>IFERROR('Plan Actual'!U138/'Tiempos de producción'!$E68,"")</f>
        <v/>
      </c>
      <c r="U68" s="345" t="str">
        <f>IFERROR('Plan Actual'!V138/'Tiempos de producción'!$E68,"")</f>
        <v/>
      </c>
      <c r="V68" s="345" t="str">
        <f>IFERROR('Plan Actual'!W138/'Tiempos de producción'!$E68,"")</f>
        <v/>
      </c>
      <c r="W68" s="345" t="str">
        <f>IFERROR('Plan Actual'!X138/'Tiempos de producción'!$E68,"")</f>
        <v/>
      </c>
      <c r="X68" s="345" t="str">
        <f>IFERROR('Plan Actual'!Y138/'Tiempos de producción'!$E68,"")</f>
        <v/>
      </c>
      <c r="Y68" s="345" t="str">
        <f>IFERROR('Plan Actual'!Z138/'Tiempos de producción'!$E68,"")</f>
        <v/>
      </c>
      <c r="Z68" s="345" t="str">
        <f>IFERROR('Plan Actual'!AA138/'Tiempos de producción'!$E68,"")</f>
        <v/>
      </c>
      <c r="AA68" s="390"/>
    </row>
    <row r="69" spans="2:27">
      <c r="B69" s="582" t="s">
        <v>14</v>
      </c>
      <c r="C69" s="387"/>
      <c r="D69" s="569" t="s">
        <v>569</v>
      </c>
      <c r="E69" s="387"/>
      <c r="F69" s="289">
        <f t="shared" ref="F69:Z69" si="4">SUM(F65:F68)</f>
        <v>0</v>
      </c>
      <c r="G69" s="289">
        <f t="shared" si="4"/>
        <v>0</v>
      </c>
      <c r="H69" s="289">
        <f t="shared" si="4"/>
        <v>0</v>
      </c>
      <c r="I69" s="289">
        <f t="shared" si="4"/>
        <v>0</v>
      </c>
      <c r="J69" s="289">
        <f t="shared" si="4"/>
        <v>0</v>
      </c>
      <c r="K69" s="289">
        <f t="shared" si="4"/>
        <v>0</v>
      </c>
      <c r="L69" s="289">
        <f t="shared" si="4"/>
        <v>0</v>
      </c>
      <c r="M69" s="289">
        <f t="shared" si="4"/>
        <v>0</v>
      </c>
      <c r="N69" s="289">
        <f t="shared" si="4"/>
        <v>0</v>
      </c>
      <c r="O69" s="289">
        <f t="shared" si="4"/>
        <v>0</v>
      </c>
      <c r="P69" s="289">
        <f t="shared" si="4"/>
        <v>0</v>
      </c>
      <c r="Q69" s="289">
        <f t="shared" si="4"/>
        <v>0</v>
      </c>
      <c r="R69" s="289">
        <f t="shared" si="4"/>
        <v>0</v>
      </c>
      <c r="S69" s="289">
        <f t="shared" si="4"/>
        <v>0</v>
      </c>
      <c r="T69" s="289">
        <f t="shared" si="4"/>
        <v>0</v>
      </c>
      <c r="U69" s="289">
        <f t="shared" si="4"/>
        <v>0</v>
      </c>
      <c r="V69" s="289">
        <f t="shared" si="4"/>
        <v>0</v>
      </c>
      <c r="W69" s="289">
        <f t="shared" si="4"/>
        <v>0</v>
      </c>
      <c r="X69" s="289">
        <f t="shared" si="4"/>
        <v>0</v>
      </c>
      <c r="Y69" s="289">
        <f t="shared" si="4"/>
        <v>0</v>
      </c>
      <c r="Z69" s="289">
        <f t="shared" si="4"/>
        <v>0</v>
      </c>
      <c r="AA69" s="374"/>
    </row>
    <row r="70" spans="2:27">
      <c r="B70" s="189" t="s">
        <v>15</v>
      </c>
      <c r="C70" s="159">
        <f>'Plan Actual'!B142</f>
        <v>0</v>
      </c>
      <c r="D70" s="159">
        <f>'Plan Actual'!C142</f>
        <v>0</v>
      </c>
      <c r="E70" s="369" t="str">
        <f>IFERROR(VLOOKUP(C70,'[5]Base de Datos CSL'!$B$8:$J$297,9,FALSE),"")</f>
        <v/>
      </c>
      <c r="F70" s="345" t="str">
        <f>IFERROR('Plan Actual'!G143/'Tiempos de producción'!$E70,"")</f>
        <v/>
      </c>
      <c r="G70" s="345" t="str">
        <f>IFERROR('Plan Actual'!H143/'Tiempos de producción'!$E70,"")</f>
        <v/>
      </c>
      <c r="H70" s="345" t="str">
        <f>IFERROR('Plan Actual'!I143/'Tiempos de producción'!$E70,"")</f>
        <v/>
      </c>
      <c r="I70" s="345" t="str">
        <f>IFERROR('Plan Actual'!J143/'Tiempos de producción'!$E70,"")</f>
        <v/>
      </c>
      <c r="J70" s="345" t="str">
        <f>IFERROR('Plan Actual'!K143/'Tiempos de producción'!$E70,"")</f>
        <v/>
      </c>
      <c r="K70" s="345" t="str">
        <f>IFERROR('Plan Actual'!L143/'Tiempos de producción'!$E70,"")</f>
        <v/>
      </c>
      <c r="L70" s="345" t="str">
        <f>IFERROR('Plan Actual'!M143/'Tiempos de producción'!$E70,"")</f>
        <v/>
      </c>
      <c r="M70" s="345" t="str">
        <f>IFERROR('Plan Actual'!N143/'Tiempos de producción'!$E70,"")</f>
        <v/>
      </c>
      <c r="N70" s="345" t="str">
        <f>IFERROR('Plan Actual'!O143/'Tiempos de producción'!$E70,"")</f>
        <v/>
      </c>
      <c r="O70" s="345" t="str">
        <f>IFERROR('Plan Actual'!P143/'Tiempos de producción'!$E70,"")</f>
        <v/>
      </c>
      <c r="P70" s="345" t="str">
        <f>IFERROR('Plan Actual'!Q143/'Tiempos de producción'!$E70,"")</f>
        <v/>
      </c>
      <c r="Q70" s="345" t="str">
        <f>IFERROR('Plan Actual'!R143/'Tiempos de producción'!$E70,"")</f>
        <v/>
      </c>
      <c r="R70" s="345" t="str">
        <f>IFERROR('Plan Actual'!S143/'Tiempos de producción'!$E70,"")</f>
        <v/>
      </c>
      <c r="S70" s="345" t="str">
        <f>IFERROR('Plan Actual'!T143/'Tiempos de producción'!$E70,"")</f>
        <v/>
      </c>
      <c r="T70" s="345" t="str">
        <f>IFERROR('Plan Actual'!U143/'Tiempos de producción'!$E70,"")</f>
        <v/>
      </c>
      <c r="U70" s="345" t="str">
        <f>IFERROR('Plan Actual'!V143/'Tiempos de producción'!$E70,"")</f>
        <v/>
      </c>
      <c r="V70" s="345" t="str">
        <f>IFERROR('Plan Actual'!W143/'Tiempos de producción'!$E70,"")</f>
        <v/>
      </c>
      <c r="W70" s="345" t="str">
        <f>IFERROR('Plan Actual'!X143/'Tiempos de producción'!$E70,"")</f>
        <v/>
      </c>
      <c r="X70" s="345" t="str">
        <f>IFERROR('Plan Actual'!Y143/'Tiempos de producción'!$E70,"")</f>
        <v/>
      </c>
      <c r="Y70" s="345" t="str">
        <f>IFERROR('Plan Actual'!Z143/'Tiempos de producción'!$E70,"")</f>
        <v/>
      </c>
      <c r="Z70" s="345" t="str">
        <f>IFERROR('Plan Actual'!AA143/'Tiempos de producción'!$E70,"")</f>
        <v/>
      </c>
      <c r="AA70" s="566">
        <f>SUM(F76:Z76)</f>
        <v>0</v>
      </c>
    </row>
    <row r="71" spans="2:27">
      <c r="B71" s="189" t="s">
        <v>15</v>
      </c>
      <c r="C71" s="159">
        <f>'Plan Actual'!B144</f>
        <v>0</v>
      </c>
      <c r="D71" s="159">
        <f>'Plan Actual'!C144</f>
        <v>0</v>
      </c>
      <c r="E71" s="369" t="str">
        <f>IFERROR(VLOOKUP(C71,'[5]Base de Datos CSL'!$B$8:$J$297,9,FALSE),"")</f>
        <v/>
      </c>
      <c r="F71" s="345" t="str">
        <f>IFERROR('Plan Actual'!G145/'Tiempos de producción'!$E71,"")</f>
        <v/>
      </c>
      <c r="G71" s="345" t="str">
        <f>IFERROR('Plan Actual'!H145/'Tiempos de producción'!$E71,"")</f>
        <v/>
      </c>
      <c r="H71" s="345" t="str">
        <f>IFERROR('Plan Actual'!I145/'Tiempos de producción'!$E71,"")</f>
        <v/>
      </c>
      <c r="I71" s="345" t="str">
        <f>IFERROR('Plan Actual'!J145/'Tiempos de producción'!$E71,"")</f>
        <v/>
      </c>
      <c r="J71" s="345" t="str">
        <f>IFERROR('Plan Actual'!K145/'Tiempos de producción'!$E71,"")</f>
        <v/>
      </c>
      <c r="K71" s="345" t="str">
        <f>IFERROR('Plan Actual'!L145/'Tiempos de producción'!$E71,"")</f>
        <v/>
      </c>
      <c r="L71" s="345" t="str">
        <f>IFERROR('Plan Actual'!M145/'Tiempos de producción'!$E71,"")</f>
        <v/>
      </c>
      <c r="M71" s="345" t="str">
        <f>IFERROR('Plan Actual'!N145/'Tiempos de producción'!$E71,"")</f>
        <v/>
      </c>
      <c r="N71" s="345" t="str">
        <f>IFERROR('Plan Actual'!O145/'Tiempos de producción'!$E71,"")</f>
        <v/>
      </c>
      <c r="O71" s="345" t="str">
        <f>IFERROR('Plan Actual'!P145/'Tiempos de producción'!$E71,"")</f>
        <v/>
      </c>
      <c r="P71" s="345" t="str">
        <f>IFERROR('Plan Actual'!Q145/'Tiempos de producción'!$E71,"")</f>
        <v/>
      </c>
      <c r="Q71" s="345" t="str">
        <f>IFERROR('Plan Actual'!R145/'Tiempos de producción'!$E71,"")</f>
        <v/>
      </c>
      <c r="R71" s="345" t="str">
        <f>IFERROR('Plan Actual'!S145/'Tiempos de producción'!$E71,"")</f>
        <v/>
      </c>
      <c r="S71" s="345" t="str">
        <f>IFERROR('Plan Actual'!T145/'Tiempos de producción'!$E71,"")</f>
        <v/>
      </c>
      <c r="T71" s="345" t="str">
        <f>IFERROR('Plan Actual'!U145/'Tiempos de producción'!$E71,"")</f>
        <v/>
      </c>
      <c r="U71" s="345" t="str">
        <f>IFERROR('Plan Actual'!V145/'Tiempos de producción'!$E71,"")</f>
        <v/>
      </c>
      <c r="V71" s="345" t="str">
        <f>IFERROR('Plan Actual'!W145/'Tiempos de producción'!$E71,"")</f>
        <v/>
      </c>
      <c r="W71" s="345" t="str">
        <f>IFERROR('Plan Actual'!X145/'Tiempos de producción'!$E71,"")</f>
        <v/>
      </c>
      <c r="X71" s="345" t="str">
        <f>IFERROR('Plan Actual'!Y145/'Tiempos de producción'!$E71,"")</f>
        <v/>
      </c>
      <c r="Y71" s="345" t="str">
        <f>IFERROR('Plan Actual'!Z145/'Tiempos de producción'!$E71,"")</f>
        <v/>
      </c>
      <c r="Z71" s="345" t="str">
        <f>IFERROR('Plan Actual'!AA145/'Tiempos de producción'!$E71,"")</f>
        <v/>
      </c>
      <c r="AA71" s="390"/>
    </row>
    <row r="72" spans="2:27">
      <c r="B72" s="189" t="s">
        <v>15</v>
      </c>
      <c r="C72" s="159">
        <f>'Plan Actual'!B146</f>
        <v>0</v>
      </c>
      <c r="D72" s="159">
        <f>'Plan Actual'!C146</f>
        <v>0</v>
      </c>
      <c r="E72" s="369" t="str">
        <f>IFERROR(VLOOKUP(C72,'[5]Base de Datos CSL'!$B$8:$J$297,9,FALSE),"")</f>
        <v/>
      </c>
      <c r="F72" s="345" t="str">
        <f>IFERROR('Plan Actual'!G147/'Tiempos de producción'!$E72,"")</f>
        <v/>
      </c>
      <c r="G72" s="345" t="str">
        <f>IFERROR('Plan Actual'!H147/'Tiempos de producción'!$E72,"")</f>
        <v/>
      </c>
      <c r="H72" s="345" t="str">
        <f>IFERROR('Plan Actual'!I147/'Tiempos de producción'!$E72,"")</f>
        <v/>
      </c>
      <c r="I72" s="345" t="str">
        <f>IFERROR('Plan Actual'!J147/'Tiempos de producción'!$E72,"")</f>
        <v/>
      </c>
      <c r="J72" s="345" t="str">
        <f>IFERROR('Plan Actual'!K147/'Tiempos de producción'!$E72,"")</f>
        <v/>
      </c>
      <c r="K72" s="345" t="str">
        <f>IFERROR('Plan Actual'!L147/'Tiempos de producción'!$E72,"")</f>
        <v/>
      </c>
      <c r="L72" s="345" t="str">
        <f>IFERROR('Plan Actual'!M147/'Tiempos de producción'!$E72,"")</f>
        <v/>
      </c>
      <c r="M72" s="345" t="str">
        <f>IFERROR('Plan Actual'!N147/'Tiempos de producción'!$E72,"")</f>
        <v/>
      </c>
      <c r="N72" s="345" t="str">
        <f>IFERROR('Plan Actual'!O147/'Tiempos de producción'!$E72,"")</f>
        <v/>
      </c>
      <c r="O72" s="345" t="str">
        <f>IFERROR('Plan Actual'!P147/'Tiempos de producción'!$E72,"")</f>
        <v/>
      </c>
      <c r="P72" s="345" t="str">
        <f>IFERROR('Plan Actual'!Q147/'Tiempos de producción'!$E72,"")</f>
        <v/>
      </c>
      <c r="Q72" s="345" t="str">
        <f>IFERROR('Plan Actual'!R147/'Tiempos de producción'!$E72,"")</f>
        <v/>
      </c>
      <c r="R72" s="345" t="str">
        <f>IFERROR('Plan Actual'!S147/'Tiempos de producción'!$E72,"")</f>
        <v/>
      </c>
      <c r="S72" s="345" t="str">
        <f>IFERROR('Plan Actual'!T147/'Tiempos de producción'!$E72,"")</f>
        <v/>
      </c>
      <c r="T72" s="345" t="str">
        <f>IFERROR('Plan Actual'!U147/'Tiempos de producción'!$E72,"")</f>
        <v/>
      </c>
      <c r="U72" s="345" t="str">
        <f>IFERROR('Plan Actual'!V147/'Tiempos de producción'!$E72,"")</f>
        <v/>
      </c>
      <c r="V72" s="345" t="str">
        <f>IFERROR('Plan Actual'!W147/'Tiempos de producción'!$E72,"")</f>
        <v/>
      </c>
      <c r="W72" s="345" t="str">
        <f>IFERROR('Plan Actual'!X147/'Tiempos de producción'!$E72,"")</f>
        <v/>
      </c>
      <c r="X72" s="345" t="str">
        <f>IFERROR('Plan Actual'!Y147/'Tiempos de producción'!$E72,"")</f>
        <v/>
      </c>
      <c r="Y72" s="345" t="str">
        <f>IFERROR('Plan Actual'!Z147/'Tiempos de producción'!$E72,"")</f>
        <v/>
      </c>
      <c r="Z72" s="345" t="str">
        <f>IFERROR('Plan Actual'!AA147/'Tiempos de producción'!$E72,"")</f>
        <v/>
      </c>
      <c r="AA72" s="390"/>
    </row>
    <row r="73" spans="2:27">
      <c r="B73" s="189" t="s">
        <v>15</v>
      </c>
      <c r="C73" s="159">
        <f>'Plan Actual'!B148</f>
        <v>0</v>
      </c>
      <c r="D73" s="159">
        <f>'Plan Actual'!C148</f>
        <v>0</v>
      </c>
      <c r="E73" s="369" t="str">
        <f>IFERROR(VLOOKUP(C73,'[5]Base de Datos CSL'!$B$8:$J$297,9,FALSE),"")</f>
        <v/>
      </c>
      <c r="F73" s="345" t="str">
        <f>IFERROR('Plan Actual'!G149/'Tiempos de producción'!$E73,"")</f>
        <v/>
      </c>
      <c r="G73" s="345" t="str">
        <f>IFERROR('Plan Actual'!H149/'Tiempos de producción'!$E73,"")</f>
        <v/>
      </c>
      <c r="H73" s="345" t="str">
        <f>IFERROR('Plan Actual'!I149/'Tiempos de producción'!$E73,"")</f>
        <v/>
      </c>
      <c r="I73" s="345" t="str">
        <f>IFERROR('Plan Actual'!J149/'Tiempos de producción'!$E73,"")</f>
        <v/>
      </c>
      <c r="J73" s="345" t="str">
        <f>IFERROR('Plan Actual'!K149/'Tiempos de producción'!$E73,"")</f>
        <v/>
      </c>
      <c r="K73" s="345" t="str">
        <f>IFERROR('Plan Actual'!L149/'Tiempos de producción'!$E73,"")</f>
        <v/>
      </c>
      <c r="L73" s="345" t="str">
        <f>IFERROR('Plan Actual'!M149/'Tiempos de producción'!$E73,"")</f>
        <v/>
      </c>
      <c r="M73" s="345" t="str">
        <f>IFERROR('Plan Actual'!N149/'Tiempos de producción'!$E73,"")</f>
        <v/>
      </c>
      <c r="N73" s="345" t="str">
        <f>IFERROR('Plan Actual'!O149/'Tiempos de producción'!$E73,"")</f>
        <v/>
      </c>
      <c r="O73" s="345" t="str">
        <f>IFERROR('Plan Actual'!P149/'Tiempos de producción'!$E73,"")</f>
        <v/>
      </c>
      <c r="P73" s="345" t="str">
        <f>IFERROR('Plan Actual'!Q149/'Tiempos de producción'!$E73,"")</f>
        <v/>
      </c>
      <c r="Q73" s="345" t="str">
        <f>IFERROR('Plan Actual'!R149/'Tiempos de producción'!$E73,"")</f>
        <v/>
      </c>
      <c r="R73" s="345" t="str">
        <f>IFERROR('Plan Actual'!S149/'Tiempos de producción'!$E73,"")</f>
        <v/>
      </c>
      <c r="S73" s="345" t="str">
        <f>IFERROR('Plan Actual'!T149/'Tiempos de producción'!$E73,"")</f>
        <v/>
      </c>
      <c r="T73" s="345" t="str">
        <f>IFERROR('Plan Actual'!U149/'Tiempos de producción'!$E73,"")</f>
        <v/>
      </c>
      <c r="U73" s="345" t="str">
        <f>IFERROR('Plan Actual'!V149/'Tiempos de producción'!$E73,"")</f>
        <v/>
      </c>
      <c r="V73" s="345" t="str">
        <f>IFERROR('Plan Actual'!W149/'Tiempos de producción'!$E73,"")</f>
        <v/>
      </c>
      <c r="W73" s="345" t="str">
        <f>IFERROR('Plan Actual'!X149/'Tiempos de producción'!$E73,"")</f>
        <v/>
      </c>
      <c r="X73" s="345" t="str">
        <f>IFERROR('Plan Actual'!Y149/'Tiempos de producción'!$E73,"")</f>
        <v/>
      </c>
      <c r="Y73" s="345" t="str">
        <f>IFERROR('Plan Actual'!Z149/'Tiempos de producción'!$E73,"")</f>
        <v/>
      </c>
      <c r="Z73" s="345" t="str">
        <f>IFERROR('Plan Actual'!AA149/'Tiempos de producción'!$E73,"")</f>
        <v/>
      </c>
      <c r="AA73" s="390"/>
    </row>
    <row r="74" spans="2:27">
      <c r="B74" s="189" t="s">
        <v>15</v>
      </c>
      <c r="C74" s="159">
        <f>'Plan Actual'!B150</f>
        <v>0</v>
      </c>
      <c r="D74" s="159">
        <f>'Plan Actual'!C150</f>
        <v>0</v>
      </c>
      <c r="E74" s="369" t="str">
        <f>IFERROR(VLOOKUP(C74,'[5]Base de Datos CSL'!$B$8:$J$297,9,FALSE),"")</f>
        <v/>
      </c>
      <c r="F74" s="345" t="str">
        <f>IFERROR('Plan Actual'!G151/'Tiempos de producción'!$E74,"")</f>
        <v/>
      </c>
      <c r="G74" s="345" t="str">
        <f>IFERROR('Plan Actual'!H151/'Tiempos de producción'!$E74,"")</f>
        <v/>
      </c>
      <c r="H74" s="345" t="str">
        <f>IFERROR('Plan Actual'!I151/'Tiempos de producción'!$E74,"")</f>
        <v/>
      </c>
      <c r="I74" s="345" t="str">
        <f>IFERROR('Plan Actual'!J151/'Tiempos de producción'!$E74,"")</f>
        <v/>
      </c>
      <c r="J74" s="345" t="str">
        <f>IFERROR('Plan Actual'!K151/'Tiempos de producción'!$E74,"")</f>
        <v/>
      </c>
      <c r="K74" s="345" t="str">
        <f>IFERROR('Plan Actual'!L151/'Tiempos de producción'!$E74,"")</f>
        <v/>
      </c>
      <c r="L74" s="345" t="str">
        <f>IFERROR('Plan Actual'!M151/'Tiempos de producción'!$E74,"")</f>
        <v/>
      </c>
      <c r="M74" s="345" t="str">
        <f>IFERROR('Plan Actual'!N151/'Tiempos de producción'!$E74,"")</f>
        <v/>
      </c>
      <c r="N74" s="345" t="str">
        <f>IFERROR('Plan Actual'!O151/'Tiempos de producción'!$E74,"")</f>
        <v/>
      </c>
      <c r="O74" s="345" t="str">
        <f>IFERROR('Plan Actual'!P151/'Tiempos de producción'!$E74,"")</f>
        <v/>
      </c>
      <c r="P74" s="345" t="str">
        <f>IFERROR('Plan Actual'!Q151/'Tiempos de producción'!$E74,"")</f>
        <v/>
      </c>
      <c r="Q74" s="345" t="str">
        <f>IFERROR('Plan Actual'!R151/'Tiempos de producción'!$E74,"")</f>
        <v/>
      </c>
      <c r="R74" s="345" t="str">
        <f>IFERROR('Plan Actual'!S151/'Tiempos de producción'!$E74,"")</f>
        <v/>
      </c>
      <c r="S74" s="345" t="str">
        <f>IFERROR('Plan Actual'!T151/'Tiempos de producción'!$E74,"")</f>
        <v/>
      </c>
      <c r="T74" s="345" t="str">
        <f>IFERROR('Plan Actual'!U151/'Tiempos de producción'!$E74,"")</f>
        <v/>
      </c>
      <c r="U74" s="345" t="str">
        <f>IFERROR('Plan Actual'!V151/'Tiempos de producción'!$E74,"")</f>
        <v/>
      </c>
      <c r="V74" s="345" t="str">
        <f>IFERROR('Plan Actual'!W151/'Tiempos de producción'!$E74,"")</f>
        <v/>
      </c>
      <c r="W74" s="345" t="str">
        <f>IFERROR('Plan Actual'!X151/'Tiempos de producción'!$E74,"")</f>
        <v/>
      </c>
      <c r="X74" s="345" t="str">
        <f>IFERROR('Plan Actual'!Y151/'Tiempos de producción'!$E74,"")</f>
        <v/>
      </c>
      <c r="Y74" s="345" t="str">
        <f>IFERROR('Plan Actual'!Z151/'Tiempos de producción'!$E74,"")</f>
        <v/>
      </c>
      <c r="Z74" s="345" t="str">
        <f>IFERROR('Plan Actual'!AA151/'Tiempos de producción'!$E74,"")</f>
        <v/>
      </c>
      <c r="AA74" s="390"/>
    </row>
    <row r="75" spans="2:27">
      <c r="B75" s="189" t="s">
        <v>15</v>
      </c>
      <c r="C75" s="159">
        <f>'Plan Actual'!B152</f>
        <v>0</v>
      </c>
      <c r="D75" s="159">
        <f>'Plan Actual'!C152</f>
        <v>0</v>
      </c>
      <c r="E75" s="369" t="str">
        <f>IFERROR(VLOOKUP(C75,'[5]Base de Datos CSL'!$B$8:$J$297,9,FALSE),"")</f>
        <v/>
      </c>
      <c r="F75" s="345" t="str">
        <f>IFERROR('Plan Actual'!G153/'Tiempos de producción'!$E75,"")</f>
        <v/>
      </c>
      <c r="G75" s="345" t="str">
        <f>IFERROR('Plan Actual'!H153/'Tiempos de producción'!$E75,"")</f>
        <v/>
      </c>
      <c r="H75" s="345" t="str">
        <f>IFERROR('Plan Actual'!I153/'Tiempos de producción'!$E75,"")</f>
        <v/>
      </c>
      <c r="I75" s="345" t="str">
        <f>IFERROR('Plan Actual'!J153/'Tiempos de producción'!$E75,"")</f>
        <v/>
      </c>
      <c r="J75" s="345" t="str">
        <f>IFERROR('Plan Actual'!K153/'Tiempos de producción'!$E75,"")</f>
        <v/>
      </c>
      <c r="K75" s="345" t="str">
        <f>IFERROR('Plan Actual'!L153/'Tiempos de producción'!$E75,"")</f>
        <v/>
      </c>
      <c r="L75" s="345" t="str">
        <f>IFERROR('Plan Actual'!M153/'Tiempos de producción'!$E75,"")</f>
        <v/>
      </c>
      <c r="M75" s="345" t="str">
        <f>IFERROR('Plan Actual'!N153/'Tiempos de producción'!$E75,"")</f>
        <v/>
      </c>
      <c r="N75" s="345" t="str">
        <f>IFERROR('Plan Actual'!O153/'Tiempos de producción'!$E75,"")</f>
        <v/>
      </c>
      <c r="O75" s="345" t="str">
        <f>IFERROR('Plan Actual'!P153/'Tiempos de producción'!$E75,"")</f>
        <v/>
      </c>
      <c r="P75" s="345" t="str">
        <f>IFERROR('Plan Actual'!Q153/'Tiempos de producción'!$E75,"")</f>
        <v/>
      </c>
      <c r="Q75" s="345" t="str">
        <f>IFERROR('Plan Actual'!R153/'Tiempos de producción'!$E75,"")</f>
        <v/>
      </c>
      <c r="R75" s="345" t="str">
        <f>IFERROR('Plan Actual'!S153/'Tiempos de producción'!$E75,"")</f>
        <v/>
      </c>
      <c r="S75" s="345" t="str">
        <f>IFERROR('Plan Actual'!T153/'Tiempos de producción'!$E75,"")</f>
        <v/>
      </c>
      <c r="T75" s="345" t="str">
        <f>IFERROR('Plan Actual'!U153/'Tiempos de producción'!$E75,"")</f>
        <v/>
      </c>
      <c r="U75" s="345" t="str">
        <f>IFERROR('Plan Actual'!V153/'Tiempos de producción'!$E75,"")</f>
        <v/>
      </c>
      <c r="V75" s="345" t="str">
        <f>IFERROR('Plan Actual'!W153/'Tiempos de producción'!$E75,"")</f>
        <v/>
      </c>
      <c r="W75" s="345" t="str">
        <f>IFERROR('Plan Actual'!X153/'Tiempos de producción'!$E75,"")</f>
        <v/>
      </c>
      <c r="X75" s="345" t="str">
        <f>IFERROR('Plan Actual'!Y153/'Tiempos de producción'!$E75,"")</f>
        <v/>
      </c>
      <c r="Y75" s="345" t="str">
        <f>IFERROR('Plan Actual'!Z153/'Tiempos de producción'!$E75,"")</f>
        <v/>
      </c>
      <c r="Z75" s="345" t="str">
        <f>IFERROR('Plan Actual'!AA153/'Tiempos de producción'!$E75,"")</f>
        <v/>
      </c>
      <c r="AA75" s="390"/>
    </row>
    <row r="76" spans="2:27">
      <c r="B76" s="573" t="s">
        <v>15</v>
      </c>
      <c r="C76" s="387"/>
      <c r="D76" s="569" t="s">
        <v>569</v>
      </c>
      <c r="E76" s="387"/>
      <c r="F76" s="289">
        <f>SUM(F70:F75)</f>
        <v>0</v>
      </c>
      <c r="G76" s="289">
        <f>SUM(G70:G75)</f>
        <v>0</v>
      </c>
      <c r="H76" s="289">
        <f t="shared" ref="H76:Z76" si="5">SUM(H70:H75)</f>
        <v>0</v>
      </c>
      <c r="I76" s="289">
        <f t="shared" si="5"/>
        <v>0</v>
      </c>
      <c r="J76" s="289">
        <f t="shared" si="5"/>
        <v>0</v>
      </c>
      <c r="K76" s="289">
        <f t="shared" si="5"/>
        <v>0</v>
      </c>
      <c r="L76" s="289">
        <f t="shared" si="5"/>
        <v>0</v>
      </c>
      <c r="M76" s="289">
        <f t="shared" si="5"/>
        <v>0</v>
      </c>
      <c r="N76" s="289">
        <f t="shared" si="5"/>
        <v>0</v>
      </c>
      <c r="O76" s="289">
        <f t="shared" si="5"/>
        <v>0</v>
      </c>
      <c r="P76" s="289">
        <f t="shared" si="5"/>
        <v>0</v>
      </c>
      <c r="Q76" s="289">
        <f t="shared" si="5"/>
        <v>0</v>
      </c>
      <c r="R76" s="289">
        <f t="shared" si="5"/>
        <v>0</v>
      </c>
      <c r="S76" s="289">
        <f t="shared" si="5"/>
        <v>0</v>
      </c>
      <c r="T76" s="289">
        <f t="shared" si="5"/>
        <v>0</v>
      </c>
      <c r="U76" s="289">
        <f t="shared" si="5"/>
        <v>0</v>
      </c>
      <c r="V76" s="289">
        <f t="shared" si="5"/>
        <v>0</v>
      </c>
      <c r="W76" s="289">
        <f t="shared" si="5"/>
        <v>0</v>
      </c>
      <c r="X76" s="289">
        <f t="shared" si="5"/>
        <v>0</v>
      </c>
      <c r="Y76" s="289">
        <f t="shared" si="5"/>
        <v>0</v>
      </c>
      <c r="Z76" s="289">
        <f t="shared" si="5"/>
        <v>0</v>
      </c>
      <c r="AA76" s="374"/>
    </row>
    <row r="77" spans="2:27">
      <c r="B77" s="191" t="s">
        <v>16</v>
      </c>
      <c r="C77" s="159">
        <f>'Plan Actual'!B157</f>
        <v>0</v>
      </c>
      <c r="D77" s="159">
        <f>'Plan Actual'!C157</f>
        <v>0</v>
      </c>
      <c r="E77" s="369" t="str">
        <f>IFERROR(VLOOKUP(C77,'[5]Base de Datos CSL'!$B$8:$J$297,9,FALSE),"")</f>
        <v/>
      </c>
      <c r="F77" s="345" t="str">
        <f>IFERROR('Plan Actual'!G158/'Tiempos de producción'!$E77,"")</f>
        <v/>
      </c>
      <c r="G77" s="345" t="str">
        <f>IFERROR('Plan Actual'!H158/'Tiempos de producción'!$E77,"")</f>
        <v/>
      </c>
      <c r="H77" s="345" t="str">
        <f>IFERROR('Plan Actual'!I158/'Tiempos de producción'!$E77,"")</f>
        <v/>
      </c>
      <c r="I77" s="345" t="str">
        <f>IFERROR('Plan Actual'!J158/'Tiempos de producción'!$E77,"")</f>
        <v/>
      </c>
      <c r="J77" s="345" t="str">
        <f>IFERROR('Plan Actual'!K158/'Tiempos de producción'!$E77,"")</f>
        <v/>
      </c>
      <c r="K77" s="345" t="str">
        <f>IFERROR('Plan Actual'!L158/'Tiempos de producción'!$E77,"")</f>
        <v/>
      </c>
      <c r="L77" s="345" t="str">
        <f>IFERROR('Plan Actual'!M158/'Tiempos de producción'!$E77,"")</f>
        <v/>
      </c>
      <c r="M77" s="345" t="str">
        <f>IFERROR('Plan Actual'!N158/'Tiempos de producción'!$E77,"")</f>
        <v/>
      </c>
      <c r="N77" s="345" t="str">
        <f>IFERROR('Plan Actual'!O158/'Tiempos de producción'!$E77,"")</f>
        <v/>
      </c>
      <c r="O77" s="345" t="str">
        <f>IFERROR('Plan Actual'!P158/'Tiempos de producción'!$E77,"")</f>
        <v/>
      </c>
      <c r="P77" s="345" t="str">
        <f>IFERROR('Plan Actual'!Q158/'Tiempos de producción'!$E77,"")</f>
        <v/>
      </c>
      <c r="Q77" s="345" t="str">
        <f>IFERROR('Plan Actual'!R158/'Tiempos de producción'!$E77,"")</f>
        <v/>
      </c>
      <c r="R77" s="345" t="str">
        <f>IFERROR('Plan Actual'!S158/'Tiempos de producción'!$E77,"")</f>
        <v/>
      </c>
      <c r="S77" s="345" t="str">
        <f>IFERROR('Plan Actual'!T158/'Tiempos de producción'!$E77,"")</f>
        <v/>
      </c>
      <c r="T77" s="345" t="str">
        <f>IFERROR('Plan Actual'!U158/'Tiempos de producción'!$E77,"")</f>
        <v/>
      </c>
      <c r="U77" s="345" t="str">
        <f>IFERROR('Plan Actual'!V158/'Tiempos de producción'!$E77,"")</f>
        <v/>
      </c>
      <c r="V77" s="345" t="str">
        <f>IFERROR('Plan Actual'!W158/'Tiempos de producción'!$E77,"")</f>
        <v/>
      </c>
      <c r="W77" s="345" t="str">
        <f>IFERROR('Plan Actual'!X158/'Tiempos de producción'!$E77,"")</f>
        <v/>
      </c>
      <c r="X77" s="345" t="str">
        <f>IFERROR('Plan Actual'!Y158/'Tiempos de producción'!$E77,"")</f>
        <v/>
      </c>
      <c r="Y77" s="345" t="str">
        <f>IFERROR('Plan Actual'!Z158/'Tiempos de producción'!$E77,"")</f>
        <v/>
      </c>
      <c r="Z77" s="345" t="str">
        <f>IFERROR('Plan Actual'!AA158/'Tiempos de producción'!$E77,"")</f>
        <v/>
      </c>
      <c r="AA77" s="566">
        <f>SUM(F86:Z86)</f>
        <v>0</v>
      </c>
    </row>
    <row r="78" spans="2:27">
      <c r="B78" s="191" t="s">
        <v>16</v>
      </c>
      <c r="C78" s="159">
        <f>'Plan Actual'!B159</f>
        <v>0</v>
      </c>
      <c r="D78" s="159">
        <f>'Plan Actual'!C159</f>
        <v>0</v>
      </c>
      <c r="E78" s="369" t="str">
        <f>IFERROR(VLOOKUP(C78,'[5]Base de Datos CSL'!$B$8:$J$297,9,FALSE),"")</f>
        <v/>
      </c>
      <c r="F78" s="345" t="str">
        <f>IFERROR('Plan Actual'!G160/'Tiempos de producción'!$E78,"")</f>
        <v/>
      </c>
      <c r="G78" s="345" t="str">
        <f>IFERROR('Plan Actual'!H160/'Tiempos de producción'!$E78,"")</f>
        <v/>
      </c>
      <c r="H78" s="345" t="str">
        <f>IFERROR('Plan Actual'!I160/'Tiempos de producción'!$E78,"")</f>
        <v/>
      </c>
      <c r="I78" s="345" t="str">
        <f>IFERROR('Plan Actual'!J160/'Tiempos de producción'!$E78,"")</f>
        <v/>
      </c>
      <c r="J78" s="345" t="str">
        <f>IFERROR('Plan Actual'!K160/'Tiempos de producción'!$E78,"")</f>
        <v/>
      </c>
      <c r="K78" s="345" t="str">
        <f>IFERROR('Plan Actual'!L160/'Tiempos de producción'!$E78,"")</f>
        <v/>
      </c>
      <c r="L78" s="345" t="str">
        <f>IFERROR('Plan Actual'!M160/'Tiempos de producción'!$E78,"")</f>
        <v/>
      </c>
      <c r="M78" s="345" t="str">
        <f>IFERROR('Plan Actual'!N160/'Tiempos de producción'!$E78,"")</f>
        <v/>
      </c>
      <c r="N78" s="345" t="str">
        <f>IFERROR('Plan Actual'!O160/'Tiempos de producción'!$E78,"")</f>
        <v/>
      </c>
      <c r="O78" s="345" t="str">
        <f>IFERROR('Plan Actual'!P160/'Tiempos de producción'!$E78,"")</f>
        <v/>
      </c>
      <c r="P78" s="345" t="str">
        <f>IFERROR('Plan Actual'!Q160/'Tiempos de producción'!$E78,"")</f>
        <v/>
      </c>
      <c r="Q78" s="345" t="str">
        <f>IFERROR('Plan Actual'!R160/'Tiempos de producción'!$E78,"")</f>
        <v/>
      </c>
      <c r="R78" s="345" t="str">
        <f>IFERROR('Plan Actual'!S160/'Tiempos de producción'!$E78,"")</f>
        <v/>
      </c>
      <c r="S78" s="345" t="str">
        <f>IFERROR('Plan Actual'!T160/'Tiempos de producción'!$E78,"")</f>
        <v/>
      </c>
      <c r="T78" s="345" t="str">
        <f>IFERROR('Plan Actual'!U160/'Tiempos de producción'!$E78,"")</f>
        <v/>
      </c>
      <c r="U78" s="345" t="str">
        <f>IFERROR('Plan Actual'!V160/'Tiempos de producción'!$E78,"")</f>
        <v/>
      </c>
      <c r="V78" s="345" t="str">
        <f>IFERROR('Plan Actual'!W160/'Tiempos de producción'!$E78,"")</f>
        <v/>
      </c>
      <c r="W78" s="345" t="str">
        <f>IFERROR('Plan Actual'!X160/'Tiempos de producción'!$E78,"")</f>
        <v/>
      </c>
      <c r="X78" s="345" t="str">
        <f>IFERROR('Plan Actual'!Y160/'Tiempos de producción'!$E78,"")</f>
        <v/>
      </c>
      <c r="Y78" s="345" t="str">
        <f>IFERROR('Plan Actual'!Z160/'Tiempos de producción'!$E78,"")</f>
        <v/>
      </c>
      <c r="Z78" s="345" t="str">
        <f>IFERROR('Plan Actual'!AA160/'Tiempos de producción'!$E78,"")</f>
        <v/>
      </c>
      <c r="AA78" s="390"/>
    </row>
    <row r="79" spans="2:27">
      <c r="B79" s="191" t="s">
        <v>16</v>
      </c>
      <c r="C79" s="159">
        <f>'Plan Actual'!B161</f>
        <v>0</v>
      </c>
      <c r="D79" s="159">
        <f>'Plan Actual'!C161</f>
        <v>0</v>
      </c>
      <c r="E79" s="369" t="str">
        <f>IFERROR(VLOOKUP(C79,'[5]Base de Datos CSL'!$B$8:$J$297,9,FALSE),"")</f>
        <v/>
      </c>
      <c r="F79" s="345" t="str">
        <f>IFERROR('Plan Actual'!G162/'Tiempos de producción'!$E79,"")</f>
        <v/>
      </c>
      <c r="G79" s="345" t="str">
        <f>IFERROR('Plan Actual'!H162/'Tiempos de producción'!$E79,"")</f>
        <v/>
      </c>
      <c r="H79" s="345" t="str">
        <f>IFERROR('Plan Actual'!I162/'Tiempos de producción'!$E79,"")</f>
        <v/>
      </c>
      <c r="I79" s="345" t="str">
        <f>IFERROR('Plan Actual'!J162/'Tiempos de producción'!$E79,"")</f>
        <v/>
      </c>
      <c r="J79" s="345" t="str">
        <f>IFERROR('Plan Actual'!K162/'Tiempos de producción'!$E79,"")</f>
        <v/>
      </c>
      <c r="K79" s="345" t="str">
        <f>IFERROR('Plan Actual'!L162/'Tiempos de producción'!$E79,"")</f>
        <v/>
      </c>
      <c r="L79" s="345" t="str">
        <f>IFERROR('Plan Actual'!M162/'Tiempos de producción'!$E79,"")</f>
        <v/>
      </c>
      <c r="M79" s="345" t="str">
        <f>IFERROR('Plan Actual'!N162/'Tiempos de producción'!$E79,"")</f>
        <v/>
      </c>
      <c r="N79" s="345" t="str">
        <f>IFERROR('Plan Actual'!O162/'Tiempos de producción'!$E79,"")</f>
        <v/>
      </c>
      <c r="O79" s="345" t="str">
        <f>IFERROR('Plan Actual'!P162/'Tiempos de producción'!$E79,"")</f>
        <v/>
      </c>
      <c r="P79" s="345" t="str">
        <f>IFERROR('Plan Actual'!Q162/'Tiempos de producción'!$E79,"")</f>
        <v/>
      </c>
      <c r="Q79" s="345" t="str">
        <f>IFERROR('Plan Actual'!R162/'Tiempos de producción'!$E79,"")</f>
        <v/>
      </c>
      <c r="R79" s="345" t="str">
        <f>IFERROR('Plan Actual'!S162/'Tiempos de producción'!$E79,"")</f>
        <v/>
      </c>
      <c r="S79" s="345" t="str">
        <f>IFERROR('Plan Actual'!T162/'Tiempos de producción'!$E79,"")</f>
        <v/>
      </c>
      <c r="T79" s="345" t="str">
        <f>IFERROR('Plan Actual'!U162/'Tiempos de producción'!$E79,"")</f>
        <v/>
      </c>
      <c r="U79" s="345" t="str">
        <f>IFERROR('Plan Actual'!V162/'Tiempos de producción'!$E79,"")</f>
        <v/>
      </c>
      <c r="V79" s="345" t="str">
        <f>IFERROR('Plan Actual'!W162/'Tiempos de producción'!$E79,"")</f>
        <v/>
      </c>
      <c r="W79" s="345" t="str">
        <f>IFERROR('Plan Actual'!X162/'Tiempos de producción'!$E79,"")</f>
        <v/>
      </c>
      <c r="X79" s="345" t="str">
        <f>IFERROR('Plan Actual'!Y162/'Tiempos de producción'!$E79,"")</f>
        <v/>
      </c>
      <c r="Y79" s="345" t="str">
        <f>IFERROR('Plan Actual'!Z162/'Tiempos de producción'!$E79,"")</f>
        <v/>
      </c>
      <c r="Z79" s="345" t="str">
        <f>IFERROR('Plan Actual'!AA162/'Tiempos de producción'!$E79,"")</f>
        <v/>
      </c>
      <c r="AA79" s="390"/>
    </row>
    <row r="80" spans="2:27">
      <c r="B80" s="191" t="s">
        <v>16</v>
      </c>
      <c r="C80" s="159">
        <f>'Plan Actual'!B163</f>
        <v>0</v>
      </c>
      <c r="D80" s="159">
        <f>'Plan Actual'!C163</f>
        <v>0</v>
      </c>
      <c r="E80" s="369" t="str">
        <f>IFERROR(VLOOKUP(C80,'[5]Base de Datos CSL'!$B$8:$J$297,9,FALSE),"")</f>
        <v/>
      </c>
      <c r="F80" s="345" t="str">
        <f>IFERROR('Plan Actual'!G164/'Tiempos de producción'!$E80,"")</f>
        <v/>
      </c>
      <c r="G80" s="345" t="str">
        <f>IFERROR('Plan Actual'!H164/'Tiempos de producción'!$E80,"")</f>
        <v/>
      </c>
      <c r="H80" s="345" t="str">
        <f>IFERROR('Plan Actual'!I164/'Tiempos de producción'!$E80,"")</f>
        <v/>
      </c>
      <c r="I80" s="345" t="str">
        <f>IFERROR('Plan Actual'!J164/'Tiempos de producción'!$E80,"")</f>
        <v/>
      </c>
      <c r="J80" s="345" t="str">
        <f>IFERROR('Plan Actual'!K164/'Tiempos de producción'!$E80,"")</f>
        <v/>
      </c>
      <c r="K80" s="345" t="str">
        <f>IFERROR('Plan Actual'!L164/'Tiempos de producción'!$E80,"")</f>
        <v/>
      </c>
      <c r="L80" s="345" t="str">
        <f>IFERROR('Plan Actual'!M164/'Tiempos de producción'!$E80,"")</f>
        <v/>
      </c>
      <c r="M80" s="345" t="str">
        <f>IFERROR('Plan Actual'!N164/'Tiempos de producción'!$E80,"")</f>
        <v/>
      </c>
      <c r="N80" s="345" t="str">
        <f>IFERROR('Plan Actual'!O164/'Tiempos de producción'!$E80,"")</f>
        <v/>
      </c>
      <c r="O80" s="345" t="str">
        <f>IFERROR('Plan Actual'!P164/'Tiempos de producción'!$E80,"")</f>
        <v/>
      </c>
      <c r="P80" s="345" t="str">
        <f>IFERROR('Plan Actual'!Q164/'Tiempos de producción'!$E80,"")</f>
        <v/>
      </c>
      <c r="Q80" s="345" t="str">
        <f>IFERROR('Plan Actual'!R164/'Tiempos de producción'!$E80,"")</f>
        <v/>
      </c>
      <c r="R80" s="345" t="str">
        <f>IFERROR('Plan Actual'!S164/'Tiempos de producción'!$E80,"")</f>
        <v/>
      </c>
      <c r="S80" s="345" t="str">
        <f>IFERROR('Plan Actual'!T164/'Tiempos de producción'!$E80,"")</f>
        <v/>
      </c>
      <c r="T80" s="345" t="str">
        <f>IFERROR('Plan Actual'!U164/'Tiempos de producción'!$E80,"")</f>
        <v/>
      </c>
      <c r="U80" s="345" t="str">
        <f>IFERROR('Plan Actual'!V164/'Tiempos de producción'!$E80,"")</f>
        <v/>
      </c>
      <c r="V80" s="345" t="str">
        <f>IFERROR('Plan Actual'!W164/'Tiempos de producción'!$E80,"")</f>
        <v/>
      </c>
      <c r="W80" s="345" t="str">
        <f>IFERROR('Plan Actual'!X164/'Tiempos de producción'!$E80,"")</f>
        <v/>
      </c>
      <c r="X80" s="345" t="str">
        <f>IFERROR('Plan Actual'!Y164/'Tiempos de producción'!$E80,"")</f>
        <v/>
      </c>
      <c r="Y80" s="345" t="str">
        <f>IFERROR('Plan Actual'!Z164/'Tiempos de producción'!$E80,"")</f>
        <v/>
      </c>
      <c r="Z80" s="345" t="str">
        <f>IFERROR('Plan Actual'!AA164/'Tiempos de producción'!$E80,"")</f>
        <v/>
      </c>
      <c r="AA80" s="390"/>
    </row>
    <row r="81" spans="2:27">
      <c r="B81" s="191" t="s">
        <v>16</v>
      </c>
      <c r="C81" s="159">
        <f>'Plan Actual'!B165</f>
        <v>0</v>
      </c>
      <c r="D81" s="159">
        <f>'Plan Actual'!C165</f>
        <v>0</v>
      </c>
      <c r="E81" s="369" t="str">
        <f>IFERROR(VLOOKUP(C81,'[5]Base de Datos CSL'!$B$8:$J$297,9,FALSE),"")</f>
        <v/>
      </c>
      <c r="F81" s="345" t="str">
        <f>IFERROR('Plan Actual'!G166/'Tiempos de producción'!$E81,"")</f>
        <v/>
      </c>
      <c r="G81" s="345" t="str">
        <f>IFERROR('Plan Actual'!H166/'Tiempos de producción'!$E81,"")</f>
        <v/>
      </c>
      <c r="H81" s="345" t="str">
        <f>IFERROR('Plan Actual'!I166/'Tiempos de producción'!$E81,"")</f>
        <v/>
      </c>
      <c r="I81" s="345" t="str">
        <f>IFERROR('Plan Actual'!J166/'Tiempos de producción'!$E81,"")</f>
        <v/>
      </c>
      <c r="J81" s="345" t="str">
        <f>IFERROR('Plan Actual'!K166/'Tiempos de producción'!$E81,"")</f>
        <v/>
      </c>
      <c r="K81" s="345" t="str">
        <f>IFERROR('Plan Actual'!L166/'Tiempos de producción'!$E81,"")</f>
        <v/>
      </c>
      <c r="L81" s="345" t="str">
        <f>IFERROR('Plan Actual'!M166/'Tiempos de producción'!$E81,"")</f>
        <v/>
      </c>
      <c r="M81" s="345" t="str">
        <f>IFERROR('Plan Actual'!N166/'Tiempos de producción'!$E81,"")</f>
        <v/>
      </c>
      <c r="N81" s="345" t="str">
        <f>IFERROR('Plan Actual'!O166/'Tiempos de producción'!$E81,"")</f>
        <v/>
      </c>
      <c r="O81" s="345" t="str">
        <f>IFERROR('Plan Actual'!P166/'Tiempos de producción'!$E81,"")</f>
        <v/>
      </c>
      <c r="P81" s="345" t="str">
        <f>IFERROR('Plan Actual'!Q166/'Tiempos de producción'!$E81,"")</f>
        <v/>
      </c>
      <c r="Q81" s="345" t="str">
        <f>IFERROR('Plan Actual'!R166/'Tiempos de producción'!$E81,"")</f>
        <v/>
      </c>
      <c r="R81" s="345" t="str">
        <f>IFERROR('Plan Actual'!S166/'Tiempos de producción'!$E81,"")</f>
        <v/>
      </c>
      <c r="S81" s="345" t="str">
        <f>IFERROR('Plan Actual'!T166/'Tiempos de producción'!$E81,"")</f>
        <v/>
      </c>
      <c r="T81" s="345" t="str">
        <f>IFERROR('Plan Actual'!U166/'Tiempos de producción'!$E81,"")</f>
        <v/>
      </c>
      <c r="U81" s="345" t="str">
        <f>IFERROR('Plan Actual'!V166/'Tiempos de producción'!$E81,"")</f>
        <v/>
      </c>
      <c r="V81" s="345" t="str">
        <f>IFERROR('Plan Actual'!W166/'Tiempos de producción'!$E81,"")</f>
        <v/>
      </c>
      <c r="W81" s="345" t="str">
        <f>IFERROR('Plan Actual'!X166/'Tiempos de producción'!$E81,"")</f>
        <v/>
      </c>
      <c r="X81" s="345" t="str">
        <f>IFERROR('Plan Actual'!Y166/'Tiempos de producción'!$E81,"")</f>
        <v/>
      </c>
      <c r="Y81" s="345" t="str">
        <f>IFERROR('Plan Actual'!Z166/'Tiempos de producción'!$E81,"")</f>
        <v/>
      </c>
      <c r="Z81" s="345" t="str">
        <f>IFERROR('Plan Actual'!AA166/'Tiempos de producción'!$E81,"")</f>
        <v/>
      </c>
      <c r="AA81" s="390"/>
    </row>
    <row r="82" spans="2:27">
      <c r="B82" s="191" t="s">
        <v>16</v>
      </c>
      <c r="C82" s="159">
        <f>'Plan Actual'!B167</f>
        <v>0</v>
      </c>
      <c r="D82" s="159">
        <f>'Plan Actual'!C167</f>
        <v>0</v>
      </c>
      <c r="E82" s="369" t="str">
        <f>IFERROR(VLOOKUP(C82,'[5]Base de Datos CSL'!$B$8:$J$297,9,FALSE),"")</f>
        <v/>
      </c>
      <c r="F82" s="345" t="str">
        <f>IFERROR('Plan Actual'!G168/'Tiempos de producción'!$E82,"")</f>
        <v/>
      </c>
      <c r="G82" s="345" t="str">
        <f>IFERROR('Plan Actual'!H168/'Tiempos de producción'!$E82,"")</f>
        <v/>
      </c>
      <c r="H82" s="345" t="str">
        <f>IFERROR('Plan Actual'!I168/'Tiempos de producción'!$E82,"")</f>
        <v/>
      </c>
      <c r="I82" s="345" t="str">
        <f>IFERROR('Plan Actual'!J168/'Tiempos de producción'!$E82,"")</f>
        <v/>
      </c>
      <c r="J82" s="345" t="str">
        <f>IFERROR('Plan Actual'!K168/'Tiempos de producción'!$E82,"")</f>
        <v/>
      </c>
      <c r="K82" s="345" t="str">
        <f>IFERROR('Plan Actual'!L168/'Tiempos de producción'!$E82,"")</f>
        <v/>
      </c>
      <c r="L82" s="345" t="str">
        <f>IFERROR('Plan Actual'!M168/'Tiempos de producción'!$E82,"")</f>
        <v/>
      </c>
      <c r="M82" s="345" t="str">
        <f>IFERROR('Plan Actual'!N168/'Tiempos de producción'!$E82,"")</f>
        <v/>
      </c>
      <c r="N82" s="345" t="str">
        <f>IFERROR('Plan Actual'!O168/'Tiempos de producción'!$E82,"")</f>
        <v/>
      </c>
      <c r="O82" s="345" t="str">
        <f>IFERROR('Plan Actual'!P168/'Tiempos de producción'!$E82,"")</f>
        <v/>
      </c>
      <c r="P82" s="345" t="str">
        <f>IFERROR('Plan Actual'!Q168/'Tiempos de producción'!$E82,"")</f>
        <v/>
      </c>
      <c r="Q82" s="345" t="str">
        <f>IFERROR('Plan Actual'!R168/'Tiempos de producción'!$E82,"")</f>
        <v/>
      </c>
      <c r="R82" s="345" t="str">
        <f>IFERROR('Plan Actual'!S168/'Tiempos de producción'!$E82,"")</f>
        <v/>
      </c>
      <c r="S82" s="345" t="str">
        <f>IFERROR('Plan Actual'!T168/'Tiempos de producción'!$E82,"")</f>
        <v/>
      </c>
      <c r="T82" s="345" t="str">
        <f>IFERROR('Plan Actual'!U168/'Tiempos de producción'!$E82,"")</f>
        <v/>
      </c>
      <c r="U82" s="345" t="str">
        <f>IFERROR('Plan Actual'!V168/'Tiempos de producción'!$E82,"")</f>
        <v/>
      </c>
      <c r="V82" s="345" t="str">
        <f>IFERROR('Plan Actual'!W168/'Tiempos de producción'!$E82,"")</f>
        <v/>
      </c>
      <c r="W82" s="345" t="str">
        <f>IFERROR('Plan Actual'!X168/'Tiempos de producción'!$E82,"")</f>
        <v/>
      </c>
      <c r="X82" s="345" t="str">
        <f>IFERROR('Plan Actual'!Y168/'Tiempos de producción'!$E82,"")</f>
        <v/>
      </c>
      <c r="Y82" s="345" t="str">
        <f>IFERROR('Plan Actual'!Z168/'Tiempos de producción'!$E82,"")</f>
        <v/>
      </c>
      <c r="Z82" s="345" t="str">
        <f>IFERROR('Plan Actual'!AA168/'Tiempos de producción'!$E82,"")</f>
        <v/>
      </c>
      <c r="AA82" s="390"/>
    </row>
    <row r="83" spans="2:27">
      <c r="B83" s="191" t="s">
        <v>16</v>
      </c>
      <c r="C83" s="159">
        <f>'Plan Actual'!B169</f>
        <v>0</v>
      </c>
      <c r="D83" s="159">
        <f>'Plan Actual'!C169</f>
        <v>0</v>
      </c>
      <c r="E83" s="369" t="str">
        <f>IFERROR(VLOOKUP(C83,'[5]Base de Datos CSL'!$B$8:$J$297,9,FALSE),"")</f>
        <v/>
      </c>
      <c r="F83" s="345" t="str">
        <f>IFERROR('Plan Actual'!G170/'Tiempos de producción'!$E83,"")</f>
        <v/>
      </c>
      <c r="G83" s="345" t="str">
        <f>IFERROR('Plan Actual'!H170/'Tiempos de producción'!$E83,"")</f>
        <v/>
      </c>
      <c r="H83" s="345" t="str">
        <f>IFERROR('Plan Actual'!I170/'Tiempos de producción'!$E83,"")</f>
        <v/>
      </c>
      <c r="I83" s="345" t="str">
        <f>IFERROR('Plan Actual'!J170/'Tiempos de producción'!$E83,"")</f>
        <v/>
      </c>
      <c r="J83" s="345" t="str">
        <f>IFERROR('Plan Actual'!K170/'Tiempos de producción'!$E83,"")</f>
        <v/>
      </c>
      <c r="K83" s="345" t="str">
        <f>IFERROR('Plan Actual'!L170/'Tiempos de producción'!$E83,"")</f>
        <v/>
      </c>
      <c r="L83" s="345" t="str">
        <f>IFERROR('Plan Actual'!M170/'Tiempos de producción'!$E83,"")</f>
        <v/>
      </c>
      <c r="M83" s="345" t="str">
        <f>IFERROR('Plan Actual'!N170/'Tiempos de producción'!$E83,"")</f>
        <v/>
      </c>
      <c r="N83" s="345" t="str">
        <f>IFERROR('Plan Actual'!O170/'Tiempos de producción'!$E83,"")</f>
        <v/>
      </c>
      <c r="O83" s="345" t="str">
        <f>IFERROR('Plan Actual'!P170/'Tiempos de producción'!$E83,"")</f>
        <v/>
      </c>
      <c r="P83" s="345" t="str">
        <f>IFERROR('Plan Actual'!Q170/'Tiempos de producción'!$E83,"")</f>
        <v/>
      </c>
      <c r="Q83" s="345" t="str">
        <f>IFERROR('Plan Actual'!R170/'Tiempos de producción'!$E83,"")</f>
        <v/>
      </c>
      <c r="R83" s="345" t="str">
        <f>IFERROR('Plan Actual'!S170/'Tiempos de producción'!$E83,"")</f>
        <v/>
      </c>
      <c r="S83" s="345" t="str">
        <f>IFERROR('Plan Actual'!T170/'Tiempos de producción'!$E83,"")</f>
        <v/>
      </c>
      <c r="T83" s="345" t="str">
        <f>IFERROR('Plan Actual'!U170/'Tiempos de producción'!$E83,"")</f>
        <v/>
      </c>
      <c r="U83" s="345" t="str">
        <f>IFERROR('Plan Actual'!V170/'Tiempos de producción'!$E83,"")</f>
        <v/>
      </c>
      <c r="V83" s="345" t="str">
        <f>IFERROR('Plan Actual'!W170/'Tiempos de producción'!$E83,"")</f>
        <v/>
      </c>
      <c r="W83" s="345" t="str">
        <f>IFERROR('Plan Actual'!X170/'Tiempos de producción'!$E83,"")</f>
        <v/>
      </c>
      <c r="X83" s="345" t="str">
        <f>IFERROR('Plan Actual'!Y170/'Tiempos de producción'!$E83,"")</f>
        <v/>
      </c>
      <c r="Y83" s="345" t="str">
        <f>IFERROR('Plan Actual'!Z170/'Tiempos de producción'!$E83,"")</f>
        <v/>
      </c>
      <c r="Z83" s="345" t="str">
        <f>IFERROR('Plan Actual'!AA170/'Tiempos de producción'!$E83,"")</f>
        <v/>
      </c>
      <c r="AA83" s="390"/>
    </row>
    <row r="84" spans="2:27">
      <c r="B84" s="191" t="s">
        <v>16</v>
      </c>
      <c r="C84" s="159">
        <f>'Plan Actual'!B171</f>
        <v>0</v>
      </c>
      <c r="D84" s="159">
        <f>'Plan Actual'!C171</f>
        <v>0</v>
      </c>
      <c r="E84" s="369" t="str">
        <f>IFERROR(VLOOKUP(C84,'[5]Base de Datos CSL'!$B$8:$J$297,9,FALSE),"")</f>
        <v/>
      </c>
      <c r="F84" s="345" t="str">
        <f>IFERROR('Plan Actual'!G172/'Tiempos de producción'!$E84,"")</f>
        <v/>
      </c>
      <c r="G84" s="345" t="str">
        <f>IFERROR('Plan Actual'!H172/'Tiempos de producción'!$E84,"")</f>
        <v/>
      </c>
      <c r="H84" s="345" t="str">
        <f>IFERROR('Plan Actual'!I172/'Tiempos de producción'!$E84,"")</f>
        <v/>
      </c>
      <c r="I84" s="345" t="str">
        <f>IFERROR('Plan Actual'!J172/'Tiempos de producción'!$E84,"")</f>
        <v/>
      </c>
      <c r="J84" s="345" t="str">
        <f>IFERROR('Plan Actual'!K172/'Tiempos de producción'!$E84,"")</f>
        <v/>
      </c>
      <c r="K84" s="345" t="str">
        <f>IFERROR('Plan Actual'!L172/'Tiempos de producción'!$E84,"")</f>
        <v/>
      </c>
      <c r="L84" s="345" t="str">
        <f>IFERROR('Plan Actual'!M172/'Tiempos de producción'!$E84,"")</f>
        <v/>
      </c>
      <c r="M84" s="345" t="str">
        <f>IFERROR('Plan Actual'!N172/'Tiempos de producción'!$E84,"")</f>
        <v/>
      </c>
      <c r="N84" s="345" t="str">
        <f>IFERROR('Plan Actual'!O172/'Tiempos de producción'!$E84,"")</f>
        <v/>
      </c>
      <c r="O84" s="345" t="str">
        <f>IFERROR('Plan Actual'!P172/'Tiempos de producción'!$E84,"")</f>
        <v/>
      </c>
      <c r="P84" s="345" t="str">
        <f>IFERROR('Plan Actual'!Q172/'Tiempos de producción'!$E84,"")</f>
        <v/>
      </c>
      <c r="Q84" s="345" t="str">
        <f>IFERROR('Plan Actual'!R172/'Tiempos de producción'!$E84,"")</f>
        <v/>
      </c>
      <c r="R84" s="345" t="str">
        <f>IFERROR('Plan Actual'!S172/'Tiempos de producción'!$E84,"")</f>
        <v/>
      </c>
      <c r="S84" s="345" t="str">
        <f>IFERROR('Plan Actual'!T172/'Tiempos de producción'!$E84,"")</f>
        <v/>
      </c>
      <c r="T84" s="345" t="str">
        <f>IFERROR('Plan Actual'!U172/'Tiempos de producción'!$E84,"")</f>
        <v/>
      </c>
      <c r="U84" s="345" t="str">
        <f>IFERROR('Plan Actual'!V172/'Tiempos de producción'!$E84,"")</f>
        <v/>
      </c>
      <c r="V84" s="345" t="str">
        <f>IFERROR('Plan Actual'!W172/'Tiempos de producción'!$E84,"")</f>
        <v/>
      </c>
      <c r="W84" s="345" t="str">
        <f>IFERROR('Plan Actual'!X172/'Tiempos de producción'!$E84,"")</f>
        <v/>
      </c>
      <c r="X84" s="345" t="str">
        <f>IFERROR('Plan Actual'!Y172/'Tiempos de producción'!$E84,"")</f>
        <v/>
      </c>
      <c r="Y84" s="345" t="str">
        <f>IFERROR('Plan Actual'!Z172/'Tiempos de producción'!$E84,"")</f>
        <v/>
      </c>
      <c r="Z84" s="345" t="str">
        <f>IFERROR('Plan Actual'!AA172/'Tiempos de producción'!$E84,"")</f>
        <v/>
      </c>
      <c r="AA84" s="390"/>
    </row>
    <row r="85" spans="2:27">
      <c r="B85" s="191" t="s">
        <v>16</v>
      </c>
      <c r="C85" s="159">
        <f>'Plan Actual'!B173</f>
        <v>0</v>
      </c>
      <c r="D85" s="159">
        <f>'Plan Actual'!C173</f>
        <v>0</v>
      </c>
      <c r="E85" s="369" t="str">
        <f>IFERROR(VLOOKUP(C85,'[5]Base de Datos CSL'!$B$8:$J$297,9,FALSE),"")</f>
        <v/>
      </c>
      <c r="F85" s="345" t="str">
        <f>IFERROR('Plan Actual'!G174/'Tiempos de producción'!$E85,"")</f>
        <v/>
      </c>
      <c r="G85" s="345" t="str">
        <f>IFERROR('Plan Actual'!H174/'Tiempos de producción'!$E85,"")</f>
        <v/>
      </c>
      <c r="H85" s="345" t="str">
        <f>IFERROR('Plan Actual'!I174/'Tiempos de producción'!$E85,"")</f>
        <v/>
      </c>
      <c r="I85" s="345" t="str">
        <f>IFERROR('Plan Actual'!J174/'Tiempos de producción'!$E85,"")</f>
        <v/>
      </c>
      <c r="J85" s="345" t="str">
        <f>IFERROR('Plan Actual'!K174/'Tiempos de producción'!$E85,"")</f>
        <v/>
      </c>
      <c r="K85" s="345" t="str">
        <f>IFERROR('Plan Actual'!L174/'Tiempos de producción'!$E85,"")</f>
        <v/>
      </c>
      <c r="L85" s="345" t="str">
        <f>IFERROR('Plan Actual'!M174/'Tiempos de producción'!$E85,"")</f>
        <v/>
      </c>
      <c r="M85" s="345" t="str">
        <f>IFERROR('Plan Actual'!N174/'Tiempos de producción'!$E85,"")</f>
        <v/>
      </c>
      <c r="N85" s="345" t="str">
        <f>IFERROR('Plan Actual'!O174/'Tiempos de producción'!$E85,"")</f>
        <v/>
      </c>
      <c r="O85" s="345" t="str">
        <f>IFERROR('Plan Actual'!P174/'Tiempos de producción'!$E85,"")</f>
        <v/>
      </c>
      <c r="P85" s="345" t="str">
        <f>IFERROR('Plan Actual'!Q174/'Tiempos de producción'!$E85,"")</f>
        <v/>
      </c>
      <c r="Q85" s="345" t="str">
        <f>IFERROR('Plan Actual'!R174/'Tiempos de producción'!$E85,"")</f>
        <v/>
      </c>
      <c r="R85" s="345" t="str">
        <f>IFERROR('Plan Actual'!S174/'Tiempos de producción'!$E85,"")</f>
        <v/>
      </c>
      <c r="S85" s="345" t="str">
        <f>IFERROR('Plan Actual'!T174/'Tiempos de producción'!$E85,"")</f>
        <v/>
      </c>
      <c r="T85" s="345" t="str">
        <f>IFERROR('Plan Actual'!U174/'Tiempos de producción'!$E85,"")</f>
        <v/>
      </c>
      <c r="U85" s="345" t="str">
        <f>IFERROR('Plan Actual'!V174/'Tiempos de producción'!$E85,"")</f>
        <v/>
      </c>
      <c r="V85" s="345" t="str">
        <f>IFERROR('Plan Actual'!W174/'Tiempos de producción'!$E85,"")</f>
        <v/>
      </c>
      <c r="W85" s="345" t="str">
        <f>IFERROR('Plan Actual'!X174/'Tiempos de producción'!$E85,"")</f>
        <v/>
      </c>
      <c r="X85" s="345" t="str">
        <f>IFERROR('Plan Actual'!Y174/'Tiempos de producción'!$E85,"")</f>
        <v/>
      </c>
      <c r="Y85" s="345" t="str">
        <f>IFERROR('Plan Actual'!Z174/'Tiempos de producción'!$E85,"")</f>
        <v/>
      </c>
      <c r="Z85" s="345" t="str">
        <f>IFERROR('Plan Actual'!AA174/'Tiempos de producción'!$E85,"")</f>
        <v/>
      </c>
      <c r="AA85" s="390"/>
    </row>
    <row r="86" spans="2:27">
      <c r="B86" s="574" t="s">
        <v>16</v>
      </c>
      <c r="C86" s="387"/>
      <c r="D86" s="569" t="s">
        <v>569</v>
      </c>
      <c r="E86" s="387"/>
      <c r="F86" s="289">
        <f>SUM(F77:F85)</f>
        <v>0</v>
      </c>
      <c r="G86" s="289">
        <f t="shared" ref="G86:Z86" si="6">SUM(G77:G85)</f>
        <v>0</v>
      </c>
      <c r="H86" s="289">
        <f t="shared" si="6"/>
        <v>0</v>
      </c>
      <c r="I86" s="289">
        <f t="shared" si="6"/>
        <v>0</v>
      </c>
      <c r="J86" s="289">
        <f t="shared" si="6"/>
        <v>0</v>
      </c>
      <c r="K86" s="289">
        <f t="shared" si="6"/>
        <v>0</v>
      </c>
      <c r="L86" s="289">
        <f t="shared" si="6"/>
        <v>0</v>
      </c>
      <c r="M86" s="289">
        <f t="shared" si="6"/>
        <v>0</v>
      </c>
      <c r="N86" s="289">
        <f t="shared" si="6"/>
        <v>0</v>
      </c>
      <c r="O86" s="289">
        <f t="shared" si="6"/>
        <v>0</v>
      </c>
      <c r="P86" s="289">
        <f t="shared" si="6"/>
        <v>0</v>
      </c>
      <c r="Q86" s="289">
        <f t="shared" si="6"/>
        <v>0</v>
      </c>
      <c r="R86" s="289">
        <f t="shared" si="6"/>
        <v>0</v>
      </c>
      <c r="S86" s="289">
        <f t="shared" si="6"/>
        <v>0</v>
      </c>
      <c r="T86" s="289">
        <f t="shared" si="6"/>
        <v>0</v>
      </c>
      <c r="U86" s="289">
        <f t="shared" si="6"/>
        <v>0</v>
      </c>
      <c r="V86" s="289">
        <f t="shared" si="6"/>
        <v>0</v>
      </c>
      <c r="W86" s="289">
        <f t="shared" si="6"/>
        <v>0</v>
      </c>
      <c r="X86" s="289">
        <f t="shared" si="6"/>
        <v>0</v>
      </c>
      <c r="Y86" s="289">
        <f t="shared" si="6"/>
        <v>0</v>
      </c>
      <c r="Z86" s="289">
        <f t="shared" si="6"/>
        <v>0</v>
      </c>
      <c r="AA86" s="374"/>
    </row>
    <row r="87" spans="2:27">
      <c r="B87" s="290" t="s">
        <v>29</v>
      </c>
      <c r="C87" s="159">
        <f>'Plan Actual'!B178</f>
        <v>0</v>
      </c>
      <c r="D87" s="159">
        <f>'Plan Actual'!C178</f>
        <v>0</v>
      </c>
      <c r="E87" s="369" t="str">
        <f>IFERROR(VLOOKUP(C87,'[5]Base de Datos CSL'!$B$8:$J$297,9,FALSE),"")</f>
        <v/>
      </c>
      <c r="F87" s="345" t="str">
        <f>IFERROR('Plan Actual'!G179/'Tiempos de producción'!$E87,"")</f>
        <v/>
      </c>
      <c r="G87" s="345" t="str">
        <f>IFERROR('Plan Actual'!H179/'Tiempos de producción'!$E87,"")</f>
        <v/>
      </c>
      <c r="H87" s="345" t="str">
        <f>IFERROR('Plan Actual'!I179/'Tiempos de producción'!$E87,"")</f>
        <v/>
      </c>
      <c r="I87" s="345" t="str">
        <f>IFERROR('Plan Actual'!J179/'Tiempos de producción'!$E87,"")</f>
        <v/>
      </c>
      <c r="J87" s="345" t="str">
        <f>IFERROR('Plan Actual'!K179/'Tiempos de producción'!$E87,"")</f>
        <v/>
      </c>
      <c r="K87" s="345" t="str">
        <f>IFERROR('Plan Actual'!L179/'Tiempos de producción'!$E87,"")</f>
        <v/>
      </c>
      <c r="L87" s="345" t="str">
        <f>IFERROR('Plan Actual'!M179/'Tiempos de producción'!$E87,"")</f>
        <v/>
      </c>
      <c r="M87" s="345" t="str">
        <f>IFERROR('Plan Actual'!N179/'Tiempos de producción'!$E87,"")</f>
        <v/>
      </c>
      <c r="N87" s="345" t="str">
        <f>IFERROR('Plan Actual'!O179/'Tiempos de producción'!$E87,"")</f>
        <v/>
      </c>
      <c r="O87" s="345" t="str">
        <f>IFERROR('Plan Actual'!P179/'Tiempos de producción'!$E87,"")</f>
        <v/>
      </c>
      <c r="P87" s="345" t="str">
        <f>IFERROR('Plan Actual'!Q179/'Tiempos de producción'!$E87,"")</f>
        <v/>
      </c>
      <c r="Q87" s="345" t="str">
        <f>IFERROR('Plan Actual'!R179/'Tiempos de producción'!$E87,"")</f>
        <v/>
      </c>
      <c r="R87" s="345" t="str">
        <f>IFERROR('Plan Actual'!S179/'Tiempos de producción'!$E87,"")</f>
        <v/>
      </c>
      <c r="S87" s="345" t="str">
        <f>IFERROR('Plan Actual'!T179/'Tiempos de producción'!$E87,"")</f>
        <v/>
      </c>
      <c r="T87" s="345" t="str">
        <f>IFERROR('Plan Actual'!U179/'Tiempos de producción'!$E87,"")</f>
        <v/>
      </c>
      <c r="U87" s="345" t="str">
        <f>IFERROR('Plan Actual'!V179/'Tiempos de producción'!$E87,"")</f>
        <v/>
      </c>
      <c r="V87" s="345" t="str">
        <f>IFERROR('Plan Actual'!W179/'Tiempos de producción'!$E87,"")</f>
        <v/>
      </c>
      <c r="W87" s="345" t="str">
        <f>IFERROR('Plan Actual'!X179/'Tiempos de producción'!$E87,"")</f>
        <v/>
      </c>
      <c r="X87" s="345" t="str">
        <f>IFERROR('Plan Actual'!Y179/'Tiempos de producción'!$E87,"")</f>
        <v/>
      </c>
      <c r="Y87" s="345" t="str">
        <f>IFERROR('Plan Actual'!Z179/'Tiempos de producción'!$E87,"")</f>
        <v/>
      </c>
      <c r="Z87" s="345" t="str">
        <f>IFERROR('Plan Actual'!AA179/'Tiempos de producción'!$E87,"")</f>
        <v/>
      </c>
      <c r="AA87" s="566">
        <f>SUM(F90:Z90)</f>
        <v>0</v>
      </c>
    </row>
    <row r="88" spans="2:27">
      <c r="B88" s="290" t="s">
        <v>29</v>
      </c>
      <c r="C88" s="159">
        <f>'Plan Actual'!B180</f>
        <v>0</v>
      </c>
      <c r="D88" s="159">
        <f>'Plan Actual'!C180</f>
        <v>0</v>
      </c>
      <c r="E88" s="369" t="str">
        <f>IFERROR(VLOOKUP(C88,'[5]Base de Datos CSL'!$B$8:$J$297,9,FALSE),"")</f>
        <v/>
      </c>
      <c r="F88" s="345" t="str">
        <f>IFERROR('Plan Actual'!G181/'Tiempos de producción'!$E88,"")</f>
        <v/>
      </c>
      <c r="G88" s="345" t="str">
        <f>IFERROR('Plan Actual'!H181/'Tiempos de producción'!$E88,"")</f>
        <v/>
      </c>
      <c r="H88" s="345" t="str">
        <f>IFERROR('Plan Actual'!I181/'Tiempos de producción'!$E88,"")</f>
        <v/>
      </c>
      <c r="I88" s="345" t="str">
        <f>IFERROR('Plan Actual'!J181/'Tiempos de producción'!$E88,"")</f>
        <v/>
      </c>
      <c r="J88" s="345" t="str">
        <f>IFERROR('Plan Actual'!K181/'Tiempos de producción'!$E88,"")</f>
        <v/>
      </c>
      <c r="K88" s="345" t="str">
        <f>IFERROR('Plan Actual'!L181/'Tiempos de producción'!$E88,"")</f>
        <v/>
      </c>
      <c r="L88" s="345" t="str">
        <f>IFERROR('Plan Actual'!M181/'Tiempos de producción'!$E88,"")</f>
        <v/>
      </c>
      <c r="M88" s="345" t="str">
        <f>IFERROR('Plan Actual'!N181/'Tiempos de producción'!$E88,"")</f>
        <v/>
      </c>
      <c r="N88" s="345" t="str">
        <f>IFERROR('Plan Actual'!O181/'Tiempos de producción'!$E88,"")</f>
        <v/>
      </c>
      <c r="O88" s="345" t="str">
        <f>IFERROR('Plan Actual'!P181/'Tiempos de producción'!$E88,"")</f>
        <v/>
      </c>
      <c r="P88" s="345" t="str">
        <f>IFERROR('Plan Actual'!Q181/'Tiempos de producción'!$E88,"")</f>
        <v/>
      </c>
      <c r="Q88" s="345" t="str">
        <f>IFERROR('Plan Actual'!R181/'Tiempos de producción'!$E88,"")</f>
        <v/>
      </c>
      <c r="R88" s="345" t="str">
        <f>IFERROR('Plan Actual'!S181/'Tiempos de producción'!$E88,"")</f>
        <v/>
      </c>
      <c r="S88" s="345" t="str">
        <f>IFERROR('Plan Actual'!T181/'Tiempos de producción'!$E88,"")</f>
        <v/>
      </c>
      <c r="T88" s="345" t="str">
        <f>IFERROR('Plan Actual'!U181/'Tiempos de producción'!$E88,"")</f>
        <v/>
      </c>
      <c r="U88" s="345" t="str">
        <f>IFERROR('Plan Actual'!V181/'Tiempos de producción'!$E88,"")</f>
        <v/>
      </c>
      <c r="V88" s="345" t="str">
        <f>IFERROR('Plan Actual'!W181/'Tiempos de producción'!$E88,"")</f>
        <v/>
      </c>
      <c r="W88" s="345" t="str">
        <f>IFERROR('Plan Actual'!X181/'Tiempos de producción'!$E88,"")</f>
        <v/>
      </c>
      <c r="X88" s="345" t="str">
        <f>IFERROR('Plan Actual'!Y181/'Tiempos de producción'!$E88,"")</f>
        <v/>
      </c>
      <c r="Y88" s="345" t="str">
        <f>IFERROR('Plan Actual'!Z181/'Tiempos de producción'!$E88,"")</f>
        <v/>
      </c>
      <c r="Z88" s="345" t="str">
        <f>IFERROR('Plan Actual'!AA181/'Tiempos de producción'!$E88,"")</f>
        <v/>
      </c>
      <c r="AA88" s="390"/>
    </row>
    <row r="89" spans="2:27">
      <c r="B89" s="290" t="s">
        <v>29</v>
      </c>
      <c r="C89" s="159">
        <f>'Plan Actual'!B182</f>
        <v>0</v>
      </c>
      <c r="D89" s="159">
        <f>'Plan Actual'!C182</f>
        <v>0</v>
      </c>
      <c r="E89" s="369" t="str">
        <f>IFERROR(VLOOKUP(C89,'[5]Base de Datos CSL'!$B$8:$J$297,9,FALSE),"")</f>
        <v/>
      </c>
      <c r="F89" s="345" t="str">
        <f>IFERROR('Plan Actual'!G183/'Tiempos de producción'!$E89,"")</f>
        <v/>
      </c>
      <c r="G89" s="345" t="str">
        <f>IFERROR('Plan Actual'!H183/'Tiempos de producción'!$E89,"")</f>
        <v/>
      </c>
      <c r="H89" s="345" t="str">
        <f>IFERROR('Plan Actual'!I183/'Tiempos de producción'!$E89,"")</f>
        <v/>
      </c>
      <c r="I89" s="345" t="str">
        <f>IFERROR('Plan Actual'!J183/'Tiempos de producción'!$E89,"")</f>
        <v/>
      </c>
      <c r="J89" s="345" t="str">
        <f>IFERROR('Plan Actual'!K183/'Tiempos de producción'!$E89,"")</f>
        <v/>
      </c>
      <c r="K89" s="345" t="str">
        <f>IFERROR('Plan Actual'!L183/'Tiempos de producción'!$E89,"")</f>
        <v/>
      </c>
      <c r="L89" s="345" t="str">
        <f>IFERROR('Plan Actual'!M183/'Tiempos de producción'!$E89,"")</f>
        <v/>
      </c>
      <c r="M89" s="345" t="str">
        <f>IFERROR('Plan Actual'!N183/'Tiempos de producción'!$E89,"")</f>
        <v/>
      </c>
      <c r="N89" s="345" t="str">
        <f>IFERROR('Plan Actual'!O183/'Tiempos de producción'!$E89,"")</f>
        <v/>
      </c>
      <c r="O89" s="345" t="str">
        <f>IFERROR('Plan Actual'!P183/'Tiempos de producción'!$E89,"")</f>
        <v/>
      </c>
      <c r="P89" s="345" t="str">
        <f>IFERROR('Plan Actual'!Q183/'Tiempos de producción'!$E89,"")</f>
        <v/>
      </c>
      <c r="Q89" s="345" t="str">
        <f>IFERROR('Plan Actual'!R183/'Tiempos de producción'!$E89,"")</f>
        <v/>
      </c>
      <c r="R89" s="345" t="str">
        <f>IFERROR('Plan Actual'!S183/'Tiempos de producción'!$E89,"")</f>
        <v/>
      </c>
      <c r="S89" s="345" t="str">
        <f>IFERROR('Plan Actual'!T183/'Tiempos de producción'!$E89,"")</f>
        <v/>
      </c>
      <c r="T89" s="345" t="str">
        <f>IFERROR('Plan Actual'!U183/'Tiempos de producción'!$E89,"")</f>
        <v/>
      </c>
      <c r="U89" s="345" t="str">
        <f>IFERROR('Plan Actual'!V183/'Tiempos de producción'!$E89,"")</f>
        <v/>
      </c>
      <c r="V89" s="345" t="str">
        <f>IFERROR('Plan Actual'!W183/'Tiempos de producción'!$E89,"")</f>
        <v/>
      </c>
      <c r="W89" s="345" t="str">
        <f>IFERROR('Plan Actual'!X183/'Tiempos de producción'!$E89,"")</f>
        <v/>
      </c>
      <c r="X89" s="345" t="str">
        <f>IFERROR('Plan Actual'!Y183/'Tiempos de producción'!$E89,"")</f>
        <v/>
      </c>
      <c r="Y89" s="345" t="str">
        <f>IFERROR('Plan Actual'!Z183/'Tiempos de producción'!$E89,"")</f>
        <v/>
      </c>
      <c r="Z89" s="345" t="str">
        <f>IFERROR('Plan Actual'!AA183/'Tiempos de producción'!$E89,"")</f>
        <v/>
      </c>
      <c r="AA89" s="390"/>
    </row>
    <row r="90" spans="2:27">
      <c r="B90" s="575" t="s">
        <v>29</v>
      </c>
      <c r="C90" s="387"/>
      <c r="D90" s="569" t="s">
        <v>569</v>
      </c>
      <c r="E90" s="387"/>
      <c r="F90" s="289">
        <f t="shared" ref="F90:Z90" si="7">SUM(F87:F89)</f>
        <v>0</v>
      </c>
      <c r="G90" s="289">
        <f t="shared" si="7"/>
        <v>0</v>
      </c>
      <c r="H90" s="289">
        <f t="shared" si="7"/>
        <v>0</v>
      </c>
      <c r="I90" s="289">
        <f t="shared" si="7"/>
        <v>0</v>
      </c>
      <c r="J90" s="289">
        <f t="shared" si="7"/>
        <v>0</v>
      </c>
      <c r="K90" s="289">
        <f t="shared" si="7"/>
        <v>0</v>
      </c>
      <c r="L90" s="289">
        <f t="shared" si="7"/>
        <v>0</v>
      </c>
      <c r="M90" s="289">
        <f t="shared" si="7"/>
        <v>0</v>
      </c>
      <c r="N90" s="289">
        <f t="shared" si="7"/>
        <v>0</v>
      </c>
      <c r="O90" s="289">
        <f t="shared" si="7"/>
        <v>0</v>
      </c>
      <c r="P90" s="289">
        <f t="shared" si="7"/>
        <v>0</v>
      </c>
      <c r="Q90" s="289">
        <f t="shared" si="7"/>
        <v>0</v>
      </c>
      <c r="R90" s="289">
        <f t="shared" si="7"/>
        <v>0</v>
      </c>
      <c r="S90" s="289">
        <f t="shared" si="7"/>
        <v>0</v>
      </c>
      <c r="T90" s="289">
        <f t="shared" si="7"/>
        <v>0</v>
      </c>
      <c r="U90" s="289">
        <f t="shared" si="7"/>
        <v>0</v>
      </c>
      <c r="V90" s="289">
        <f t="shared" si="7"/>
        <v>0</v>
      </c>
      <c r="W90" s="289">
        <f t="shared" si="7"/>
        <v>0</v>
      </c>
      <c r="X90" s="289">
        <f t="shared" si="7"/>
        <v>0</v>
      </c>
      <c r="Y90" s="289">
        <f t="shared" si="7"/>
        <v>0</v>
      </c>
      <c r="Z90" s="289">
        <f t="shared" si="7"/>
        <v>0</v>
      </c>
      <c r="AA90" s="374"/>
    </row>
    <row r="91" spans="2:27">
      <c r="B91" s="192" t="s">
        <v>30</v>
      </c>
      <c r="C91" s="159">
        <f>'Plan Actual'!B187</f>
        <v>0</v>
      </c>
      <c r="D91" s="159">
        <f>'Plan Actual'!C187</f>
        <v>0</v>
      </c>
      <c r="E91" s="369" t="str">
        <f>IFERROR(VLOOKUP(C91,'[5]Base de Datos CSL'!$B$8:$J$297,9,FALSE),"")</f>
        <v/>
      </c>
      <c r="F91" s="345" t="str">
        <f>IFERROR('Plan Actual'!G188/'Tiempos de producción'!$E91,"")</f>
        <v/>
      </c>
      <c r="G91" s="345" t="str">
        <f>IFERROR('Plan Actual'!H188/'Tiempos de producción'!$E91,"")</f>
        <v/>
      </c>
      <c r="H91" s="345" t="str">
        <f>IFERROR('Plan Actual'!I188/'Tiempos de producción'!$E91,"")</f>
        <v/>
      </c>
      <c r="I91" s="345" t="str">
        <f>IFERROR('Plan Actual'!J188/'Tiempos de producción'!$E91,"")</f>
        <v/>
      </c>
      <c r="J91" s="345" t="str">
        <f>IFERROR('Plan Actual'!K188/'Tiempos de producción'!$E91,"")</f>
        <v/>
      </c>
      <c r="K91" s="345" t="str">
        <f>IFERROR('Plan Actual'!L188/'Tiempos de producción'!$E91,"")</f>
        <v/>
      </c>
      <c r="L91" s="345" t="str">
        <f>IFERROR('Plan Actual'!M188/'Tiempos de producción'!$E91,"")</f>
        <v/>
      </c>
      <c r="M91" s="345" t="str">
        <f>IFERROR('Plan Actual'!N188/'Tiempos de producción'!$E91,"")</f>
        <v/>
      </c>
      <c r="N91" s="345" t="str">
        <f>IFERROR('Plan Actual'!O188/'Tiempos de producción'!$E91,"")</f>
        <v/>
      </c>
      <c r="O91" s="345" t="str">
        <f>IFERROR('Plan Actual'!P188/'Tiempos de producción'!$E91,"")</f>
        <v/>
      </c>
      <c r="P91" s="345" t="str">
        <f>IFERROR('Plan Actual'!Q188/'Tiempos de producción'!$E91,"")</f>
        <v/>
      </c>
      <c r="Q91" s="345" t="str">
        <f>IFERROR('Plan Actual'!R188/'Tiempos de producción'!$E91,"")</f>
        <v/>
      </c>
      <c r="R91" s="345" t="str">
        <f>IFERROR('Plan Actual'!S188/'Tiempos de producción'!$E91,"")</f>
        <v/>
      </c>
      <c r="S91" s="345" t="str">
        <f>IFERROR('Plan Actual'!T188/'Tiempos de producción'!$E91,"")</f>
        <v/>
      </c>
      <c r="T91" s="345" t="str">
        <f>IFERROR('Plan Actual'!U188/'Tiempos de producción'!$E91,"")</f>
        <v/>
      </c>
      <c r="U91" s="345" t="str">
        <f>IFERROR('Plan Actual'!V188/'Tiempos de producción'!$E91,"")</f>
        <v/>
      </c>
      <c r="V91" s="345" t="str">
        <f>IFERROR('Plan Actual'!W188/'Tiempos de producción'!$E91,"")</f>
        <v/>
      </c>
      <c r="W91" s="345" t="str">
        <f>IFERROR('Plan Actual'!X188/'Tiempos de producción'!$E91,"")</f>
        <v/>
      </c>
      <c r="X91" s="345" t="str">
        <f>IFERROR('Plan Actual'!Y188/'Tiempos de producción'!$E91,"")</f>
        <v/>
      </c>
      <c r="Y91" s="345" t="str">
        <f>IFERROR('Plan Actual'!Z188/'Tiempos de producción'!$E91,"")</f>
        <v/>
      </c>
      <c r="Z91" s="345" t="str">
        <f>IFERROR('Plan Actual'!AA188/'Tiempos de producción'!$E91,"")</f>
        <v/>
      </c>
      <c r="AA91" s="566">
        <f>SUM(F104:Z104)</f>
        <v>0</v>
      </c>
    </row>
    <row r="92" spans="2:27">
      <c r="B92" s="192" t="s">
        <v>30</v>
      </c>
      <c r="C92" s="159">
        <f>'Plan Actual'!B189</f>
        <v>0</v>
      </c>
      <c r="D92" s="159">
        <f>'Plan Actual'!C189</f>
        <v>0</v>
      </c>
      <c r="E92" s="369" t="str">
        <f>IFERROR(VLOOKUP(C92,'[5]Base de Datos CSL'!$B$8:$J$297,9,FALSE),"")</f>
        <v/>
      </c>
      <c r="F92" s="345" t="str">
        <f>IFERROR('Plan Actual'!G190/'Tiempos de producción'!$E92,"")</f>
        <v/>
      </c>
      <c r="G92" s="345" t="str">
        <f>IFERROR('Plan Actual'!H190/'Tiempos de producción'!$E92,"")</f>
        <v/>
      </c>
      <c r="H92" s="345" t="str">
        <f>IFERROR('Plan Actual'!I190/'Tiempos de producción'!$E92,"")</f>
        <v/>
      </c>
      <c r="I92" s="345" t="str">
        <f>IFERROR('Plan Actual'!J190/'Tiempos de producción'!$E92,"")</f>
        <v/>
      </c>
      <c r="J92" s="345" t="str">
        <f>IFERROR('Plan Actual'!K190/'Tiempos de producción'!$E92,"")</f>
        <v/>
      </c>
      <c r="K92" s="345" t="str">
        <f>IFERROR('Plan Actual'!L190/'Tiempos de producción'!$E92,"")</f>
        <v/>
      </c>
      <c r="L92" s="345" t="str">
        <f>IFERROR('Plan Actual'!M190/'Tiempos de producción'!$E92,"")</f>
        <v/>
      </c>
      <c r="M92" s="345" t="str">
        <f>IFERROR('Plan Actual'!N190/'Tiempos de producción'!$E92,"")</f>
        <v/>
      </c>
      <c r="N92" s="345" t="str">
        <f>IFERROR('Plan Actual'!O190/'Tiempos de producción'!$E92,"")</f>
        <v/>
      </c>
      <c r="O92" s="345" t="str">
        <f>IFERROR('Plan Actual'!P190/'Tiempos de producción'!$E92,"")</f>
        <v/>
      </c>
      <c r="P92" s="345" t="str">
        <f>IFERROR('Plan Actual'!Q190/'Tiempos de producción'!$E92,"")</f>
        <v/>
      </c>
      <c r="Q92" s="345" t="str">
        <f>IFERROR('Plan Actual'!R190/'Tiempos de producción'!$E92,"")</f>
        <v/>
      </c>
      <c r="R92" s="345" t="str">
        <f>IFERROR('Plan Actual'!S190/'Tiempos de producción'!$E92,"")</f>
        <v/>
      </c>
      <c r="S92" s="345" t="str">
        <f>IFERROR('Plan Actual'!T190/'Tiempos de producción'!$E92,"")</f>
        <v/>
      </c>
      <c r="T92" s="345" t="str">
        <f>IFERROR('Plan Actual'!U190/'Tiempos de producción'!$E92,"")</f>
        <v/>
      </c>
      <c r="U92" s="345" t="str">
        <f>IFERROR('Plan Actual'!V190/'Tiempos de producción'!$E92,"")</f>
        <v/>
      </c>
      <c r="V92" s="345" t="str">
        <f>IFERROR('Plan Actual'!W190/'Tiempos de producción'!$E92,"")</f>
        <v/>
      </c>
      <c r="W92" s="345" t="str">
        <f>IFERROR('Plan Actual'!X190/'Tiempos de producción'!$E92,"")</f>
        <v/>
      </c>
      <c r="X92" s="345" t="str">
        <f>IFERROR('Plan Actual'!Y190/'Tiempos de producción'!$E92,"")</f>
        <v/>
      </c>
      <c r="Y92" s="345" t="str">
        <f>IFERROR('Plan Actual'!Z190/'Tiempos de producción'!$E92,"")</f>
        <v/>
      </c>
      <c r="Z92" s="345" t="str">
        <f>IFERROR('Plan Actual'!AA190/'Tiempos de producción'!$E92,"")</f>
        <v/>
      </c>
      <c r="AA92" s="390"/>
    </row>
    <row r="93" spans="2:27">
      <c r="B93" s="192" t="s">
        <v>30</v>
      </c>
      <c r="C93" s="159">
        <f>'Plan Actual'!B191</f>
        <v>0</v>
      </c>
      <c r="D93" s="159">
        <f>'Plan Actual'!C191</f>
        <v>0</v>
      </c>
      <c r="E93" s="369" t="str">
        <f>IFERROR(VLOOKUP(C93,'[5]Base de Datos CSL'!$B$8:$J$297,9,FALSE),"")</f>
        <v/>
      </c>
      <c r="F93" s="345" t="str">
        <f>IFERROR('Plan Actual'!G192/'Tiempos de producción'!$E93,"")</f>
        <v/>
      </c>
      <c r="G93" s="345" t="str">
        <f>IFERROR('Plan Actual'!H192/'Tiempos de producción'!$E93,"")</f>
        <v/>
      </c>
      <c r="H93" s="345" t="str">
        <f>IFERROR('Plan Actual'!I192/'Tiempos de producción'!$E93,"")</f>
        <v/>
      </c>
      <c r="I93" s="345" t="str">
        <f>IFERROR('Plan Actual'!J192/'Tiempos de producción'!$E93,"")</f>
        <v/>
      </c>
      <c r="J93" s="345" t="str">
        <f>IFERROR('Plan Actual'!K192/'Tiempos de producción'!$E93,"")</f>
        <v/>
      </c>
      <c r="K93" s="345" t="str">
        <f>IFERROR('Plan Actual'!L192/'Tiempos de producción'!$E93,"")</f>
        <v/>
      </c>
      <c r="L93" s="345" t="str">
        <f>IFERROR('Plan Actual'!M192/'Tiempos de producción'!$E93,"")</f>
        <v/>
      </c>
      <c r="M93" s="345" t="str">
        <f>IFERROR('Plan Actual'!N192/'Tiempos de producción'!$E93,"")</f>
        <v/>
      </c>
      <c r="N93" s="345" t="str">
        <f>IFERROR('Plan Actual'!O192/'Tiempos de producción'!$E93,"")</f>
        <v/>
      </c>
      <c r="O93" s="345" t="str">
        <f>IFERROR('Plan Actual'!P192/'Tiempos de producción'!$E93,"")</f>
        <v/>
      </c>
      <c r="P93" s="345" t="str">
        <f>IFERROR('Plan Actual'!Q192/'Tiempos de producción'!$E93,"")</f>
        <v/>
      </c>
      <c r="Q93" s="345" t="str">
        <f>IFERROR('Plan Actual'!R192/'Tiempos de producción'!$E93,"")</f>
        <v/>
      </c>
      <c r="R93" s="345" t="str">
        <f>IFERROR('Plan Actual'!S192/'Tiempos de producción'!$E93,"")</f>
        <v/>
      </c>
      <c r="S93" s="345" t="str">
        <f>IFERROR('Plan Actual'!T192/'Tiempos de producción'!$E93,"")</f>
        <v/>
      </c>
      <c r="T93" s="345" t="str">
        <f>IFERROR('Plan Actual'!U192/'Tiempos de producción'!$E93,"")</f>
        <v/>
      </c>
      <c r="U93" s="345" t="str">
        <f>IFERROR('Plan Actual'!V192/'Tiempos de producción'!$E93,"")</f>
        <v/>
      </c>
      <c r="V93" s="345" t="str">
        <f>IFERROR('Plan Actual'!W192/'Tiempos de producción'!$E93,"")</f>
        <v/>
      </c>
      <c r="W93" s="345" t="str">
        <f>IFERROR('Plan Actual'!X192/'Tiempos de producción'!$E93,"")</f>
        <v/>
      </c>
      <c r="X93" s="345" t="str">
        <f>IFERROR('Plan Actual'!Y192/'Tiempos de producción'!$E93,"")</f>
        <v/>
      </c>
      <c r="Y93" s="345" t="str">
        <f>IFERROR('Plan Actual'!Z192/'Tiempos de producción'!$E93,"")</f>
        <v/>
      </c>
      <c r="Z93" s="345" t="str">
        <f>IFERROR('Plan Actual'!AA192/'Tiempos de producción'!$E93,"")</f>
        <v/>
      </c>
      <c r="AA93" s="390"/>
    </row>
    <row r="94" spans="2:27">
      <c r="B94" s="192" t="s">
        <v>30</v>
      </c>
      <c r="C94" s="159">
        <f>'Plan Actual'!B193</f>
        <v>0</v>
      </c>
      <c r="D94" s="159">
        <f>'Plan Actual'!C193</f>
        <v>0</v>
      </c>
      <c r="E94" s="369" t="str">
        <f>IFERROR(VLOOKUP(C94,'[5]Base de Datos CSL'!$B$8:$J$297,9,FALSE),"")</f>
        <v/>
      </c>
      <c r="F94" s="345" t="str">
        <f>IFERROR('Plan Actual'!G194/'Tiempos de producción'!$E94,"")</f>
        <v/>
      </c>
      <c r="G94" s="345" t="str">
        <f>IFERROR('Plan Actual'!H194/'Tiempos de producción'!$E94,"")</f>
        <v/>
      </c>
      <c r="H94" s="345" t="str">
        <f>IFERROR('Plan Actual'!I194/'Tiempos de producción'!$E94,"")</f>
        <v/>
      </c>
      <c r="I94" s="345" t="str">
        <f>IFERROR('Plan Actual'!J194/'Tiempos de producción'!$E94,"")</f>
        <v/>
      </c>
      <c r="J94" s="345" t="str">
        <f>IFERROR('Plan Actual'!K194/'Tiempos de producción'!$E94,"")</f>
        <v/>
      </c>
      <c r="K94" s="345" t="str">
        <f>IFERROR('Plan Actual'!L194/'Tiempos de producción'!$E94,"")</f>
        <v/>
      </c>
      <c r="L94" s="345" t="str">
        <f>IFERROR('Plan Actual'!M194/'Tiempos de producción'!$E94,"")</f>
        <v/>
      </c>
      <c r="M94" s="345" t="str">
        <f>IFERROR('Plan Actual'!N194/'Tiempos de producción'!$E94,"")</f>
        <v/>
      </c>
      <c r="N94" s="345" t="str">
        <f>IFERROR('Plan Actual'!O194/'Tiempos de producción'!$E94,"")</f>
        <v/>
      </c>
      <c r="O94" s="345" t="str">
        <f>IFERROR('Plan Actual'!P194/'Tiempos de producción'!$E94,"")</f>
        <v/>
      </c>
      <c r="P94" s="345" t="str">
        <f>IFERROR('Plan Actual'!Q194/'Tiempos de producción'!$E94,"")</f>
        <v/>
      </c>
      <c r="Q94" s="345" t="str">
        <f>IFERROR('Plan Actual'!R194/'Tiempos de producción'!$E94,"")</f>
        <v/>
      </c>
      <c r="R94" s="345" t="str">
        <f>IFERROR('Plan Actual'!S194/'Tiempos de producción'!$E94,"")</f>
        <v/>
      </c>
      <c r="S94" s="345" t="str">
        <f>IFERROR('Plan Actual'!T194/'Tiempos de producción'!$E94,"")</f>
        <v/>
      </c>
      <c r="T94" s="345" t="str">
        <f>IFERROR('Plan Actual'!U194/'Tiempos de producción'!$E94,"")</f>
        <v/>
      </c>
      <c r="U94" s="345" t="str">
        <f>IFERROR('Plan Actual'!V194/'Tiempos de producción'!$E94,"")</f>
        <v/>
      </c>
      <c r="V94" s="345" t="str">
        <f>IFERROR('Plan Actual'!W194/'Tiempos de producción'!$E94,"")</f>
        <v/>
      </c>
      <c r="W94" s="345" t="str">
        <f>IFERROR('Plan Actual'!X194/'Tiempos de producción'!$E94,"")</f>
        <v/>
      </c>
      <c r="X94" s="345" t="str">
        <f>IFERROR('Plan Actual'!Y194/'Tiempos de producción'!$E94,"")</f>
        <v/>
      </c>
      <c r="Y94" s="345" t="str">
        <f>IFERROR('Plan Actual'!Z194/'Tiempos de producción'!$E94,"")</f>
        <v/>
      </c>
      <c r="Z94" s="345" t="str">
        <f>IFERROR('Plan Actual'!AA194/'Tiempos de producción'!$E94,"")</f>
        <v/>
      </c>
      <c r="AA94" s="390"/>
    </row>
    <row r="95" spans="2:27">
      <c r="B95" s="192" t="s">
        <v>30</v>
      </c>
      <c r="C95" s="159">
        <f>'Plan Actual'!B195</f>
        <v>0</v>
      </c>
      <c r="D95" s="159">
        <f>'Plan Actual'!C195</f>
        <v>0</v>
      </c>
      <c r="E95" s="369" t="str">
        <f>IFERROR(VLOOKUP(C95,'[5]Base de Datos CSL'!$B$8:$J$297,9,FALSE),"")</f>
        <v/>
      </c>
      <c r="F95" s="345" t="str">
        <f>IFERROR('Plan Actual'!G196/'Tiempos de producción'!$E95,"")</f>
        <v/>
      </c>
      <c r="G95" s="345" t="str">
        <f>IFERROR('Plan Actual'!H196/'Tiempos de producción'!$E95,"")</f>
        <v/>
      </c>
      <c r="H95" s="345" t="str">
        <f>IFERROR('Plan Actual'!I196/'Tiempos de producción'!$E95,"")</f>
        <v/>
      </c>
      <c r="I95" s="345" t="str">
        <f>IFERROR('Plan Actual'!J196/'Tiempos de producción'!$E95,"")</f>
        <v/>
      </c>
      <c r="J95" s="345" t="str">
        <f>IFERROR('Plan Actual'!K196/'Tiempos de producción'!$E95,"")</f>
        <v/>
      </c>
      <c r="K95" s="345" t="str">
        <f>IFERROR('Plan Actual'!L196/'Tiempos de producción'!$E95,"")</f>
        <v/>
      </c>
      <c r="L95" s="345" t="str">
        <f>IFERROR('Plan Actual'!M196/'Tiempos de producción'!$E95,"")</f>
        <v/>
      </c>
      <c r="M95" s="345" t="str">
        <f>IFERROR('Plan Actual'!N196/'Tiempos de producción'!$E95,"")</f>
        <v/>
      </c>
      <c r="N95" s="345" t="str">
        <f>IFERROR('Plan Actual'!O196/'Tiempos de producción'!$E95,"")</f>
        <v/>
      </c>
      <c r="O95" s="345" t="str">
        <f>IFERROR('Plan Actual'!P196/'Tiempos de producción'!$E95,"")</f>
        <v/>
      </c>
      <c r="P95" s="345" t="str">
        <f>IFERROR('Plan Actual'!Q196/'Tiempos de producción'!$E95,"")</f>
        <v/>
      </c>
      <c r="Q95" s="345" t="str">
        <f>IFERROR('Plan Actual'!R196/'Tiempos de producción'!$E95,"")</f>
        <v/>
      </c>
      <c r="R95" s="345" t="str">
        <f>IFERROR('Plan Actual'!S196/'Tiempos de producción'!$E95,"")</f>
        <v/>
      </c>
      <c r="S95" s="345" t="str">
        <f>IFERROR('Plan Actual'!T196/'Tiempos de producción'!$E95,"")</f>
        <v/>
      </c>
      <c r="T95" s="345" t="str">
        <f>IFERROR('Plan Actual'!U196/'Tiempos de producción'!$E95,"")</f>
        <v/>
      </c>
      <c r="U95" s="345" t="str">
        <f>IFERROR('Plan Actual'!V196/'Tiempos de producción'!$E95,"")</f>
        <v/>
      </c>
      <c r="V95" s="345" t="str">
        <f>IFERROR('Plan Actual'!W196/'Tiempos de producción'!$E95,"")</f>
        <v/>
      </c>
      <c r="W95" s="345" t="str">
        <f>IFERROR('Plan Actual'!X196/'Tiempos de producción'!$E95,"")</f>
        <v/>
      </c>
      <c r="X95" s="345" t="str">
        <f>IFERROR('Plan Actual'!Y196/'Tiempos de producción'!$E95,"")</f>
        <v/>
      </c>
      <c r="Y95" s="345" t="str">
        <f>IFERROR('Plan Actual'!Z196/'Tiempos de producción'!$E95,"")</f>
        <v/>
      </c>
      <c r="Z95" s="345" t="str">
        <f>IFERROR('Plan Actual'!AA196/'Tiempos de producción'!$E95,"")</f>
        <v/>
      </c>
      <c r="AA95" s="390"/>
    </row>
    <row r="96" spans="2:27">
      <c r="B96" s="192" t="s">
        <v>30</v>
      </c>
      <c r="C96" s="159">
        <f>'Plan Actual'!B197</f>
        <v>0</v>
      </c>
      <c r="D96" s="159">
        <f>'Plan Actual'!C197</f>
        <v>0</v>
      </c>
      <c r="E96" s="369" t="str">
        <f>IFERROR(VLOOKUP(C96,'[5]Base de Datos CSL'!$B$8:$J$297,9,FALSE),"")</f>
        <v/>
      </c>
      <c r="F96" s="345" t="str">
        <f>IFERROR('Plan Actual'!G198/'Tiempos de producción'!$E96,"")</f>
        <v/>
      </c>
      <c r="G96" s="345" t="str">
        <f>IFERROR('Plan Actual'!H198/'Tiempos de producción'!$E96,"")</f>
        <v/>
      </c>
      <c r="H96" s="345" t="str">
        <f>IFERROR('Plan Actual'!I198/'Tiempos de producción'!$E96,"")</f>
        <v/>
      </c>
      <c r="I96" s="345" t="str">
        <f>IFERROR('Plan Actual'!J198/'Tiempos de producción'!$E96,"")</f>
        <v/>
      </c>
      <c r="J96" s="345" t="str">
        <f>IFERROR('Plan Actual'!K198/'Tiempos de producción'!$E96,"")</f>
        <v/>
      </c>
      <c r="K96" s="345" t="str">
        <f>IFERROR('Plan Actual'!L198/'Tiempos de producción'!$E96,"")</f>
        <v/>
      </c>
      <c r="L96" s="345" t="str">
        <f>IFERROR('Plan Actual'!M198/'Tiempos de producción'!$E96,"")</f>
        <v/>
      </c>
      <c r="M96" s="345" t="str">
        <f>IFERROR('Plan Actual'!N198/'Tiempos de producción'!$E96,"")</f>
        <v/>
      </c>
      <c r="N96" s="345" t="str">
        <f>IFERROR('Plan Actual'!O198/'Tiempos de producción'!$E96,"")</f>
        <v/>
      </c>
      <c r="O96" s="345" t="str">
        <f>IFERROR('Plan Actual'!P198/'Tiempos de producción'!$E96,"")</f>
        <v/>
      </c>
      <c r="P96" s="345" t="str">
        <f>IFERROR('Plan Actual'!Q198/'Tiempos de producción'!$E96,"")</f>
        <v/>
      </c>
      <c r="Q96" s="345" t="str">
        <f>IFERROR('Plan Actual'!R198/'Tiempos de producción'!$E96,"")</f>
        <v/>
      </c>
      <c r="R96" s="345" t="str">
        <f>IFERROR('Plan Actual'!S198/'Tiempos de producción'!$E96,"")</f>
        <v/>
      </c>
      <c r="S96" s="345" t="str">
        <f>IFERROR('Plan Actual'!T198/'Tiempos de producción'!$E96,"")</f>
        <v/>
      </c>
      <c r="T96" s="345" t="str">
        <f>IFERROR('Plan Actual'!U198/'Tiempos de producción'!$E96,"")</f>
        <v/>
      </c>
      <c r="U96" s="345" t="str">
        <f>IFERROR('Plan Actual'!V198/'Tiempos de producción'!$E96,"")</f>
        <v/>
      </c>
      <c r="V96" s="345" t="str">
        <f>IFERROR('Plan Actual'!W198/'Tiempos de producción'!$E96,"")</f>
        <v/>
      </c>
      <c r="W96" s="345" t="str">
        <f>IFERROR('Plan Actual'!X198/'Tiempos de producción'!$E96,"")</f>
        <v/>
      </c>
      <c r="X96" s="345" t="str">
        <f>IFERROR('Plan Actual'!Y198/'Tiempos de producción'!$E96,"")</f>
        <v/>
      </c>
      <c r="Y96" s="345" t="str">
        <f>IFERROR('Plan Actual'!Z198/'Tiempos de producción'!$E96,"")</f>
        <v/>
      </c>
      <c r="Z96" s="345" t="str">
        <f>IFERROR('Plan Actual'!AA198/'Tiempos de producción'!$E96,"")</f>
        <v/>
      </c>
      <c r="AA96" s="390"/>
    </row>
    <row r="97" spans="2:27">
      <c r="B97" s="192" t="s">
        <v>30</v>
      </c>
      <c r="C97" s="159">
        <f>'Plan Actual'!B199</f>
        <v>0</v>
      </c>
      <c r="D97" s="159">
        <f>'Plan Actual'!C199</f>
        <v>0</v>
      </c>
      <c r="E97" s="369" t="str">
        <f>IFERROR(VLOOKUP(C97,'[5]Base de Datos CSL'!$B$8:$J$297,9,FALSE),"")</f>
        <v/>
      </c>
      <c r="F97" s="345" t="str">
        <f>IFERROR('Plan Actual'!G200/'Tiempos de producción'!$E97,"")</f>
        <v/>
      </c>
      <c r="G97" s="345" t="str">
        <f>IFERROR('Plan Actual'!H200/'Tiempos de producción'!$E97,"")</f>
        <v/>
      </c>
      <c r="H97" s="345" t="str">
        <f>IFERROR('Plan Actual'!I200/'Tiempos de producción'!$E97,"")</f>
        <v/>
      </c>
      <c r="I97" s="345" t="str">
        <f>IFERROR('Plan Actual'!J200/'Tiempos de producción'!$E97,"")</f>
        <v/>
      </c>
      <c r="J97" s="345" t="str">
        <f>IFERROR('Plan Actual'!K200/'Tiempos de producción'!$E97,"")</f>
        <v/>
      </c>
      <c r="K97" s="345" t="str">
        <f>IFERROR('Plan Actual'!L200/'Tiempos de producción'!$E97,"")</f>
        <v/>
      </c>
      <c r="L97" s="345" t="str">
        <f>IFERROR('Plan Actual'!M200/'Tiempos de producción'!$E97,"")</f>
        <v/>
      </c>
      <c r="M97" s="345" t="str">
        <f>IFERROR('Plan Actual'!N200/'Tiempos de producción'!$E97,"")</f>
        <v/>
      </c>
      <c r="N97" s="345" t="str">
        <f>IFERROR('Plan Actual'!O200/'Tiempos de producción'!$E97,"")</f>
        <v/>
      </c>
      <c r="O97" s="345" t="str">
        <f>IFERROR('Plan Actual'!P200/'Tiempos de producción'!$E97,"")</f>
        <v/>
      </c>
      <c r="P97" s="345" t="str">
        <f>IFERROR('Plan Actual'!Q200/'Tiempos de producción'!$E97,"")</f>
        <v/>
      </c>
      <c r="Q97" s="345" t="str">
        <f>IFERROR('Plan Actual'!R200/'Tiempos de producción'!$E97,"")</f>
        <v/>
      </c>
      <c r="R97" s="345" t="str">
        <f>IFERROR('Plan Actual'!S200/'Tiempos de producción'!$E97,"")</f>
        <v/>
      </c>
      <c r="S97" s="345" t="str">
        <f>IFERROR('Plan Actual'!T200/'Tiempos de producción'!$E97,"")</f>
        <v/>
      </c>
      <c r="T97" s="345" t="str">
        <f>IFERROR('Plan Actual'!U200/'Tiempos de producción'!$E97,"")</f>
        <v/>
      </c>
      <c r="U97" s="345" t="str">
        <f>IFERROR('Plan Actual'!V200/'Tiempos de producción'!$E97,"")</f>
        <v/>
      </c>
      <c r="V97" s="345" t="str">
        <f>IFERROR('Plan Actual'!W200/'Tiempos de producción'!$E97,"")</f>
        <v/>
      </c>
      <c r="W97" s="345" t="str">
        <f>IFERROR('Plan Actual'!X200/'Tiempos de producción'!$E97,"")</f>
        <v/>
      </c>
      <c r="X97" s="345" t="str">
        <f>IFERROR('Plan Actual'!Y200/'Tiempos de producción'!$E97,"")</f>
        <v/>
      </c>
      <c r="Y97" s="345" t="str">
        <f>IFERROR('Plan Actual'!Z200/'Tiempos de producción'!$E97,"")</f>
        <v/>
      </c>
      <c r="Z97" s="345" t="str">
        <f>IFERROR('Plan Actual'!AA200/'Tiempos de producción'!$E97,"")</f>
        <v/>
      </c>
      <c r="AA97" s="390"/>
    </row>
    <row r="98" spans="2:27">
      <c r="B98" s="192" t="s">
        <v>30</v>
      </c>
      <c r="C98" s="159">
        <f>'Plan Actual'!B201</f>
        <v>0</v>
      </c>
      <c r="D98" s="159">
        <f>'Plan Actual'!C201</f>
        <v>0</v>
      </c>
      <c r="E98" s="369" t="str">
        <f>IFERROR(VLOOKUP(C98,'[5]Base de Datos CSL'!$B$8:$J$297,9,FALSE),"")</f>
        <v/>
      </c>
      <c r="F98" s="345" t="str">
        <f>IFERROR('Plan Actual'!G202/'Tiempos de producción'!$E98,"")</f>
        <v/>
      </c>
      <c r="G98" s="345" t="str">
        <f>IFERROR('Plan Actual'!H202/'Tiempos de producción'!$E98,"")</f>
        <v/>
      </c>
      <c r="H98" s="345" t="str">
        <f>IFERROR('Plan Actual'!I202/'Tiempos de producción'!$E98,"")</f>
        <v/>
      </c>
      <c r="I98" s="345" t="str">
        <f>IFERROR('Plan Actual'!J202/'Tiempos de producción'!$E98,"")</f>
        <v/>
      </c>
      <c r="J98" s="345" t="str">
        <f>IFERROR('Plan Actual'!K202/'Tiempos de producción'!$E98,"")</f>
        <v/>
      </c>
      <c r="K98" s="345" t="str">
        <f>IFERROR('Plan Actual'!L202/'Tiempos de producción'!$E98,"")</f>
        <v/>
      </c>
      <c r="L98" s="345" t="str">
        <f>IFERROR('Plan Actual'!M202/'Tiempos de producción'!$E98,"")</f>
        <v/>
      </c>
      <c r="M98" s="345" t="str">
        <f>IFERROR('Plan Actual'!N202/'Tiempos de producción'!$E98,"")</f>
        <v/>
      </c>
      <c r="N98" s="345" t="str">
        <f>IFERROR('Plan Actual'!O202/'Tiempos de producción'!$E98,"")</f>
        <v/>
      </c>
      <c r="O98" s="345" t="str">
        <f>IFERROR('Plan Actual'!P202/'Tiempos de producción'!$E98,"")</f>
        <v/>
      </c>
      <c r="P98" s="345" t="str">
        <f>IFERROR('Plan Actual'!Q202/'Tiempos de producción'!$E98,"")</f>
        <v/>
      </c>
      <c r="Q98" s="345" t="str">
        <f>IFERROR('Plan Actual'!R202/'Tiempos de producción'!$E98,"")</f>
        <v/>
      </c>
      <c r="R98" s="345" t="str">
        <f>IFERROR('Plan Actual'!S202/'Tiempos de producción'!$E98,"")</f>
        <v/>
      </c>
      <c r="S98" s="345" t="str">
        <f>IFERROR('Plan Actual'!T202/'Tiempos de producción'!$E98,"")</f>
        <v/>
      </c>
      <c r="T98" s="345" t="str">
        <f>IFERROR('Plan Actual'!U202/'Tiempos de producción'!$E98,"")</f>
        <v/>
      </c>
      <c r="U98" s="345" t="str">
        <f>IFERROR('Plan Actual'!V202/'Tiempos de producción'!$E98,"")</f>
        <v/>
      </c>
      <c r="V98" s="345" t="str">
        <f>IFERROR('Plan Actual'!W202/'Tiempos de producción'!$E98,"")</f>
        <v/>
      </c>
      <c r="W98" s="345" t="str">
        <f>IFERROR('Plan Actual'!X202/'Tiempos de producción'!$E98,"")</f>
        <v/>
      </c>
      <c r="X98" s="345" t="str">
        <f>IFERROR('Plan Actual'!Y202/'Tiempos de producción'!$E98,"")</f>
        <v/>
      </c>
      <c r="Y98" s="345" t="str">
        <f>IFERROR('Plan Actual'!Z202/'Tiempos de producción'!$E98,"")</f>
        <v/>
      </c>
      <c r="Z98" s="345" t="str">
        <f>IFERROR('Plan Actual'!AA202/'Tiempos de producción'!$E98,"")</f>
        <v/>
      </c>
      <c r="AA98" s="390"/>
    </row>
    <row r="99" spans="2:27">
      <c r="B99" s="192" t="s">
        <v>30</v>
      </c>
      <c r="C99" s="159">
        <f>'Plan Actual'!B203</f>
        <v>0</v>
      </c>
      <c r="D99" s="159">
        <f>'Plan Actual'!C203</f>
        <v>0</v>
      </c>
      <c r="E99" s="369" t="str">
        <f>IFERROR(VLOOKUP(C99,'[5]Base de Datos CSL'!$B$8:$J$297,9,FALSE),"")</f>
        <v/>
      </c>
      <c r="F99" s="345" t="str">
        <f>IFERROR('Plan Actual'!G204/'Tiempos de producción'!$E99,"")</f>
        <v/>
      </c>
      <c r="G99" s="345" t="str">
        <f>IFERROR('Plan Actual'!H204/'Tiempos de producción'!$E99,"")</f>
        <v/>
      </c>
      <c r="H99" s="345" t="str">
        <f>IFERROR('Plan Actual'!I204/'Tiempos de producción'!$E99,"")</f>
        <v/>
      </c>
      <c r="I99" s="345" t="str">
        <f>IFERROR('Plan Actual'!J204/'Tiempos de producción'!$E99,"")</f>
        <v/>
      </c>
      <c r="J99" s="345" t="str">
        <f>IFERROR('Plan Actual'!K204/'Tiempos de producción'!$E99,"")</f>
        <v/>
      </c>
      <c r="K99" s="345" t="str">
        <f>IFERROR('Plan Actual'!L204/'Tiempos de producción'!$E99,"")</f>
        <v/>
      </c>
      <c r="L99" s="345" t="str">
        <f>IFERROR('Plan Actual'!M204/'Tiempos de producción'!$E99,"")</f>
        <v/>
      </c>
      <c r="M99" s="345" t="str">
        <f>IFERROR('Plan Actual'!N204/'Tiempos de producción'!$E99,"")</f>
        <v/>
      </c>
      <c r="N99" s="345" t="str">
        <f>IFERROR('Plan Actual'!O204/'Tiempos de producción'!$E99,"")</f>
        <v/>
      </c>
      <c r="O99" s="345" t="str">
        <f>IFERROR('Plan Actual'!P204/'Tiempos de producción'!$E99,"")</f>
        <v/>
      </c>
      <c r="P99" s="345" t="str">
        <f>IFERROR('Plan Actual'!Q204/'Tiempos de producción'!$E99,"")</f>
        <v/>
      </c>
      <c r="Q99" s="345" t="str">
        <f>IFERROR('Plan Actual'!R204/'Tiempos de producción'!$E99,"")</f>
        <v/>
      </c>
      <c r="R99" s="345" t="str">
        <f>IFERROR('Plan Actual'!S204/'Tiempos de producción'!$E99,"")</f>
        <v/>
      </c>
      <c r="S99" s="345" t="str">
        <f>IFERROR('Plan Actual'!T204/'Tiempos de producción'!$E99,"")</f>
        <v/>
      </c>
      <c r="T99" s="345" t="str">
        <f>IFERROR('Plan Actual'!U204/'Tiempos de producción'!$E99,"")</f>
        <v/>
      </c>
      <c r="U99" s="345" t="str">
        <f>IFERROR('Plan Actual'!V204/'Tiempos de producción'!$E99,"")</f>
        <v/>
      </c>
      <c r="V99" s="345" t="str">
        <f>IFERROR('Plan Actual'!W204/'Tiempos de producción'!$E99,"")</f>
        <v/>
      </c>
      <c r="W99" s="345" t="str">
        <f>IFERROR('Plan Actual'!X204/'Tiempos de producción'!$E99,"")</f>
        <v/>
      </c>
      <c r="X99" s="345" t="str">
        <f>IFERROR('Plan Actual'!Y204/'Tiempos de producción'!$E99,"")</f>
        <v/>
      </c>
      <c r="Y99" s="345" t="str">
        <f>IFERROR('Plan Actual'!Z204/'Tiempos de producción'!$E99,"")</f>
        <v/>
      </c>
      <c r="Z99" s="345" t="str">
        <f>IFERROR('Plan Actual'!AA204/'Tiempos de producción'!$E99,"")</f>
        <v/>
      </c>
      <c r="AA99" s="390"/>
    </row>
    <row r="100" spans="2:27">
      <c r="B100" s="192" t="s">
        <v>30</v>
      </c>
      <c r="C100" s="159">
        <f>'Plan Actual'!B205</f>
        <v>0</v>
      </c>
      <c r="D100" s="159">
        <f>'Plan Actual'!C205</f>
        <v>0</v>
      </c>
      <c r="E100" s="369" t="str">
        <f>IFERROR(VLOOKUP(C100,'[5]Base de Datos CSL'!$B$8:$J$297,9,FALSE),"")</f>
        <v/>
      </c>
      <c r="F100" s="345" t="str">
        <f>IFERROR('Plan Actual'!G206/'Tiempos de producción'!$E100,"")</f>
        <v/>
      </c>
      <c r="G100" s="345" t="str">
        <f>IFERROR('Plan Actual'!H206/'Tiempos de producción'!$E100,"")</f>
        <v/>
      </c>
      <c r="H100" s="345" t="str">
        <f>IFERROR('Plan Actual'!I206/'Tiempos de producción'!$E100,"")</f>
        <v/>
      </c>
      <c r="I100" s="345" t="str">
        <f>IFERROR('Plan Actual'!J206/'Tiempos de producción'!$E100,"")</f>
        <v/>
      </c>
      <c r="J100" s="345" t="str">
        <f>IFERROR('Plan Actual'!K206/'Tiempos de producción'!$E100,"")</f>
        <v/>
      </c>
      <c r="K100" s="345" t="str">
        <f>IFERROR('Plan Actual'!L206/'Tiempos de producción'!$E100,"")</f>
        <v/>
      </c>
      <c r="L100" s="345" t="str">
        <f>IFERROR('Plan Actual'!M206/'Tiempos de producción'!$E100,"")</f>
        <v/>
      </c>
      <c r="M100" s="345" t="str">
        <f>IFERROR('Plan Actual'!N206/'Tiempos de producción'!$E100,"")</f>
        <v/>
      </c>
      <c r="N100" s="345" t="str">
        <f>IFERROR('Plan Actual'!O206/'Tiempos de producción'!$E100,"")</f>
        <v/>
      </c>
      <c r="O100" s="345" t="str">
        <f>IFERROR('Plan Actual'!P206/'Tiempos de producción'!$E100,"")</f>
        <v/>
      </c>
      <c r="P100" s="345" t="str">
        <f>IFERROR('Plan Actual'!Q206/'Tiempos de producción'!$E100,"")</f>
        <v/>
      </c>
      <c r="Q100" s="345" t="str">
        <f>IFERROR('Plan Actual'!R206/'Tiempos de producción'!$E100,"")</f>
        <v/>
      </c>
      <c r="R100" s="345" t="str">
        <f>IFERROR('Plan Actual'!S206/'Tiempos de producción'!$E100,"")</f>
        <v/>
      </c>
      <c r="S100" s="345" t="str">
        <f>IFERROR('Plan Actual'!T206/'Tiempos de producción'!$E100,"")</f>
        <v/>
      </c>
      <c r="T100" s="345" t="str">
        <f>IFERROR('Plan Actual'!U206/'Tiempos de producción'!$E100,"")</f>
        <v/>
      </c>
      <c r="U100" s="345" t="str">
        <f>IFERROR('Plan Actual'!V206/'Tiempos de producción'!$E100,"")</f>
        <v/>
      </c>
      <c r="V100" s="345" t="str">
        <f>IFERROR('Plan Actual'!W206/'Tiempos de producción'!$E100,"")</f>
        <v/>
      </c>
      <c r="W100" s="345" t="str">
        <f>IFERROR('Plan Actual'!X206/'Tiempos de producción'!$E100,"")</f>
        <v/>
      </c>
      <c r="X100" s="345" t="str">
        <f>IFERROR('Plan Actual'!Y206/'Tiempos de producción'!$E100,"")</f>
        <v/>
      </c>
      <c r="Y100" s="345" t="str">
        <f>IFERROR('Plan Actual'!Z206/'Tiempos de producción'!$E100,"")</f>
        <v/>
      </c>
      <c r="Z100" s="345" t="str">
        <f>IFERROR('Plan Actual'!AA206/'Tiempos de producción'!$E100,"")</f>
        <v/>
      </c>
      <c r="AA100" s="390"/>
    </row>
    <row r="101" spans="2:27">
      <c r="B101" s="192" t="s">
        <v>30</v>
      </c>
      <c r="C101" s="159">
        <f>'Plan Actual'!B207</f>
        <v>0</v>
      </c>
      <c r="D101" s="159"/>
      <c r="E101" s="369" t="str">
        <f>IFERROR(VLOOKUP(C101,'[5]Base de Datos CSL'!$B$8:$J$297,9,FALSE),"")</f>
        <v/>
      </c>
      <c r="F101" s="345" t="str">
        <f>IFERROR('Plan Actual'!G208/'Tiempos de producción'!$E101,"")</f>
        <v/>
      </c>
      <c r="G101" s="345" t="str">
        <f>IFERROR('Plan Actual'!H208/'Tiempos de producción'!$E101,"")</f>
        <v/>
      </c>
      <c r="H101" s="345" t="str">
        <f>IFERROR('Plan Actual'!I208/'Tiempos de producción'!$E101,"")</f>
        <v/>
      </c>
      <c r="I101" s="345" t="str">
        <f>IFERROR('Plan Actual'!J208/'Tiempos de producción'!$E101,"")</f>
        <v/>
      </c>
      <c r="J101" s="345" t="str">
        <f>IFERROR('Plan Actual'!K208/'Tiempos de producción'!$E101,"")</f>
        <v/>
      </c>
      <c r="K101" s="345" t="str">
        <f>IFERROR('Plan Actual'!L208/'Tiempos de producción'!$E101,"")</f>
        <v/>
      </c>
      <c r="L101" s="345" t="str">
        <f>IFERROR('Plan Actual'!M208/'Tiempos de producción'!$E101,"")</f>
        <v/>
      </c>
      <c r="M101" s="345" t="str">
        <f>IFERROR('Plan Actual'!N208/'Tiempos de producción'!$E101,"")</f>
        <v/>
      </c>
      <c r="N101" s="345" t="str">
        <f>IFERROR('Plan Actual'!O208/'Tiempos de producción'!$E101,"")</f>
        <v/>
      </c>
      <c r="O101" s="345" t="str">
        <f>IFERROR('Plan Actual'!P208/'Tiempos de producción'!$E101,"")</f>
        <v/>
      </c>
      <c r="P101" s="345" t="str">
        <f>IFERROR('Plan Actual'!Q208/'Tiempos de producción'!$E101,"")</f>
        <v/>
      </c>
      <c r="Q101" s="345" t="str">
        <f>IFERROR('Plan Actual'!R208/'Tiempos de producción'!$E101,"")</f>
        <v/>
      </c>
      <c r="R101" s="345" t="str">
        <f>IFERROR('Plan Actual'!S208/'Tiempos de producción'!$E101,"")</f>
        <v/>
      </c>
      <c r="S101" s="345" t="str">
        <f>IFERROR('Plan Actual'!T208/'Tiempos de producción'!$E101,"")</f>
        <v/>
      </c>
      <c r="T101" s="345" t="str">
        <f>IFERROR('Plan Actual'!U208/'Tiempos de producción'!$E101,"")</f>
        <v/>
      </c>
      <c r="U101" s="345" t="str">
        <f>IFERROR('Plan Actual'!V208/'Tiempos de producción'!$E101,"")</f>
        <v/>
      </c>
      <c r="V101" s="345" t="str">
        <f>IFERROR('Plan Actual'!W208/'Tiempos de producción'!$E101,"")</f>
        <v/>
      </c>
      <c r="W101" s="345" t="str">
        <f>IFERROR('Plan Actual'!X208/'Tiempos de producción'!$E101,"")</f>
        <v/>
      </c>
      <c r="X101" s="345" t="str">
        <f>IFERROR('Plan Actual'!Y208/'Tiempos de producción'!$E101,"")</f>
        <v/>
      </c>
      <c r="Y101" s="345" t="str">
        <f>IFERROR('Plan Actual'!Z208/'Tiempos de producción'!$E101,"")</f>
        <v/>
      </c>
      <c r="Z101" s="345" t="str">
        <f>IFERROR('Plan Actual'!AA208/'Tiempos de producción'!$E101,"")</f>
        <v/>
      </c>
      <c r="AA101" s="390"/>
    </row>
    <row r="102" spans="2:27">
      <c r="B102" s="192" t="s">
        <v>30</v>
      </c>
      <c r="C102" s="159">
        <f>'Plan Actual'!B209</f>
        <v>0</v>
      </c>
      <c r="D102" s="159"/>
      <c r="E102" s="369" t="str">
        <f>IFERROR(VLOOKUP(C102,'[5]Base de Datos CSL'!$B$8:$J$297,9,FALSE),"")</f>
        <v/>
      </c>
      <c r="F102" s="345" t="str">
        <f>IFERROR('Plan Actual'!G210/'Tiempos de producción'!$E102,"")</f>
        <v/>
      </c>
      <c r="G102" s="345" t="str">
        <f>IFERROR('Plan Actual'!H210/'Tiempos de producción'!$E102,"")</f>
        <v/>
      </c>
      <c r="H102" s="345" t="str">
        <f>IFERROR('Plan Actual'!I210/'Tiempos de producción'!$E102,"")</f>
        <v/>
      </c>
      <c r="I102" s="345" t="str">
        <f>IFERROR('Plan Actual'!J210/'Tiempos de producción'!$E102,"")</f>
        <v/>
      </c>
      <c r="J102" s="345" t="str">
        <f>IFERROR('Plan Actual'!K210/'Tiempos de producción'!$E102,"")</f>
        <v/>
      </c>
      <c r="K102" s="345" t="str">
        <f>IFERROR('Plan Actual'!L210/'Tiempos de producción'!$E102,"")</f>
        <v/>
      </c>
      <c r="L102" s="345" t="str">
        <f>IFERROR('Plan Actual'!M210/'Tiempos de producción'!$E102,"")</f>
        <v/>
      </c>
      <c r="M102" s="345" t="str">
        <f>IFERROR('Plan Actual'!N210/'Tiempos de producción'!$E102,"")</f>
        <v/>
      </c>
      <c r="N102" s="345" t="str">
        <f>IFERROR('Plan Actual'!O210/'Tiempos de producción'!$E102,"")</f>
        <v/>
      </c>
      <c r="O102" s="345" t="str">
        <f>IFERROR('Plan Actual'!P210/'Tiempos de producción'!$E102,"")</f>
        <v/>
      </c>
      <c r="P102" s="345" t="str">
        <f>IFERROR('Plan Actual'!Q210/'Tiempos de producción'!$E102,"")</f>
        <v/>
      </c>
      <c r="Q102" s="345" t="str">
        <f>IFERROR('Plan Actual'!R210/'Tiempos de producción'!$E102,"")</f>
        <v/>
      </c>
      <c r="R102" s="345" t="str">
        <f>IFERROR('Plan Actual'!S210/'Tiempos de producción'!$E102,"")</f>
        <v/>
      </c>
      <c r="S102" s="345" t="str">
        <f>IFERROR('Plan Actual'!T210/'Tiempos de producción'!$E102,"")</f>
        <v/>
      </c>
      <c r="T102" s="345" t="str">
        <f>IFERROR('Plan Actual'!U210/'Tiempos de producción'!$E102,"")</f>
        <v/>
      </c>
      <c r="U102" s="345" t="str">
        <f>IFERROR('Plan Actual'!V210/'Tiempos de producción'!$E102,"")</f>
        <v/>
      </c>
      <c r="V102" s="345" t="str">
        <f>IFERROR('Plan Actual'!W210/'Tiempos de producción'!$E102,"")</f>
        <v/>
      </c>
      <c r="W102" s="345" t="str">
        <f>IFERROR('Plan Actual'!X210/'Tiempos de producción'!$E102,"")</f>
        <v/>
      </c>
      <c r="X102" s="345" t="str">
        <f>IFERROR('Plan Actual'!Y210/'Tiempos de producción'!$E102,"")</f>
        <v/>
      </c>
      <c r="Y102" s="345" t="str">
        <f>IFERROR('Plan Actual'!Z210/'Tiempos de producción'!$E102,"")</f>
        <v/>
      </c>
      <c r="Z102" s="345" t="str">
        <f>IFERROR('Plan Actual'!AA210/'Tiempos de producción'!$E102,"")</f>
        <v/>
      </c>
      <c r="AA102" s="390"/>
    </row>
    <row r="103" spans="2:27">
      <c r="B103" s="192" t="s">
        <v>30</v>
      </c>
      <c r="C103" s="159">
        <f>'Plan Actual'!B211</f>
        <v>0</v>
      </c>
      <c r="D103" s="159"/>
      <c r="E103" s="369" t="str">
        <f>IFERROR(VLOOKUP(C103,'[5]Base de Datos CSL'!$B$8:$J$297,9,FALSE),"")</f>
        <v/>
      </c>
      <c r="F103" s="345" t="str">
        <f>IFERROR('Plan Actual'!G212/'Tiempos de producción'!$E103,"")</f>
        <v/>
      </c>
      <c r="G103" s="345" t="str">
        <f>IFERROR('Plan Actual'!H212/'Tiempos de producción'!$E103,"")</f>
        <v/>
      </c>
      <c r="H103" s="345" t="str">
        <f>IFERROR('Plan Actual'!I212/'Tiempos de producción'!$E103,"")</f>
        <v/>
      </c>
      <c r="I103" s="345" t="str">
        <f>IFERROR('Plan Actual'!J212/'Tiempos de producción'!$E103,"")</f>
        <v/>
      </c>
      <c r="J103" s="345" t="str">
        <f>IFERROR('Plan Actual'!K212/'Tiempos de producción'!$E103,"")</f>
        <v/>
      </c>
      <c r="K103" s="345" t="str">
        <f>IFERROR('Plan Actual'!L212/'Tiempos de producción'!$E103,"")</f>
        <v/>
      </c>
      <c r="L103" s="345" t="str">
        <f>IFERROR('Plan Actual'!M212/'Tiempos de producción'!$E103,"")</f>
        <v/>
      </c>
      <c r="M103" s="345" t="str">
        <f>IFERROR('Plan Actual'!N212/'Tiempos de producción'!$E103,"")</f>
        <v/>
      </c>
      <c r="N103" s="345" t="str">
        <f>IFERROR('Plan Actual'!O212/'Tiempos de producción'!$E103,"")</f>
        <v/>
      </c>
      <c r="O103" s="345" t="str">
        <f>IFERROR('Plan Actual'!P212/'Tiempos de producción'!$E103,"")</f>
        <v/>
      </c>
      <c r="P103" s="345" t="str">
        <f>IFERROR('Plan Actual'!Q212/'Tiempos de producción'!$E103,"")</f>
        <v/>
      </c>
      <c r="Q103" s="345" t="str">
        <f>IFERROR('Plan Actual'!R212/'Tiempos de producción'!$E103,"")</f>
        <v/>
      </c>
      <c r="R103" s="345" t="str">
        <f>IFERROR('Plan Actual'!S212/'Tiempos de producción'!$E103,"")</f>
        <v/>
      </c>
      <c r="S103" s="345" t="str">
        <f>IFERROR('Plan Actual'!T212/'Tiempos de producción'!$E103,"")</f>
        <v/>
      </c>
      <c r="T103" s="345" t="str">
        <f>IFERROR('Plan Actual'!U212/'Tiempos de producción'!$E103,"")</f>
        <v/>
      </c>
      <c r="U103" s="345" t="str">
        <f>IFERROR('Plan Actual'!V212/'Tiempos de producción'!$E103,"")</f>
        <v/>
      </c>
      <c r="V103" s="345" t="str">
        <f>IFERROR('Plan Actual'!W212/'Tiempos de producción'!$E103,"")</f>
        <v/>
      </c>
      <c r="W103" s="345" t="str">
        <f>IFERROR('Plan Actual'!X212/'Tiempos de producción'!$E103,"")</f>
        <v/>
      </c>
      <c r="X103" s="345" t="str">
        <f>IFERROR('Plan Actual'!Y212/'Tiempos de producción'!$E103,"")</f>
        <v/>
      </c>
      <c r="Y103" s="345" t="str">
        <f>IFERROR('Plan Actual'!Z212/'Tiempos de producción'!$E103,"")</f>
        <v/>
      </c>
      <c r="Z103" s="345" t="str">
        <f>IFERROR('Plan Actual'!AA212/'Tiempos de producción'!$E103,"")</f>
        <v/>
      </c>
      <c r="AA103" s="390"/>
    </row>
    <row r="104" spans="2:27">
      <c r="B104" s="576" t="s">
        <v>30</v>
      </c>
      <c r="C104" s="387"/>
      <c r="D104" s="569" t="s">
        <v>569</v>
      </c>
      <c r="E104" s="387"/>
      <c r="F104" s="289">
        <f>SUM(F91:F103)</f>
        <v>0</v>
      </c>
      <c r="G104" s="289">
        <f t="shared" ref="G104:Z104" si="8">SUM(G91:G103)</f>
        <v>0</v>
      </c>
      <c r="H104" s="289">
        <f t="shared" si="8"/>
        <v>0</v>
      </c>
      <c r="I104" s="289">
        <f t="shared" si="8"/>
        <v>0</v>
      </c>
      <c r="J104" s="289">
        <f t="shared" si="8"/>
        <v>0</v>
      </c>
      <c r="K104" s="289">
        <f t="shared" si="8"/>
        <v>0</v>
      </c>
      <c r="L104" s="289">
        <f t="shared" si="8"/>
        <v>0</v>
      </c>
      <c r="M104" s="289">
        <f t="shared" si="8"/>
        <v>0</v>
      </c>
      <c r="N104" s="289">
        <f t="shared" si="8"/>
        <v>0</v>
      </c>
      <c r="O104" s="289">
        <f t="shared" si="8"/>
        <v>0</v>
      </c>
      <c r="P104" s="289">
        <f t="shared" si="8"/>
        <v>0</v>
      </c>
      <c r="Q104" s="289">
        <f t="shared" si="8"/>
        <v>0</v>
      </c>
      <c r="R104" s="289">
        <f t="shared" si="8"/>
        <v>0</v>
      </c>
      <c r="S104" s="289">
        <f t="shared" si="8"/>
        <v>0</v>
      </c>
      <c r="T104" s="289">
        <f t="shared" si="8"/>
        <v>0</v>
      </c>
      <c r="U104" s="289">
        <f t="shared" si="8"/>
        <v>0</v>
      </c>
      <c r="V104" s="289">
        <f t="shared" si="8"/>
        <v>0</v>
      </c>
      <c r="W104" s="289">
        <f t="shared" si="8"/>
        <v>0</v>
      </c>
      <c r="X104" s="289">
        <f t="shared" si="8"/>
        <v>0</v>
      </c>
      <c r="Y104" s="289">
        <f t="shared" si="8"/>
        <v>0</v>
      </c>
      <c r="Z104" s="289">
        <f t="shared" si="8"/>
        <v>0</v>
      </c>
      <c r="AA104" s="374"/>
    </row>
    <row r="105" spans="2:27">
      <c r="B105" s="193" t="s">
        <v>19</v>
      </c>
      <c r="C105" s="159">
        <f>'Plan Actual'!B217</f>
        <v>0</v>
      </c>
      <c r="D105" s="159">
        <f>'Plan Actual'!C217</f>
        <v>0</v>
      </c>
      <c r="E105" s="369" t="str">
        <f>IFERROR(VLOOKUP(C105,'[5]Base de Datos CSL'!$B$8:$J$297,9,FALSE),"")</f>
        <v/>
      </c>
      <c r="F105" s="345" t="str">
        <f>IFERROR('Plan Actual'!G218/'Tiempos de producción'!$E105,"")</f>
        <v/>
      </c>
      <c r="G105" s="345" t="str">
        <f>IFERROR('Plan Actual'!H218/'Tiempos de producción'!$E105,"")</f>
        <v/>
      </c>
      <c r="H105" s="345" t="str">
        <f>IFERROR('Plan Actual'!I218/'Tiempos de producción'!$E105,"")</f>
        <v/>
      </c>
      <c r="I105" s="345" t="str">
        <f>IFERROR('Plan Actual'!J218/'Tiempos de producción'!$E105,"")</f>
        <v/>
      </c>
      <c r="J105" s="345" t="str">
        <f>IFERROR('Plan Actual'!K218/'Tiempos de producción'!$E105,"")</f>
        <v/>
      </c>
      <c r="K105" s="345" t="str">
        <f>IFERROR('Plan Actual'!L218/'Tiempos de producción'!$E105,"")</f>
        <v/>
      </c>
      <c r="L105" s="345" t="str">
        <f>IFERROR('Plan Actual'!M218/'Tiempos de producción'!$E105,"")</f>
        <v/>
      </c>
      <c r="M105" s="345" t="str">
        <f>IFERROR('Plan Actual'!N218/'Tiempos de producción'!$E105,"")</f>
        <v/>
      </c>
      <c r="N105" s="345" t="str">
        <f>IFERROR('Plan Actual'!O218/'Tiempos de producción'!$E105,"")</f>
        <v/>
      </c>
      <c r="O105" s="345" t="str">
        <f>IFERROR('Plan Actual'!P218/'Tiempos de producción'!$E105,"")</f>
        <v/>
      </c>
      <c r="P105" s="345" t="str">
        <f>IFERROR('Plan Actual'!Q218/'Tiempos de producción'!$E105,"")</f>
        <v/>
      </c>
      <c r="Q105" s="345" t="str">
        <f>IFERROR('Plan Actual'!R218/'Tiempos de producción'!$E105,"")</f>
        <v/>
      </c>
      <c r="R105" s="345" t="str">
        <f>IFERROR('Plan Actual'!S218/'Tiempos de producción'!$E105,"")</f>
        <v/>
      </c>
      <c r="S105" s="345" t="str">
        <f>IFERROR('Plan Actual'!T218/'Tiempos de producción'!$E105,"")</f>
        <v/>
      </c>
      <c r="T105" s="345" t="str">
        <f>IFERROR('Plan Actual'!U218/'Tiempos de producción'!$E105,"")</f>
        <v/>
      </c>
      <c r="U105" s="345" t="str">
        <f>IFERROR('Plan Actual'!V218/'Tiempos de producción'!$E105,"")</f>
        <v/>
      </c>
      <c r="V105" s="345" t="str">
        <f>IFERROR('Plan Actual'!W218/'Tiempos de producción'!$E105,"")</f>
        <v/>
      </c>
      <c r="W105" s="345" t="str">
        <f>IFERROR('Plan Actual'!X218/'Tiempos de producción'!$E105,"")</f>
        <v/>
      </c>
      <c r="X105" s="345" t="str">
        <f>IFERROR('Plan Actual'!Y218/'Tiempos de producción'!$E105,"")</f>
        <v/>
      </c>
      <c r="Y105" s="345" t="str">
        <f>IFERROR('Plan Actual'!Z218/'Tiempos de producción'!$E105,"")</f>
        <v/>
      </c>
      <c r="Z105" s="345" t="str">
        <f>IFERROR('Plan Actual'!AA218/'Tiempos de producción'!$E105,"")</f>
        <v/>
      </c>
      <c r="AA105" s="566">
        <f>SUM(F107:Z107)</f>
        <v>0</v>
      </c>
    </row>
    <row r="106" spans="2:27">
      <c r="B106" s="193" t="s">
        <v>19</v>
      </c>
      <c r="C106" s="159">
        <f>'Plan Actual'!B219</f>
        <v>0</v>
      </c>
      <c r="D106" s="159">
        <f>'Plan Actual'!C219</f>
        <v>0</v>
      </c>
      <c r="E106" s="369" t="str">
        <f>IFERROR(VLOOKUP(C106,'[5]Base de Datos CSL'!$B$8:$J$297,9,FALSE),"")</f>
        <v/>
      </c>
      <c r="F106" s="345" t="str">
        <f>IFERROR('Plan Actual'!G220/'Tiempos de producción'!$E106,"")</f>
        <v/>
      </c>
      <c r="G106" s="345" t="str">
        <f>IFERROR('Plan Actual'!H220/'Tiempos de producción'!$E106,"")</f>
        <v/>
      </c>
      <c r="H106" s="345" t="str">
        <f>IFERROR('Plan Actual'!I220/'Tiempos de producción'!$E106,"")</f>
        <v/>
      </c>
      <c r="I106" s="345" t="str">
        <f>IFERROR('Plan Actual'!J220/'Tiempos de producción'!$E106,"")</f>
        <v/>
      </c>
      <c r="J106" s="345" t="str">
        <f>IFERROR('Plan Actual'!K220/'Tiempos de producción'!$E106,"")</f>
        <v/>
      </c>
      <c r="K106" s="345" t="str">
        <f>IFERROR('Plan Actual'!L220/'Tiempos de producción'!$E106,"")</f>
        <v/>
      </c>
      <c r="L106" s="345" t="str">
        <f>IFERROR('Plan Actual'!M220/'Tiempos de producción'!$E106,"")</f>
        <v/>
      </c>
      <c r="M106" s="345" t="str">
        <f>IFERROR('Plan Actual'!N220/'Tiempos de producción'!$E106,"")</f>
        <v/>
      </c>
      <c r="N106" s="345" t="str">
        <f>IFERROR('Plan Actual'!O220/'Tiempos de producción'!$E106,"")</f>
        <v/>
      </c>
      <c r="O106" s="345" t="str">
        <f>IFERROR('Plan Actual'!P220/'Tiempos de producción'!$E106,"")</f>
        <v/>
      </c>
      <c r="P106" s="345" t="str">
        <f>IFERROR('Plan Actual'!Q220/'Tiempos de producción'!$E106,"")</f>
        <v/>
      </c>
      <c r="Q106" s="345" t="str">
        <f>IFERROR('Plan Actual'!R220/'Tiempos de producción'!$E106,"")</f>
        <v/>
      </c>
      <c r="R106" s="345" t="str">
        <f>IFERROR('Plan Actual'!S220/'Tiempos de producción'!$E106,"")</f>
        <v/>
      </c>
      <c r="S106" s="345" t="str">
        <f>IFERROR('Plan Actual'!T220/'Tiempos de producción'!$E106,"")</f>
        <v/>
      </c>
      <c r="T106" s="345" t="str">
        <f>IFERROR('Plan Actual'!U220/'Tiempos de producción'!$E106,"")</f>
        <v/>
      </c>
      <c r="U106" s="345" t="str">
        <f>IFERROR('Plan Actual'!V220/'Tiempos de producción'!$E106,"")</f>
        <v/>
      </c>
      <c r="V106" s="345" t="str">
        <f>IFERROR('Plan Actual'!W220/'Tiempos de producción'!$E106,"")</f>
        <v/>
      </c>
      <c r="W106" s="345" t="str">
        <f>IFERROR('Plan Actual'!X220/'Tiempos de producción'!$E106,"")</f>
        <v/>
      </c>
      <c r="X106" s="345" t="str">
        <f>IFERROR('Plan Actual'!Y220/'Tiempos de producción'!$E106,"")</f>
        <v/>
      </c>
      <c r="Y106" s="345" t="str">
        <f>IFERROR('Plan Actual'!Z220/'Tiempos de producción'!$E106,"")</f>
        <v/>
      </c>
      <c r="Z106" s="345" t="str">
        <f>IFERROR('Plan Actual'!AA220/'Tiempos de producción'!$E106,"")</f>
        <v/>
      </c>
      <c r="AA106" s="390"/>
    </row>
    <row r="107" spans="2:27">
      <c r="B107" s="577" t="s">
        <v>19</v>
      </c>
      <c r="C107" s="387"/>
      <c r="D107" s="569" t="s">
        <v>569</v>
      </c>
      <c r="E107" s="387"/>
      <c r="F107" s="289">
        <f t="shared" ref="F107:Z107" si="9">SUM(F105:F106)</f>
        <v>0</v>
      </c>
      <c r="G107" s="289">
        <f t="shared" si="9"/>
        <v>0</v>
      </c>
      <c r="H107" s="289">
        <f t="shared" si="9"/>
        <v>0</v>
      </c>
      <c r="I107" s="289">
        <f t="shared" si="9"/>
        <v>0</v>
      </c>
      <c r="J107" s="289">
        <f t="shared" si="9"/>
        <v>0</v>
      </c>
      <c r="K107" s="289">
        <f t="shared" si="9"/>
        <v>0</v>
      </c>
      <c r="L107" s="289">
        <f t="shared" si="9"/>
        <v>0</v>
      </c>
      <c r="M107" s="289">
        <f t="shared" si="9"/>
        <v>0</v>
      </c>
      <c r="N107" s="289">
        <f t="shared" si="9"/>
        <v>0</v>
      </c>
      <c r="O107" s="289">
        <f t="shared" si="9"/>
        <v>0</v>
      </c>
      <c r="P107" s="289">
        <f t="shared" si="9"/>
        <v>0</v>
      </c>
      <c r="Q107" s="289">
        <f t="shared" si="9"/>
        <v>0</v>
      </c>
      <c r="R107" s="289">
        <f t="shared" si="9"/>
        <v>0</v>
      </c>
      <c r="S107" s="289">
        <f t="shared" si="9"/>
        <v>0</v>
      </c>
      <c r="T107" s="289">
        <f t="shared" si="9"/>
        <v>0</v>
      </c>
      <c r="U107" s="289">
        <f t="shared" si="9"/>
        <v>0</v>
      </c>
      <c r="V107" s="289">
        <f t="shared" si="9"/>
        <v>0</v>
      </c>
      <c r="W107" s="289">
        <f t="shared" si="9"/>
        <v>0</v>
      </c>
      <c r="X107" s="289">
        <f t="shared" si="9"/>
        <v>0</v>
      </c>
      <c r="Y107" s="289">
        <f t="shared" si="9"/>
        <v>0</v>
      </c>
      <c r="Z107" s="289">
        <f t="shared" si="9"/>
        <v>0</v>
      </c>
      <c r="AA107" s="374"/>
    </row>
    <row r="108" spans="2:27">
      <c r="B108" s="194" t="s">
        <v>20</v>
      </c>
      <c r="C108" s="159">
        <f>'Plan Actual'!B224</f>
        <v>0</v>
      </c>
      <c r="D108" s="159">
        <f>'Plan Actual'!C224</f>
        <v>0</v>
      </c>
      <c r="E108" s="369" t="str">
        <f>IFERROR(VLOOKUP(C108,'[5]Base de Datos CSL'!$B$8:$J$297,9,FALSE),"")</f>
        <v/>
      </c>
      <c r="F108" s="345" t="str">
        <f>IFERROR('Plan Actual'!G225/'Tiempos de producción'!$E108,"")</f>
        <v/>
      </c>
      <c r="G108" s="345" t="str">
        <f>IFERROR('Plan Actual'!H225/'Tiempos de producción'!$E108,"")</f>
        <v/>
      </c>
      <c r="H108" s="345" t="str">
        <f>IFERROR('Plan Actual'!I225/'Tiempos de producción'!$E108,"")</f>
        <v/>
      </c>
      <c r="I108" s="345" t="str">
        <f>IFERROR('Plan Actual'!J225/'Tiempos de producción'!$E108,"")</f>
        <v/>
      </c>
      <c r="J108" s="345" t="str">
        <f>IFERROR('Plan Actual'!K225/'Tiempos de producción'!$E108,"")</f>
        <v/>
      </c>
      <c r="K108" s="345" t="str">
        <f>IFERROR('Plan Actual'!L225/'Tiempos de producción'!$E108,"")</f>
        <v/>
      </c>
      <c r="L108" s="345" t="str">
        <f>IFERROR('Plan Actual'!M225/'Tiempos de producción'!$E108,"")</f>
        <v/>
      </c>
      <c r="M108" s="345" t="str">
        <f>IFERROR('Plan Actual'!N225/'Tiempos de producción'!$E108,"")</f>
        <v/>
      </c>
      <c r="N108" s="345" t="str">
        <f>IFERROR('Plan Actual'!O225/'Tiempos de producción'!$E108,"")</f>
        <v/>
      </c>
      <c r="O108" s="345" t="str">
        <f>IFERROR('Plan Actual'!P225/'Tiempos de producción'!$E108,"")</f>
        <v/>
      </c>
      <c r="P108" s="345" t="str">
        <f>IFERROR('Plan Actual'!Q225/'Tiempos de producción'!$E108,"")</f>
        <v/>
      </c>
      <c r="Q108" s="345" t="str">
        <f>IFERROR('Plan Actual'!R225/'Tiempos de producción'!$E108,"")</f>
        <v/>
      </c>
      <c r="R108" s="345" t="str">
        <f>IFERROR('Plan Actual'!S225/'Tiempos de producción'!$E108,"")</f>
        <v/>
      </c>
      <c r="S108" s="345" t="str">
        <f>IFERROR('Plan Actual'!T225/'Tiempos de producción'!$E108,"")</f>
        <v/>
      </c>
      <c r="T108" s="345" t="str">
        <f>IFERROR('Plan Actual'!U225/'Tiempos de producción'!$E108,"")</f>
        <v/>
      </c>
      <c r="U108" s="345" t="str">
        <f>IFERROR('Plan Actual'!V225/'Tiempos de producción'!$E108,"")</f>
        <v/>
      </c>
      <c r="V108" s="345" t="str">
        <f>IFERROR('Plan Actual'!W225/'Tiempos de producción'!$E108,"")</f>
        <v/>
      </c>
      <c r="W108" s="345" t="str">
        <f>IFERROR('Plan Actual'!X225/'Tiempos de producción'!$E108,"")</f>
        <v/>
      </c>
      <c r="X108" s="345" t="str">
        <f>IFERROR('Plan Actual'!Y225/'Tiempos de producción'!$E108,"")</f>
        <v/>
      </c>
      <c r="Y108" s="345" t="str">
        <f>IFERROR('Plan Actual'!Z225/'Tiempos de producción'!$E108,"")</f>
        <v/>
      </c>
      <c r="Z108" s="345" t="str">
        <f>IFERROR('Plan Actual'!AA225/'Tiempos de producción'!$E108,"")</f>
        <v/>
      </c>
      <c r="AA108" s="566">
        <f>SUM(F113:Z113)</f>
        <v>0</v>
      </c>
    </row>
    <row r="109" spans="2:27">
      <c r="B109" s="194" t="s">
        <v>20</v>
      </c>
      <c r="C109" s="159">
        <f>'Plan Actual'!B226</f>
        <v>0</v>
      </c>
      <c r="D109" s="159">
        <f>'Plan Actual'!C226</f>
        <v>0</v>
      </c>
      <c r="E109" s="369" t="str">
        <f>IFERROR(VLOOKUP(C109,'[5]Base de Datos CSL'!$B$8:$J$297,9,FALSE),"")</f>
        <v/>
      </c>
      <c r="F109" s="345" t="str">
        <f>IFERROR('Plan Actual'!G227/'Tiempos de producción'!$E109,"")</f>
        <v/>
      </c>
      <c r="G109" s="345" t="str">
        <f>IFERROR('Plan Actual'!H227/'Tiempos de producción'!$E109,"")</f>
        <v/>
      </c>
      <c r="H109" s="345" t="str">
        <f>IFERROR('Plan Actual'!I227/'Tiempos de producción'!$E109,"")</f>
        <v/>
      </c>
      <c r="I109" s="345" t="str">
        <f>IFERROR('Plan Actual'!J227/'Tiempos de producción'!$E109,"")</f>
        <v/>
      </c>
      <c r="J109" s="345" t="str">
        <f>IFERROR('Plan Actual'!K227/'Tiempos de producción'!$E109,"")</f>
        <v/>
      </c>
      <c r="K109" s="345" t="str">
        <f>IFERROR('Plan Actual'!L227/'Tiempos de producción'!$E109,"")</f>
        <v/>
      </c>
      <c r="L109" s="345" t="str">
        <f>IFERROR('Plan Actual'!M227/'Tiempos de producción'!$E109,"")</f>
        <v/>
      </c>
      <c r="M109" s="345" t="str">
        <f>IFERROR('Plan Actual'!N227/'Tiempos de producción'!$E109,"")</f>
        <v/>
      </c>
      <c r="N109" s="345" t="str">
        <f>IFERROR('Plan Actual'!O227/'Tiempos de producción'!$E109,"")</f>
        <v/>
      </c>
      <c r="O109" s="345" t="str">
        <f>IFERROR('Plan Actual'!P227/'Tiempos de producción'!$E109,"")</f>
        <v/>
      </c>
      <c r="P109" s="345" t="str">
        <f>IFERROR('Plan Actual'!Q227/'Tiempos de producción'!$E109,"")</f>
        <v/>
      </c>
      <c r="Q109" s="345" t="str">
        <f>IFERROR('Plan Actual'!R227/'Tiempos de producción'!$E109,"")</f>
        <v/>
      </c>
      <c r="R109" s="345" t="str">
        <f>IFERROR('Plan Actual'!S227/'Tiempos de producción'!$E109,"")</f>
        <v/>
      </c>
      <c r="S109" s="345" t="str">
        <f>IFERROR('Plan Actual'!T227/'Tiempos de producción'!$E109,"")</f>
        <v/>
      </c>
      <c r="T109" s="345" t="str">
        <f>IFERROR('Plan Actual'!U227/'Tiempos de producción'!$E109,"")</f>
        <v/>
      </c>
      <c r="U109" s="345" t="str">
        <f>IFERROR('Plan Actual'!V227/'Tiempos de producción'!$E109,"")</f>
        <v/>
      </c>
      <c r="V109" s="345" t="str">
        <f>IFERROR('Plan Actual'!W227/'Tiempos de producción'!$E109,"")</f>
        <v/>
      </c>
      <c r="W109" s="345" t="str">
        <f>IFERROR('Plan Actual'!X227/'Tiempos de producción'!$E109,"")</f>
        <v/>
      </c>
      <c r="X109" s="345" t="str">
        <f>IFERROR('Plan Actual'!Y227/'Tiempos de producción'!$E109,"")</f>
        <v/>
      </c>
      <c r="Y109" s="345" t="str">
        <f>IFERROR('Plan Actual'!Z227/'Tiempos de producción'!$E109,"")</f>
        <v/>
      </c>
      <c r="Z109" s="345" t="str">
        <f>IFERROR('Plan Actual'!AA227/'Tiempos de producción'!$E109,"")</f>
        <v/>
      </c>
      <c r="AA109" s="390"/>
    </row>
    <row r="110" spans="2:27">
      <c r="B110" s="194" t="s">
        <v>20</v>
      </c>
      <c r="C110" s="159">
        <f>'Plan Actual'!B228</f>
        <v>0</v>
      </c>
      <c r="D110" s="159">
        <f>'Plan Actual'!C228</f>
        <v>0</v>
      </c>
      <c r="E110" s="369" t="str">
        <f>IFERROR(VLOOKUP(C110,'[5]Base de Datos CSL'!$B$8:$J$297,9,FALSE),"")</f>
        <v/>
      </c>
      <c r="F110" s="345" t="str">
        <f>IFERROR('Plan Actual'!G229/'Tiempos de producción'!$E110,"")</f>
        <v/>
      </c>
      <c r="G110" s="345" t="str">
        <f>IFERROR('Plan Actual'!H229/'Tiempos de producción'!$E110,"")</f>
        <v/>
      </c>
      <c r="H110" s="345" t="str">
        <f>IFERROR('Plan Actual'!I229/'Tiempos de producción'!$E110,"")</f>
        <v/>
      </c>
      <c r="I110" s="345" t="str">
        <f>IFERROR('Plan Actual'!J229/'Tiempos de producción'!$E110,"")</f>
        <v/>
      </c>
      <c r="J110" s="345" t="str">
        <f>IFERROR('Plan Actual'!K229/'Tiempos de producción'!$E110,"")</f>
        <v/>
      </c>
      <c r="K110" s="345" t="str">
        <f>IFERROR('Plan Actual'!L229/'Tiempos de producción'!$E110,"")</f>
        <v/>
      </c>
      <c r="L110" s="345" t="str">
        <f>IFERROR('Plan Actual'!M229/'Tiempos de producción'!$E110,"")</f>
        <v/>
      </c>
      <c r="M110" s="345" t="str">
        <f>IFERROR('Plan Actual'!N229/'Tiempos de producción'!$E110,"")</f>
        <v/>
      </c>
      <c r="N110" s="345" t="str">
        <f>IFERROR('Plan Actual'!O229/'Tiempos de producción'!$E110,"")</f>
        <v/>
      </c>
      <c r="O110" s="345" t="str">
        <f>IFERROR('Plan Actual'!P229/'Tiempos de producción'!$E110,"")</f>
        <v/>
      </c>
      <c r="P110" s="345" t="str">
        <f>IFERROR('Plan Actual'!Q229/'Tiempos de producción'!$E110,"")</f>
        <v/>
      </c>
      <c r="Q110" s="345" t="str">
        <f>IFERROR('Plan Actual'!R229/'Tiempos de producción'!$E110,"")</f>
        <v/>
      </c>
      <c r="R110" s="345" t="str">
        <f>IFERROR('Plan Actual'!S229/'Tiempos de producción'!$E110,"")</f>
        <v/>
      </c>
      <c r="S110" s="345" t="str">
        <f>IFERROR('Plan Actual'!T229/'Tiempos de producción'!$E110,"")</f>
        <v/>
      </c>
      <c r="T110" s="345" t="str">
        <f>IFERROR('Plan Actual'!U229/'Tiempos de producción'!$E110,"")</f>
        <v/>
      </c>
      <c r="U110" s="345" t="str">
        <f>IFERROR('Plan Actual'!V229/'Tiempos de producción'!$E110,"")</f>
        <v/>
      </c>
      <c r="V110" s="345" t="str">
        <f>IFERROR('Plan Actual'!W229/'Tiempos de producción'!$E110,"")</f>
        <v/>
      </c>
      <c r="W110" s="345" t="str">
        <f>IFERROR('Plan Actual'!X229/'Tiempos de producción'!$E110,"")</f>
        <v/>
      </c>
      <c r="X110" s="345" t="str">
        <f>IFERROR('Plan Actual'!Y229/'Tiempos de producción'!$E110,"")</f>
        <v/>
      </c>
      <c r="Y110" s="345" t="str">
        <f>IFERROR('Plan Actual'!Z229/'Tiempos de producción'!$E110,"")</f>
        <v/>
      </c>
      <c r="Z110" s="345" t="str">
        <f>IFERROR('Plan Actual'!AA229/'Tiempos de producción'!$E110,"")</f>
        <v/>
      </c>
      <c r="AA110" s="390"/>
    </row>
    <row r="111" spans="2:27">
      <c r="B111" s="194" t="s">
        <v>20</v>
      </c>
      <c r="C111" s="159">
        <f>'Plan Actual'!B230</f>
        <v>0</v>
      </c>
      <c r="D111" s="159">
        <f>'Plan Actual'!C230</f>
        <v>0</v>
      </c>
      <c r="E111" s="369" t="str">
        <f>IFERROR(VLOOKUP(C111,'[5]Base de Datos CSL'!$B$8:$J$297,9,FALSE),"")</f>
        <v/>
      </c>
      <c r="F111" s="345" t="str">
        <f>IFERROR('Plan Actual'!G231/'Tiempos de producción'!$E111,"")</f>
        <v/>
      </c>
      <c r="G111" s="345" t="str">
        <f>IFERROR('Plan Actual'!H231/'Tiempos de producción'!$E111,"")</f>
        <v/>
      </c>
      <c r="H111" s="345" t="str">
        <f>IFERROR('Plan Actual'!I231/'Tiempos de producción'!$E111,"")</f>
        <v/>
      </c>
      <c r="I111" s="345" t="str">
        <f>IFERROR('Plan Actual'!J231/'Tiempos de producción'!$E111,"")</f>
        <v/>
      </c>
      <c r="J111" s="345" t="str">
        <f>IFERROR('Plan Actual'!K231/'Tiempos de producción'!$E111,"")</f>
        <v/>
      </c>
      <c r="K111" s="345" t="str">
        <f>IFERROR('Plan Actual'!L231/'Tiempos de producción'!$E111,"")</f>
        <v/>
      </c>
      <c r="L111" s="345" t="str">
        <f>IFERROR('Plan Actual'!M231/'Tiempos de producción'!$E111,"")</f>
        <v/>
      </c>
      <c r="M111" s="345" t="str">
        <f>IFERROR('Plan Actual'!N231/'Tiempos de producción'!$E111,"")</f>
        <v/>
      </c>
      <c r="N111" s="345" t="str">
        <f>IFERROR('Plan Actual'!O231/'Tiempos de producción'!$E111,"")</f>
        <v/>
      </c>
      <c r="O111" s="345" t="str">
        <f>IFERROR('Plan Actual'!P231/'Tiempos de producción'!$E111,"")</f>
        <v/>
      </c>
      <c r="P111" s="345" t="str">
        <f>IFERROR('Plan Actual'!Q231/'Tiempos de producción'!$E111,"")</f>
        <v/>
      </c>
      <c r="Q111" s="345" t="str">
        <f>IFERROR('Plan Actual'!R231/'Tiempos de producción'!$E111,"")</f>
        <v/>
      </c>
      <c r="R111" s="345" t="str">
        <f>IFERROR('Plan Actual'!S231/'Tiempos de producción'!$E111,"")</f>
        <v/>
      </c>
      <c r="S111" s="345" t="str">
        <f>IFERROR('Plan Actual'!T231/'Tiempos de producción'!$E111,"")</f>
        <v/>
      </c>
      <c r="T111" s="345" t="str">
        <f>IFERROR('Plan Actual'!U231/'Tiempos de producción'!$E111,"")</f>
        <v/>
      </c>
      <c r="U111" s="345" t="str">
        <f>IFERROR('Plan Actual'!V231/'Tiempos de producción'!$E111,"")</f>
        <v/>
      </c>
      <c r="V111" s="345" t="str">
        <f>IFERROR('Plan Actual'!W231/'Tiempos de producción'!$E111,"")</f>
        <v/>
      </c>
      <c r="W111" s="345" t="str">
        <f>IFERROR('Plan Actual'!X231/'Tiempos de producción'!$E111,"")</f>
        <v/>
      </c>
      <c r="X111" s="345" t="str">
        <f>IFERROR('Plan Actual'!Y231/'Tiempos de producción'!$E111,"")</f>
        <v/>
      </c>
      <c r="Y111" s="345" t="str">
        <f>IFERROR('Plan Actual'!Z231/'Tiempos de producción'!$E111,"")</f>
        <v/>
      </c>
      <c r="Z111" s="345" t="str">
        <f>IFERROR('Plan Actual'!AA231/'Tiempos de producción'!$E111,"")</f>
        <v/>
      </c>
      <c r="AA111" s="390"/>
    </row>
    <row r="112" spans="2:27">
      <c r="B112" s="194" t="s">
        <v>20</v>
      </c>
      <c r="C112" s="159">
        <f>'Plan Actual'!B232</f>
        <v>0</v>
      </c>
      <c r="D112" s="159">
        <f>'Plan Actual'!C232</f>
        <v>0</v>
      </c>
      <c r="E112" s="369" t="str">
        <f>IFERROR(VLOOKUP(C112,'[5]Base de Datos CSL'!$B$8:$J$297,9,FALSE),"")</f>
        <v/>
      </c>
      <c r="F112" s="345" t="str">
        <f>IFERROR('Plan Actual'!G233/'Tiempos de producción'!$E112,"")</f>
        <v/>
      </c>
      <c r="G112" s="345" t="str">
        <f>IFERROR('Plan Actual'!H233/'Tiempos de producción'!$E112,"")</f>
        <v/>
      </c>
      <c r="H112" s="345" t="str">
        <f>IFERROR('Plan Actual'!I233/'Tiempos de producción'!$E112,"")</f>
        <v/>
      </c>
      <c r="I112" s="345" t="str">
        <f>IFERROR('Plan Actual'!J233/'Tiempos de producción'!$E112,"")</f>
        <v/>
      </c>
      <c r="J112" s="345" t="str">
        <f>IFERROR('Plan Actual'!K233/'Tiempos de producción'!$E112,"")</f>
        <v/>
      </c>
      <c r="K112" s="345" t="str">
        <f>IFERROR('Plan Actual'!L233/'Tiempos de producción'!$E112,"")</f>
        <v/>
      </c>
      <c r="L112" s="345" t="str">
        <f>IFERROR('Plan Actual'!M233/'Tiempos de producción'!$E112,"")</f>
        <v/>
      </c>
      <c r="M112" s="345" t="str">
        <f>IFERROR('Plan Actual'!N233/'Tiempos de producción'!$E112,"")</f>
        <v/>
      </c>
      <c r="N112" s="345" t="str">
        <f>IFERROR('Plan Actual'!O233/'Tiempos de producción'!$E112,"")</f>
        <v/>
      </c>
      <c r="O112" s="345" t="str">
        <f>IFERROR('Plan Actual'!P233/'Tiempos de producción'!$E112,"")</f>
        <v/>
      </c>
      <c r="P112" s="345" t="str">
        <f>IFERROR('Plan Actual'!Q233/'Tiempos de producción'!$E112,"")</f>
        <v/>
      </c>
      <c r="Q112" s="345" t="str">
        <f>IFERROR('Plan Actual'!R233/'Tiempos de producción'!$E112,"")</f>
        <v/>
      </c>
      <c r="R112" s="345" t="str">
        <f>IFERROR('Plan Actual'!S233/'Tiempos de producción'!$E112,"")</f>
        <v/>
      </c>
      <c r="S112" s="345" t="str">
        <f>IFERROR('Plan Actual'!T233/'Tiempos de producción'!$E112,"")</f>
        <v/>
      </c>
      <c r="T112" s="345" t="str">
        <f>IFERROR('Plan Actual'!U233/'Tiempos de producción'!$E112,"")</f>
        <v/>
      </c>
      <c r="U112" s="345" t="str">
        <f>IFERROR('Plan Actual'!V233/'Tiempos de producción'!$E112,"")</f>
        <v/>
      </c>
      <c r="V112" s="345" t="str">
        <f>IFERROR('Plan Actual'!W233/'Tiempos de producción'!$E112,"")</f>
        <v/>
      </c>
      <c r="W112" s="345" t="str">
        <f>IFERROR('Plan Actual'!X233/'Tiempos de producción'!$E112,"")</f>
        <v/>
      </c>
      <c r="X112" s="345" t="str">
        <f>IFERROR('Plan Actual'!Y233/'Tiempos de producción'!$E112,"")</f>
        <v/>
      </c>
      <c r="Y112" s="345" t="str">
        <f>IFERROR('Plan Actual'!Z233/'Tiempos de producción'!$E112,"")</f>
        <v/>
      </c>
      <c r="Z112" s="345" t="str">
        <f>IFERROR('Plan Actual'!AA233/'Tiempos de producción'!$E112,"")</f>
        <v/>
      </c>
      <c r="AA112" s="390"/>
    </row>
    <row r="113" spans="2:27">
      <c r="B113" s="571" t="s">
        <v>20</v>
      </c>
      <c r="C113" s="387"/>
      <c r="D113" s="569" t="s">
        <v>569</v>
      </c>
      <c r="E113" s="387"/>
      <c r="F113" s="289">
        <f t="shared" ref="F113:Z113" si="10">SUM(F108:F112)</f>
        <v>0</v>
      </c>
      <c r="G113" s="289">
        <f t="shared" si="10"/>
        <v>0</v>
      </c>
      <c r="H113" s="289">
        <f t="shared" si="10"/>
        <v>0</v>
      </c>
      <c r="I113" s="289">
        <f t="shared" si="10"/>
        <v>0</v>
      </c>
      <c r="J113" s="289">
        <f t="shared" si="10"/>
        <v>0</v>
      </c>
      <c r="K113" s="289">
        <f t="shared" si="10"/>
        <v>0</v>
      </c>
      <c r="L113" s="289">
        <f t="shared" si="10"/>
        <v>0</v>
      </c>
      <c r="M113" s="289">
        <f t="shared" si="10"/>
        <v>0</v>
      </c>
      <c r="N113" s="289">
        <f t="shared" si="10"/>
        <v>0</v>
      </c>
      <c r="O113" s="289">
        <f t="shared" si="10"/>
        <v>0</v>
      </c>
      <c r="P113" s="289">
        <f t="shared" si="10"/>
        <v>0</v>
      </c>
      <c r="Q113" s="289">
        <f t="shared" si="10"/>
        <v>0</v>
      </c>
      <c r="R113" s="289">
        <f t="shared" si="10"/>
        <v>0</v>
      </c>
      <c r="S113" s="289">
        <f t="shared" si="10"/>
        <v>0</v>
      </c>
      <c r="T113" s="289">
        <f t="shared" si="10"/>
        <v>0</v>
      </c>
      <c r="U113" s="289">
        <f t="shared" si="10"/>
        <v>0</v>
      </c>
      <c r="V113" s="289">
        <f t="shared" si="10"/>
        <v>0</v>
      </c>
      <c r="W113" s="289">
        <f t="shared" si="10"/>
        <v>0</v>
      </c>
      <c r="X113" s="289">
        <f t="shared" si="10"/>
        <v>0</v>
      </c>
      <c r="Y113" s="289">
        <f t="shared" si="10"/>
        <v>0</v>
      </c>
      <c r="Z113" s="289">
        <f t="shared" si="10"/>
        <v>0</v>
      </c>
      <c r="AA113" s="374"/>
    </row>
    <row r="114" spans="2:27">
      <c r="B114" s="194" t="s">
        <v>21</v>
      </c>
      <c r="C114" s="159">
        <f>'Plan Actual'!B237</f>
        <v>0</v>
      </c>
      <c r="D114" s="159">
        <f>'Plan Actual'!C237</f>
        <v>0</v>
      </c>
      <c r="E114" s="369" t="str">
        <f>IFERROR(VLOOKUP(C114,'[5]Base de Datos CSL'!$B$8:$J$297,9,FALSE),"")</f>
        <v/>
      </c>
      <c r="F114" s="345" t="str">
        <f>IFERROR('Plan Actual'!G238/'Tiempos de producción'!$E114,"")</f>
        <v/>
      </c>
      <c r="G114" s="345" t="str">
        <f>IFERROR('Plan Actual'!H238/'Tiempos de producción'!$E114,"")</f>
        <v/>
      </c>
      <c r="H114" s="345" t="str">
        <f>IFERROR('Plan Actual'!I238/'Tiempos de producción'!$E114,"")</f>
        <v/>
      </c>
      <c r="I114" s="345" t="str">
        <f>IFERROR('Plan Actual'!J238/'Tiempos de producción'!$E114,"")</f>
        <v/>
      </c>
      <c r="J114" s="345" t="str">
        <f>IFERROR('Plan Actual'!K238/'Tiempos de producción'!$E114,"")</f>
        <v/>
      </c>
      <c r="K114" s="345" t="str">
        <f>IFERROR('Plan Actual'!L238/'Tiempos de producción'!$E114,"")</f>
        <v/>
      </c>
      <c r="L114" s="345" t="str">
        <f>IFERROR('Plan Actual'!M238/'Tiempos de producción'!$E114,"")</f>
        <v/>
      </c>
      <c r="M114" s="345" t="str">
        <f>IFERROR('Plan Actual'!N238/'Tiempos de producción'!$E114,"")</f>
        <v/>
      </c>
      <c r="N114" s="345" t="str">
        <f>IFERROR('Plan Actual'!O238/'Tiempos de producción'!$E114,"")</f>
        <v/>
      </c>
      <c r="O114" s="345" t="str">
        <f>IFERROR('Plan Actual'!P238/'Tiempos de producción'!$E114,"")</f>
        <v/>
      </c>
      <c r="P114" s="345" t="str">
        <f>IFERROR('Plan Actual'!Q238/'Tiempos de producción'!$E114,"")</f>
        <v/>
      </c>
      <c r="Q114" s="345" t="str">
        <f>IFERROR('Plan Actual'!R238/'Tiempos de producción'!$E114,"")</f>
        <v/>
      </c>
      <c r="R114" s="345" t="str">
        <f>IFERROR('Plan Actual'!S238/'Tiempos de producción'!$E114,"")</f>
        <v/>
      </c>
      <c r="S114" s="345" t="str">
        <f>IFERROR('Plan Actual'!T238/'Tiempos de producción'!$E114,"")</f>
        <v/>
      </c>
      <c r="T114" s="345" t="str">
        <f>IFERROR('Plan Actual'!U238/'Tiempos de producción'!$E114,"")</f>
        <v/>
      </c>
      <c r="U114" s="345" t="str">
        <f>IFERROR('Plan Actual'!V238/'Tiempos de producción'!$E114,"")</f>
        <v/>
      </c>
      <c r="V114" s="345" t="str">
        <f>IFERROR('Plan Actual'!W238/'Tiempos de producción'!$E114,"")</f>
        <v/>
      </c>
      <c r="W114" s="345" t="str">
        <f>IFERROR('Plan Actual'!X238/'Tiempos de producción'!$E114,"")</f>
        <v/>
      </c>
      <c r="X114" s="345" t="str">
        <f>IFERROR('Plan Actual'!Y238/'Tiempos de producción'!$E114,"")</f>
        <v/>
      </c>
      <c r="Y114" s="345" t="str">
        <f>IFERROR('Plan Actual'!Z238/'Tiempos de producción'!$E114,"")</f>
        <v/>
      </c>
      <c r="Z114" s="345" t="str">
        <f>IFERROR('Plan Actual'!AA238/'Tiempos de producción'!$E114,"")</f>
        <v/>
      </c>
      <c r="AA114" s="566">
        <f>SUM(F122:Z122)</f>
        <v>0</v>
      </c>
    </row>
    <row r="115" spans="2:27">
      <c r="B115" s="194" t="s">
        <v>21</v>
      </c>
      <c r="C115" s="159">
        <f>'Plan Actual'!B239</f>
        <v>0</v>
      </c>
      <c r="D115" s="159">
        <f>'Plan Actual'!C239</f>
        <v>0</v>
      </c>
      <c r="E115" s="369" t="str">
        <f>IFERROR(VLOOKUP(C115,'[5]Base de Datos CSL'!$B$8:$J$297,9,FALSE),"")</f>
        <v/>
      </c>
      <c r="F115" s="345" t="str">
        <f>IFERROR('Plan Actual'!G240/'Tiempos de producción'!$E115,"")</f>
        <v/>
      </c>
      <c r="G115" s="345" t="str">
        <f>IFERROR('Plan Actual'!H240/'Tiempos de producción'!$E115,"")</f>
        <v/>
      </c>
      <c r="H115" s="345" t="str">
        <f>IFERROR('Plan Actual'!I240/'Tiempos de producción'!$E115,"")</f>
        <v/>
      </c>
      <c r="I115" s="345" t="str">
        <f>IFERROR('Plan Actual'!J240/'Tiempos de producción'!$E115,"")</f>
        <v/>
      </c>
      <c r="J115" s="345" t="str">
        <f>IFERROR('Plan Actual'!K240/'Tiempos de producción'!$E115,"")</f>
        <v/>
      </c>
      <c r="K115" s="345" t="str">
        <f>IFERROR('Plan Actual'!L240/'Tiempos de producción'!$E115,"")</f>
        <v/>
      </c>
      <c r="L115" s="345" t="str">
        <f>IFERROR('Plan Actual'!M240/'Tiempos de producción'!$E115,"")</f>
        <v/>
      </c>
      <c r="M115" s="345" t="str">
        <f>IFERROR('Plan Actual'!N240/'Tiempos de producción'!$E115,"")</f>
        <v/>
      </c>
      <c r="N115" s="345" t="str">
        <f>IFERROR('Plan Actual'!O240/'Tiempos de producción'!$E115,"")</f>
        <v/>
      </c>
      <c r="O115" s="345" t="str">
        <f>IFERROR('Plan Actual'!P240/'Tiempos de producción'!$E115,"")</f>
        <v/>
      </c>
      <c r="P115" s="345" t="str">
        <f>IFERROR('Plan Actual'!Q240/'Tiempos de producción'!$E115,"")</f>
        <v/>
      </c>
      <c r="Q115" s="345" t="str">
        <f>IFERROR('Plan Actual'!R240/'Tiempos de producción'!$E115,"")</f>
        <v/>
      </c>
      <c r="R115" s="345" t="str">
        <f>IFERROR('Plan Actual'!S240/'Tiempos de producción'!$E115,"")</f>
        <v/>
      </c>
      <c r="S115" s="345" t="str">
        <f>IFERROR('Plan Actual'!T240/'Tiempos de producción'!$E115,"")</f>
        <v/>
      </c>
      <c r="T115" s="345" t="str">
        <f>IFERROR('Plan Actual'!U240/'Tiempos de producción'!$E115,"")</f>
        <v/>
      </c>
      <c r="U115" s="345" t="str">
        <f>IFERROR('Plan Actual'!V240/'Tiempos de producción'!$E115,"")</f>
        <v/>
      </c>
      <c r="V115" s="345" t="str">
        <f>IFERROR('Plan Actual'!W240/'Tiempos de producción'!$E115,"")</f>
        <v/>
      </c>
      <c r="W115" s="345" t="str">
        <f>IFERROR('Plan Actual'!X240/'Tiempos de producción'!$E115,"")</f>
        <v/>
      </c>
      <c r="X115" s="345" t="str">
        <f>IFERROR('Plan Actual'!Y240/'Tiempos de producción'!$E115,"")</f>
        <v/>
      </c>
      <c r="Y115" s="345" t="str">
        <f>IFERROR('Plan Actual'!Z240/'Tiempos de producción'!$E115,"")</f>
        <v/>
      </c>
      <c r="Z115" s="345" t="str">
        <f>IFERROR('Plan Actual'!AA240/'Tiempos de producción'!$E115,"")</f>
        <v/>
      </c>
      <c r="AA115" s="390"/>
    </row>
    <row r="116" spans="2:27">
      <c r="B116" s="194" t="s">
        <v>21</v>
      </c>
      <c r="C116" s="159">
        <f>'Plan Actual'!B241</f>
        <v>0</v>
      </c>
      <c r="D116" s="159">
        <f>'Plan Actual'!C241</f>
        <v>0</v>
      </c>
      <c r="E116" s="369" t="str">
        <f>IFERROR(VLOOKUP(C116,'[5]Base de Datos CSL'!$B$8:$J$297,9,FALSE),"")</f>
        <v/>
      </c>
      <c r="F116" s="345" t="str">
        <f>IFERROR('Plan Actual'!G242/'Tiempos de producción'!$E116,"")</f>
        <v/>
      </c>
      <c r="G116" s="345" t="str">
        <f>IFERROR('Plan Actual'!H242/'Tiempos de producción'!$E116,"")</f>
        <v/>
      </c>
      <c r="H116" s="345" t="str">
        <f>IFERROR('Plan Actual'!I242/'Tiempos de producción'!$E116,"")</f>
        <v/>
      </c>
      <c r="I116" s="345" t="str">
        <f>IFERROR('Plan Actual'!J242/'Tiempos de producción'!$E116,"")</f>
        <v/>
      </c>
      <c r="J116" s="345" t="str">
        <f>IFERROR('Plan Actual'!K242/'Tiempos de producción'!$E116,"")</f>
        <v/>
      </c>
      <c r="K116" s="345" t="str">
        <f>IFERROR('Plan Actual'!L242/'Tiempos de producción'!$E116,"")</f>
        <v/>
      </c>
      <c r="L116" s="345" t="str">
        <f>IFERROR('Plan Actual'!M242/'Tiempos de producción'!$E116,"")</f>
        <v/>
      </c>
      <c r="M116" s="345" t="str">
        <f>IFERROR('Plan Actual'!N242/'Tiempos de producción'!$E116,"")</f>
        <v/>
      </c>
      <c r="N116" s="345" t="str">
        <f>IFERROR('Plan Actual'!O242/'Tiempos de producción'!$E116,"")</f>
        <v/>
      </c>
      <c r="O116" s="345" t="str">
        <f>IFERROR('Plan Actual'!P242/'Tiempos de producción'!$E116,"")</f>
        <v/>
      </c>
      <c r="P116" s="345" t="str">
        <f>IFERROR('Plan Actual'!Q242/'Tiempos de producción'!$E116,"")</f>
        <v/>
      </c>
      <c r="Q116" s="345" t="str">
        <f>IFERROR('Plan Actual'!R242/'Tiempos de producción'!$E116,"")</f>
        <v/>
      </c>
      <c r="R116" s="345" t="str">
        <f>IFERROR('Plan Actual'!S242/'Tiempos de producción'!$E116,"")</f>
        <v/>
      </c>
      <c r="S116" s="345" t="str">
        <f>IFERROR('Plan Actual'!T242/'Tiempos de producción'!$E116,"")</f>
        <v/>
      </c>
      <c r="T116" s="345" t="str">
        <f>IFERROR('Plan Actual'!U242/'Tiempos de producción'!$E116,"")</f>
        <v/>
      </c>
      <c r="U116" s="345" t="str">
        <f>IFERROR('Plan Actual'!V242/'Tiempos de producción'!$E116,"")</f>
        <v/>
      </c>
      <c r="V116" s="345" t="str">
        <f>IFERROR('Plan Actual'!W242/'Tiempos de producción'!$E116,"")</f>
        <v/>
      </c>
      <c r="W116" s="345" t="str">
        <f>IFERROR('Plan Actual'!X242/'Tiempos de producción'!$E116,"")</f>
        <v/>
      </c>
      <c r="X116" s="345" t="str">
        <f>IFERROR('Plan Actual'!Y242/'Tiempos de producción'!$E116,"")</f>
        <v/>
      </c>
      <c r="Y116" s="345" t="str">
        <f>IFERROR('Plan Actual'!Z242/'Tiempos de producción'!$E116,"")</f>
        <v/>
      </c>
      <c r="Z116" s="345" t="str">
        <f>IFERROR('Plan Actual'!AA242/'Tiempos de producción'!$E116,"")</f>
        <v/>
      </c>
      <c r="AA116" s="390"/>
    </row>
    <row r="117" spans="2:27">
      <c r="B117" s="194" t="s">
        <v>21</v>
      </c>
      <c r="C117" s="159">
        <f>'Plan Actual'!B243</f>
        <v>0</v>
      </c>
      <c r="D117" s="159">
        <f>'Plan Actual'!C243</f>
        <v>0</v>
      </c>
      <c r="E117" s="369" t="str">
        <f>IFERROR(VLOOKUP(C117,'[5]Base de Datos CSL'!$B$8:$J$297,9,FALSE),"")</f>
        <v/>
      </c>
      <c r="F117" s="345" t="str">
        <f>IFERROR('Plan Actual'!G244/'Tiempos de producción'!$E117,"")</f>
        <v/>
      </c>
      <c r="G117" s="345" t="str">
        <f>IFERROR('Plan Actual'!H244/'Tiempos de producción'!$E117,"")</f>
        <v/>
      </c>
      <c r="H117" s="345" t="str">
        <f>IFERROR('Plan Actual'!I244/'Tiempos de producción'!$E117,"")</f>
        <v/>
      </c>
      <c r="I117" s="345" t="str">
        <f>IFERROR('Plan Actual'!J244/'Tiempos de producción'!$E117,"")</f>
        <v/>
      </c>
      <c r="J117" s="345" t="str">
        <f>IFERROR('Plan Actual'!K244/'Tiempos de producción'!$E117,"")</f>
        <v/>
      </c>
      <c r="K117" s="345" t="str">
        <f>IFERROR('Plan Actual'!L244/'Tiempos de producción'!$E117,"")</f>
        <v/>
      </c>
      <c r="L117" s="345" t="str">
        <f>IFERROR('Plan Actual'!M244/'Tiempos de producción'!$E117,"")</f>
        <v/>
      </c>
      <c r="M117" s="345" t="str">
        <f>IFERROR('Plan Actual'!N244/'Tiempos de producción'!$E117,"")</f>
        <v/>
      </c>
      <c r="N117" s="345" t="str">
        <f>IFERROR('Plan Actual'!O244/'Tiempos de producción'!$E117,"")</f>
        <v/>
      </c>
      <c r="O117" s="345" t="str">
        <f>IFERROR('Plan Actual'!P244/'Tiempos de producción'!$E117,"")</f>
        <v/>
      </c>
      <c r="P117" s="345" t="str">
        <f>IFERROR('Plan Actual'!Q244/'Tiempos de producción'!$E117,"")</f>
        <v/>
      </c>
      <c r="Q117" s="345" t="str">
        <f>IFERROR('Plan Actual'!R244/'Tiempos de producción'!$E117,"")</f>
        <v/>
      </c>
      <c r="R117" s="345" t="str">
        <f>IFERROR('Plan Actual'!S244/'Tiempos de producción'!$E117,"")</f>
        <v/>
      </c>
      <c r="S117" s="345" t="str">
        <f>IFERROR('Plan Actual'!T244/'Tiempos de producción'!$E117,"")</f>
        <v/>
      </c>
      <c r="T117" s="345" t="str">
        <f>IFERROR('Plan Actual'!U244/'Tiempos de producción'!$E117,"")</f>
        <v/>
      </c>
      <c r="U117" s="345" t="str">
        <f>IFERROR('Plan Actual'!V244/'Tiempos de producción'!$E117,"")</f>
        <v/>
      </c>
      <c r="V117" s="345" t="str">
        <f>IFERROR('Plan Actual'!W244/'Tiempos de producción'!$E117,"")</f>
        <v/>
      </c>
      <c r="W117" s="345" t="str">
        <f>IFERROR('Plan Actual'!X244/'Tiempos de producción'!$E117,"")</f>
        <v/>
      </c>
      <c r="X117" s="345" t="str">
        <f>IFERROR('Plan Actual'!Y244/'Tiempos de producción'!$E117,"")</f>
        <v/>
      </c>
      <c r="Y117" s="345" t="str">
        <f>IFERROR('Plan Actual'!Z244/'Tiempos de producción'!$E117,"")</f>
        <v/>
      </c>
      <c r="Z117" s="345" t="str">
        <f>IFERROR('Plan Actual'!AA244/'Tiempos de producción'!$E117,"")</f>
        <v/>
      </c>
      <c r="AA117" s="390"/>
    </row>
    <row r="118" spans="2:27">
      <c r="B118" s="194" t="s">
        <v>21</v>
      </c>
      <c r="C118" s="159">
        <f>'Plan Actual'!B245</f>
        <v>0</v>
      </c>
      <c r="D118" s="159">
        <f>'Plan Actual'!C245</f>
        <v>0</v>
      </c>
      <c r="E118" s="369" t="str">
        <f>IFERROR(VLOOKUP(C118,'[5]Base de Datos CSL'!$B$8:$J$297,9,FALSE),"")</f>
        <v/>
      </c>
      <c r="F118" s="345" t="str">
        <f>IFERROR('Plan Actual'!G246/'Tiempos de producción'!$E118,"")</f>
        <v/>
      </c>
      <c r="G118" s="345" t="str">
        <f>IFERROR('Plan Actual'!H246/'Tiempos de producción'!$E118,"")</f>
        <v/>
      </c>
      <c r="H118" s="345" t="str">
        <f>IFERROR('Plan Actual'!I246/'Tiempos de producción'!$E118,"")</f>
        <v/>
      </c>
      <c r="I118" s="345" t="str">
        <f>IFERROR('Plan Actual'!J246/'Tiempos de producción'!$E118,"")</f>
        <v/>
      </c>
      <c r="J118" s="345" t="str">
        <f>IFERROR('Plan Actual'!K246/'Tiempos de producción'!$E118,"")</f>
        <v/>
      </c>
      <c r="K118" s="345" t="str">
        <f>IFERROR('Plan Actual'!L246/'Tiempos de producción'!$E118,"")</f>
        <v/>
      </c>
      <c r="L118" s="345" t="str">
        <f>IFERROR('Plan Actual'!M246/'Tiempos de producción'!$E118,"")</f>
        <v/>
      </c>
      <c r="M118" s="345" t="str">
        <f>IFERROR('Plan Actual'!N246/'Tiempos de producción'!$E118,"")</f>
        <v/>
      </c>
      <c r="N118" s="345" t="str">
        <f>IFERROR('Plan Actual'!O246/'Tiempos de producción'!$E118,"")</f>
        <v/>
      </c>
      <c r="O118" s="345" t="str">
        <f>IFERROR('Plan Actual'!P246/'Tiempos de producción'!$E118,"")</f>
        <v/>
      </c>
      <c r="P118" s="345" t="str">
        <f>IFERROR('Plan Actual'!Q246/'Tiempos de producción'!$E118,"")</f>
        <v/>
      </c>
      <c r="Q118" s="345" t="str">
        <f>IFERROR('Plan Actual'!R246/'Tiempos de producción'!$E118,"")</f>
        <v/>
      </c>
      <c r="R118" s="345" t="str">
        <f>IFERROR('Plan Actual'!S246/'Tiempos de producción'!$E118,"")</f>
        <v/>
      </c>
      <c r="S118" s="345" t="str">
        <f>IFERROR('Plan Actual'!T246/'Tiempos de producción'!$E118,"")</f>
        <v/>
      </c>
      <c r="T118" s="345" t="str">
        <f>IFERROR('Plan Actual'!U246/'Tiempos de producción'!$E118,"")</f>
        <v/>
      </c>
      <c r="U118" s="345" t="str">
        <f>IFERROR('Plan Actual'!V246/'Tiempos de producción'!$E118,"")</f>
        <v/>
      </c>
      <c r="V118" s="345" t="str">
        <f>IFERROR('Plan Actual'!W246/'Tiempos de producción'!$E118,"")</f>
        <v/>
      </c>
      <c r="W118" s="345" t="str">
        <f>IFERROR('Plan Actual'!X246/'Tiempos de producción'!$E118,"")</f>
        <v/>
      </c>
      <c r="X118" s="345" t="str">
        <f>IFERROR('Plan Actual'!Y246/'Tiempos de producción'!$E118,"")</f>
        <v/>
      </c>
      <c r="Y118" s="345" t="str">
        <f>IFERROR('Plan Actual'!Z246/'Tiempos de producción'!$E118,"")</f>
        <v/>
      </c>
      <c r="Z118" s="345" t="str">
        <f>IFERROR('Plan Actual'!AA246/'Tiempos de producción'!$E118,"")</f>
        <v/>
      </c>
      <c r="AA118" s="390"/>
    </row>
    <row r="119" spans="2:27">
      <c r="B119" s="194" t="s">
        <v>21</v>
      </c>
      <c r="C119" s="159">
        <f>'Plan Actual'!B247</f>
        <v>0</v>
      </c>
      <c r="D119" s="159">
        <f>'Plan Actual'!C247</f>
        <v>0</v>
      </c>
      <c r="E119" s="369" t="str">
        <f>IFERROR(VLOOKUP(C119,'[5]Base de Datos CSL'!$B$8:$J$297,9,FALSE),"")</f>
        <v/>
      </c>
      <c r="F119" s="345" t="str">
        <f>IFERROR('Plan Actual'!G248/'Tiempos de producción'!$E119,"")</f>
        <v/>
      </c>
      <c r="G119" s="345" t="str">
        <f>IFERROR('Plan Actual'!H248/'Tiempos de producción'!$E119,"")</f>
        <v/>
      </c>
      <c r="H119" s="345" t="str">
        <f>IFERROR('Plan Actual'!I248/'Tiempos de producción'!$E119,"")</f>
        <v/>
      </c>
      <c r="I119" s="345" t="str">
        <f>IFERROR('Plan Actual'!J248/'Tiempos de producción'!$E119,"")</f>
        <v/>
      </c>
      <c r="J119" s="345" t="str">
        <f>IFERROR('Plan Actual'!K248/'Tiempos de producción'!$E119,"")</f>
        <v/>
      </c>
      <c r="K119" s="345" t="str">
        <f>IFERROR('Plan Actual'!L248/'Tiempos de producción'!$E119,"")</f>
        <v/>
      </c>
      <c r="L119" s="345" t="str">
        <f>IFERROR('Plan Actual'!M248/'Tiempos de producción'!$E119,"")</f>
        <v/>
      </c>
      <c r="M119" s="345" t="str">
        <f>IFERROR('Plan Actual'!N248/'Tiempos de producción'!$E119,"")</f>
        <v/>
      </c>
      <c r="N119" s="345" t="str">
        <f>IFERROR('Plan Actual'!O248/'Tiempos de producción'!$E119,"")</f>
        <v/>
      </c>
      <c r="O119" s="345" t="str">
        <f>IFERROR('Plan Actual'!P248/'Tiempos de producción'!$E119,"")</f>
        <v/>
      </c>
      <c r="P119" s="345" t="str">
        <f>IFERROR('Plan Actual'!Q248/'Tiempos de producción'!$E119,"")</f>
        <v/>
      </c>
      <c r="Q119" s="345" t="str">
        <f>IFERROR('Plan Actual'!R248/'Tiempos de producción'!$E119,"")</f>
        <v/>
      </c>
      <c r="R119" s="345" t="str">
        <f>IFERROR('Plan Actual'!S248/'Tiempos de producción'!$E119,"")</f>
        <v/>
      </c>
      <c r="S119" s="345" t="str">
        <f>IFERROR('Plan Actual'!T248/'Tiempos de producción'!$E119,"")</f>
        <v/>
      </c>
      <c r="T119" s="345" t="str">
        <f>IFERROR('Plan Actual'!U248/'Tiempos de producción'!$E119,"")</f>
        <v/>
      </c>
      <c r="U119" s="345" t="str">
        <f>IFERROR('Plan Actual'!V248/'Tiempos de producción'!$E119,"")</f>
        <v/>
      </c>
      <c r="V119" s="345" t="str">
        <f>IFERROR('Plan Actual'!W248/'Tiempos de producción'!$E119,"")</f>
        <v/>
      </c>
      <c r="W119" s="345" t="str">
        <f>IFERROR('Plan Actual'!X248/'Tiempos de producción'!$E119,"")</f>
        <v/>
      </c>
      <c r="X119" s="345" t="str">
        <f>IFERROR('Plan Actual'!Y248/'Tiempos de producción'!$E119,"")</f>
        <v/>
      </c>
      <c r="Y119" s="345" t="str">
        <f>IFERROR('Plan Actual'!Z248/'Tiempos de producción'!$E119,"")</f>
        <v/>
      </c>
      <c r="Z119" s="345" t="str">
        <f>IFERROR('Plan Actual'!AA248/'Tiempos de producción'!$E119,"")</f>
        <v/>
      </c>
      <c r="AA119" s="390"/>
    </row>
    <row r="120" spans="2:27">
      <c r="B120" s="194" t="s">
        <v>21</v>
      </c>
      <c r="C120" s="159">
        <f>'Plan Actual'!B249</f>
        <v>0</v>
      </c>
      <c r="D120" s="159">
        <f>'Plan Actual'!C249</f>
        <v>0</v>
      </c>
      <c r="E120" s="369" t="str">
        <f>IFERROR(VLOOKUP(C120,'[5]Base de Datos CSL'!$B$8:$J$297,9,FALSE),"")</f>
        <v/>
      </c>
      <c r="F120" s="345" t="str">
        <f>IFERROR('Plan Actual'!G250/'Tiempos de producción'!$E120,"")</f>
        <v/>
      </c>
      <c r="G120" s="345" t="str">
        <f>IFERROR('Plan Actual'!H250/'Tiempos de producción'!$E120,"")</f>
        <v/>
      </c>
      <c r="H120" s="345" t="str">
        <f>IFERROR('Plan Actual'!I250/'Tiempos de producción'!$E120,"")</f>
        <v/>
      </c>
      <c r="I120" s="345" t="str">
        <f>IFERROR('Plan Actual'!J250/'Tiempos de producción'!$E120,"")</f>
        <v/>
      </c>
      <c r="J120" s="345" t="str">
        <f>IFERROR('Plan Actual'!K250/'Tiempos de producción'!$E120,"")</f>
        <v/>
      </c>
      <c r="K120" s="345" t="str">
        <f>IFERROR('Plan Actual'!L250/'Tiempos de producción'!$E120,"")</f>
        <v/>
      </c>
      <c r="L120" s="345" t="str">
        <f>IFERROR('Plan Actual'!M250/'Tiempos de producción'!$E120,"")</f>
        <v/>
      </c>
      <c r="M120" s="345" t="str">
        <f>IFERROR('Plan Actual'!N250/'Tiempos de producción'!$E120,"")</f>
        <v/>
      </c>
      <c r="N120" s="345" t="str">
        <f>IFERROR('Plan Actual'!O250/'Tiempos de producción'!$E120,"")</f>
        <v/>
      </c>
      <c r="O120" s="345" t="str">
        <f>IFERROR('Plan Actual'!P250/'Tiempos de producción'!$E120,"")</f>
        <v/>
      </c>
      <c r="P120" s="345" t="str">
        <f>IFERROR('Plan Actual'!Q250/'Tiempos de producción'!$E120,"")</f>
        <v/>
      </c>
      <c r="Q120" s="345" t="str">
        <f>IFERROR('Plan Actual'!R250/'Tiempos de producción'!$E120,"")</f>
        <v/>
      </c>
      <c r="R120" s="345" t="str">
        <f>IFERROR('Plan Actual'!S250/'Tiempos de producción'!$E120,"")</f>
        <v/>
      </c>
      <c r="S120" s="345" t="str">
        <f>IFERROR('Plan Actual'!T250/'Tiempos de producción'!$E120,"")</f>
        <v/>
      </c>
      <c r="T120" s="345" t="str">
        <f>IFERROR('Plan Actual'!U250/'Tiempos de producción'!$E120,"")</f>
        <v/>
      </c>
      <c r="U120" s="345" t="str">
        <f>IFERROR('Plan Actual'!V250/'Tiempos de producción'!$E120,"")</f>
        <v/>
      </c>
      <c r="V120" s="345" t="str">
        <f>IFERROR('Plan Actual'!W250/'Tiempos de producción'!$E120,"")</f>
        <v/>
      </c>
      <c r="W120" s="345" t="str">
        <f>IFERROR('Plan Actual'!X250/'Tiempos de producción'!$E120,"")</f>
        <v/>
      </c>
      <c r="X120" s="345" t="str">
        <f>IFERROR('Plan Actual'!Y250/'Tiempos de producción'!$E120,"")</f>
        <v/>
      </c>
      <c r="Y120" s="345" t="str">
        <f>IFERROR('Plan Actual'!Z250/'Tiempos de producción'!$E120,"")</f>
        <v/>
      </c>
      <c r="Z120" s="345" t="str">
        <f>IFERROR('Plan Actual'!AA250/'Tiempos de producción'!$E120,"")</f>
        <v/>
      </c>
      <c r="AA120" s="390"/>
    </row>
    <row r="121" spans="2:27">
      <c r="B121" s="194" t="s">
        <v>21</v>
      </c>
      <c r="C121" s="159">
        <f>'Plan Actual'!B251</f>
        <v>0</v>
      </c>
      <c r="D121" s="159">
        <f>'Plan Actual'!C251</f>
        <v>0</v>
      </c>
      <c r="E121" s="369" t="str">
        <f>IFERROR(VLOOKUP(C121,'[5]Base de Datos CSL'!$B$8:$J$297,9,FALSE),"")</f>
        <v/>
      </c>
      <c r="F121" s="345" t="str">
        <f>IFERROR('Plan Actual'!G252/'Tiempos de producción'!$E121,"")</f>
        <v/>
      </c>
      <c r="G121" s="345" t="str">
        <f>IFERROR('Plan Actual'!H252/'Tiempos de producción'!$E121,"")</f>
        <v/>
      </c>
      <c r="H121" s="345" t="str">
        <f>IFERROR('Plan Actual'!I252/'Tiempos de producción'!$E121,"")</f>
        <v/>
      </c>
      <c r="I121" s="345" t="str">
        <f>IFERROR('Plan Actual'!J252/'Tiempos de producción'!$E121,"")</f>
        <v/>
      </c>
      <c r="J121" s="345" t="str">
        <f>IFERROR('Plan Actual'!K252/'Tiempos de producción'!$E121,"")</f>
        <v/>
      </c>
      <c r="K121" s="345" t="str">
        <f>IFERROR('Plan Actual'!L252/'Tiempos de producción'!$E121,"")</f>
        <v/>
      </c>
      <c r="L121" s="345" t="str">
        <f>IFERROR('Plan Actual'!M252/'Tiempos de producción'!$E121,"")</f>
        <v/>
      </c>
      <c r="M121" s="345" t="str">
        <f>IFERROR('Plan Actual'!N252/'Tiempos de producción'!$E121,"")</f>
        <v/>
      </c>
      <c r="N121" s="345" t="str">
        <f>IFERROR('Plan Actual'!O252/'Tiempos de producción'!$E121,"")</f>
        <v/>
      </c>
      <c r="O121" s="345" t="str">
        <f>IFERROR('Plan Actual'!P252/'Tiempos de producción'!$E121,"")</f>
        <v/>
      </c>
      <c r="P121" s="345" t="str">
        <f>IFERROR('Plan Actual'!Q252/'Tiempos de producción'!$E121,"")</f>
        <v/>
      </c>
      <c r="Q121" s="345" t="str">
        <f>IFERROR('Plan Actual'!R252/'Tiempos de producción'!$E121,"")</f>
        <v/>
      </c>
      <c r="R121" s="345" t="str">
        <f>IFERROR('Plan Actual'!S252/'Tiempos de producción'!$E121,"")</f>
        <v/>
      </c>
      <c r="S121" s="345" t="str">
        <f>IFERROR('Plan Actual'!T252/'Tiempos de producción'!$E121,"")</f>
        <v/>
      </c>
      <c r="T121" s="345" t="str">
        <f>IFERROR('Plan Actual'!U252/'Tiempos de producción'!$E121,"")</f>
        <v/>
      </c>
      <c r="U121" s="345" t="str">
        <f>IFERROR('Plan Actual'!V252/'Tiempos de producción'!$E121,"")</f>
        <v/>
      </c>
      <c r="V121" s="345" t="str">
        <f>IFERROR('Plan Actual'!W252/'Tiempos de producción'!$E121,"")</f>
        <v/>
      </c>
      <c r="W121" s="345" t="str">
        <f>IFERROR('Plan Actual'!X252/'Tiempos de producción'!$E121,"")</f>
        <v/>
      </c>
      <c r="X121" s="345" t="str">
        <f>IFERROR('Plan Actual'!Y252/'Tiempos de producción'!$E121,"")</f>
        <v/>
      </c>
      <c r="Y121" s="345" t="str">
        <f>IFERROR('Plan Actual'!Z252/'Tiempos de producción'!$E121,"")</f>
        <v/>
      </c>
      <c r="Z121" s="345" t="str">
        <f>IFERROR('Plan Actual'!AA252/'Tiempos de producción'!$E121,"")</f>
        <v/>
      </c>
      <c r="AA121" s="390"/>
    </row>
    <row r="122" spans="2:27">
      <c r="B122" s="571" t="s">
        <v>21</v>
      </c>
      <c r="C122" s="387"/>
      <c r="D122" s="569" t="s">
        <v>569</v>
      </c>
      <c r="E122" s="387"/>
      <c r="F122" s="289">
        <f t="shared" ref="F122:Z122" si="11">SUM(F114:F121)</f>
        <v>0</v>
      </c>
      <c r="G122" s="289">
        <f t="shared" si="11"/>
        <v>0</v>
      </c>
      <c r="H122" s="289">
        <f t="shared" si="11"/>
        <v>0</v>
      </c>
      <c r="I122" s="289">
        <f t="shared" si="11"/>
        <v>0</v>
      </c>
      <c r="J122" s="289">
        <f t="shared" si="11"/>
        <v>0</v>
      </c>
      <c r="K122" s="289">
        <f t="shared" si="11"/>
        <v>0</v>
      </c>
      <c r="L122" s="289">
        <f t="shared" si="11"/>
        <v>0</v>
      </c>
      <c r="M122" s="289">
        <f t="shared" si="11"/>
        <v>0</v>
      </c>
      <c r="N122" s="289">
        <f t="shared" si="11"/>
        <v>0</v>
      </c>
      <c r="O122" s="289">
        <f t="shared" si="11"/>
        <v>0</v>
      </c>
      <c r="P122" s="289">
        <f t="shared" si="11"/>
        <v>0</v>
      </c>
      <c r="Q122" s="289">
        <f t="shared" si="11"/>
        <v>0</v>
      </c>
      <c r="R122" s="289">
        <f t="shared" si="11"/>
        <v>0</v>
      </c>
      <c r="S122" s="289">
        <f t="shared" si="11"/>
        <v>0</v>
      </c>
      <c r="T122" s="289">
        <f t="shared" si="11"/>
        <v>0</v>
      </c>
      <c r="U122" s="289">
        <f t="shared" si="11"/>
        <v>0</v>
      </c>
      <c r="V122" s="289">
        <f t="shared" si="11"/>
        <v>0</v>
      </c>
      <c r="W122" s="289">
        <f t="shared" si="11"/>
        <v>0</v>
      </c>
      <c r="X122" s="289">
        <f t="shared" si="11"/>
        <v>0</v>
      </c>
      <c r="Y122" s="289">
        <f t="shared" si="11"/>
        <v>0</v>
      </c>
      <c r="Z122" s="289">
        <f t="shared" si="11"/>
        <v>0</v>
      </c>
      <c r="AA122" s="374"/>
    </row>
    <row r="123" spans="2:27">
      <c r="B123" s="194" t="s">
        <v>22</v>
      </c>
      <c r="C123" s="159">
        <f>'Plan Actual'!B256</f>
        <v>0</v>
      </c>
      <c r="D123" s="159">
        <f>'Plan Actual'!C256</f>
        <v>0</v>
      </c>
      <c r="E123" s="369" t="str">
        <f>IFERROR(VLOOKUP(C123,'[5]Base de Datos CSL'!$B$8:$J$297,9,FALSE),"")</f>
        <v/>
      </c>
      <c r="F123" s="345" t="str">
        <f>IFERROR('Plan Actual'!G257/'Tiempos de producción'!$E123,"")</f>
        <v/>
      </c>
      <c r="G123" s="345" t="str">
        <f>IFERROR('Plan Actual'!H257/'Tiempos de producción'!$E123,"")</f>
        <v/>
      </c>
      <c r="H123" s="345" t="str">
        <f>IFERROR('Plan Actual'!I257/'Tiempos de producción'!$E123,"")</f>
        <v/>
      </c>
      <c r="I123" s="345" t="str">
        <f>IFERROR('Plan Actual'!J257/'Tiempos de producción'!$E123,"")</f>
        <v/>
      </c>
      <c r="J123" s="345" t="str">
        <f>IFERROR('Plan Actual'!K257/'Tiempos de producción'!$E123,"")</f>
        <v/>
      </c>
      <c r="K123" s="345" t="str">
        <f>IFERROR('Plan Actual'!L257/'Tiempos de producción'!$E123,"")</f>
        <v/>
      </c>
      <c r="L123" s="345" t="str">
        <f>IFERROR('Plan Actual'!M257/'Tiempos de producción'!$E123,"")</f>
        <v/>
      </c>
      <c r="M123" s="345" t="str">
        <f>IFERROR('Plan Actual'!N257/'Tiempos de producción'!$E123,"")</f>
        <v/>
      </c>
      <c r="N123" s="345" t="str">
        <f>IFERROR('Plan Actual'!O257/'Tiempos de producción'!$E123,"")</f>
        <v/>
      </c>
      <c r="O123" s="345" t="str">
        <f>IFERROR('Plan Actual'!P257/'Tiempos de producción'!$E123,"")</f>
        <v/>
      </c>
      <c r="P123" s="345" t="str">
        <f>IFERROR('Plan Actual'!Q257/'Tiempos de producción'!$E123,"")</f>
        <v/>
      </c>
      <c r="Q123" s="345" t="str">
        <f>IFERROR('Plan Actual'!R257/'Tiempos de producción'!$E123,"")</f>
        <v/>
      </c>
      <c r="R123" s="345" t="str">
        <f>IFERROR('Plan Actual'!S257/'Tiempos de producción'!$E123,"")</f>
        <v/>
      </c>
      <c r="S123" s="345" t="str">
        <f>IFERROR('Plan Actual'!T257/'Tiempos de producción'!$E123,"")</f>
        <v/>
      </c>
      <c r="T123" s="345" t="str">
        <f>IFERROR('Plan Actual'!U257/'Tiempos de producción'!$E123,"")</f>
        <v/>
      </c>
      <c r="U123" s="345" t="str">
        <f>IFERROR('Plan Actual'!V257/'Tiempos de producción'!$E123,"")</f>
        <v/>
      </c>
      <c r="V123" s="345" t="str">
        <f>IFERROR('Plan Actual'!W257/'Tiempos de producción'!$E123,"")</f>
        <v/>
      </c>
      <c r="W123" s="345" t="str">
        <f>IFERROR('Plan Actual'!X257/'Tiempos de producción'!$E123,"")</f>
        <v/>
      </c>
      <c r="X123" s="345" t="str">
        <f>IFERROR('Plan Actual'!Y257/'Tiempos de producción'!$E123,"")</f>
        <v/>
      </c>
      <c r="Y123" s="345" t="str">
        <f>IFERROR('Plan Actual'!Z257/'Tiempos de producción'!$E123,"")</f>
        <v/>
      </c>
      <c r="Z123" s="345" t="str">
        <f>IFERROR('Plan Actual'!AA257/'Tiempos de producción'!$E123,"")</f>
        <v/>
      </c>
      <c r="AA123" s="566">
        <f>SUM(F135:Z135)</f>
        <v>0</v>
      </c>
    </row>
    <row r="124" spans="2:27">
      <c r="B124" s="194" t="s">
        <v>22</v>
      </c>
      <c r="C124" s="159">
        <f>'Plan Actual'!B258</f>
        <v>0</v>
      </c>
      <c r="D124" s="159">
        <f>'Plan Actual'!C258</f>
        <v>0</v>
      </c>
      <c r="E124" s="369" t="str">
        <f>IFERROR(VLOOKUP(C124,'[5]Base de Datos CSL'!$B$8:$J$297,9,FALSE),"")</f>
        <v/>
      </c>
      <c r="F124" s="345" t="str">
        <f>IFERROR('Plan Actual'!G259/'Tiempos de producción'!$E124,"")</f>
        <v/>
      </c>
      <c r="G124" s="345" t="str">
        <f>IFERROR('Plan Actual'!H259/'Tiempos de producción'!$E124,"")</f>
        <v/>
      </c>
      <c r="H124" s="345" t="str">
        <f>IFERROR('Plan Actual'!I259/'Tiempos de producción'!$E124,"")</f>
        <v/>
      </c>
      <c r="I124" s="345" t="str">
        <f>IFERROR('Plan Actual'!J259/'Tiempos de producción'!$E124,"")</f>
        <v/>
      </c>
      <c r="J124" s="345" t="str">
        <f>IFERROR('Plan Actual'!K259/'Tiempos de producción'!$E124,"")</f>
        <v/>
      </c>
      <c r="K124" s="345" t="str">
        <f>IFERROR('Plan Actual'!L259/'Tiempos de producción'!$E124,"")</f>
        <v/>
      </c>
      <c r="L124" s="345" t="str">
        <f>IFERROR('Plan Actual'!M259/'Tiempos de producción'!$E124,"")</f>
        <v/>
      </c>
      <c r="M124" s="345" t="str">
        <f>IFERROR('Plan Actual'!N259/'Tiempos de producción'!$E124,"")</f>
        <v/>
      </c>
      <c r="N124" s="345" t="str">
        <f>IFERROR('Plan Actual'!O259/'Tiempos de producción'!$E124,"")</f>
        <v/>
      </c>
      <c r="O124" s="345" t="str">
        <f>IFERROR('Plan Actual'!P259/'Tiempos de producción'!$E124,"")</f>
        <v/>
      </c>
      <c r="P124" s="345" t="str">
        <f>IFERROR('Plan Actual'!Q259/'Tiempos de producción'!$E124,"")</f>
        <v/>
      </c>
      <c r="Q124" s="345" t="str">
        <f>IFERROR('Plan Actual'!R259/'Tiempos de producción'!$E124,"")</f>
        <v/>
      </c>
      <c r="R124" s="345" t="str">
        <f>IFERROR('Plan Actual'!S259/'Tiempos de producción'!$E124,"")</f>
        <v/>
      </c>
      <c r="S124" s="345" t="str">
        <f>IFERROR('Plan Actual'!T259/'Tiempos de producción'!$E124,"")</f>
        <v/>
      </c>
      <c r="T124" s="345" t="str">
        <f>IFERROR('Plan Actual'!U259/'Tiempos de producción'!$E124,"")</f>
        <v/>
      </c>
      <c r="U124" s="345" t="str">
        <f>IFERROR('Plan Actual'!V259/'Tiempos de producción'!$E124,"")</f>
        <v/>
      </c>
      <c r="V124" s="345" t="str">
        <f>IFERROR('Plan Actual'!W259/'Tiempos de producción'!$E124,"")</f>
        <v/>
      </c>
      <c r="W124" s="345" t="str">
        <f>IFERROR('Plan Actual'!X259/'Tiempos de producción'!$E124,"")</f>
        <v/>
      </c>
      <c r="X124" s="345" t="str">
        <f>IFERROR('Plan Actual'!Y259/'Tiempos de producción'!$E124,"")</f>
        <v/>
      </c>
      <c r="Y124" s="345" t="str">
        <f>IFERROR('Plan Actual'!Z259/'Tiempos de producción'!$E124,"")</f>
        <v/>
      </c>
      <c r="Z124" s="345" t="str">
        <f>IFERROR('Plan Actual'!AA259/'Tiempos de producción'!$E124,"")</f>
        <v/>
      </c>
      <c r="AA124" s="390"/>
    </row>
    <row r="125" spans="2:27">
      <c r="B125" s="194" t="s">
        <v>22</v>
      </c>
      <c r="C125" s="159">
        <f>'Plan Actual'!B260</f>
        <v>0</v>
      </c>
      <c r="D125" s="159">
        <f>'Plan Actual'!C260</f>
        <v>0</v>
      </c>
      <c r="E125" s="369" t="str">
        <f>IFERROR(VLOOKUP(C125,'[5]Base de Datos CSL'!$B$8:$J$297,9,FALSE),"")</f>
        <v/>
      </c>
      <c r="F125" s="345" t="str">
        <f>IFERROR('Plan Actual'!G261/'Tiempos de producción'!$E125,"")</f>
        <v/>
      </c>
      <c r="G125" s="345" t="str">
        <f>IFERROR('Plan Actual'!H261/'Tiempos de producción'!$E125,"")</f>
        <v/>
      </c>
      <c r="H125" s="345" t="str">
        <f>IFERROR('Plan Actual'!I261/'Tiempos de producción'!$E125,"")</f>
        <v/>
      </c>
      <c r="I125" s="345" t="str">
        <f>IFERROR('Plan Actual'!J261/'Tiempos de producción'!$E125,"")</f>
        <v/>
      </c>
      <c r="J125" s="345" t="str">
        <f>IFERROR('Plan Actual'!K261/'Tiempos de producción'!$E125,"")</f>
        <v/>
      </c>
      <c r="K125" s="345" t="str">
        <f>IFERROR('Plan Actual'!L261/'Tiempos de producción'!$E125,"")</f>
        <v/>
      </c>
      <c r="L125" s="345" t="str">
        <f>IFERROR('Plan Actual'!M261/'Tiempos de producción'!$E125,"")</f>
        <v/>
      </c>
      <c r="M125" s="345" t="str">
        <f>IFERROR('Plan Actual'!N261/'Tiempos de producción'!$E125,"")</f>
        <v/>
      </c>
      <c r="N125" s="345" t="str">
        <f>IFERROR('Plan Actual'!O261/'Tiempos de producción'!$E125,"")</f>
        <v/>
      </c>
      <c r="O125" s="345" t="str">
        <f>IFERROR('Plan Actual'!P261/'Tiempos de producción'!$E125,"")</f>
        <v/>
      </c>
      <c r="P125" s="345" t="str">
        <f>IFERROR('Plan Actual'!Q261/'Tiempos de producción'!$E125,"")</f>
        <v/>
      </c>
      <c r="Q125" s="345" t="str">
        <f>IFERROR('Plan Actual'!R261/'Tiempos de producción'!$E125,"")</f>
        <v/>
      </c>
      <c r="R125" s="345" t="str">
        <f>IFERROR('Plan Actual'!S261/'Tiempos de producción'!$E125,"")</f>
        <v/>
      </c>
      <c r="S125" s="345" t="str">
        <f>IFERROR('Plan Actual'!T261/'Tiempos de producción'!$E125,"")</f>
        <v/>
      </c>
      <c r="T125" s="345" t="str">
        <f>IFERROR('Plan Actual'!U261/'Tiempos de producción'!$E125,"")</f>
        <v/>
      </c>
      <c r="U125" s="345" t="str">
        <f>IFERROR('Plan Actual'!V261/'Tiempos de producción'!$E125,"")</f>
        <v/>
      </c>
      <c r="V125" s="345" t="str">
        <f>IFERROR('Plan Actual'!W261/'Tiempos de producción'!$E125,"")</f>
        <v/>
      </c>
      <c r="W125" s="345" t="str">
        <f>IFERROR('Plan Actual'!X261/'Tiempos de producción'!$E125,"")</f>
        <v/>
      </c>
      <c r="X125" s="345" t="str">
        <f>IFERROR('Plan Actual'!Y261/'Tiempos de producción'!$E125,"")</f>
        <v/>
      </c>
      <c r="Y125" s="345" t="str">
        <f>IFERROR('Plan Actual'!Z261/'Tiempos de producción'!$E125,"")</f>
        <v/>
      </c>
      <c r="Z125" s="345" t="str">
        <f>IFERROR('Plan Actual'!AA261/'Tiempos de producción'!$E125,"")</f>
        <v/>
      </c>
      <c r="AA125" s="390"/>
    </row>
    <row r="126" spans="2:27">
      <c r="B126" s="194" t="s">
        <v>22</v>
      </c>
      <c r="C126" s="159">
        <f>'Plan Actual'!B262</f>
        <v>0</v>
      </c>
      <c r="D126" s="159">
        <f>'Plan Actual'!C262</f>
        <v>0</v>
      </c>
      <c r="E126" s="369" t="str">
        <f>IFERROR(VLOOKUP(C126,'[5]Base de Datos CSL'!$B$8:$J$297,9,FALSE),"")</f>
        <v/>
      </c>
      <c r="F126" s="345" t="str">
        <f>IFERROR('Plan Actual'!G263/'Tiempos de producción'!$E126,"")</f>
        <v/>
      </c>
      <c r="G126" s="345" t="str">
        <f>IFERROR('Plan Actual'!H263/'Tiempos de producción'!$E126,"")</f>
        <v/>
      </c>
      <c r="H126" s="345" t="str">
        <f>IFERROR('Plan Actual'!I263/'Tiempos de producción'!$E126,"")</f>
        <v/>
      </c>
      <c r="I126" s="345" t="str">
        <f>IFERROR('Plan Actual'!J263/'Tiempos de producción'!$E126,"")</f>
        <v/>
      </c>
      <c r="J126" s="345" t="str">
        <f>IFERROR('Plan Actual'!K263/'Tiempos de producción'!$E126,"")</f>
        <v/>
      </c>
      <c r="K126" s="345" t="str">
        <f>IFERROR('Plan Actual'!L263/'Tiempos de producción'!$E126,"")</f>
        <v/>
      </c>
      <c r="L126" s="345" t="str">
        <f>IFERROR('Plan Actual'!M263/'Tiempos de producción'!$E126,"")</f>
        <v/>
      </c>
      <c r="M126" s="345" t="str">
        <f>IFERROR('Plan Actual'!N263/'Tiempos de producción'!$E126,"")</f>
        <v/>
      </c>
      <c r="N126" s="345" t="str">
        <f>IFERROR('Plan Actual'!O263/'Tiempos de producción'!$E126,"")</f>
        <v/>
      </c>
      <c r="O126" s="345" t="str">
        <f>IFERROR('Plan Actual'!P263/'Tiempos de producción'!$E126,"")</f>
        <v/>
      </c>
      <c r="P126" s="345" t="str">
        <f>IFERROR('Plan Actual'!Q263/'Tiempos de producción'!$E126,"")</f>
        <v/>
      </c>
      <c r="Q126" s="345" t="str">
        <f>IFERROR('Plan Actual'!R263/'Tiempos de producción'!$E126,"")</f>
        <v/>
      </c>
      <c r="R126" s="345" t="str">
        <f>IFERROR('Plan Actual'!S263/'Tiempos de producción'!$E126,"")</f>
        <v/>
      </c>
      <c r="S126" s="345" t="str">
        <f>IFERROR('Plan Actual'!T263/'Tiempos de producción'!$E126,"")</f>
        <v/>
      </c>
      <c r="T126" s="345" t="str">
        <f>IFERROR('Plan Actual'!U263/'Tiempos de producción'!$E126,"")</f>
        <v/>
      </c>
      <c r="U126" s="345" t="str">
        <f>IFERROR('Plan Actual'!V263/'Tiempos de producción'!$E126,"")</f>
        <v/>
      </c>
      <c r="V126" s="345" t="str">
        <f>IFERROR('Plan Actual'!W263/'Tiempos de producción'!$E126,"")</f>
        <v/>
      </c>
      <c r="W126" s="345" t="str">
        <f>IFERROR('Plan Actual'!X263/'Tiempos de producción'!$E126,"")</f>
        <v/>
      </c>
      <c r="X126" s="345" t="str">
        <f>IFERROR('Plan Actual'!Y263/'Tiempos de producción'!$E126,"")</f>
        <v/>
      </c>
      <c r="Y126" s="345" t="str">
        <f>IFERROR('Plan Actual'!Z263/'Tiempos de producción'!$E126,"")</f>
        <v/>
      </c>
      <c r="Z126" s="345" t="str">
        <f>IFERROR('Plan Actual'!AA263/'Tiempos de producción'!$E126,"")</f>
        <v/>
      </c>
      <c r="AA126" s="390"/>
    </row>
    <row r="127" spans="2:27">
      <c r="B127" s="194" t="s">
        <v>22</v>
      </c>
      <c r="C127" s="159">
        <f>'Plan Actual'!B264</f>
        <v>0</v>
      </c>
      <c r="D127" s="159">
        <f>'Plan Actual'!C264</f>
        <v>0</v>
      </c>
      <c r="E127" s="369" t="str">
        <f>IFERROR(VLOOKUP(C127,'[5]Base de Datos CSL'!$B$8:$J$297,9,FALSE),"")</f>
        <v/>
      </c>
      <c r="F127" s="345" t="str">
        <f>IFERROR('Plan Actual'!G265/'Tiempos de producción'!$E127,"")</f>
        <v/>
      </c>
      <c r="G127" s="345" t="str">
        <f>IFERROR('Plan Actual'!H265/'Tiempos de producción'!$E127,"")</f>
        <v/>
      </c>
      <c r="H127" s="345" t="str">
        <f>IFERROR('Plan Actual'!I265/'Tiempos de producción'!$E127,"")</f>
        <v/>
      </c>
      <c r="I127" s="345" t="str">
        <f>IFERROR('Plan Actual'!J265/'Tiempos de producción'!$E127,"")</f>
        <v/>
      </c>
      <c r="J127" s="345" t="str">
        <f>IFERROR('Plan Actual'!K265/'Tiempos de producción'!$E127,"")</f>
        <v/>
      </c>
      <c r="K127" s="345" t="str">
        <f>IFERROR('Plan Actual'!L265/'Tiempos de producción'!$E127,"")</f>
        <v/>
      </c>
      <c r="L127" s="345" t="str">
        <f>IFERROR('Plan Actual'!M265/'Tiempos de producción'!$E127,"")</f>
        <v/>
      </c>
      <c r="M127" s="345" t="str">
        <f>IFERROR('Plan Actual'!N265/'Tiempos de producción'!$E127,"")</f>
        <v/>
      </c>
      <c r="N127" s="345" t="str">
        <f>IFERROR('Plan Actual'!O265/'Tiempos de producción'!$E127,"")</f>
        <v/>
      </c>
      <c r="O127" s="345" t="str">
        <f>IFERROR('Plan Actual'!P265/'Tiempos de producción'!$E127,"")</f>
        <v/>
      </c>
      <c r="P127" s="345" t="str">
        <f>IFERROR('Plan Actual'!Q265/'Tiempos de producción'!$E127,"")</f>
        <v/>
      </c>
      <c r="Q127" s="345" t="str">
        <f>IFERROR('Plan Actual'!R265/'Tiempos de producción'!$E127,"")</f>
        <v/>
      </c>
      <c r="R127" s="345" t="str">
        <f>IFERROR('Plan Actual'!S265/'Tiempos de producción'!$E127,"")</f>
        <v/>
      </c>
      <c r="S127" s="345" t="str">
        <f>IFERROR('Plan Actual'!T265/'Tiempos de producción'!$E127,"")</f>
        <v/>
      </c>
      <c r="T127" s="345" t="str">
        <f>IFERROR('Plan Actual'!U265/'Tiempos de producción'!$E127,"")</f>
        <v/>
      </c>
      <c r="U127" s="345" t="str">
        <f>IFERROR('Plan Actual'!V265/'Tiempos de producción'!$E127,"")</f>
        <v/>
      </c>
      <c r="V127" s="345" t="str">
        <f>IFERROR('Plan Actual'!W265/'Tiempos de producción'!$E127,"")</f>
        <v/>
      </c>
      <c r="W127" s="345" t="str">
        <f>IFERROR('Plan Actual'!X265/'Tiempos de producción'!$E127,"")</f>
        <v/>
      </c>
      <c r="X127" s="345" t="str">
        <f>IFERROR('Plan Actual'!Y265/'Tiempos de producción'!$E127,"")</f>
        <v/>
      </c>
      <c r="Y127" s="345" t="str">
        <f>IFERROR('Plan Actual'!Z265/'Tiempos de producción'!$E127,"")</f>
        <v/>
      </c>
      <c r="Z127" s="345" t="str">
        <f>IFERROR('Plan Actual'!AA265/'Tiempos de producción'!$E127,"")</f>
        <v/>
      </c>
      <c r="AA127" s="390"/>
    </row>
    <row r="128" spans="2:27">
      <c r="B128" s="194" t="s">
        <v>22</v>
      </c>
      <c r="C128" s="159">
        <f>'Plan Actual'!B266</f>
        <v>0</v>
      </c>
      <c r="D128" s="159">
        <f>'Plan Actual'!C266</f>
        <v>0</v>
      </c>
      <c r="E128" s="369" t="str">
        <f>IFERROR(VLOOKUP(C128,'[5]Base de Datos CSL'!$B$8:$J$297,9,FALSE),"")</f>
        <v/>
      </c>
      <c r="F128" s="345" t="str">
        <f>IFERROR('Plan Actual'!G267/'Tiempos de producción'!$E128,"")</f>
        <v/>
      </c>
      <c r="G128" s="345" t="str">
        <f>IFERROR('Plan Actual'!H267/'Tiempos de producción'!$E128,"")</f>
        <v/>
      </c>
      <c r="H128" s="345" t="str">
        <f>IFERROR('Plan Actual'!I267/'Tiempos de producción'!$E128,"")</f>
        <v/>
      </c>
      <c r="I128" s="345" t="str">
        <f>IFERROR('Plan Actual'!J267/'Tiempos de producción'!$E128,"")</f>
        <v/>
      </c>
      <c r="J128" s="345" t="str">
        <f>IFERROR('Plan Actual'!K267/'Tiempos de producción'!$E128,"")</f>
        <v/>
      </c>
      <c r="K128" s="345" t="str">
        <f>IFERROR('Plan Actual'!L267/'Tiempos de producción'!$E128,"")</f>
        <v/>
      </c>
      <c r="L128" s="345" t="str">
        <f>IFERROR('Plan Actual'!M267/'Tiempos de producción'!$E128,"")</f>
        <v/>
      </c>
      <c r="M128" s="345" t="str">
        <f>IFERROR('Plan Actual'!N267/'Tiempos de producción'!$E128,"")</f>
        <v/>
      </c>
      <c r="N128" s="345" t="str">
        <f>IFERROR('Plan Actual'!O267/'Tiempos de producción'!$E128,"")</f>
        <v/>
      </c>
      <c r="O128" s="345" t="str">
        <f>IFERROR('Plan Actual'!P267/'Tiempos de producción'!$E128,"")</f>
        <v/>
      </c>
      <c r="P128" s="345" t="str">
        <f>IFERROR('Plan Actual'!Q267/'Tiempos de producción'!$E128,"")</f>
        <v/>
      </c>
      <c r="Q128" s="345" t="str">
        <f>IFERROR('Plan Actual'!R267/'Tiempos de producción'!$E128,"")</f>
        <v/>
      </c>
      <c r="R128" s="345" t="str">
        <f>IFERROR('Plan Actual'!S267/'Tiempos de producción'!$E128,"")</f>
        <v/>
      </c>
      <c r="S128" s="345" t="str">
        <f>IFERROR('Plan Actual'!T267/'Tiempos de producción'!$E128,"")</f>
        <v/>
      </c>
      <c r="T128" s="345" t="str">
        <f>IFERROR('Plan Actual'!U267/'Tiempos de producción'!$E128,"")</f>
        <v/>
      </c>
      <c r="U128" s="345" t="str">
        <f>IFERROR('Plan Actual'!V267/'Tiempos de producción'!$E128,"")</f>
        <v/>
      </c>
      <c r="V128" s="345" t="str">
        <f>IFERROR('Plan Actual'!W267/'Tiempos de producción'!$E128,"")</f>
        <v/>
      </c>
      <c r="W128" s="345" t="str">
        <f>IFERROR('Plan Actual'!X267/'Tiempos de producción'!$E128,"")</f>
        <v/>
      </c>
      <c r="X128" s="345" t="str">
        <f>IFERROR('Plan Actual'!Y267/'Tiempos de producción'!$E128,"")</f>
        <v/>
      </c>
      <c r="Y128" s="345" t="str">
        <f>IFERROR('Plan Actual'!Z267/'Tiempos de producción'!$E128,"")</f>
        <v/>
      </c>
      <c r="Z128" s="345" t="str">
        <f>IFERROR('Plan Actual'!AA267/'Tiempos de producción'!$E128,"")</f>
        <v/>
      </c>
      <c r="AA128" s="390"/>
    </row>
    <row r="129" spans="2:27">
      <c r="B129" s="194" t="s">
        <v>22</v>
      </c>
      <c r="C129" s="159">
        <f>'Plan Actual'!B268</f>
        <v>0</v>
      </c>
      <c r="D129" s="159">
        <f>'Plan Actual'!C268</f>
        <v>0</v>
      </c>
      <c r="E129" s="369" t="str">
        <f>IFERROR(VLOOKUP(C129,'[5]Base de Datos CSL'!$B$8:$J$297,9,FALSE),"")</f>
        <v/>
      </c>
      <c r="F129" s="345" t="str">
        <f>IFERROR('Plan Actual'!G269/'Tiempos de producción'!$E129,"")</f>
        <v/>
      </c>
      <c r="G129" s="345" t="str">
        <f>IFERROR('Plan Actual'!H269/'Tiempos de producción'!$E129,"")</f>
        <v/>
      </c>
      <c r="H129" s="345" t="str">
        <f>IFERROR('Plan Actual'!I269/'Tiempos de producción'!$E129,"")</f>
        <v/>
      </c>
      <c r="I129" s="345" t="str">
        <f>IFERROR('Plan Actual'!J269/'Tiempos de producción'!$E129,"")</f>
        <v/>
      </c>
      <c r="J129" s="345" t="str">
        <f>IFERROR('Plan Actual'!K269/'Tiempos de producción'!$E129,"")</f>
        <v/>
      </c>
      <c r="K129" s="345" t="str">
        <f>IFERROR('Plan Actual'!L269/'Tiempos de producción'!$E129,"")</f>
        <v/>
      </c>
      <c r="L129" s="345" t="str">
        <f>IFERROR('Plan Actual'!M269/'Tiempos de producción'!$E129,"")</f>
        <v/>
      </c>
      <c r="M129" s="345" t="str">
        <f>IFERROR('Plan Actual'!N269/'Tiempos de producción'!$E129,"")</f>
        <v/>
      </c>
      <c r="N129" s="345" t="str">
        <f>IFERROR('Plan Actual'!O269/'Tiempos de producción'!$E129,"")</f>
        <v/>
      </c>
      <c r="O129" s="345" t="str">
        <f>IFERROR('Plan Actual'!P269/'Tiempos de producción'!$E129,"")</f>
        <v/>
      </c>
      <c r="P129" s="345" t="str">
        <f>IFERROR('Plan Actual'!Q269/'Tiempos de producción'!$E129,"")</f>
        <v/>
      </c>
      <c r="Q129" s="345" t="str">
        <f>IFERROR('Plan Actual'!R269/'Tiempos de producción'!$E129,"")</f>
        <v/>
      </c>
      <c r="R129" s="345" t="str">
        <f>IFERROR('Plan Actual'!S269/'Tiempos de producción'!$E129,"")</f>
        <v/>
      </c>
      <c r="S129" s="345" t="str">
        <f>IFERROR('Plan Actual'!T269/'Tiempos de producción'!$E129,"")</f>
        <v/>
      </c>
      <c r="T129" s="345" t="str">
        <f>IFERROR('Plan Actual'!U269/'Tiempos de producción'!$E129,"")</f>
        <v/>
      </c>
      <c r="U129" s="345" t="str">
        <f>IFERROR('Plan Actual'!V269/'Tiempos de producción'!$E129,"")</f>
        <v/>
      </c>
      <c r="V129" s="345" t="str">
        <f>IFERROR('Plan Actual'!W269/'Tiempos de producción'!$E129,"")</f>
        <v/>
      </c>
      <c r="W129" s="345" t="str">
        <f>IFERROR('Plan Actual'!X269/'Tiempos de producción'!$E129,"")</f>
        <v/>
      </c>
      <c r="X129" s="345" t="str">
        <f>IFERROR('Plan Actual'!Y269/'Tiempos de producción'!$E129,"")</f>
        <v/>
      </c>
      <c r="Y129" s="345" t="str">
        <f>IFERROR('Plan Actual'!Z269/'Tiempos de producción'!$E129,"")</f>
        <v/>
      </c>
      <c r="Z129" s="345" t="str">
        <f>IFERROR('Plan Actual'!AA269/'Tiempos de producción'!$E129,"")</f>
        <v/>
      </c>
      <c r="AA129" s="390"/>
    </row>
    <row r="130" spans="2:27">
      <c r="B130" s="194" t="s">
        <v>22</v>
      </c>
      <c r="C130" s="159">
        <f>'Plan Actual'!B270</f>
        <v>0</v>
      </c>
      <c r="D130" s="159">
        <f>'Plan Actual'!C270</f>
        <v>0</v>
      </c>
      <c r="E130" s="369" t="str">
        <f>IFERROR(VLOOKUP(C130,'[5]Base de Datos CSL'!$B$8:$J$297,9,FALSE),"")</f>
        <v/>
      </c>
      <c r="F130" s="345" t="str">
        <f>IFERROR('Plan Actual'!G271/'Tiempos de producción'!$E130,"")</f>
        <v/>
      </c>
      <c r="G130" s="345" t="str">
        <f>IFERROR('Plan Actual'!H271/'Tiempos de producción'!$E130,"")</f>
        <v/>
      </c>
      <c r="H130" s="345" t="str">
        <f>IFERROR('Plan Actual'!I271/'Tiempos de producción'!$E130,"")</f>
        <v/>
      </c>
      <c r="I130" s="345" t="str">
        <f>IFERROR('Plan Actual'!J271/'Tiempos de producción'!$E130,"")</f>
        <v/>
      </c>
      <c r="J130" s="345" t="str">
        <f>IFERROR('Plan Actual'!K271/'Tiempos de producción'!$E130,"")</f>
        <v/>
      </c>
      <c r="K130" s="345" t="str">
        <f>IFERROR('Plan Actual'!L271/'Tiempos de producción'!$E130,"")</f>
        <v/>
      </c>
      <c r="L130" s="345" t="str">
        <f>IFERROR('Plan Actual'!M271/'Tiempos de producción'!$E130,"")</f>
        <v/>
      </c>
      <c r="M130" s="345" t="str">
        <f>IFERROR('Plan Actual'!N271/'Tiempos de producción'!$E130,"")</f>
        <v/>
      </c>
      <c r="N130" s="345" t="str">
        <f>IFERROR('Plan Actual'!O271/'Tiempos de producción'!$E130,"")</f>
        <v/>
      </c>
      <c r="O130" s="345" t="str">
        <f>IFERROR('Plan Actual'!P271/'Tiempos de producción'!$E130,"")</f>
        <v/>
      </c>
      <c r="P130" s="345" t="str">
        <f>IFERROR('Plan Actual'!Q271/'Tiempos de producción'!$E130,"")</f>
        <v/>
      </c>
      <c r="Q130" s="345" t="str">
        <f>IFERROR('Plan Actual'!R271/'Tiempos de producción'!$E130,"")</f>
        <v/>
      </c>
      <c r="R130" s="345" t="str">
        <f>IFERROR('Plan Actual'!S271/'Tiempos de producción'!$E130,"")</f>
        <v/>
      </c>
      <c r="S130" s="345" t="str">
        <f>IFERROR('Plan Actual'!T271/'Tiempos de producción'!$E130,"")</f>
        <v/>
      </c>
      <c r="T130" s="345" t="str">
        <f>IFERROR('Plan Actual'!U271/'Tiempos de producción'!$E130,"")</f>
        <v/>
      </c>
      <c r="U130" s="345" t="str">
        <f>IFERROR('Plan Actual'!V271/'Tiempos de producción'!$E130,"")</f>
        <v/>
      </c>
      <c r="V130" s="345" t="str">
        <f>IFERROR('Plan Actual'!W271/'Tiempos de producción'!$E130,"")</f>
        <v/>
      </c>
      <c r="W130" s="345" t="str">
        <f>IFERROR('Plan Actual'!X271/'Tiempos de producción'!$E130,"")</f>
        <v/>
      </c>
      <c r="X130" s="345" t="str">
        <f>IFERROR('Plan Actual'!Y271/'Tiempos de producción'!$E130,"")</f>
        <v/>
      </c>
      <c r="Y130" s="345" t="str">
        <f>IFERROR('Plan Actual'!Z271/'Tiempos de producción'!$E130,"")</f>
        <v/>
      </c>
      <c r="Z130" s="345" t="str">
        <f>IFERROR('Plan Actual'!AA271/'Tiempos de producción'!$E130,"")</f>
        <v/>
      </c>
      <c r="AA130" s="390"/>
    </row>
    <row r="131" spans="2:27">
      <c r="B131" s="194" t="s">
        <v>22</v>
      </c>
      <c r="C131" s="159">
        <f>'Plan Actual'!B272</f>
        <v>0</v>
      </c>
      <c r="D131" s="159">
        <f>'Plan Actual'!C272</f>
        <v>0</v>
      </c>
      <c r="E131" s="369" t="str">
        <f>IFERROR(VLOOKUP(C131,'[5]Base de Datos CSL'!$B$8:$J$297,9,FALSE),"")</f>
        <v/>
      </c>
      <c r="F131" s="345" t="str">
        <f>IFERROR('Plan Actual'!G273/'Tiempos de producción'!$E131,"")</f>
        <v/>
      </c>
      <c r="G131" s="345" t="str">
        <f>IFERROR('Plan Actual'!H273/'Tiempos de producción'!$E131,"")</f>
        <v/>
      </c>
      <c r="H131" s="345" t="str">
        <f>IFERROR('Plan Actual'!I273/'Tiempos de producción'!$E131,"")</f>
        <v/>
      </c>
      <c r="I131" s="345" t="str">
        <f>IFERROR('Plan Actual'!J273/'Tiempos de producción'!$E131,"")</f>
        <v/>
      </c>
      <c r="J131" s="345" t="str">
        <f>IFERROR('Plan Actual'!K273/'Tiempos de producción'!$E131,"")</f>
        <v/>
      </c>
      <c r="K131" s="345" t="str">
        <f>IFERROR('Plan Actual'!L273/'Tiempos de producción'!$E131,"")</f>
        <v/>
      </c>
      <c r="L131" s="345" t="str">
        <f>IFERROR('Plan Actual'!M273/'Tiempos de producción'!$E131,"")</f>
        <v/>
      </c>
      <c r="M131" s="345" t="str">
        <f>IFERROR('Plan Actual'!N273/'Tiempos de producción'!$E131,"")</f>
        <v/>
      </c>
      <c r="N131" s="345" t="str">
        <f>IFERROR('Plan Actual'!O273/'Tiempos de producción'!$E131,"")</f>
        <v/>
      </c>
      <c r="O131" s="345" t="str">
        <f>IFERROR('Plan Actual'!P273/'Tiempos de producción'!$E131,"")</f>
        <v/>
      </c>
      <c r="P131" s="345" t="str">
        <f>IFERROR('Plan Actual'!Q273/'Tiempos de producción'!$E131,"")</f>
        <v/>
      </c>
      <c r="Q131" s="345" t="str">
        <f>IFERROR('Plan Actual'!R273/'Tiempos de producción'!$E131,"")</f>
        <v/>
      </c>
      <c r="R131" s="345" t="str">
        <f>IFERROR('Plan Actual'!S273/'Tiempos de producción'!$E131,"")</f>
        <v/>
      </c>
      <c r="S131" s="345" t="str">
        <f>IFERROR('Plan Actual'!T273/'Tiempos de producción'!$E131,"")</f>
        <v/>
      </c>
      <c r="T131" s="345" t="str">
        <f>IFERROR('Plan Actual'!U273/'Tiempos de producción'!$E131,"")</f>
        <v/>
      </c>
      <c r="U131" s="345" t="str">
        <f>IFERROR('Plan Actual'!V273/'Tiempos de producción'!$E131,"")</f>
        <v/>
      </c>
      <c r="V131" s="345" t="str">
        <f>IFERROR('Plan Actual'!W273/'Tiempos de producción'!$E131,"")</f>
        <v/>
      </c>
      <c r="W131" s="345" t="str">
        <f>IFERROR('Plan Actual'!X273/'Tiempos de producción'!$E131,"")</f>
        <v/>
      </c>
      <c r="X131" s="345" t="str">
        <f>IFERROR('Plan Actual'!Y273/'Tiempos de producción'!$E131,"")</f>
        <v/>
      </c>
      <c r="Y131" s="345" t="str">
        <f>IFERROR('Plan Actual'!Z273/'Tiempos de producción'!$E131,"")</f>
        <v/>
      </c>
      <c r="Z131" s="345" t="str">
        <f>IFERROR('Plan Actual'!AA273/'Tiempos de producción'!$E131,"")</f>
        <v/>
      </c>
      <c r="AA131" s="390"/>
    </row>
    <row r="132" spans="2:27">
      <c r="B132" s="194" t="s">
        <v>22</v>
      </c>
      <c r="C132" s="159">
        <f>'Plan Actual'!B274</f>
        <v>0</v>
      </c>
      <c r="D132" s="159">
        <f>'Plan Actual'!C274</f>
        <v>0</v>
      </c>
      <c r="E132" s="369" t="str">
        <f>IFERROR(VLOOKUP(C132,'[5]Base de Datos CSL'!$B$8:$J$297,9,FALSE),"")</f>
        <v/>
      </c>
      <c r="F132" s="345" t="str">
        <f>IFERROR('Plan Actual'!G275/'Tiempos de producción'!$E132,"")</f>
        <v/>
      </c>
      <c r="G132" s="345" t="str">
        <f>IFERROR('Plan Actual'!H275/'Tiempos de producción'!$E132,"")</f>
        <v/>
      </c>
      <c r="H132" s="345" t="str">
        <f>IFERROR('Plan Actual'!I275/'Tiempos de producción'!$E132,"")</f>
        <v/>
      </c>
      <c r="I132" s="345" t="str">
        <f>IFERROR('Plan Actual'!J275/'Tiempos de producción'!$E132,"")</f>
        <v/>
      </c>
      <c r="J132" s="345" t="str">
        <f>IFERROR('Plan Actual'!K275/'Tiempos de producción'!$E132,"")</f>
        <v/>
      </c>
      <c r="K132" s="345" t="str">
        <f>IFERROR('Plan Actual'!L275/'Tiempos de producción'!$E132,"")</f>
        <v/>
      </c>
      <c r="L132" s="345" t="str">
        <f>IFERROR('Plan Actual'!M275/'Tiempos de producción'!$E132,"")</f>
        <v/>
      </c>
      <c r="M132" s="345" t="str">
        <f>IFERROR('Plan Actual'!N275/'Tiempos de producción'!$E132,"")</f>
        <v/>
      </c>
      <c r="N132" s="345" t="str">
        <f>IFERROR('Plan Actual'!O275/'Tiempos de producción'!$E132,"")</f>
        <v/>
      </c>
      <c r="O132" s="345" t="str">
        <f>IFERROR('Plan Actual'!P275/'Tiempos de producción'!$E132,"")</f>
        <v/>
      </c>
      <c r="P132" s="345" t="str">
        <f>IFERROR('Plan Actual'!Q275/'Tiempos de producción'!$E132,"")</f>
        <v/>
      </c>
      <c r="Q132" s="345" t="str">
        <f>IFERROR('Plan Actual'!R275/'Tiempos de producción'!$E132,"")</f>
        <v/>
      </c>
      <c r="R132" s="345" t="str">
        <f>IFERROR('Plan Actual'!S275/'Tiempos de producción'!$E132,"")</f>
        <v/>
      </c>
      <c r="S132" s="345" t="str">
        <f>IFERROR('Plan Actual'!T275/'Tiempos de producción'!$E132,"")</f>
        <v/>
      </c>
      <c r="T132" s="345" t="str">
        <f>IFERROR('Plan Actual'!U275/'Tiempos de producción'!$E132,"")</f>
        <v/>
      </c>
      <c r="U132" s="345" t="str">
        <f>IFERROR('Plan Actual'!V275/'Tiempos de producción'!$E132,"")</f>
        <v/>
      </c>
      <c r="V132" s="345" t="str">
        <f>IFERROR('Plan Actual'!W275/'Tiempos de producción'!$E132,"")</f>
        <v/>
      </c>
      <c r="W132" s="345" t="str">
        <f>IFERROR('Plan Actual'!X275/'Tiempos de producción'!$E132,"")</f>
        <v/>
      </c>
      <c r="X132" s="345" t="str">
        <f>IFERROR('Plan Actual'!Y275/'Tiempos de producción'!$E132,"")</f>
        <v/>
      </c>
      <c r="Y132" s="345" t="str">
        <f>IFERROR('Plan Actual'!Z275/'Tiempos de producción'!$E132,"")</f>
        <v/>
      </c>
      <c r="Z132" s="345" t="str">
        <f>IFERROR('Plan Actual'!AA275/'Tiempos de producción'!$E132,"")</f>
        <v/>
      </c>
      <c r="AA132" s="390"/>
    </row>
    <row r="133" spans="2:27">
      <c r="B133" s="194" t="s">
        <v>22</v>
      </c>
      <c r="C133" s="159">
        <f>'Plan Actual'!B276</f>
        <v>0</v>
      </c>
      <c r="D133" s="159">
        <f>'Plan Actual'!C276</f>
        <v>0</v>
      </c>
      <c r="E133" s="369" t="str">
        <f>IFERROR(VLOOKUP(C133,'[5]Base de Datos CSL'!$B$8:$J$297,9,FALSE),"")</f>
        <v/>
      </c>
      <c r="F133" s="345" t="str">
        <f>IFERROR('Plan Actual'!G277/'Tiempos de producción'!$E133,"")</f>
        <v/>
      </c>
      <c r="G133" s="345" t="str">
        <f>IFERROR('Plan Actual'!H277/'Tiempos de producción'!$E133,"")</f>
        <v/>
      </c>
      <c r="H133" s="345" t="str">
        <f>IFERROR('Plan Actual'!I277/'Tiempos de producción'!$E133,"")</f>
        <v/>
      </c>
      <c r="I133" s="345" t="str">
        <f>IFERROR('Plan Actual'!J277/'Tiempos de producción'!$E133,"")</f>
        <v/>
      </c>
      <c r="J133" s="345" t="str">
        <f>IFERROR('Plan Actual'!K277/'Tiempos de producción'!$E133,"")</f>
        <v/>
      </c>
      <c r="K133" s="345" t="str">
        <f>IFERROR('Plan Actual'!L277/'Tiempos de producción'!$E133,"")</f>
        <v/>
      </c>
      <c r="L133" s="345" t="str">
        <f>IFERROR('Plan Actual'!M277/'Tiempos de producción'!$E133,"")</f>
        <v/>
      </c>
      <c r="M133" s="345" t="str">
        <f>IFERROR('Plan Actual'!N277/'Tiempos de producción'!$E133,"")</f>
        <v/>
      </c>
      <c r="N133" s="345" t="str">
        <f>IFERROR('Plan Actual'!O277/'Tiempos de producción'!$E133,"")</f>
        <v/>
      </c>
      <c r="O133" s="345" t="str">
        <f>IFERROR('Plan Actual'!P277/'Tiempos de producción'!$E133,"")</f>
        <v/>
      </c>
      <c r="P133" s="345" t="str">
        <f>IFERROR('Plan Actual'!Q277/'Tiempos de producción'!$E133,"")</f>
        <v/>
      </c>
      <c r="Q133" s="345" t="str">
        <f>IFERROR('Plan Actual'!R277/'Tiempos de producción'!$E133,"")</f>
        <v/>
      </c>
      <c r="R133" s="345" t="str">
        <f>IFERROR('Plan Actual'!S277/'Tiempos de producción'!$E133,"")</f>
        <v/>
      </c>
      <c r="S133" s="345" t="str">
        <f>IFERROR('Plan Actual'!T277/'Tiempos de producción'!$E133,"")</f>
        <v/>
      </c>
      <c r="T133" s="345" t="str">
        <f>IFERROR('Plan Actual'!U277/'Tiempos de producción'!$E133,"")</f>
        <v/>
      </c>
      <c r="U133" s="345" t="str">
        <f>IFERROR('Plan Actual'!V277/'Tiempos de producción'!$E133,"")</f>
        <v/>
      </c>
      <c r="V133" s="345" t="str">
        <f>IFERROR('Plan Actual'!W277/'Tiempos de producción'!$E133,"")</f>
        <v/>
      </c>
      <c r="W133" s="345" t="str">
        <f>IFERROR('Plan Actual'!X277/'Tiempos de producción'!$E133,"")</f>
        <v/>
      </c>
      <c r="X133" s="345" t="str">
        <f>IFERROR('Plan Actual'!Y277/'Tiempos de producción'!$E133,"")</f>
        <v/>
      </c>
      <c r="Y133" s="345" t="str">
        <f>IFERROR('Plan Actual'!Z277/'Tiempos de producción'!$E133,"")</f>
        <v/>
      </c>
      <c r="Z133" s="345" t="str">
        <f>IFERROR('Plan Actual'!AA277/'Tiempos de producción'!$E133,"")</f>
        <v/>
      </c>
      <c r="AA133" s="390"/>
    </row>
    <row r="134" spans="2:27">
      <c r="B134" s="194" t="s">
        <v>22</v>
      </c>
      <c r="C134" s="159">
        <f>'Plan Actual'!B278</f>
        <v>0</v>
      </c>
      <c r="D134" s="159">
        <f>'Plan Actual'!C278</f>
        <v>0</v>
      </c>
      <c r="E134" s="369" t="str">
        <f>IFERROR(VLOOKUP(C134,'[5]Base de Datos CSL'!$B$8:$J$297,9,FALSE),"")</f>
        <v/>
      </c>
      <c r="F134" s="345" t="str">
        <f>IFERROR('Plan Actual'!G279/'Tiempos de producción'!$E134,"")</f>
        <v/>
      </c>
      <c r="G134" s="345" t="str">
        <f>IFERROR('Plan Actual'!H279/'Tiempos de producción'!$E134,"")</f>
        <v/>
      </c>
      <c r="H134" s="345" t="str">
        <f>IFERROR('Plan Actual'!I279/'Tiempos de producción'!$E134,"")</f>
        <v/>
      </c>
      <c r="I134" s="345" t="str">
        <f>IFERROR('Plan Actual'!J279/'Tiempos de producción'!$E134,"")</f>
        <v/>
      </c>
      <c r="J134" s="345" t="str">
        <f>IFERROR('Plan Actual'!K279/'Tiempos de producción'!$E134,"")</f>
        <v/>
      </c>
      <c r="K134" s="345" t="str">
        <f>IFERROR('Plan Actual'!L279/'Tiempos de producción'!$E134,"")</f>
        <v/>
      </c>
      <c r="L134" s="345" t="str">
        <f>IFERROR('Plan Actual'!M279/'Tiempos de producción'!$E134,"")</f>
        <v/>
      </c>
      <c r="M134" s="345" t="str">
        <f>IFERROR('Plan Actual'!N279/'Tiempos de producción'!$E134,"")</f>
        <v/>
      </c>
      <c r="N134" s="345" t="str">
        <f>IFERROR('Plan Actual'!O279/'Tiempos de producción'!$E134,"")</f>
        <v/>
      </c>
      <c r="O134" s="345" t="str">
        <f>IFERROR('Plan Actual'!P279/'Tiempos de producción'!$E134,"")</f>
        <v/>
      </c>
      <c r="P134" s="345" t="str">
        <f>IFERROR('Plan Actual'!Q279/'Tiempos de producción'!$E134,"")</f>
        <v/>
      </c>
      <c r="Q134" s="345" t="str">
        <f>IFERROR('Plan Actual'!R279/'Tiempos de producción'!$E134,"")</f>
        <v/>
      </c>
      <c r="R134" s="345" t="str">
        <f>IFERROR('Plan Actual'!S279/'Tiempos de producción'!$E134,"")</f>
        <v/>
      </c>
      <c r="S134" s="345" t="str">
        <f>IFERROR('Plan Actual'!T279/'Tiempos de producción'!$E134,"")</f>
        <v/>
      </c>
      <c r="T134" s="345" t="str">
        <f>IFERROR('Plan Actual'!U279/'Tiempos de producción'!$E134,"")</f>
        <v/>
      </c>
      <c r="U134" s="345" t="str">
        <f>IFERROR('Plan Actual'!V279/'Tiempos de producción'!$E134,"")</f>
        <v/>
      </c>
      <c r="V134" s="345" t="str">
        <f>IFERROR('Plan Actual'!W279/'Tiempos de producción'!$E134,"")</f>
        <v/>
      </c>
      <c r="W134" s="345" t="str">
        <f>IFERROR('Plan Actual'!X279/'Tiempos de producción'!$E134,"")</f>
        <v/>
      </c>
      <c r="X134" s="345" t="str">
        <f>IFERROR('Plan Actual'!Y279/'Tiempos de producción'!$E134,"")</f>
        <v/>
      </c>
      <c r="Y134" s="345" t="str">
        <f>IFERROR('Plan Actual'!Z279/'Tiempos de producción'!$E134,"")</f>
        <v/>
      </c>
      <c r="Z134" s="345" t="str">
        <f>IFERROR('Plan Actual'!AA279/'Tiempos de producción'!$E134,"")</f>
        <v/>
      </c>
      <c r="AA134" s="390"/>
    </row>
    <row r="135" spans="2:27">
      <c r="B135" s="571" t="s">
        <v>22</v>
      </c>
      <c r="C135" s="387"/>
      <c r="D135" s="569" t="s">
        <v>569</v>
      </c>
      <c r="E135" s="387"/>
      <c r="F135" s="289">
        <f t="shared" ref="F135:Z135" si="12">SUM(F123:F134)</f>
        <v>0</v>
      </c>
      <c r="G135" s="289">
        <f t="shared" si="12"/>
        <v>0</v>
      </c>
      <c r="H135" s="289">
        <f t="shared" si="12"/>
        <v>0</v>
      </c>
      <c r="I135" s="289">
        <f t="shared" si="12"/>
        <v>0</v>
      </c>
      <c r="J135" s="289">
        <f t="shared" si="12"/>
        <v>0</v>
      </c>
      <c r="K135" s="289">
        <f t="shared" si="12"/>
        <v>0</v>
      </c>
      <c r="L135" s="289">
        <f t="shared" si="12"/>
        <v>0</v>
      </c>
      <c r="M135" s="289">
        <f t="shared" si="12"/>
        <v>0</v>
      </c>
      <c r="N135" s="289">
        <f t="shared" si="12"/>
        <v>0</v>
      </c>
      <c r="O135" s="289">
        <f t="shared" si="12"/>
        <v>0</v>
      </c>
      <c r="P135" s="289">
        <f t="shared" si="12"/>
        <v>0</v>
      </c>
      <c r="Q135" s="289">
        <f t="shared" si="12"/>
        <v>0</v>
      </c>
      <c r="R135" s="289">
        <f t="shared" si="12"/>
        <v>0</v>
      </c>
      <c r="S135" s="289">
        <f t="shared" si="12"/>
        <v>0</v>
      </c>
      <c r="T135" s="289">
        <f t="shared" si="12"/>
        <v>0</v>
      </c>
      <c r="U135" s="289">
        <f t="shared" si="12"/>
        <v>0</v>
      </c>
      <c r="V135" s="289">
        <f t="shared" si="12"/>
        <v>0</v>
      </c>
      <c r="W135" s="289">
        <f t="shared" si="12"/>
        <v>0</v>
      </c>
      <c r="X135" s="289">
        <f t="shared" si="12"/>
        <v>0</v>
      </c>
      <c r="Y135" s="289">
        <f t="shared" si="12"/>
        <v>0</v>
      </c>
      <c r="Z135" s="289">
        <f t="shared" si="12"/>
        <v>0</v>
      </c>
      <c r="AA135" s="374"/>
    </row>
    <row r="136" spans="2:27">
      <c r="B136" s="194" t="s">
        <v>23</v>
      </c>
      <c r="C136" s="159">
        <f>'Plan Actual'!B283</f>
        <v>0</v>
      </c>
      <c r="D136" s="159">
        <f>'Plan Actual'!C283</f>
        <v>0</v>
      </c>
      <c r="E136" s="369" t="str">
        <f>IFERROR(VLOOKUP(C136,'[5]Base de Datos CSL'!$B$8:$J$297,9,FALSE),"")</f>
        <v/>
      </c>
      <c r="F136" s="345" t="str">
        <f>IFERROR('Plan Actual'!G284/'Tiempos de producción'!$E136,"")</f>
        <v/>
      </c>
      <c r="G136" s="345" t="str">
        <f>IFERROR('Plan Actual'!H284/'Tiempos de producción'!$E136,"")</f>
        <v/>
      </c>
      <c r="H136" s="345" t="str">
        <f>IFERROR('Plan Actual'!I284/'Tiempos de producción'!$E136,"")</f>
        <v/>
      </c>
      <c r="I136" s="345" t="str">
        <f>IFERROR('Plan Actual'!J284/'Tiempos de producción'!$E136,"")</f>
        <v/>
      </c>
      <c r="J136" s="345" t="str">
        <f>IFERROR('Plan Actual'!K284/'Tiempos de producción'!$E136,"")</f>
        <v/>
      </c>
      <c r="K136" s="345" t="str">
        <f>IFERROR('Plan Actual'!L284/'Tiempos de producción'!$E136,"")</f>
        <v/>
      </c>
      <c r="L136" s="345" t="str">
        <f>IFERROR('Plan Actual'!M284/'Tiempos de producción'!$E136,"")</f>
        <v/>
      </c>
      <c r="M136" s="345" t="str">
        <f>IFERROR('Plan Actual'!N284/'Tiempos de producción'!$E136,"")</f>
        <v/>
      </c>
      <c r="N136" s="345" t="str">
        <f>IFERROR('Plan Actual'!O284/'Tiempos de producción'!$E136,"")</f>
        <v/>
      </c>
      <c r="O136" s="345" t="str">
        <f>IFERROR('Plan Actual'!P284/'Tiempos de producción'!$E136,"")</f>
        <v/>
      </c>
      <c r="P136" s="345" t="str">
        <f>IFERROR('Plan Actual'!Q284/'Tiempos de producción'!$E136,"")</f>
        <v/>
      </c>
      <c r="Q136" s="345" t="str">
        <f>IFERROR('Plan Actual'!R284/'Tiempos de producción'!$E136,"")</f>
        <v/>
      </c>
      <c r="R136" s="345" t="str">
        <f>IFERROR('Plan Actual'!S284/'Tiempos de producción'!$E136,"")</f>
        <v/>
      </c>
      <c r="S136" s="345" t="str">
        <f>IFERROR('Plan Actual'!T284/'Tiempos de producción'!$E136,"")</f>
        <v/>
      </c>
      <c r="T136" s="345" t="str">
        <f>IFERROR('Plan Actual'!U284/'Tiempos de producción'!$E136,"")</f>
        <v/>
      </c>
      <c r="U136" s="345" t="str">
        <f>IFERROR('Plan Actual'!V284/'Tiempos de producción'!$E136,"")</f>
        <v/>
      </c>
      <c r="V136" s="345" t="str">
        <f>IFERROR('Plan Actual'!W284/'Tiempos de producción'!$E136,"")</f>
        <v/>
      </c>
      <c r="W136" s="345" t="str">
        <f>IFERROR('Plan Actual'!X284/'Tiempos de producción'!$E136,"")</f>
        <v/>
      </c>
      <c r="X136" s="345" t="str">
        <f>IFERROR('Plan Actual'!Y284/'Tiempos de producción'!$E136,"")</f>
        <v/>
      </c>
      <c r="Y136" s="345" t="str">
        <f>IFERROR('Plan Actual'!Z284/'Tiempos de producción'!$E136,"")</f>
        <v/>
      </c>
      <c r="Z136" s="345" t="str">
        <f>IFERROR('Plan Actual'!AA284/'Tiempos de producción'!$E136,"")</f>
        <v/>
      </c>
      <c r="AA136" s="566">
        <f>SUM(F148:Z148)</f>
        <v>0</v>
      </c>
    </row>
    <row r="137" spans="2:27">
      <c r="B137" s="194" t="s">
        <v>23</v>
      </c>
      <c r="C137" s="159">
        <f>'Plan Actual'!B285</f>
        <v>0</v>
      </c>
      <c r="D137" s="159">
        <f>'Plan Actual'!C285</f>
        <v>0</v>
      </c>
      <c r="E137" s="369" t="str">
        <f>IFERROR(VLOOKUP(C137,'[5]Base de Datos CSL'!$B$8:$J$297,9,FALSE),"")</f>
        <v/>
      </c>
      <c r="F137" s="345" t="str">
        <f>IFERROR('Plan Actual'!G286/'Tiempos de producción'!$E137,"")</f>
        <v/>
      </c>
      <c r="G137" s="345" t="str">
        <f>IFERROR('Plan Actual'!H286/'Tiempos de producción'!$E137,"")</f>
        <v/>
      </c>
      <c r="H137" s="345" t="str">
        <f>IFERROR('Plan Actual'!I286/'Tiempos de producción'!$E137,"")</f>
        <v/>
      </c>
      <c r="I137" s="345" t="str">
        <f>IFERROR('Plan Actual'!J286/'Tiempos de producción'!$E137,"")</f>
        <v/>
      </c>
      <c r="J137" s="345" t="str">
        <f>IFERROR('Plan Actual'!K286/'Tiempos de producción'!$E137,"")</f>
        <v/>
      </c>
      <c r="K137" s="345" t="str">
        <f>IFERROR('Plan Actual'!L286/'Tiempos de producción'!$E137,"")</f>
        <v/>
      </c>
      <c r="L137" s="345" t="str">
        <f>IFERROR('Plan Actual'!M286/'Tiempos de producción'!$E137,"")</f>
        <v/>
      </c>
      <c r="M137" s="345" t="str">
        <f>IFERROR('Plan Actual'!N286/'Tiempos de producción'!$E137,"")</f>
        <v/>
      </c>
      <c r="N137" s="345" t="str">
        <f>IFERROR('Plan Actual'!O286/'Tiempos de producción'!$E137,"")</f>
        <v/>
      </c>
      <c r="O137" s="345" t="str">
        <f>IFERROR('Plan Actual'!P286/'Tiempos de producción'!$E137,"")</f>
        <v/>
      </c>
      <c r="P137" s="345" t="str">
        <f>IFERROR('Plan Actual'!Q286/'Tiempos de producción'!$E137,"")</f>
        <v/>
      </c>
      <c r="Q137" s="345" t="str">
        <f>IFERROR('Plan Actual'!R286/'Tiempos de producción'!$E137,"")</f>
        <v/>
      </c>
      <c r="R137" s="345" t="str">
        <f>IFERROR('Plan Actual'!S286/'Tiempos de producción'!$E137,"")</f>
        <v/>
      </c>
      <c r="S137" s="345" t="str">
        <f>IFERROR('Plan Actual'!T286/'Tiempos de producción'!$E137,"")</f>
        <v/>
      </c>
      <c r="T137" s="345" t="str">
        <f>IFERROR('Plan Actual'!U286/'Tiempos de producción'!$E137,"")</f>
        <v/>
      </c>
      <c r="U137" s="345" t="str">
        <f>IFERROR('Plan Actual'!V286/'Tiempos de producción'!$E137,"")</f>
        <v/>
      </c>
      <c r="V137" s="345" t="str">
        <f>IFERROR('Plan Actual'!W286/'Tiempos de producción'!$E137,"")</f>
        <v/>
      </c>
      <c r="W137" s="345" t="str">
        <f>IFERROR('Plan Actual'!X286/'Tiempos de producción'!$E137,"")</f>
        <v/>
      </c>
      <c r="X137" s="345" t="str">
        <f>IFERROR('Plan Actual'!Y286/'Tiempos de producción'!$E137,"")</f>
        <v/>
      </c>
      <c r="Y137" s="345" t="str">
        <f>IFERROR('Plan Actual'!Z286/'Tiempos de producción'!$E137,"")</f>
        <v/>
      </c>
      <c r="Z137" s="345" t="str">
        <f>IFERROR('Plan Actual'!AA286/'Tiempos de producción'!$E137,"")</f>
        <v/>
      </c>
      <c r="AA137" s="390"/>
    </row>
    <row r="138" spans="2:27">
      <c r="B138" s="194" t="s">
        <v>23</v>
      </c>
      <c r="C138" s="159">
        <f>'Plan Actual'!B287</f>
        <v>0</v>
      </c>
      <c r="D138" s="159">
        <f>'Plan Actual'!C287</f>
        <v>0</v>
      </c>
      <c r="E138" s="369" t="str">
        <f>IFERROR(VLOOKUP(C138,'[5]Base de Datos CSL'!$B$8:$J$297,9,FALSE),"")</f>
        <v/>
      </c>
      <c r="F138" s="345" t="str">
        <f>IFERROR('Plan Actual'!G288/'Tiempos de producción'!$E138,"")</f>
        <v/>
      </c>
      <c r="G138" s="345" t="str">
        <f>IFERROR('Plan Actual'!H288/'Tiempos de producción'!$E138,"")</f>
        <v/>
      </c>
      <c r="H138" s="345" t="str">
        <f>IFERROR('Plan Actual'!I288/'Tiempos de producción'!$E138,"")</f>
        <v/>
      </c>
      <c r="I138" s="345" t="str">
        <f>IFERROR('Plan Actual'!J288/'Tiempos de producción'!$E138,"")</f>
        <v/>
      </c>
      <c r="J138" s="345" t="str">
        <f>IFERROR('Plan Actual'!K288/'Tiempos de producción'!$E138,"")</f>
        <v/>
      </c>
      <c r="K138" s="345" t="str">
        <f>IFERROR('Plan Actual'!L288/'Tiempos de producción'!$E138,"")</f>
        <v/>
      </c>
      <c r="L138" s="345" t="str">
        <f>IFERROR('Plan Actual'!M288/'Tiempos de producción'!$E138,"")</f>
        <v/>
      </c>
      <c r="M138" s="345" t="str">
        <f>IFERROR('Plan Actual'!N288/'Tiempos de producción'!$E138,"")</f>
        <v/>
      </c>
      <c r="N138" s="345" t="str">
        <f>IFERROR('Plan Actual'!O288/'Tiempos de producción'!$E138,"")</f>
        <v/>
      </c>
      <c r="O138" s="345" t="str">
        <f>IFERROR('Plan Actual'!P288/'Tiempos de producción'!$E138,"")</f>
        <v/>
      </c>
      <c r="P138" s="345" t="str">
        <f>IFERROR('Plan Actual'!Q288/'Tiempos de producción'!$E138,"")</f>
        <v/>
      </c>
      <c r="Q138" s="345" t="str">
        <f>IFERROR('Plan Actual'!R288/'Tiempos de producción'!$E138,"")</f>
        <v/>
      </c>
      <c r="R138" s="345" t="str">
        <f>IFERROR('Plan Actual'!S288/'Tiempos de producción'!$E138,"")</f>
        <v/>
      </c>
      <c r="S138" s="345" t="str">
        <f>IFERROR('Plan Actual'!T288/'Tiempos de producción'!$E138,"")</f>
        <v/>
      </c>
      <c r="T138" s="345" t="str">
        <f>IFERROR('Plan Actual'!U288/'Tiempos de producción'!$E138,"")</f>
        <v/>
      </c>
      <c r="U138" s="345" t="str">
        <f>IFERROR('Plan Actual'!V288/'Tiempos de producción'!$E138,"")</f>
        <v/>
      </c>
      <c r="V138" s="345" t="str">
        <f>IFERROR('Plan Actual'!W288/'Tiempos de producción'!$E138,"")</f>
        <v/>
      </c>
      <c r="W138" s="345" t="str">
        <f>IFERROR('Plan Actual'!X288/'Tiempos de producción'!$E138,"")</f>
        <v/>
      </c>
      <c r="X138" s="345" t="str">
        <f>IFERROR('Plan Actual'!Y288/'Tiempos de producción'!$E138,"")</f>
        <v/>
      </c>
      <c r="Y138" s="345" t="str">
        <f>IFERROR('Plan Actual'!Z288/'Tiempos de producción'!$E138,"")</f>
        <v/>
      </c>
      <c r="Z138" s="345" t="str">
        <f>IFERROR('Plan Actual'!AA288/'Tiempos de producción'!$E138,"")</f>
        <v/>
      </c>
      <c r="AA138" s="390"/>
    </row>
    <row r="139" spans="2:27">
      <c r="B139" s="194" t="s">
        <v>23</v>
      </c>
      <c r="C139" s="159">
        <f>'Plan Actual'!B289</f>
        <v>0</v>
      </c>
      <c r="D139" s="159">
        <f>'Plan Actual'!C289</f>
        <v>0</v>
      </c>
      <c r="E139" s="369" t="str">
        <f>IFERROR(VLOOKUP(C139,'[5]Base de Datos CSL'!$B$8:$J$297,9,FALSE),"")</f>
        <v/>
      </c>
      <c r="F139" s="345" t="str">
        <f>IFERROR('Plan Actual'!G290/'Tiempos de producción'!$E139,"")</f>
        <v/>
      </c>
      <c r="G139" s="345" t="str">
        <f>IFERROR('Plan Actual'!H290/'Tiempos de producción'!$E139,"")</f>
        <v/>
      </c>
      <c r="H139" s="345" t="str">
        <f>IFERROR('Plan Actual'!I290/'Tiempos de producción'!$E139,"")</f>
        <v/>
      </c>
      <c r="I139" s="345" t="str">
        <f>IFERROR('Plan Actual'!J290/'Tiempos de producción'!$E139,"")</f>
        <v/>
      </c>
      <c r="J139" s="345" t="str">
        <f>IFERROR('Plan Actual'!K290/'Tiempos de producción'!$E139,"")</f>
        <v/>
      </c>
      <c r="K139" s="345" t="str">
        <f>IFERROR('Plan Actual'!L290/'Tiempos de producción'!$E139,"")</f>
        <v/>
      </c>
      <c r="L139" s="345" t="str">
        <f>IFERROR('Plan Actual'!M290/'Tiempos de producción'!$E139,"")</f>
        <v/>
      </c>
      <c r="M139" s="345" t="str">
        <f>IFERROR('Plan Actual'!N290/'Tiempos de producción'!$E139,"")</f>
        <v/>
      </c>
      <c r="N139" s="345" t="str">
        <f>IFERROR('Plan Actual'!O290/'Tiempos de producción'!$E139,"")</f>
        <v/>
      </c>
      <c r="O139" s="345" t="str">
        <f>IFERROR('Plan Actual'!P290/'Tiempos de producción'!$E139,"")</f>
        <v/>
      </c>
      <c r="P139" s="345" t="str">
        <f>IFERROR('Plan Actual'!Q290/'Tiempos de producción'!$E139,"")</f>
        <v/>
      </c>
      <c r="Q139" s="345" t="str">
        <f>IFERROR('Plan Actual'!R290/'Tiempos de producción'!$E139,"")</f>
        <v/>
      </c>
      <c r="R139" s="345" t="str">
        <f>IFERROR('Plan Actual'!S290/'Tiempos de producción'!$E139,"")</f>
        <v/>
      </c>
      <c r="S139" s="345" t="str">
        <f>IFERROR('Plan Actual'!T290/'Tiempos de producción'!$E139,"")</f>
        <v/>
      </c>
      <c r="T139" s="345" t="str">
        <f>IFERROR('Plan Actual'!U290/'Tiempos de producción'!$E139,"")</f>
        <v/>
      </c>
      <c r="U139" s="345" t="str">
        <f>IFERROR('Plan Actual'!V290/'Tiempos de producción'!$E139,"")</f>
        <v/>
      </c>
      <c r="V139" s="345" t="str">
        <f>IFERROR('Plan Actual'!W290/'Tiempos de producción'!$E139,"")</f>
        <v/>
      </c>
      <c r="W139" s="345" t="str">
        <f>IFERROR('Plan Actual'!X290/'Tiempos de producción'!$E139,"")</f>
        <v/>
      </c>
      <c r="X139" s="345" t="str">
        <f>IFERROR('Plan Actual'!Y290/'Tiempos de producción'!$E139,"")</f>
        <v/>
      </c>
      <c r="Y139" s="345" t="str">
        <f>IFERROR('Plan Actual'!Z290/'Tiempos de producción'!$E139,"")</f>
        <v/>
      </c>
      <c r="Z139" s="345" t="str">
        <f>IFERROR('Plan Actual'!AA290/'Tiempos de producción'!$E139,"")</f>
        <v/>
      </c>
      <c r="AA139" s="390"/>
    </row>
    <row r="140" spans="2:27">
      <c r="B140" s="194" t="s">
        <v>23</v>
      </c>
      <c r="C140" s="159">
        <f>'Plan Actual'!B291</f>
        <v>0</v>
      </c>
      <c r="D140" s="159">
        <f>'Plan Actual'!C291</f>
        <v>0</v>
      </c>
      <c r="E140" s="369" t="str">
        <f>IFERROR(VLOOKUP(C140,'[5]Base de Datos CSL'!$B$8:$J$297,9,FALSE),"")</f>
        <v/>
      </c>
      <c r="F140" s="345" t="str">
        <f>IFERROR('Plan Actual'!G292/'Tiempos de producción'!$E140,"")</f>
        <v/>
      </c>
      <c r="G140" s="345" t="str">
        <f>IFERROR('Plan Actual'!H292/'Tiempos de producción'!$E140,"")</f>
        <v/>
      </c>
      <c r="H140" s="345" t="str">
        <f>IFERROR('Plan Actual'!I292/'Tiempos de producción'!$E140,"")</f>
        <v/>
      </c>
      <c r="I140" s="345" t="str">
        <f>IFERROR('Plan Actual'!J292/'Tiempos de producción'!$E140,"")</f>
        <v/>
      </c>
      <c r="J140" s="345" t="str">
        <f>IFERROR('Plan Actual'!K292/'Tiempos de producción'!$E140,"")</f>
        <v/>
      </c>
      <c r="K140" s="345" t="str">
        <f>IFERROR('Plan Actual'!L292/'Tiempos de producción'!$E140,"")</f>
        <v/>
      </c>
      <c r="L140" s="345" t="str">
        <f>IFERROR('Plan Actual'!M292/'Tiempos de producción'!$E140,"")</f>
        <v/>
      </c>
      <c r="M140" s="345" t="str">
        <f>IFERROR('Plan Actual'!N292/'Tiempos de producción'!$E140,"")</f>
        <v/>
      </c>
      <c r="N140" s="345" t="str">
        <f>IFERROR('Plan Actual'!O292/'Tiempos de producción'!$E140,"")</f>
        <v/>
      </c>
      <c r="O140" s="345" t="str">
        <f>IFERROR('Plan Actual'!P292/'Tiempos de producción'!$E140,"")</f>
        <v/>
      </c>
      <c r="P140" s="345" t="str">
        <f>IFERROR('Plan Actual'!Q292/'Tiempos de producción'!$E140,"")</f>
        <v/>
      </c>
      <c r="Q140" s="345" t="str">
        <f>IFERROR('Plan Actual'!R292/'Tiempos de producción'!$E140,"")</f>
        <v/>
      </c>
      <c r="R140" s="345" t="str">
        <f>IFERROR('Plan Actual'!S292/'Tiempos de producción'!$E140,"")</f>
        <v/>
      </c>
      <c r="S140" s="345" t="str">
        <f>IFERROR('Plan Actual'!T292/'Tiempos de producción'!$E140,"")</f>
        <v/>
      </c>
      <c r="T140" s="345" t="str">
        <f>IFERROR('Plan Actual'!U292/'Tiempos de producción'!$E140,"")</f>
        <v/>
      </c>
      <c r="U140" s="345" t="str">
        <f>IFERROR('Plan Actual'!V292/'Tiempos de producción'!$E140,"")</f>
        <v/>
      </c>
      <c r="V140" s="345" t="str">
        <f>IFERROR('Plan Actual'!W292/'Tiempos de producción'!$E140,"")</f>
        <v/>
      </c>
      <c r="W140" s="345" t="str">
        <f>IFERROR('Plan Actual'!X292/'Tiempos de producción'!$E140,"")</f>
        <v/>
      </c>
      <c r="X140" s="345" t="str">
        <f>IFERROR('Plan Actual'!Y292/'Tiempos de producción'!$E140,"")</f>
        <v/>
      </c>
      <c r="Y140" s="345" t="str">
        <f>IFERROR('Plan Actual'!Z292/'Tiempos de producción'!$E140,"")</f>
        <v/>
      </c>
      <c r="Z140" s="345" t="str">
        <f>IFERROR('Plan Actual'!AA292/'Tiempos de producción'!$E140,"")</f>
        <v/>
      </c>
      <c r="AA140" s="390"/>
    </row>
    <row r="141" spans="2:27">
      <c r="B141" s="194" t="s">
        <v>23</v>
      </c>
      <c r="C141" s="159">
        <f>'Plan Actual'!B293</f>
        <v>0</v>
      </c>
      <c r="D141" s="159">
        <f>'Plan Actual'!C293</f>
        <v>0</v>
      </c>
      <c r="E141" s="369" t="str">
        <f>IFERROR(VLOOKUP(C141,'[5]Base de Datos CSL'!$B$8:$J$297,9,FALSE),"")</f>
        <v/>
      </c>
      <c r="F141" s="345" t="str">
        <f>IFERROR('Plan Actual'!G294/'Tiempos de producción'!$E141,"")</f>
        <v/>
      </c>
      <c r="G141" s="345" t="str">
        <f>IFERROR('Plan Actual'!H294/'Tiempos de producción'!$E141,"")</f>
        <v/>
      </c>
      <c r="H141" s="345" t="str">
        <f>IFERROR('Plan Actual'!I294/'Tiempos de producción'!$E141,"")</f>
        <v/>
      </c>
      <c r="I141" s="345" t="str">
        <f>IFERROR('Plan Actual'!J294/'Tiempos de producción'!$E141,"")</f>
        <v/>
      </c>
      <c r="J141" s="345" t="str">
        <f>IFERROR('Plan Actual'!K294/'Tiempos de producción'!$E141,"")</f>
        <v/>
      </c>
      <c r="K141" s="345" t="str">
        <f>IFERROR('Plan Actual'!L294/'Tiempos de producción'!$E141,"")</f>
        <v/>
      </c>
      <c r="L141" s="345" t="str">
        <f>IFERROR('Plan Actual'!M294/'Tiempos de producción'!$E141,"")</f>
        <v/>
      </c>
      <c r="M141" s="345" t="str">
        <f>IFERROR('Plan Actual'!N294/'Tiempos de producción'!$E141,"")</f>
        <v/>
      </c>
      <c r="N141" s="345" t="str">
        <f>IFERROR('Plan Actual'!O294/'Tiempos de producción'!$E141,"")</f>
        <v/>
      </c>
      <c r="O141" s="345" t="str">
        <f>IFERROR('Plan Actual'!P294/'Tiempos de producción'!$E141,"")</f>
        <v/>
      </c>
      <c r="P141" s="345" t="str">
        <f>IFERROR('Plan Actual'!Q294/'Tiempos de producción'!$E141,"")</f>
        <v/>
      </c>
      <c r="Q141" s="345" t="str">
        <f>IFERROR('Plan Actual'!R294/'Tiempos de producción'!$E141,"")</f>
        <v/>
      </c>
      <c r="R141" s="345" t="str">
        <f>IFERROR('Plan Actual'!S294/'Tiempos de producción'!$E141,"")</f>
        <v/>
      </c>
      <c r="S141" s="345" t="str">
        <f>IFERROR('Plan Actual'!T294/'Tiempos de producción'!$E141,"")</f>
        <v/>
      </c>
      <c r="T141" s="345" t="str">
        <f>IFERROR('Plan Actual'!U294/'Tiempos de producción'!$E141,"")</f>
        <v/>
      </c>
      <c r="U141" s="345" t="str">
        <f>IFERROR('Plan Actual'!V294/'Tiempos de producción'!$E141,"")</f>
        <v/>
      </c>
      <c r="V141" s="345" t="str">
        <f>IFERROR('Plan Actual'!W294/'Tiempos de producción'!$E141,"")</f>
        <v/>
      </c>
      <c r="W141" s="345" t="str">
        <f>IFERROR('Plan Actual'!X294/'Tiempos de producción'!$E141,"")</f>
        <v/>
      </c>
      <c r="X141" s="345" t="str">
        <f>IFERROR('Plan Actual'!Y294/'Tiempos de producción'!$E141,"")</f>
        <v/>
      </c>
      <c r="Y141" s="345" t="str">
        <f>IFERROR('Plan Actual'!Z294/'Tiempos de producción'!$E141,"")</f>
        <v/>
      </c>
      <c r="Z141" s="345" t="str">
        <f>IFERROR('Plan Actual'!AA294/'Tiempos de producción'!$E141,"")</f>
        <v/>
      </c>
      <c r="AA141" s="390"/>
    </row>
    <row r="142" spans="2:27">
      <c r="B142" s="194" t="s">
        <v>23</v>
      </c>
      <c r="C142" s="159">
        <f>'Plan Actual'!B295</f>
        <v>0</v>
      </c>
      <c r="D142" s="159">
        <f>'Plan Actual'!C295</f>
        <v>0</v>
      </c>
      <c r="E142" s="369" t="str">
        <f>IFERROR(VLOOKUP(C142,'[5]Base de Datos CSL'!$B$8:$J$297,9,FALSE),"")</f>
        <v/>
      </c>
      <c r="F142" s="345" t="str">
        <f>IFERROR('Plan Actual'!G296/'Tiempos de producción'!$E142,"")</f>
        <v/>
      </c>
      <c r="G142" s="345" t="str">
        <f>IFERROR('Plan Actual'!H296/'Tiempos de producción'!$E142,"")</f>
        <v/>
      </c>
      <c r="H142" s="345" t="str">
        <f>IFERROR('Plan Actual'!I296/'Tiempos de producción'!$E142,"")</f>
        <v/>
      </c>
      <c r="I142" s="345" t="str">
        <f>IFERROR('Plan Actual'!J296/'Tiempos de producción'!$E142,"")</f>
        <v/>
      </c>
      <c r="J142" s="345" t="str">
        <f>IFERROR('Plan Actual'!K296/'Tiempos de producción'!$E142,"")</f>
        <v/>
      </c>
      <c r="K142" s="345" t="str">
        <f>IFERROR('Plan Actual'!L296/'Tiempos de producción'!$E142,"")</f>
        <v/>
      </c>
      <c r="L142" s="345" t="str">
        <f>IFERROR('Plan Actual'!M296/'Tiempos de producción'!$E142,"")</f>
        <v/>
      </c>
      <c r="M142" s="345" t="str">
        <f>IFERROR('Plan Actual'!N296/'Tiempos de producción'!$E142,"")</f>
        <v/>
      </c>
      <c r="N142" s="345" t="str">
        <f>IFERROR('Plan Actual'!O296/'Tiempos de producción'!$E142,"")</f>
        <v/>
      </c>
      <c r="O142" s="345" t="str">
        <f>IFERROR('Plan Actual'!P296/'Tiempos de producción'!$E142,"")</f>
        <v/>
      </c>
      <c r="P142" s="345" t="str">
        <f>IFERROR('Plan Actual'!Q296/'Tiempos de producción'!$E142,"")</f>
        <v/>
      </c>
      <c r="Q142" s="345" t="str">
        <f>IFERROR('Plan Actual'!R296/'Tiempos de producción'!$E142,"")</f>
        <v/>
      </c>
      <c r="R142" s="345" t="str">
        <f>IFERROR('Plan Actual'!S296/'Tiempos de producción'!$E142,"")</f>
        <v/>
      </c>
      <c r="S142" s="345" t="str">
        <f>IFERROR('Plan Actual'!T296/'Tiempos de producción'!$E142,"")</f>
        <v/>
      </c>
      <c r="T142" s="345" t="str">
        <f>IFERROR('Plan Actual'!U296/'Tiempos de producción'!$E142,"")</f>
        <v/>
      </c>
      <c r="U142" s="345" t="str">
        <f>IFERROR('Plan Actual'!V296/'Tiempos de producción'!$E142,"")</f>
        <v/>
      </c>
      <c r="V142" s="345" t="str">
        <f>IFERROR('Plan Actual'!W296/'Tiempos de producción'!$E142,"")</f>
        <v/>
      </c>
      <c r="W142" s="345" t="str">
        <f>IFERROR('Plan Actual'!X296/'Tiempos de producción'!$E142,"")</f>
        <v/>
      </c>
      <c r="X142" s="345" t="str">
        <f>IFERROR('Plan Actual'!Y296/'Tiempos de producción'!$E142,"")</f>
        <v/>
      </c>
      <c r="Y142" s="345" t="str">
        <f>IFERROR('Plan Actual'!Z296/'Tiempos de producción'!$E142,"")</f>
        <v/>
      </c>
      <c r="Z142" s="345" t="str">
        <f>IFERROR('Plan Actual'!AA296/'Tiempos de producción'!$E142,"")</f>
        <v/>
      </c>
      <c r="AA142" s="390"/>
    </row>
    <row r="143" spans="2:27">
      <c r="B143" s="194" t="s">
        <v>23</v>
      </c>
      <c r="C143" s="159">
        <f>'Plan Actual'!B297</f>
        <v>0</v>
      </c>
      <c r="D143" s="159">
        <f>'Plan Actual'!C297</f>
        <v>0</v>
      </c>
      <c r="E143" s="369" t="str">
        <f>IFERROR(VLOOKUP(C143,'[5]Base de Datos CSL'!$B$8:$J$297,9,FALSE),"")</f>
        <v/>
      </c>
      <c r="F143" s="345" t="str">
        <f>IFERROR('Plan Actual'!G298/'Tiempos de producción'!$E143,"")</f>
        <v/>
      </c>
      <c r="G143" s="345" t="str">
        <f>IFERROR('Plan Actual'!H298/'Tiempos de producción'!$E143,"")</f>
        <v/>
      </c>
      <c r="H143" s="345" t="str">
        <f>IFERROR('Plan Actual'!I298/'Tiempos de producción'!$E143,"")</f>
        <v/>
      </c>
      <c r="I143" s="345" t="str">
        <f>IFERROR('Plan Actual'!J298/'Tiempos de producción'!$E143,"")</f>
        <v/>
      </c>
      <c r="J143" s="345" t="str">
        <f>IFERROR('Plan Actual'!K298/'Tiempos de producción'!$E143,"")</f>
        <v/>
      </c>
      <c r="K143" s="345" t="str">
        <f>IFERROR('Plan Actual'!L298/'Tiempos de producción'!$E143,"")</f>
        <v/>
      </c>
      <c r="L143" s="345" t="str">
        <f>IFERROR('Plan Actual'!M298/'Tiempos de producción'!$E143,"")</f>
        <v/>
      </c>
      <c r="M143" s="345" t="str">
        <f>IFERROR('Plan Actual'!N298/'Tiempos de producción'!$E143,"")</f>
        <v/>
      </c>
      <c r="N143" s="345" t="str">
        <f>IFERROR('Plan Actual'!O298/'Tiempos de producción'!$E143,"")</f>
        <v/>
      </c>
      <c r="O143" s="345" t="str">
        <f>IFERROR('Plan Actual'!P298/'Tiempos de producción'!$E143,"")</f>
        <v/>
      </c>
      <c r="P143" s="345" t="str">
        <f>IFERROR('Plan Actual'!Q298/'Tiempos de producción'!$E143,"")</f>
        <v/>
      </c>
      <c r="Q143" s="345" t="str">
        <f>IFERROR('Plan Actual'!R298/'Tiempos de producción'!$E143,"")</f>
        <v/>
      </c>
      <c r="R143" s="345" t="str">
        <f>IFERROR('Plan Actual'!S298/'Tiempos de producción'!$E143,"")</f>
        <v/>
      </c>
      <c r="S143" s="345" t="str">
        <f>IFERROR('Plan Actual'!T298/'Tiempos de producción'!$E143,"")</f>
        <v/>
      </c>
      <c r="T143" s="345" t="str">
        <f>IFERROR('Plan Actual'!U298/'Tiempos de producción'!$E143,"")</f>
        <v/>
      </c>
      <c r="U143" s="345" t="str">
        <f>IFERROR('Plan Actual'!V298/'Tiempos de producción'!$E143,"")</f>
        <v/>
      </c>
      <c r="V143" s="345" t="str">
        <f>IFERROR('Plan Actual'!W298/'Tiempos de producción'!$E143,"")</f>
        <v/>
      </c>
      <c r="W143" s="345" t="str">
        <f>IFERROR('Plan Actual'!X298/'Tiempos de producción'!$E143,"")</f>
        <v/>
      </c>
      <c r="X143" s="345" t="str">
        <f>IFERROR('Plan Actual'!Y298/'Tiempos de producción'!$E143,"")</f>
        <v/>
      </c>
      <c r="Y143" s="345" t="str">
        <f>IFERROR('Plan Actual'!Z298/'Tiempos de producción'!$E143,"")</f>
        <v/>
      </c>
      <c r="Z143" s="345" t="str">
        <f>IFERROR('Plan Actual'!AA298/'Tiempos de producción'!$E143,"")</f>
        <v/>
      </c>
      <c r="AA143" s="390"/>
    </row>
    <row r="144" spans="2:27">
      <c r="B144" s="194" t="s">
        <v>23</v>
      </c>
      <c r="C144" s="159">
        <f>'Plan Actual'!B299</f>
        <v>0</v>
      </c>
      <c r="D144" s="159">
        <f>'Plan Actual'!C299</f>
        <v>0</v>
      </c>
      <c r="E144" s="369" t="str">
        <f>IFERROR(VLOOKUP(C144,'[5]Base de Datos CSL'!$B$8:$J$297,9,FALSE),"")</f>
        <v/>
      </c>
      <c r="F144" s="345" t="str">
        <f>IFERROR('Plan Actual'!G300/'Tiempos de producción'!$E144,"")</f>
        <v/>
      </c>
      <c r="G144" s="345" t="str">
        <f>IFERROR('Plan Actual'!H300/'Tiempos de producción'!$E144,"")</f>
        <v/>
      </c>
      <c r="H144" s="345" t="str">
        <f>IFERROR('Plan Actual'!I300/'Tiempos de producción'!$E144,"")</f>
        <v/>
      </c>
      <c r="I144" s="345" t="str">
        <f>IFERROR('Plan Actual'!J300/'Tiempos de producción'!$E144,"")</f>
        <v/>
      </c>
      <c r="J144" s="345" t="str">
        <f>IFERROR('Plan Actual'!K300/'Tiempos de producción'!$E144,"")</f>
        <v/>
      </c>
      <c r="K144" s="345" t="str">
        <f>IFERROR('Plan Actual'!L300/'Tiempos de producción'!$E144,"")</f>
        <v/>
      </c>
      <c r="L144" s="345" t="str">
        <f>IFERROR('Plan Actual'!M300/'Tiempos de producción'!$E144,"")</f>
        <v/>
      </c>
      <c r="M144" s="345" t="str">
        <f>IFERROR('Plan Actual'!N300/'Tiempos de producción'!$E144,"")</f>
        <v/>
      </c>
      <c r="N144" s="345" t="str">
        <f>IFERROR('Plan Actual'!O300/'Tiempos de producción'!$E144,"")</f>
        <v/>
      </c>
      <c r="O144" s="345" t="str">
        <f>IFERROR('Plan Actual'!P300/'Tiempos de producción'!$E144,"")</f>
        <v/>
      </c>
      <c r="P144" s="345" t="str">
        <f>IFERROR('Plan Actual'!Q300/'Tiempos de producción'!$E144,"")</f>
        <v/>
      </c>
      <c r="Q144" s="345" t="str">
        <f>IFERROR('Plan Actual'!R300/'Tiempos de producción'!$E144,"")</f>
        <v/>
      </c>
      <c r="R144" s="345" t="str">
        <f>IFERROR('Plan Actual'!S300/'Tiempos de producción'!$E144,"")</f>
        <v/>
      </c>
      <c r="S144" s="345" t="str">
        <f>IFERROR('Plan Actual'!T300/'Tiempos de producción'!$E144,"")</f>
        <v/>
      </c>
      <c r="T144" s="345" t="str">
        <f>IFERROR('Plan Actual'!U300/'Tiempos de producción'!$E144,"")</f>
        <v/>
      </c>
      <c r="U144" s="345" t="str">
        <f>IFERROR('Plan Actual'!V300/'Tiempos de producción'!$E144,"")</f>
        <v/>
      </c>
      <c r="V144" s="345" t="str">
        <f>IFERROR('Plan Actual'!W300/'Tiempos de producción'!$E144,"")</f>
        <v/>
      </c>
      <c r="W144" s="345" t="str">
        <f>IFERROR('Plan Actual'!X300/'Tiempos de producción'!$E144,"")</f>
        <v/>
      </c>
      <c r="X144" s="345" t="str">
        <f>IFERROR('Plan Actual'!Y300/'Tiempos de producción'!$E144,"")</f>
        <v/>
      </c>
      <c r="Y144" s="345" t="str">
        <f>IFERROR('Plan Actual'!Z300/'Tiempos de producción'!$E144,"")</f>
        <v/>
      </c>
      <c r="Z144" s="345" t="str">
        <f>IFERROR('Plan Actual'!AA300/'Tiempos de producción'!$E144,"")</f>
        <v/>
      </c>
      <c r="AA144" s="390"/>
    </row>
    <row r="145" spans="2:27">
      <c r="B145" s="194" t="s">
        <v>23</v>
      </c>
      <c r="C145" s="159">
        <f>'Plan Actual'!B301</f>
        <v>0</v>
      </c>
      <c r="D145" s="159">
        <f>'Plan Actual'!C301</f>
        <v>0</v>
      </c>
      <c r="E145" s="369" t="str">
        <f>IFERROR(VLOOKUP(C145,'[5]Base de Datos CSL'!$B$8:$J$297,9,FALSE),"")</f>
        <v/>
      </c>
      <c r="F145" s="345" t="str">
        <f>IFERROR('Plan Actual'!G302/'Tiempos de producción'!$E145,"")</f>
        <v/>
      </c>
      <c r="G145" s="345" t="str">
        <f>IFERROR('Plan Actual'!H302/'Tiempos de producción'!$E145,"")</f>
        <v/>
      </c>
      <c r="H145" s="345" t="str">
        <f>IFERROR('Plan Actual'!I302/'Tiempos de producción'!$E145,"")</f>
        <v/>
      </c>
      <c r="I145" s="345" t="str">
        <f>IFERROR('Plan Actual'!J302/'Tiempos de producción'!$E145,"")</f>
        <v/>
      </c>
      <c r="J145" s="345" t="str">
        <f>IFERROR('Plan Actual'!K302/'Tiempos de producción'!$E145,"")</f>
        <v/>
      </c>
      <c r="K145" s="345" t="str">
        <f>IFERROR('Plan Actual'!L302/'Tiempos de producción'!$E145,"")</f>
        <v/>
      </c>
      <c r="L145" s="345" t="str">
        <f>IFERROR('Plan Actual'!M302/'Tiempos de producción'!$E145,"")</f>
        <v/>
      </c>
      <c r="M145" s="345" t="str">
        <f>IFERROR('Plan Actual'!N302/'Tiempos de producción'!$E145,"")</f>
        <v/>
      </c>
      <c r="N145" s="345" t="str">
        <f>IFERROR('Plan Actual'!O302/'Tiempos de producción'!$E145,"")</f>
        <v/>
      </c>
      <c r="O145" s="345" t="str">
        <f>IFERROR('Plan Actual'!P302/'Tiempos de producción'!$E145,"")</f>
        <v/>
      </c>
      <c r="P145" s="345" t="str">
        <f>IFERROR('Plan Actual'!Q302/'Tiempos de producción'!$E145,"")</f>
        <v/>
      </c>
      <c r="Q145" s="345" t="str">
        <f>IFERROR('Plan Actual'!R302/'Tiempos de producción'!$E145,"")</f>
        <v/>
      </c>
      <c r="R145" s="345" t="str">
        <f>IFERROR('Plan Actual'!S302/'Tiempos de producción'!$E145,"")</f>
        <v/>
      </c>
      <c r="S145" s="345" t="str">
        <f>IFERROR('Plan Actual'!T302/'Tiempos de producción'!$E145,"")</f>
        <v/>
      </c>
      <c r="T145" s="345" t="str">
        <f>IFERROR('Plan Actual'!U302/'Tiempos de producción'!$E145,"")</f>
        <v/>
      </c>
      <c r="U145" s="345" t="str">
        <f>IFERROR('Plan Actual'!V302/'Tiempos de producción'!$E145,"")</f>
        <v/>
      </c>
      <c r="V145" s="345" t="str">
        <f>IFERROR('Plan Actual'!W302/'Tiempos de producción'!$E145,"")</f>
        <v/>
      </c>
      <c r="W145" s="345" t="str">
        <f>IFERROR('Plan Actual'!X302/'Tiempos de producción'!$E145,"")</f>
        <v/>
      </c>
      <c r="X145" s="345" t="str">
        <f>IFERROR('Plan Actual'!Y302/'Tiempos de producción'!$E145,"")</f>
        <v/>
      </c>
      <c r="Y145" s="345" t="str">
        <f>IFERROR('Plan Actual'!Z302/'Tiempos de producción'!$E145,"")</f>
        <v/>
      </c>
      <c r="Z145" s="345" t="str">
        <f>IFERROR('Plan Actual'!AA302/'Tiempos de producción'!$E145,"")</f>
        <v/>
      </c>
      <c r="AA145" s="390"/>
    </row>
    <row r="146" spans="2:27">
      <c r="B146" s="194" t="s">
        <v>23</v>
      </c>
      <c r="C146" s="159">
        <f>'Plan Actual'!B303</f>
        <v>0</v>
      </c>
      <c r="D146" s="159">
        <f>'Plan Actual'!C303</f>
        <v>0</v>
      </c>
      <c r="E146" s="369" t="str">
        <f>IFERROR(VLOOKUP(C146,'[5]Base de Datos CSL'!$B$8:$J$297,9,FALSE),"")</f>
        <v/>
      </c>
      <c r="F146" s="345" t="str">
        <f>IFERROR('Plan Actual'!G304/'Tiempos de producción'!$E146,"")</f>
        <v/>
      </c>
      <c r="G146" s="345" t="str">
        <f>IFERROR('Plan Actual'!H304/'Tiempos de producción'!$E146,"")</f>
        <v/>
      </c>
      <c r="H146" s="345" t="str">
        <f>IFERROR('Plan Actual'!I304/'Tiempos de producción'!$E146,"")</f>
        <v/>
      </c>
      <c r="I146" s="345" t="str">
        <f>IFERROR('Plan Actual'!J304/'Tiempos de producción'!$E146,"")</f>
        <v/>
      </c>
      <c r="J146" s="345" t="str">
        <f>IFERROR('Plan Actual'!K304/'Tiempos de producción'!$E146,"")</f>
        <v/>
      </c>
      <c r="K146" s="345" t="str">
        <f>IFERROR('Plan Actual'!L304/'Tiempos de producción'!$E146,"")</f>
        <v/>
      </c>
      <c r="L146" s="345" t="str">
        <f>IFERROR('Plan Actual'!M304/'Tiempos de producción'!$E146,"")</f>
        <v/>
      </c>
      <c r="M146" s="345" t="str">
        <f>IFERROR('Plan Actual'!N304/'Tiempos de producción'!$E146,"")</f>
        <v/>
      </c>
      <c r="N146" s="345" t="str">
        <f>IFERROR('Plan Actual'!O304/'Tiempos de producción'!$E146,"")</f>
        <v/>
      </c>
      <c r="O146" s="345" t="str">
        <f>IFERROR('Plan Actual'!P304/'Tiempos de producción'!$E146,"")</f>
        <v/>
      </c>
      <c r="P146" s="345" t="str">
        <f>IFERROR('Plan Actual'!Q304/'Tiempos de producción'!$E146,"")</f>
        <v/>
      </c>
      <c r="Q146" s="345" t="str">
        <f>IFERROR('Plan Actual'!R304/'Tiempos de producción'!$E146,"")</f>
        <v/>
      </c>
      <c r="R146" s="345" t="str">
        <f>IFERROR('Plan Actual'!S304/'Tiempos de producción'!$E146,"")</f>
        <v/>
      </c>
      <c r="S146" s="345" t="str">
        <f>IFERROR('Plan Actual'!T304/'Tiempos de producción'!$E146,"")</f>
        <v/>
      </c>
      <c r="T146" s="345" t="str">
        <f>IFERROR('Plan Actual'!U304/'Tiempos de producción'!$E146,"")</f>
        <v/>
      </c>
      <c r="U146" s="345" t="str">
        <f>IFERROR('Plan Actual'!V304/'Tiempos de producción'!$E146,"")</f>
        <v/>
      </c>
      <c r="V146" s="345" t="str">
        <f>IFERROR('Plan Actual'!W304/'Tiempos de producción'!$E146,"")</f>
        <v/>
      </c>
      <c r="W146" s="345" t="str">
        <f>IFERROR('Plan Actual'!X304/'Tiempos de producción'!$E146,"")</f>
        <v/>
      </c>
      <c r="X146" s="345" t="str">
        <f>IFERROR('Plan Actual'!Y304/'Tiempos de producción'!$E146,"")</f>
        <v/>
      </c>
      <c r="Y146" s="345" t="str">
        <f>IFERROR('Plan Actual'!Z304/'Tiempos de producción'!$E146,"")</f>
        <v/>
      </c>
      <c r="Z146" s="345" t="str">
        <f>IFERROR('Plan Actual'!AA304/'Tiempos de producción'!$E146,"")</f>
        <v/>
      </c>
      <c r="AA146" s="390"/>
    </row>
    <row r="147" spans="2:27">
      <c r="B147" s="194" t="s">
        <v>23</v>
      </c>
      <c r="C147" s="159">
        <f>'Plan Actual'!B305</f>
        <v>0</v>
      </c>
      <c r="D147" s="159">
        <f>'Plan Actual'!C305</f>
        <v>0</v>
      </c>
      <c r="E147" s="369" t="str">
        <f>IFERROR(VLOOKUP(C147,'[5]Base de Datos CSL'!$B$8:$J$297,9,FALSE),"")</f>
        <v/>
      </c>
      <c r="F147" s="345" t="str">
        <f>IFERROR('Plan Actual'!G306/'Tiempos de producción'!$E147,"")</f>
        <v/>
      </c>
      <c r="G147" s="345" t="str">
        <f>IFERROR('Plan Actual'!H306/'Tiempos de producción'!$E147,"")</f>
        <v/>
      </c>
      <c r="H147" s="345" t="str">
        <f>IFERROR('Plan Actual'!I306/'Tiempos de producción'!$E147,"")</f>
        <v/>
      </c>
      <c r="I147" s="345" t="str">
        <f>IFERROR('Plan Actual'!J306/'Tiempos de producción'!$E147,"")</f>
        <v/>
      </c>
      <c r="J147" s="345" t="str">
        <f>IFERROR('Plan Actual'!K306/'Tiempos de producción'!$E147,"")</f>
        <v/>
      </c>
      <c r="K147" s="345" t="str">
        <f>IFERROR('Plan Actual'!L306/'Tiempos de producción'!$E147,"")</f>
        <v/>
      </c>
      <c r="L147" s="345" t="str">
        <f>IFERROR('Plan Actual'!M306/'Tiempos de producción'!$E147,"")</f>
        <v/>
      </c>
      <c r="M147" s="345" t="str">
        <f>IFERROR('Plan Actual'!N306/'Tiempos de producción'!$E147,"")</f>
        <v/>
      </c>
      <c r="N147" s="345" t="str">
        <f>IFERROR('Plan Actual'!O306/'Tiempos de producción'!$E147,"")</f>
        <v/>
      </c>
      <c r="O147" s="345" t="str">
        <f>IFERROR('Plan Actual'!P306/'Tiempos de producción'!$E147,"")</f>
        <v/>
      </c>
      <c r="P147" s="345" t="str">
        <f>IFERROR('Plan Actual'!Q306/'Tiempos de producción'!$E147,"")</f>
        <v/>
      </c>
      <c r="Q147" s="345" t="str">
        <f>IFERROR('Plan Actual'!R306/'Tiempos de producción'!$E147,"")</f>
        <v/>
      </c>
      <c r="R147" s="345" t="str">
        <f>IFERROR('Plan Actual'!S306/'Tiempos de producción'!$E147,"")</f>
        <v/>
      </c>
      <c r="S147" s="345" t="str">
        <f>IFERROR('Plan Actual'!T306/'Tiempos de producción'!$E147,"")</f>
        <v/>
      </c>
      <c r="T147" s="345" t="str">
        <f>IFERROR('Plan Actual'!U306/'Tiempos de producción'!$E147,"")</f>
        <v/>
      </c>
      <c r="U147" s="345" t="str">
        <f>IFERROR('Plan Actual'!V306/'Tiempos de producción'!$E147,"")</f>
        <v/>
      </c>
      <c r="V147" s="345" t="str">
        <f>IFERROR('Plan Actual'!W306/'Tiempos de producción'!$E147,"")</f>
        <v/>
      </c>
      <c r="W147" s="345" t="str">
        <f>IFERROR('Plan Actual'!X306/'Tiempos de producción'!$E147,"")</f>
        <v/>
      </c>
      <c r="X147" s="345" t="str">
        <f>IFERROR('Plan Actual'!Y306/'Tiempos de producción'!$E147,"")</f>
        <v/>
      </c>
      <c r="Y147" s="345" t="str">
        <f>IFERROR('Plan Actual'!Z306/'Tiempos de producción'!$E147,"")</f>
        <v/>
      </c>
      <c r="Z147" s="345" t="str">
        <f>IFERROR('Plan Actual'!AA306/'Tiempos de producción'!$E147,"")</f>
        <v/>
      </c>
      <c r="AA147" s="390"/>
    </row>
    <row r="148" spans="2:27">
      <c r="B148" s="571" t="s">
        <v>23</v>
      </c>
      <c r="C148" s="387"/>
      <c r="D148" s="569" t="s">
        <v>569</v>
      </c>
      <c r="E148" s="387"/>
      <c r="F148" s="289">
        <f t="shared" ref="F148:Z148" si="13">SUM(F136:F147)</f>
        <v>0</v>
      </c>
      <c r="G148" s="289">
        <f t="shared" si="13"/>
        <v>0</v>
      </c>
      <c r="H148" s="289">
        <f t="shared" si="13"/>
        <v>0</v>
      </c>
      <c r="I148" s="289">
        <f t="shared" si="13"/>
        <v>0</v>
      </c>
      <c r="J148" s="289">
        <f t="shared" si="13"/>
        <v>0</v>
      </c>
      <c r="K148" s="289">
        <f t="shared" si="13"/>
        <v>0</v>
      </c>
      <c r="L148" s="289">
        <f t="shared" si="13"/>
        <v>0</v>
      </c>
      <c r="M148" s="289">
        <f t="shared" si="13"/>
        <v>0</v>
      </c>
      <c r="N148" s="289">
        <f t="shared" si="13"/>
        <v>0</v>
      </c>
      <c r="O148" s="289">
        <f t="shared" si="13"/>
        <v>0</v>
      </c>
      <c r="P148" s="289">
        <f t="shared" si="13"/>
        <v>0</v>
      </c>
      <c r="Q148" s="289">
        <f t="shared" si="13"/>
        <v>0</v>
      </c>
      <c r="R148" s="289">
        <f t="shared" si="13"/>
        <v>0</v>
      </c>
      <c r="S148" s="289">
        <f t="shared" si="13"/>
        <v>0</v>
      </c>
      <c r="T148" s="289">
        <f t="shared" si="13"/>
        <v>0</v>
      </c>
      <c r="U148" s="289">
        <f t="shared" si="13"/>
        <v>0</v>
      </c>
      <c r="V148" s="289">
        <f t="shared" si="13"/>
        <v>0</v>
      </c>
      <c r="W148" s="289">
        <f t="shared" si="13"/>
        <v>0</v>
      </c>
      <c r="X148" s="289">
        <f t="shared" si="13"/>
        <v>0</v>
      </c>
      <c r="Y148" s="289">
        <f t="shared" si="13"/>
        <v>0</v>
      </c>
      <c r="Z148" s="289">
        <f t="shared" si="13"/>
        <v>0</v>
      </c>
      <c r="AA148" s="374"/>
    </row>
    <row r="149" spans="2:27">
      <c r="B149" s="194" t="s">
        <v>24</v>
      </c>
      <c r="C149" s="159">
        <f>'Plan Actual'!B310</f>
        <v>0</v>
      </c>
      <c r="D149" s="159">
        <f>'Plan Actual'!C310</f>
        <v>0</v>
      </c>
      <c r="E149" s="369" t="str">
        <f>IFERROR(VLOOKUP(C149,'[5]Base de Datos CSL'!$B$8:$J$297,9,FALSE),"")</f>
        <v/>
      </c>
      <c r="F149" s="345" t="str">
        <f>IFERROR('Plan Actual'!G311/'Tiempos de producción'!$E149,"")</f>
        <v/>
      </c>
      <c r="G149" s="345" t="str">
        <f>IFERROR('Plan Actual'!H311/'Tiempos de producción'!$E149,"")</f>
        <v/>
      </c>
      <c r="H149" s="345" t="str">
        <f>IFERROR('Plan Actual'!I311/'Tiempos de producción'!$E149,"")</f>
        <v/>
      </c>
      <c r="I149" s="345" t="str">
        <f>IFERROR('Plan Actual'!J311/'Tiempos de producción'!$E149,"")</f>
        <v/>
      </c>
      <c r="J149" s="345" t="str">
        <f>IFERROR('Plan Actual'!K311/'Tiempos de producción'!$E149,"")</f>
        <v/>
      </c>
      <c r="K149" s="345" t="str">
        <f>IFERROR('Plan Actual'!L311/'Tiempos de producción'!$E149,"")</f>
        <v/>
      </c>
      <c r="L149" s="345" t="str">
        <f>IFERROR('Plan Actual'!M311/'Tiempos de producción'!$E149,"")</f>
        <v/>
      </c>
      <c r="M149" s="345" t="str">
        <f>IFERROR('Plan Actual'!N311/'Tiempos de producción'!$E149,"")</f>
        <v/>
      </c>
      <c r="N149" s="345" t="str">
        <f>IFERROR('Plan Actual'!O311/'Tiempos de producción'!$E149,"")</f>
        <v/>
      </c>
      <c r="O149" s="345" t="str">
        <f>IFERROR('Plan Actual'!P311/'Tiempos de producción'!$E149,"")</f>
        <v/>
      </c>
      <c r="P149" s="345" t="str">
        <f>IFERROR('Plan Actual'!Q311/'Tiempos de producción'!$E149,"")</f>
        <v/>
      </c>
      <c r="Q149" s="345" t="str">
        <f>IFERROR('Plan Actual'!R311/'Tiempos de producción'!$E149,"")</f>
        <v/>
      </c>
      <c r="R149" s="345" t="str">
        <f>IFERROR('Plan Actual'!S311/'Tiempos de producción'!$E149,"")</f>
        <v/>
      </c>
      <c r="S149" s="345" t="str">
        <f>IFERROR('Plan Actual'!T311/'Tiempos de producción'!$E149,"")</f>
        <v/>
      </c>
      <c r="T149" s="345" t="str">
        <f>IFERROR('Plan Actual'!U311/'Tiempos de producción'!$E149,"")</f>
        <v/>
      </c>
      <c r="U149" s="345" t="str">
        <f>IFERROR('Plan Actual'!V311/'Tiempos de producción'!$E149,"")</f>
        <v/>
      </c>
      <c r="V149" s="345" t="str">
        <f>IFERROR('Plan Actual'!W311/'Tiempos de producción'!$E149,"")</f>
        <v/>
      </c>
      <c r="W149" s="345" t="str">
        <f>IFERROR('Plan Actual'!X311/'Tiempos de producción'!$E149,"")</f>
        <v/>
      </c>
      <c r="X149" s="345" t="str">
        <f>IFERROR('Plan Actual'!Y311/'Tiempos de producción'!$E149,"")</f>
        <v/>
      </c>
      <c r="Y149" s="345" t="str">
        <f>IFERROR('Plan Actual'!Z311/'Tiempos de producción'!$E149,"")</f>
        <v/>
      </c>
      <c r="Z149" s="345" t="str">
        <f>IFERROR('Plan Actual'!AA311/'Tiempos de producción'!$E149,"")</f>
        <v/>
      </c>
      <c r="AA149" s="566">
        <f>SUM(F161:Z161)</f>
        <v>0</v>
      </c>
    </row>
    <row r="150" spans="2:27">
      <c r="B150" s="194" t="s">
        <v>24</v>
      </c>
      <c r="C150" s="159">
        <f>'Plan Actual'!B312</f>
        <v>0</v>
      </c>
      <c r="D150" s="159">
        <f>'Plan Actual'!C312</f>
        <v>0</v>
      </c>
      <c r="E150" s="369" t="str">
        <f>IFERROR(VLOOKUP(C150,'[5]Base de Datos CSL'!$B$8:$J$297,9,FALSE),"")</f>
        <v/>
      </c>
      <c r="F150" s="345" t="str">
        <f>IFERROR('Plan Actual'!G313/'Tiempos de producción'!$E150,"")</f>
        <v/>
      </c>
      <c r="G150" s="345" t="str">
        <f>IFERROR('Plan Actual'!H313/'Tiempos de producción'!$E150,"")</f>
        <v/>
      </c>
      <c r="H150" s="345" t="str">
        <f>IFERROR('Plan Actual'!I313/'Tiempos de producción'!$E150,"")</f>
        <v/>
      </c>
      <c r="I150" s="345" t="str">
        <f>IFERROR('Plan Actual'!J313/'Tiempos de producción'!$E150,"")</f>
        <v/>
      </c>
      <c r="J150" s="345" t="str">
        <f>IFERROR('Plan Actual'!K313/'Tiempos de producción'!$E150,"")</f>
        <v/>
      </c>
      <c r="K150" s="345" t="str">
        <f>IFERROR('Plan Actual'!L313/'Tiempos de producción'!$E150,"")</f>
        <v/>
      </c>
      <c r="L150" s="345" t="str">
        <f>IFERROR('Plan Actual'!M313/'Tiempos de producción'!$E150,"")</f>
        <v/>
      </c>
      <c r="M150" s="345" t="str">
        <f>IFERROR('Plan Actual'!N313/'Tiempos de producción'!$E150,"")</f>
        <v/>
      </c>
      <c r="N150" s="345" t="str">
        <f>IFERROR('Plan Actual'!O313/'Tiempos de producción'!$E150,"")</f>
        <v/>
      </c>
      <c r="O150" s="345" t="str">
        <f>IFERROR('Plan Actual'!P313/'Tiempos de producción'!$E150,"")</f>
        <v/>
      </c>
      <c r="P150" s="345" t="str">
        <f>IFERROR('Plan Actual'!Q313/'Tiempos de producción'!$E150,"")</f>
        <v/>
      </c>
      <c r="Q150" s="345" t="str">
        <f>IFERROR('Plan Actual'!R313/'Tiempos de producción'!$E150,"")</f>
        <v/>
      </c>
      <c r="R150" s="345" t="str">
        <f>IFERROR('Plan Actual'!S313/'Tiempos de producción'!$E150,"")</f>
        <v/>
      </c>
      <c r="S150" s="345" t="str">
        <f>IFERROR('Plan Actual'!T313/'Tiempos de producción'!$E150,"")</f>
        <v/>
      </c>
      <c r="T150" s="345" t="str">
        <f>IFERROR('Plan Actual'!U313/'Tiempos de producción'!$E150,"")</f>
        <v/>
      </c>
      <c r="U150" s="345" t="str">
        <f>IFERROR('Plan Actual'!V313/'Tiempos de producción'!$E150,"")</f>
        <v/>
      </c>
      <c r="V150" s="345" t="str">
        <f>IFERROR('Plan Actual'!W313/'Tiempos de producción'!$E150,"")</f>
        <v/>
      </c>
      <c r="W150" s="345" t="str">
        <f>IFERROR('Plan Actual'!X313/'Tiempos de producción'!$E150,"")</f>
        <v/>
      </c>
      <c r="X150" s="345" t="str">
        <f>IFERROR('Plan Actual'!Y313/'Tiempos de producción'!$E150,"")</f>
        <v/>
      </c>
      <c r="Y150" s="345" t="str">
        <f>IFERROR('Plan Actual'!Z313/'Tiempos de producción'!$E150,"")</f>
        <v/>
      </c>
      <c r="Z150" s="345" t="str">
        <f>IFERROR('Plan Actual'!AA313/'Tiempos de producción'!$E150,"")</f>
        <v/>
      </c>
      <c r="AA150" s="390"/>
    </row>
    <row r="151" spans="2:27">
      <c r="B151" s="194" t="s">
        <v>24</v>
      </c>
      <c r="C151" s="159">
        <f>'Plan Actual'!B314</f>
        <v>0</v>
      </c>
      <c r="D151" s="159">
        <f>'Plan Actual'!C314</f>
        <v>0</v>
      </c>
      <c r="E151" s="369" t="str">
        <f>IFERROR(VLOOKUP(C151,'[5]Base de Datos CSL'!$B$8:$J$297,9,FALSE),"")</f>
        <v/>
      </c>
      <c r="F151" s="345" t="str">
        <f>IFERROR('Plan Actual'!G315/'Tiempos de producción'!$E151,"")</f>
        <v/>
      </c>
      <c r="G151" s="345" t="str">
        <f>IFERROR('Plan Actual'!H315/'Tiempos de producción'!$E151,"")</f>
        <v/>
      </c>
      <c r="H151" s="345" t="str">
        <f>IFERROR('Plan Actual'!I315/'Tiempos de producción'!$E151,"")</f>
        <v/>
      </c>
      <c r="I151" s="345" t="str">
        <f>IFERROR('Plan Actual'!J315/'Tiempos de producción'!$E151,"")</f>
        <v/>
      </c>
      <c r="J151" s="345" t="str">
        <f>IFERROR('Plan Actual'!K315/'Tiempos de producción'!$E151,"")</f>
        <v/>
      </c>
      <c r="K151" s="345" t="str">
        <f>IFERROR('Plan Actual'!L315/'Tiempos de producción'!$E151,"")</f>
        <v/>
      </c>
      <c r="L151" s="345" t="str">
        <f>IFERROR('Plan Actual'!M315/'Tiempos de producción'!$E151,"")</f>
        <v/>
      </c>
      <c r="M151" s="345" t="str">
        <f>IFERROR('Plan Actual'!N315/'Tiempos de producción'!$E151,"")</f>
        <v/>
      </c>
      <c r="N151" s="345" t="str">
        <f>IFERROR('Plan Actual'!O315/'Tiempos de producción'!$E151,"")</f>
        <v/>
      </c>
      <c r="O151" s="345" t="str">
        <f>IFERROR('Plan Actual'!P315/'Tiempos de producción'!$E151,"")</f>
        <v/>
      </c>
      <c r="P151" s="345" t="str">
        <f>IFERROR('Plan Actual'!Q315/'Tiempos de producción'!$E151,"")</f>
        <v/>
      </c>
      <c r="Q151" s="345" t="str">
        <f>IFERROR('Plan Actual'!R315/'Tiempos de producción'!$E151,"")</f>
        <v/>
      </c>
      <c r="R151" s="345" t="str">
        <f>IFERROR('Plan Actual'!S315/'Tiempos de producción'!$E151,"")</f>
        <v/>
      </c>
      <c r="S151" s="345" t="str">
        <f>IFERROR('Plan Actual'!T315/'Tiempos de producción'!$E151,"")</f>
        <v/>
      </c>
      <c r="T151" s="345" t="str">
        <f>IFERROR('Plan Actual'!U315/'Tiempos de producción'!$E151,"")</f>
        <v/>
      </c>
      <c r="U151" s="345" t="str">
        <f>IFERROR('Plan Actual'!V315/'Tiempos de producción'!$E151,"")</f>
        <v/>
      </c>
      <c r="V151" s="345" t="str">
        <f>IFERROR('Plan Actual'!W315/'Tiempos de producción'!$E151,"")</f>
        <v/>
      </c>
      <c r="W151" s="345" t="str">
        <f>IFERROR('Plan Actual'!X315/'Tiempos de producción'!$E151,"")</f>
        <v/>
      </c>
      <c r="X151" s="345" t="str">
        <f>IFERROR('Plan Actual'!Y315/'Tiempos de producción'!$E151,"")</f>
        <v/>
      </c>
      <c r="Y151" s="345" t="str">
        <f>IFERROR('Plan Actual'!Z315/'Tiempos de producción'!$E151,"")</f>
        <v/>
      </c>
      <c r="Z151" s="345" t="str">
        <f>IFERROR('Plan Actual'!AA315/'Tiempos de producción'!$E151,"")</f>
        <v/>
      </c>
      <c r="AA151" s="390"/>
    </row>
    <row r="152" spans="2:27">
      <c r="B152" s="194" t="s">
        <v>24</v>
      </c>
      <c r="C152" s="159">
        <f>'Plan Actual'!B316</f>
        <v>0</v>
      </c>
      <c r="D152" s="159">
        <f>'Plan Actual'!C316</f>
        <v>0</v>
      </c>
      <c r="E152" s="369" t="str">
        <f>IFERROR(VLOOKUP(C152,'[5]Base de Datos CSL'!$B$8:$J$297,9,FALSE),"")</f>
        <v/>
      </c>
      <c r="F152" s="345" t="str">
        <f>IFERROR('Plan Actual'!G317/'Tiempos de producción'!$E152,"")</f>
        <v/>
      </c>
      <c r="G152" s="345" t="str">
        <f>IFERROR('Plan Actual'!H317/'Tiempos de producción'!$E152,"")</f>
        <v/>
      </c>
      <c r="H152" s="345" t="str">
        <f>IFERROR('Plan Actual'!I317/'Tiempos de producción'!$E152,"")</f>
        <v/>
      </c>
      <c r="I152" s="345" t="str">
        <f>IFERROR('Plan Actual'!J317/'Tiempos de producción'!$E152,"")</f>
        <v/>
      </c>
      <c r="J152" s="345" t="str">
        <f>IFERROR('Plan Actual'!K317/'Tiempos de producción'!$E152,"")</f>
        <v/>
      </c>
      <c r="K152" s="345" t="str">
        <f>IFERROR('Plan Actual'!L317/'Tiempos de producción'!$E152,"")</f>
        <v/>
      </c>
      <c r="L152" s="345" t="str">
        <f>IFERROR('Plan Actual'!M317/'Tiempos de producción'!$E152,"")</f>
        <v/>
      </c>
      <c r="M152" s="345" t="str">
        <f>IFERROR('Plan Actual'!N317/'Tiempos de producción'!$E152,"")</f>
        <v/>
      </c>
      <c r="N152" s="345" t="str">
        <f>IFERROR('Plan Actual'!O317/'Tiempos de producción'!$E152,"")</f>
        <v/>
      </c>
      <c r="O152" s="345" t="str">
        <f>IFERROR('Plan Actual'!P317/'Tiempos de producción'!$E152,"")</f>
        <v/>
      </c>
      <c r="P152" s="345" t="str">
        <f>IFERROR('Plan Actual'!Q317/'Tiempos de producción'!$E152,"")</f>
        <v/>
      </c>
      <c r="Q152" s="345" t="str">
        <f>IFERROR('Plan Actual'!R317/'Tiempos de producción'!$E152,"")</f>
        <v/>
      </c>
      <c r="R152" s="345" t="str">
        <f>IFERROR('Plan Actual'!S317/'Tiempos de producción'!$E152,"")</f>
        <v/>
      </c>
      <c r="S152" s="345" t="str">
        <f>IFERROR('Plan Actual'!T317/'Tiempos de producción'!$E152,"")</f>
        <v/>
      </c>
      <c r="T152" s="345" t="str">
        <f>IFERROR('Plan Actual'!U317/'Tiempos de producción'!$E152,"")</f>
        <v/>
      </c>
      <c r="U152" s="345" t="str">
        <f>IFERROR('Plan Actual'!V317/'Tiempos de producción'!$E152,"")</f>
        <v/>
      </c>
      <c r="V152" s="345" t="str">
        <f>IFERROR('Plan Actual'!W317/'Tiempos de producción'!$E152,"")</f>
        <v/>
      </c>
      <c r="W152" s="345" t="str">
        <f>IFERROR('Plan Actual'!X317/'Tiempos de producción'!$E152,"")</f>
        <v/>
      </c>
      <c r="X152" s="345" t="str">
        <f>IFERROR('Plan Actual'!Y317/'Tiempos de producción'!$E152,"")</f>
        <v/>
      </c>
      <c r="Y152" s="345" t="str">
        <f>IFERROR('Plan Actual'!Z317/'Tiempos de producción'!$E152,"")</f>
        <v/>
      </c>
      <c r="Z152" s="345" t="str">
        <f>IFERROR('Plan Actual'!AA317/'Tiempos de producción'!$E152,"")</f>
        <v/>
      </c>
      <c r="AA152" s="390"/>
    </row>
    <row r="153" spans="2:27">
      <c r="B153" s="194" t="s">
        <v>24</v>
      </c>
      <c r="C153" s="159">
        <f>'Plan Actual'!B318</f>
        <v>0</v>
      </c>
      <c r="D153" s="159">
        <f>'Plan Actual'!C318</f>
        <v>0</v>
      </c>
      <c r="E153" s="369" t="str">
        <f>IFERROR(VLOOKUP(C153,'[5]Base de Datos CSL'!$B$8:$J$297,9,FALSE),"")</f>
        <v/>
      </c>
      <c r="F153" s="345" t="str">
        <f>IFERROR('Plan Actual'!G319/'Tiempos de producción'!$E153,"")</f>
        <v/>
      </c>
      <c r="G153" s="345" t="str">
        <f>IFERROR('Plan Actual'!H319/'Tiempos de producción'!$E153,"")</f>
        <v/>
      </c>
      <c r="H153" s="345" t="str">
        <f>IFERROR('Plan Actual'!I319/'Tiempos de producción'!$E153,"")</f>
        <v/>
      </c>
      <c r="I153" s="345" t="str">
        <f>IFERROR('Plan Actual'!J319/'Tiempos de producción'!$E153,"")</f>
        <v/>
      </c>
      <c r="J153" s="345" t="str">
        <f>IFERROR('Plan Actual'!K319/'Tiempos de producción'!$E153,"")</f>
        <v/>
      </c>
      <c r="K153" s="345" t="str">
        <f>IFERROR('Plan Actual'!L319/'Tiempos de producción'!$E153,"")</f>
        <v/>
      </c>
      <c r="L153" s="345" t="str">
        <f>IFERROR('Plan Actual'!M319/'Tiempos de producción'!$E153,"")</f>
        <v/>
      </c>
      <c r="M153" s="345" t="str">
        <f>IFERROR('Plan Actual'!N319/'Tiempos de producción'!$E153,"")</f>
        <v/>
      </c>
      <c r="N153" s="345" t="str">
        <f>IFERROR('Plan Actual'!O319/'Tiempos de producción'!$E153,"")</f>
        <v/>
      </c>
      <c r="O153" s="345" t="str">
        <f>IFERROR('Plan Actual'!P319/'Tiempos de producción'!$E153,"")</f>
        <v/>
      </c>
      <c r="P153" s="345" t="str">
        <f>IFERROR('Plan Actual'!Q319/'Tiempos de producción'!$E153,"")</f>
        <v/>
      </c>
      <c r="Q153" s="345" t="str">
        <f>IFERROR('Plan Actual'!R319/'Tiempos de producción'!$E153,"")</f>
        <v/>
      </c>
      <c r="R153" s="345" t="str">
        <f>IFERROR('Plan Actual'!S319/'Tiempos de producción'!$E153,"")</f>
        <v/>
      </c>
      <c r="S153" s="345" t="str">
        <f>IFERROR('Plan Actual'!T319/'Tiempos de producción'!$E153,"")</f>
        <v/>
      </c>
      <c r="T153" s="345" t="str">
        <f>IFERROR('Plan Actual'!U319/'Tiempos de producción'!$E153,"")</f>
        <v/>
      </c>
      <c r="U153" s="345" t="str">
        <f>IFERROR('Plan Actual'!V319/'Tiempos de producción'!$E153,"")</f>
        <v/>
      </c>
      <c r="V153" s="345" t="str">
        <f>IFERROR('Plan Actual'!W319/'Tiempos de producción'!$E153,"")</f>
        <v/>
      </c>
      <c r="W153" s="345" t="str">
        <f>IFERROR('Plan Actual'!X319/'Tiempos de producción'!$E153,"")</f>
        <v/>
      </c>
      <c r="X153" s="345" t="str">
        <f>IFERROR('Plan Actual'!Y319/'Tiempos de producción'!$E153,"")</f>
        <v/>
      </c>
      <c r="Y153" s="345" t="str">
        <f>IFERROR('Plan Actual'!Z319/'Tiempos de producción'!$E153,"")</f>
        <v/>
      </c>
      <c r="Z153" s="345" t="str">
        <f>IFERROR('Plan Actual'!AA319/'Tiempos de producción'!$E153,"")</f>
        <v/>
      </c>
      <c r="AA153" s="390"/>
    </row>
    <row r="154" spans="2:27">
      <c r="B154" s="194" t="s">
        <v>24</v>
      </c>
      <c r="C154" s="159">
        <f>'Plan Actual'!B320</f>
        <v>0</v>
      </c>
      <c r="D154" s="159">
        <f>'Plan Actual'!C320</f>
        <v>0</v>
      </c>
      <c r="E154" s="369" t="str">
        <f>IFERROR(VLOOKUP(C154,'[5]Base de Datos CSL'!$B$8:$J$297,9,FALSE),"")</f>
        <v/>
      </c>
      <c r="F154" s="345" t="str">
        <f>IFERROR('Plan Actual'!G321/'Tiempos de producción'!$E154,"")</f>
        <v/>
      </c>
      <c r="G154" s="345" t="str">
        <f>IFERROR('Plan Actual'!H321/'Tiempos de producción'!$E154,"")</f>
        <v/>
      </c>
      <c r="H154" s="345" t="str">
        <f>IFERROR('Plan Actual'!I321/'Tiempos de producción'!$E154,"")</f>
        <v/>
      </c>
      <c r="I154" s="345" t="str">
        <f>IFERROR('Plan Actual'!J321/'Tiempos de producción'!$E154,"")</f>
        <v/>
      </c>
      <c r="J154" s="345" t="str">
        <f>IFERROR('Plan Actual'!K321/'Tiempos de producción'!$E154,"")</f>
        <v/>
      </c>
      <c r="K154" s="345" t="str">
        <f>IFERROR('Plan Actual'!L321/'Tiempos de producción'!$E154,"")</f>
        <v/>
      </c>
      <c r="L154" s="345" t="str">
        <f>IFERROR('Plan Actual'!M321/'Tiempos de producción'!$E154,"")</f>
        <v/>
      </c>
      <c r="M154" s="345" t="str">
        <f>IFERROR('Plan Actual'!N321/'Tiempos de producción'!$E154,"")</f>
        <v/>
      </c>
      <c r="N154" s="345" t="str">
        <f>IFERROR('Plan Actual'!O321/'Tiempos de producción'!$E154,"")</f>
        <v/>
      </c>
      <c r="O154" s="345" t="str">
        <f>IFERROR('Plan Actual'!P321/'Tiempos de producción'!$E154,"")</f>
        <v/>
      </c>
      <c r="P154" s="345" t="str">
        <f>IFERROR('Plan Actual'!Q321/'Tiempos de producción'!$E154,"")</f>
        <v/>
      </c>
      <c r="Q154" s="345" t="str">
        <f>IFERROR('Plan Actual'!R321/'Tiempos de producción'!$E154,"")</f>
        <v/>
      </c>
      <c r="R154" s="345" t="str">
        <f>IFERROR('Plan Actual'!S321/'Tiempos de producción'!$E154,"")</f>
        <v/>
      </c>
      <c r="S154" s="345" t="str">
        <f>IFERROR('Plan Actual'!T321/'Tiempos de producción'!$E154,"")</f>
        <v/>
      </c>
      <c r="T154" s="345" t="str">
        <f>IFERROR('Plan Actual'!U321/'Tiempos de producción'!$E154,"")</f>
        <v/>
      </c>
      <c r="U154" s="345" t="str">
        <f>IFERROR('Plan Actual'!V321/'Tiempos de producción'!$E154,"")</f>
        <v/>
      </c>
      <c r="V154" s="345" t="str">
        <f>IFERROR('Plan Actual'!W321/'Tiempos de producción'!$E154,"")</f>
        <v/>
      </c>
      <c r="W154" s="345" t="str">
        <f>IFERROR('Plan Actual'!X321/'Tiempos de producción'!$E154,"")</f>
        <v/>
      </c>
      <c r="X154" s="345" t="str">
        <f>IFERROR('Plan Actual'!Y321/'Tiempos de producción'!$E154,"")</f>
        <v/>
      </c>
      <c r="Y154" s="345" t="str">
        <f>IFERROR('Plan Actual'!Z321/'Tiempos de producción'!$E154,"")</f>
        <v/>
      </c>
      <c r="Z154" s="345" t="str">
        <f>IFERROR('Plan Actual'!AA321/'Tiempos de producción'!$E154,"")</f>
        <v/>
      </c>
      <c r="AA154" s="390"/>
    </row>
    <row r="155" spans="2:27">
      <c r="B155" s="194" t="s">
        <v>24</v>
      </c>
      <c r="C155" s="159">
        <f>'Plan Actual'!B322</f>
        <v>0</v>
      </c>
      <c r="D155" s="159">
        <f>'Plan Actual'!C322</f>
        <v>0</v>
      </c>
      <c r="E155" s="369" t="str">
        <f>IFERROR(VLOOKUP(C155,'[5]Base de Datos CSL'!$B$8:$J$297,9,FALSE),"")</f>
        <v/>
      </c>
      <c r="F155" s="345" t="str">
        <f>IFERROR('Plan Actual'!G323/'Tiempos de producción'!$E155,"")</f>
        <v/>
      </c>
      <c r="G155" s="345" t="str">
        <f>IFERROR('Plan Actual'!H323/'Tiempos de producción'!$E155,"")</f>
        <v/>
      </c>
      <c r="H155" s="345" t="str">
        <f>IFERROR('Plan Actual'!I323/'Tiempos de producción'!$E155,"")</f>
        <v/>
      </c>
      <c r="I155" s="345" t="str">
        <f>IFERROR('Plan Actual'!J323/'Tiempos de producción'!$E155,"")</f>
        <v/>
      </c>
      <c r="J155" s="345" t="str">
        <f>IFERROR('Plan Actual'!K323/'Tiempos de producción'!$E155,"")</f>
        <v/>
      </c>
      <c r="K155" s="345" t="str">
        <f>IFERROR('Plan Actual'!L323/'Tiempos de producción'!$E155,"")</f>
        <v/>
      </c>
      <c r="L155" s="345" t="str">
        <f>IFERROR('Plan Actual'!M323/'Tiempos de producción'!$E155,"")</f>
        <v/>
      </c>
      <c r="M155" s="345" t="str">
        <f>IFERROR('Plan Actual'!N323/'Tiempos de producción'!$E155,"")</f>
        <v/>
      </c>
      <c r="N155" s="345" t="str">
        <f>IFERROR('Plan Actual'!O323/'Tiempos de producción'!$E155,"")</f>
        <v/>
      </c>
      <c r="O155" s="345" t="str">
        <f>IFERROR('Plan Actual'!P323/'Tiempos de producción'!$E155,"")</f>
        <v/>
      </c>
      <c r="P155" s="345" t="str">
        <f>IFERROR('Plan Actual'!Q323/'Tiempos de producción'!$E155,"")</f>
        <v/>
      </c>
      <c r="Q155" s="345" t="str">
        <f>IFERROR('Plan Actual'!R323/'Tiempos de producción'!$E155,"")</f>
        <v/>
      </c>
      <c r="R155" s="345" t="str">
        <f>IFERROR('Plan Actual'!S323/'Tiempos de producción'!$E155,"")</f>
        <v/>
      </c>
      <c r="S155" s="345" t="str">
        <f>IFERROR('Plan Actual'!T323/'Tiempos de producción'!$E155,"")</f>
        <v/>
      </c>
      <c r="T155" s="345" t="str">
        <f>IFERROR('Plan Actual'!U323/'Tiempos de producción'!$E155,"")</f>
        <v/>
      </c>
      <c r="U155" s="345" t="str">
        <f>IFERROR('Plan Actual'!V323/'Tiempos de producción'!$E155,"")</f>
        <v/>
      </c>
      <c r="V155" s="345" t="str">
        <f>IFERROR('Plan Actual'!W323/'Tiempos de producción'!$E155,"")</f>
        <v/>
      </c>
      <c r="W155" s="345" t="str">
        <f>IFERROR('Plan Actual'!X323/'Tiempos de producción'!$E155,"")</f>
        <v/>
      </c>
      <c r="X155" s="345" t="str">
        <f>IFERROR('Plan Actual'!Y323/'Tiempos de producción'!$E155,"")</f>
        <v/>
      </c>
      <c r="Y155" s="345" t="str">
        <f>IFERROR('Plan Actual'!Z323/'Tiempos de producción'!$E155,"")</f>
        <v/>
      </c>
      <c r="Z155" s="345" t="str">
        <f>IFERROR('Plan Actual'!AA323/'Tiempos de producción'!$E155,"")</f>
        <v/>
      </c>
      <c r="AA155" s="390"/>
    </row>
    <row r="156" spans="2:27">
      <c r="B156" s="194" t="s">
        <v>24</v>
      </c>
      <c r="C156" s="159">
        <f>'Plan Actual'!B324</f>
        <v>0</v>
      </c>
      <c r="D156" s="159">
        <f>'Plan Actual'!C324</f>
        <v>0</v>
      </c>
      <c r="E156" s="369" t="str">
        <f>IFERROR(VLOOKUP(C156,'[5]Base de Datos CSL'!$B$8:$J$297,9,FALSE),"")</f>
        <v/>
      </c>
      <c r="F156" s="345" t="str">
        <f>IFERROR('Plan Actual'!G325/'Tiempos de producción'!$E156,"")</f>
        <v/>
      </c>
      <c r="G156" s="345" t="str">
        <f>IFERROR('Plan Actual'!H325/'Tiempos de producción'!$E156,"")</f>
        <v/>
      </c>
      <c r="H156" s="345" t="str">
        <f>IFERROR('Plan Actual'!I325/'Tiempos de producción'!$E156,"")</f>
        <v/>
      </c>
      <c r="I156" s="345" t="str">
        <f>IFERROR('Plan Actual'!J325/'Tiempos de producción'!$E156,"")</f>
        <v/>
      </c>
      <c r="J156" s="345" t="str">
        <f>IFERROR('Plan Actual'!K325/'Tiempos de producción'!$E156,"")</f>
        <v/>
      </c>
      <c r="K156" s="345" t="str">
        <f>IFERROR('Plan Actual'!L325/'Tiempos de producción'!$E156,"")</f>
        <v/>
      </c>
      <c r="L156" s="345" t="str">
        <f>IFERROR('Plan Actual'!M325/'Tiempos de producción'!$E156,"")</f>
        <v/>
      </c>
      <c r="M156" s="345" t="str">
        <f>IFERROR('Plan Actual'!N325/'Tiempos de producción'!$E156,"")</f>
        <v/>
      </c>
      <c r="N156" s="345" t="str">
        <f>IFERROR('Plan Actual'!O325/'Tiempos de producción'!$E156,"")</f>
        <v/>
      </c>
      <c r="O156" s="345" t="str">
        <f>IFERROR('Plan Actual'!P325/'Tiempos de producción'!$E156,"")</f>
        <v/>
      </c>
      <c r="P156" s="345" t="str">
        <f>IFERROR('Plan Actual'!Q325/'Tiempos de producción'!$E156,"")</f>
        <v/>
      </c>
      <c r="Q156" s="345" t="str">
        <f>IFERROR('Plan Actual'!R325/'Tiempos de producción'!$E156,"")</f>
        <v/>
      </c>
      <c r="R156" s="345" t="str">
        <f>IFERROR('Plan Actual'!S325/'Tiempos de producción'!$E156,"")</f>
        <v/>
      </c>
      <c r="S156" s="345" t="str">
        <f>IFERROR('Plan Actual'!T325/'Tiempos de producción'!$E156,"")</f>
        <v/>
      </c>
      <c r="T156" s="345" t="str">
        <f>IFERROR('Plan Actual'!U325/'Tiempos de producción'!$E156,"")</f>
        <v/>
      </c>
      <c r="U156" s="345" t="str">
        <f>IFERROR('Plan Actual'!V325/'Tiempos de producción'!$E156,"")</f>
        <v/>
      </c>
      <c r="V156" s="345" t="str">
        <f>IFERROR('Plan Actual'!W325/'Tiempos de producción'!$E156,"")</f>
        <v/>
      </c>
      <c r="W156" s="345" t="str">
        <f>IFERROR('Plan Actual'!X325/'Tiempos de producción'!$E156,"")</f>
        <v/>
      </c>
      <c r="X156" s="345" t="str">
        <f>IFERROR('Plan Actual'!Y325/'Tiempos de producción'!$E156,"")</f>
        <v/>
      </c>
      <c r="Y156" s="345" t="str">
        <f>IFERROR('Plan Actual'!Z325/'Tiempos de producción'!$E156,"")</f>
        <v/>
      </c>
      <c r="Z156" s="345" t="str">
        <f>IFERROR('Plan Actual'!AA325/'Tiempos de producción'!$E156,"")</f>
        <v/>
      </c>
      <c r="AA156" s="390"/>
    </row>
    <row r="157" spans="2:27">
      <c r="B157" s="194" t="s">
        <v>24</v>
      </c>
      <c r="C157" s="159">
        <f>'Plan Actual'!B326</f>
        <v>0</v>
      </c>
      <c r="D157" s="159">
        <f>'Plan Actual'!C326</f>
        <v>0</v>
      </c>
      <c r="E157" s="369" t="str">
        <f>IFERROR(VLOOKUP(C157,'[5]Base de Datos CSL'!$B$8:$J$297,9,FALSE),"")</f>
        <v/>
      </c>
      <c r="F157" s="345" t="str">
        <f>IFERROR('Plan Actual'!G327/'Tiempos de producción'!$E157,"")</f>
        <v/>
      </c>
      <c r="G157" s="345" t="str">
        <f>IFERROR('Plan Actual'!H327/'Tiempos de producción'!$E157,"")</f>
        <v/>
      </c>
      <c r="H157" s="345" t="str">
        <f>IFERROR('Plan Actual'!I327/'Tiempos de producción'!$E157,"")</f>
        <v/>
      </c>
      <c r="I157" s="345" t="str">
        <f>IFERROR('Plan Actual'!J327/'Tiempos de producción'!$E157,"")</f>
        <v/>
      </c>
      <c r="J157" s="345" t="str">
        <f>IFERROR('Plan Actual'!K327/'Tiempos de producción'!$E157,"")</f>
        <v/>
      </c>
      <c r="K157" s="345" t="str">
        <f>IFERROR('Plan Actual'!L327/'Tiempos de producción'!$E157,"")</f>
        <v/>
      </c>
      <c r="L157" s="345" t="str">
        <f>IFERROR('Plan Actual'!M327/'Tiempos de producción'!$E157,"")</f>
        <v/>
      </c>
      <c r="M157" s="345" t="str">
        <f>IFERROR('Plan Actual'!N327/'Tiempos de producción'!$E157,"")</f>
        <v/>
      </c>
      <c r="N157" s="345" t="str">
        <f>IFERROR('Plan Actual'!O327/'Tiempos de producción'!$E157,"")</f>
        <v/>
      </c>
      <c r="O157" s="345" t="str">
        <f>IFERROR('Plan Actual'!P327/'Tiempos de producción'!$E157,"")</f>
        <v/>
      </c>
      <c r="P157" s="345" t="str">
        <f>IFERROR('Plan Actual'!Q327/'Tiempos de producción'!$E157,"")</f>
        <v/>
      </c>
      <c r="Q157" s="345" t="str">
        <f>IFERROR('Plan Actual'!R327/'Tiempos de producción'!$E157,"")</f>
        <v/>
      </c>
      <c r="R157" s="345" t="str">
        <f>IFERROR('Plan Actual'!S327/'Tiempos de producción'!$E157,"")</f>
        <v/>
      </c>
      <c r="S157" s="345" t="str">
        <f>IFERROR('Plan Actual'!T327/'Tiempos de producción'!$E157,"")</f>
        <v/>
      </c>
      <c r="T157" s="345" t="str">
        <f>IFERROR('Plan Actual'!U327/'Tiempos de producción'!$E157,"")</f>
        <v/>
      </c>
      <c r="U157" s="345" t="str">
        <f>IFERROR('Plan Actual'!V327/'Tiempos de producción'!$E157,"")</f>
        <v/>
      </c>
      <c r="V157" s="345" t="str">
        <f>IFERROR('Plan Actual'!W327/'Tiempos de producción'!$E157,"")</f>
        <v/>
      </c>
      <c r="W157" s="345" t="str">
        <f>IFERROR('Plan Actual'!X327/'Tiempos de producción'!$E157,"")</f>
        <v/>
      </c>
      <c r="X157" s="345" t="str">
        <f>IFERROR('Plan Actual'!Y327/'Tiempos de producción'!$E157,"")</f>
        <v/>
      </c>
      <c r="Y157" s="345" t="str">
        <f>IFERROR('Plan Actual'!Z327/'Tiempos de producción'!$E157,"")</f>
        <v/>
      </c>
      <c r="Z157" s="345" t="str">
        <f>IFERROR('Plan Actual'!AA327/'Tiempos de producción'!$E157,"")</f>
        <v/>
      </c>
      <c r="AA157" s="390"/>
    </row>
    <row r="158" spans="2:27">
      <c r="B158" s="194" t="s">
        <v>24</v>
      </c>
      <c r="C158" s="159">
        <f>'Plan Actual'!B328</f>
        <v>0</v>
      </c>
      <c r="D158" s="159">
        <f>'Plan Actual'!C328</f>
        <v>0</v>
      </c>
      <c r="E158" s="369" t="str">
        <f>IFERROR(VLOOKUP(C158,'[5]Base de Datos CSL'!$B$8:$J$297,9,FALSE),"")</f>
        <v/>
      </c>
      <c r="F158" s="345" t="str">
        <f>IFERROR('Plan Actual'!G329/'Tiempos de producción'!$E158,"")</f>
        <v/>
      </c>
      <c r="G158" s="345" t="str">
        <f>IFERROR('Plan Actual'!H329/'Tiempos de producción'!$E158,"")</f>
        <v/>
      </c>
      <c r="H158" s="345" t="str">
        <f>IFERROR('Plan Actual'!I329/'Tiempos de producción'!$E158,"")</f>
        <v/>
      </c>
      <c r="I158" s="345" t="str">
        <f>IFERROR('Plan Actual'!J329/'Tiempos de producción'!$E158,"")</f>
        <v/>
      </c>
      <c r="J158" s="345" t="str">
        <f>IFERROR('Plan Actual'!K329/'Tiempos de producción'!$E158,"")</f>
        <v/>
      </c>
      <c r="K158" s="345" t="str">
        <f>IFERROR('Plan Actual'!L329/'Tiempos de producción'!$E158,"")</f>
        <v/>
      </c>
      <c r="L158" s="345" t="str">
        <f>IFERROR('Plan Actual'!M329/'Tiempos de producción'!$E158,"")</f>
        <v/>
      </c>
      <c r="M158" s="345" t="str">
        <f>IFERROR('Plan Actual'!N329/'Tiempos de producción'!$E158,"")</f>
        <v/>
      </c>
      <c r="N158" s="345" t="str">
        <f>IFERROR('Plan Actual'!O329/'Tiempos de producción'!$E158,"")</f>
        <v/>
      </c>
      <c r="O158" s="345" t="str">
        <f>IFERROR('Plan Actual'!P329/'Tiempos de producción'!$E158,"")</f>
        <v/>
      </c>
      <c r="P158" s="345" t="str">
        <f>IFERROR('Plan Actual'!Q329/'Tiempos de producción'!$E158,"")</f>
        <v/>
      </c>
      <c r="Q158" s="345" t="str">
        <f>IFERROR('Plan Actual'!R329/'Tiempos de producción'!$E158,"")</f>
        <v/>
      </c>
      <c r="R158" s="345" t="str">
        <f>IFERROR('Plan Actual'!S329/'Tiempos de producción'!$E158,"")</f>
        <v/>
      </c>
      <c r="S158" s="345" t="str">
        <f>IFERROR('Plan Actual'!T329/'Tiempos de producción'!$E158,"")</f>
        <v/>
      </c>
      <c r="T158" s="345" t="str">
        <f>IFERROR('Plan Actual'!U329/'Tiempos de producción'!$E158,"")</f>
        <v/>
      </c>
      <c r="U158" s="345" t="str">
        <f>IFERROR('Plan Actual'!V329/'Tiempos de producción'!$E158,"")</f>
        <v/>
      </c>
      <c r="V158" s="345" t="str">
        <f>IFERROR('Plan Actual'!W329/'Tiempos de producción'!$E158,"")</f>
        <v/>
      </c>
      <c r="W158" s="345" t="str">
        <f>IFERROR('Plan Actual'!X329/'Tiempos de producción'!$E158,"")</f>
        <v/>
      </c>
      <c r="X158" s="345" t="str">
        <f>IFERROR('Plan Actual'!Y329/'Tiempos de producción'!$E158,"")</f>
        <v/>
      </c>
      <c r="Y158" s="345" t="str">
        <f>IFERROR('Plan Actual'!Z329/'Tiempos de producción'!$E158,"")</f>
        <v/>
      </c>
      <c r="Z158" s="345" t="str">
        <f>IFERROR('Plan Actual'!AA329/'Tiempos de producción'!$E158,"")</f>
        <v/>
      </c>
      <c r="AA158" s="390"/>
    </row>
    <row r="159" spans="2:27">
      <c r="B159" s="194" t="s">
        <v>24</v>
      </c>
      <c r="C159" s="159">
        <f>'Plan Actual'!B330</f>
        <v>0</v>
      </c>
      <c r="D159" s="159">
        <f>'Plan Actual'!C330</f>
        <v>0</v>
      </c>
      <c r="E159" s="369" t="str">
        <f>IFERROR(VLOOKUP(C159,'[5]Base de Datos CSL'!$B$8:$J$297,9,FALSE),"")</f>
        <v/>
      </c>
      <c r="F159" s="345" t="str">
        <f>IFERROR('Plan Actual'!G321/'Tiempos de producción'!$E159,"")</f>
        <v/>
      </c>
      <c r="G159" s="345" t="str">
        <f>IFERROR('Plan Actual'!H321/'Tiempos de producción'!$E159,"")</f>
        <v/>
      </c>
      <c r="H159" s="345" t="str">
        <f>IFERROR('Plan Actual'!I321/'Tiempos de producción'!$E159,"")</f>
        <v/>
      </c>
      <c r="I159" s="345" t="str">
        <f>IFERROR('Plan Actual'!J321/'Tiempos de producción'!$E159,"")</f>
        <v/>
      </c>
      <c r="J159" s="345" t="str">
        <f>IFERROR('Plan Actual'!K321/'Tiempos de producción'!$E159,"")</f>
        <v/>
      </c>
      <c r="K159" s="345" t="str">
        <f>IFERROR('Plan Actual'!L321/'Tiempos de producción'!$E159,"")</f>
        <v/>
      </c>
      <c r="L159" s="345" t="str">
        <f>IFERROR('Plan Actual'!M321/'Tiempos de producción'!$E159,"")</f>
        <v/>
      </c>
      <c r="M159" s="345" t="str">
        <f>IFERROR('Plan Actual'!N321/'Tiempos de producción'!$E159,"")</f>
        <v/>
      </c>
      <c r="N159" s="345" t="str">
        <f>IFERROR('Plan Actual'!O321/'Tiempos de producción'!$E159,"")</f>
        <v/>
      </c>
      <c r="O159" s="345" t="str">
        <f>IFERROR('Plan Actual'!P321/'Tiempos de producción'!$E159,"")</f>
        <v/>
      </c>
      <c r="P159" s="345" t="str">
        <f>IFERROR('Plan Actual'!Q321/'Tiempos de producción'!$E159,"")</f>
        <v/>
      </c>
      <c r="Q159" s="345" t="str">
        <f>IFERROR('Plan Actual'!R321/'Tiempos de producción'!$E159,"")</f>
        <v/>
      </c>
      <c r="R159" s="345" t="str">
        <f>IFERROR('Plan Actual'!S321/'Tiempos de producción'!$E159,"")</f>
        <v/>
      </c>
      <c r="S159" s="345" t="str">
        <f>IFERROR('Plan Actual'!T321/'Tiempos de producción'!$E159,"")</f>
        <v/>
      </c>
      <c r="T159" s="345" t="str">
        <f>IFERROR('Plan Actual'!U321/'Tiempos de producción'!$E159,"")</f>
        <v/>
      </c>
      <c r="U159" s="345" t="str">
        <f>IFERROR('Plan Actual'!V321/'Tiempos de producción'!$E159,"")</f>
        <v/>
      </c>
      <c r="V159" s="345" t="str">
        <f>IFERROR('Plan Actual'!W321/'Tiempos de producción'!$E159,"")</f>
        <v/>
      </c>
      <c r="W159" s="345" t="str">
        <f>IFERROR('Plan Actual'!X321/'Tiempos de producción'!$E159,"")</f>
        <v/>
      </c>
      <c r="X159" s="345" t="str">
        <f>IFERROR('Plan Actual'!Y321/'Tiempos de producción'!$E159,"")</f>
        <v/>
      </c>
      <c r="Y159" s="345" t="str">
        <f>IFERROR('Plan Actual'!Z321/'Tiempos de producción'!$E159,"")</f>
        <v/>
      </c>
      <c r="Z159" s="345" t="str">
        <f>IFERROR('Plan Actual'!AA321/'Tiempos de producción'!$E159,"")</f>
        <v/>
      </c>
      <c r="AA159" s="390"/>
    </row>
    <row r="160" spans="2:27">
      <c r="B160" s="194" t="s">
        <v>24</v>
      </c>
      <c r="C160" s="159">
        <f>'Plan Actual'!B332</f>
        <v>0</v>
      </c>
      <c r="D160" s="159">
        <f>'Plan Actual'!C332</f>
        <v>0</v>
      </c>
      <c r="E160" s="369" t="str">
        <f>IFERROR(VLOOKUP(C160,'[5]Base de Datos CSL'!$B$8:$J$297,9,FALSE),"")</f>
        <v/>
      </c>
      <c r="F160" s="345" t="str">
        <f>IFERROR('Plan Actual'!G333/'Tiempos de producción'!$E160,"")</f>
        <v/>
      </c>
      <c r="G160" s="345" t="str">
        <f>IFERROR('Plan Actual'!H333/'Tiempos de producción'!$E160,"")</f>
        <v/>
      </c>
      <c r="H160" s="345" t="str">
        <f>IFERROR('Plan Actual'!I333/'Tiempos de producción'!$E160,"")</f>
        <v/>
      </c>
      <c r="I160" s="345" t="str">
        <f>IFERROR('Plan Actual'!J333/'Tiempos de producción'!$E160,"")</f>
        <v/>
      </c>
      <c r="J160" s="345" t="str">
        <f>IFERROR('Plan Actual'!K333/'Tiempos de producción'!$E160,"")</f>
        <v/>
      </c>
      <c r="K160" s="345" t="str">
        <f>IFERROR('Plan Actual'!L333/'Tiempos de producción'!$E160,"")</f>
        <v/>
      </c>
      <c r="L160" s="345" t="str">
        <f>IFERROR('Plan Actual'!M333/'Tiempos de producción'!$E160,"")</f>
        <v/>
      </c>
      <c r="M160" s="345" t="str">
        <f>IFERROR('Plan Actual'!N333/'Tiempos de producción'!$E160,"")</f>
        <v/>
      </c>
      <c r="N160" s="345" t="str">
        <f>IFERROR('Plan Actual'!O333/'Tiempos de producción'!$E160,"")</f>
        <v/>
      </c>
      <c r="O160" s="345" t="str">
        <f>IFERROR('Plan Actual'!P333/'Tiempos de producción'!$E160,"")</f>
        <v/>
      </c>
      <c r="P160" s="345" t="str">
        <f>IFERROR('Plan Actual'!Q333/'Tiempos de producción'!$E160,"")</f>
        <v/>
      </c>
      <c r="Q160" s="345" t="str">
        <f>IFERROR('Plan Actual'!R333/'Tiempos de producción'!$E160,"")</f>
        <v/>
      </c>
      <c r="R160" s="345" t="str">
        <f>IFERROR('Plan Actual'!S333/'Tiempos de producción'!$E160,"")</f>
        <v/>
      </c>
      <c r="S160" s="345" t="str">
        <f>IFERROR('Plan Actual'!T333/'Tiempos de producción'!$E160,"")</f>
        <v/>
      </c>
      <c r="T160" s="345" t="str">
        <f>IFERROR('Plan Actual'!U333/'Tiempos de producción'!$E160,"")</f>
        <v/>
      </c>
      <c r="U160" s="345" t="str">
        <f>IFERROR('Plan Actual'!V333/'Tiempos de producción'!$E160,"")</f>
        <v/>
      </c>
      <c r="V160" s="345" t="str">
        <f>IFERROR('Plan Actual'!W333/'Tiempos de producción'!$E160,"")</f>
        <v/>
      </c>
      <c r="W160" s="345" t="str">
        <f>IFERROR('Plan Actual'!X333/'Tiempos de producción'!$E160,"")</f>
        <v/>
      </c>
      <c r="X160" s="345" t="str">
        <f>IFERROR('Plan Actual'!Y333/'Tiempos de producción'!$E160,"")</f>
        <v/>
      </c>
      <c r="Y160" s="345" t="str">
        <f>IFERROR('Plan Actual'!Z333/'Tiempos de producción'!$E160,"")</f>
        <v/>
      </c>
      <c r="Z160" s="345" t="str">
        <f>IFERROR('Plan Actual'!AA333/'Tiempos de producción'!$E160,"")</f>
        <v/>
      </c>
      <c r="AA160" s="390"/>
    </row>
    <row r="161" spans="2:27">
      <c r="B161" s="571" t="s">
        <v>24</v>
      </c>
      <c r="C161" s="387"/>
      <c r="D161" s="569" t="s">
        <v>569</v>
      </c>
      <c r="E161" s="387"/>
      <c r="F161" s="289">
        <f t="shared" ref="F161:Z161" si="14">SUM(F149:F160)</f>
        <v>0</v>
      </c>
      <c r="G161" s="289">
        <f t="shared" si="14"/>
        <v>0</v>
      </c>
      <c r="H161" s="289">
        <f t="shared" si="14"/>
        <v>0</v>
      </c>
      <c r="I161" s="289">
        <f t="shared" si="14"/>
        <v>0</v>
      </c>
      <c r="J161" s="289">
        <f t="shared" si="14"/>
        <v>0</v>
      </c>
      <c r="K161" s="289">
        <f t="shared" si="14"/>
        <v>0</v>
      </c>
      <c r="L161" s="289">
        <f t="shared" si="14"/>
        <v>0</v>
      </c>
      <c r="M161" s="289">
        <f t="shared" si="14"/>
        <v>0</v>
      </c>
      <c r="N161" s="289">
        <f t="shared" si="14"/>
        <v>0</v>
      </c>
      <c r="O161" s="289">
        <f t="shared" si="14"/>
        <v>0</v>
      </c>
      <c r="P161" s="289">
        <f t="shared" si="14"/>
        <v>0</v>
      </c>
      <c r="Q161" s="289">
        <f t="shared" si="14"/>
        <v>0</v>
      </c>
      <c r="R161" s="289">
        <f t="shared" si="14"/>
        <v>0</v>
      </c>
      <c r="S161" s="289">
        <f t="shared" si="14"/>
        <v>0</v>
      </c>
      <c r="T161" s="289">
        <f t="shared" si="14"/>
        <v>0</v>
      </c>
      <c r="U161" s="289">
        <f t="shared" si="14"/>
        <v>0</v>
      </c>
      <c r="V161" s="289">
        <f t="shared" si="14"/>
        <v>0</v>
      </c>
      <c r="W161" s="289">
        <f t="shared" si="14"/>
        <v>0</v>
      </c>
      <c r="X161" s="289">
        <f t="shared" si="14"/>
        <v>0</v>
      </c>
      <c r="Y161" s="289">
        <f t="shared" si="14"/>
        <v>0</v>
      </c>
      <c r="Z161" s="289">
        <f t="shared" si="14"/>
        <v>0</v>
      </c>
      <c r="AA161" s="374"/>
    </row>
    <row r="162" spans="2:27">
      <c r="B162" s="194" t="s">
        <v>25</v>
      </c>
      <c r="C162" s="159">
        <f>'Plan Actual'!B337</f>
        <v>0</v>
      </c>
      <c r="D162" s="159">
        <f>'Plan Actual'!C337</f>
        <v>0</v>
      </c>
      <c r="E162" s="369" t="str">
        <f>IFERROR(VLOOKUP(C162,'[5]Base de Datos CSL'!$B$8:$J$297,9,FALSE),"")</f>
        <v/>
      </c>
      <c r="F162" s="345" t="str">
        <f>IFERROR('Plan Actual'!G338/'Tiempos de producción'!$E162,"")</f>
        <v/>
      </c>
      <c r="G162" s="345" t="str">
        <f>IFERROR('Plan Actual'!H338/'Tiempos de producción'!$E162,"")</f>
        <v/>
      </c>
      <c r="H162" s="345" t="str">
        <f>IFERROR('Plan Actual'!I338/'Tiempos de producción'!$E162,"")</f>
        <v/>
      </c>
      <c r="I162" s="345" t="str">
        <f>IFERROR('Plan Actual'!J338/'Tiempos de producción'!$E162,"")</f>
        <v/>
      </c>
      <c r="J162" s="345" t="str">
        <f>IFERROR('Plan Actual'!K338/'Tiempos de producción'!$E162,"")</f>
        <v/>
      </c>
      <c r="K162" s="345" t="str">
        <f>IFERROR('Plan Actual'!L338/'Tiempos de producción'!$E162,"")</f>
        <v/>
      </c>
      <c r="L162" s="345" t="str">
        <f>IFERROR('Plan Actual'!M338/'Tiempos de producción'!$E162,"")</f>
        <v/>
      </c>
      <c r="M162" s="345" t="str">
        <f>IFERROR('Plan Actual'!N338/'Tiempos de producción'!$E162,"")</f>
        <v/>
      </c>
      <c r="N162" s="345" t="str">
        <f>IFERROR('Plan Actual'!O338/'Tiempos de producción'!$E162,"")</f>
        <v/>
      </c>
      <c r="O162" s="345" t="str">
        <f>IFERROR('Plan Actual'!P338/'Tiempos de producción'!$E162,"")</f>
        <v/>
      </c>
      <c r="P162" s="345" t="str">
        <f>IFERROR('Plan Actual'!Q338/'Tiempos de producción'!$E162,"")</f>
        <v/>
      </c>
      <c r="Q162" s="345" t="str">
        <f>IFERROR('Plan Actual'!R338/'Tiempos de producción'!$E162,"")</f>
        <v/>
      </c>
      <c r="R162" s="345" t="str">
        <f>IFERROR('Plan Actual'!S338/'Tiempos de producción'!$E162,"")</f>
        <v/>
      </c>
      <c r="S162" s="345" t="str">
        <f>IFERROR('Plan Actual'!T338/'Tiempos de producción'!$E162,"")</f>
        <v/>
      </c>
      <c r="T162" s="345" t="str">
        <f>IFERROR('Plan Actual'!U338/'Tiempos de producción'!$E162,"")</f>
        <v/>
      </c>
      <c r="U162" s="345" t="str">
        <f>IFERROR('Plan Actual'!V338/'Tiempos de producción'!$E162,"")</f>
        <v/>
      </c>
      <c r="V162" s="345" t="str">
        <f>IFERROR('Plan Actual'!W338/'Tiempos de producción'!$E162,"")</f>
        <v/>
      </c>
      <c r="W162" s="345" t="str">
        <f>IFERROR('Plan Actual'!X338/'Tiempos de producción'!$E162,"")</f>
        <v/>
      </c>
      <c r="X162" s="345" t="str">
        <f>IFERROR('Plan Actual'!Y338/'Tiempos de producción'!$E162,"")</f>
        <v/>
      </c>
      <c r="Y162" s="345" t="str">
        <f>IFERROR('Plan Actual'!Z338/'Tiempos de producción'!$E162,"")</f>
        <v/>
      </c>
      <c r="Z162" s="345" t="str">
        <f>IFERROR('Plan Actual'!AA338/'Tiempos de producción'!$E162,"")</f>
        <v/>
      </c>
      <c r="AA162" s="566">
        <f>SUM(F174:Z174)</f>
        <v>0</v>
      </c>
    </row>
    <row r="163" spans="2:27">
      <c r="B163" s="194" t="s">
        <v>25</v>
      </c>
      <c r="C163" s="159">
        <f>'Plan Actual'!B339</f>
        <v>0</v>
      </c>
      <c r="D163" s="159">
        <f>'Plan Actual'!C339</f>
        <v>0</v>
      </c>
      <c r="E163" s="369" t="str">
        <f>IFERROR(VLOOKUP(C163,'[5]Base de Datos CSL'!$B$8:$J$297,9,FALSE),"")</f>
        <v/>
      </c>
      <c r="F163" s="345" t="str">
        <f>IFERROR('Plan Actual'!G340/'Tiempos de producción'!$E163,"")</f>
        <v/>
      </c>
      <c r="G163" s="345" t="str">
        <f>IFERROR('Plan Actual'!H340/'Tiempos de producción'!$E163,"")</f>
        <v/>
      </c>
      <c r="H163" s="345" t="str">
        <f>IFERROR('Plan Actual'!I340/'Tiempos de producción'!$E163,"")</f>
        <v/>
      </c>
      <c r="I163" s="345" t="str">
        <f>IFERROR('Plan Actual'!J340/'Tiempos de producción'!$E163,"")</f>
        <v/>
      </c>
      <c r="J163" s="345" t="str">
        <f>IFERROR('Plan Actual'!K340/'Tiempos de producción'!$E163,"")</f>
        <v/>
      </c>
      <c r="K163" s="345" t="str">
        <f>IFERROR('Plan Actual'!L340/'Tiempos de producción'!$E163,"")</f>
        <v/>
      </c>
      <c r="L163" s="345" t="str">
        <f>IFERROR('Plan Actual'!M340/'Tiempos de producción'!$E163,"")</f>
        <v/>
      </c>
      <c r="M163" s="345" t="str">
        <f>IFERROR('Plan Actual'!N340/'Tiempos de producción'!$E163,"")</f>
        <v/>
      </c>
      <c r="N163" s="345" t="str">
        <f>IFERROR('Plan Actual'!O340/'Tiempos de producción'!$E163,"")</f>
        <v/>
      </c>
      <c r="O163" s="345" t="str">
        <f>IFERROR('Plan Actual'!P340/'Tiempos de producción'!$E163,"")</f>
        <v/>
      </c>
      <c r="P163" s="345" t="str">
        <f>IFERROR('Plan Actual'!Q340/'Tiempos de producción'!$E163,"")</f>
        <v/>
      </c>
      <c r="Q163" s="345" t="str">
        <f>IFERROR('Plan Actual'!R340/'Tiempos de producción'!$E163,"")</f>
        <v/>
      </c>
      <c r="R163" s="345" t="str">
        <f>IFERROR('Plan Actual'!S340/'Tiempos de producción'!$E163,"")</f>
        <v/>
      </c>
      <c r="S163" s="345" t="str">
        <f>IFERROR('Plan Actual'!T340/'Tiempos de producción'!$E163,"")</f>
        <v/>
      </c>
      <c r="T163" s="345" t="str">
        <f>IFERROR('Plan Actual'!U340/'Tiempos de producción'!$E163,"")</f>
        <v/>
      </c>
      <c r="U163" s="345" t="str">
        <f>IFERROR('Plan Actual'!V340/'Tiempos de producción'!$E163,"")</f>
        <v/>
      </c>
      <c r="V163" s="345" t="str">
        <f>IFERROR('Plan Actual'!W340/'Tiempos de producción'!$E163,"")</f>
        <v/>
      </c>
      <c r="W163" s="345" t="str">
        <f>IFERROR('Plan Actual'!X340/'Tiempos de producción'!$E163,"")</f>
        <v/>
      </c>
      <c r="X163" s="345" t="str">
        <f>IFERROR('Plan Actual'!Y340/'Tiempos de producción'!$E163,"")</f>
        <v/>
      </c>
      <c r="Y163" s="345" t="str">
        <f>IFERROR('Plan Actual'!Z340/'Tiempos de producción'!$E163,"")</f>
        <v/>
      </c>
      <c r="Z163" s="345" t="str">
        <f>IFERROR('Plan Actual'!AA340/'Tiempos de producción'!$E163,"")</f>
        <v/>
      </c>
      <c r="AA163" s="390"/>
    </row>
    <row r="164" spans="2:27">
      <c r="B164" s="194" t="s">
        <v>25</v>
      </c>
      <c r="C164" s="159">
        <f>'Plan Actual'!B341</f>
        <v>0</v>
      </c>
      <c r="D164" s="159">
        <f>'Plan Actual'!C341</f>
        <v>0</v>
      </c>
      <c r="E164" s="369" t="str">
        <f>IFERROR(VLOOKUP(C164,'[5]Base de Datos CSL'!$B$8:$J$297,9,FALSE),"")</f>
        <v/>
      </c>
      <c r="F164" s="345" t="str">
        <f>IFERROR('Plan Actual'!G342/'Tiempos de producción'!$E164,"")</f>
        <v/>
      </c>
      <c r="G164" s="345" t="str">
        <f>IFERROR('Plan Actual'!H342/'Tiempos de producción'!$E164,"")</f>
        <v/>
      </c>
      <c r="H164" s="345" t="str">
        <f>IFERROR('Plan Actual'!I342/'Tiempos de producción'!$E164,"")</f>
        <v/>
      </c>
      <c r="I164" s="345" t="str">
        <f>IFERROR('Plan Actual'!J342/'Tiempos de producción'!$E164,"")</f>
        <v/>
      </c>
      <c r="J164" s="345" t="str">
        <f>IFERROR('Plan Actual'!K342/'Tiempos de producción'!$E164,"")</f>
        <v/>
      </c>
      <c r="K164" s="345" t="str">
        <f>IFERROR('Plan Actual'!L342/'Tiempos de producción'!$E164,"")</f>
        <v/>
      </c>
      <c r="L164" s="345" t="str">
        <f>IFERROR('Plan Actual'!M342/'Tiempos de producción'!$E164,"")</f>
        <v/>
      </c>
      <c r="M164" s="345" t="str">
        <f>IFERROR('Plan Actual'!N342/'Tiempos de producción'!$E164,"")</f>
        <v/>
      </c>
      <c r="N164" s="345" t="str">
        <f>IFERROR('Plan Actual'!O342/'Tiempos de producción'!$E164,"")</f>
        <v/>
      </c>
      <c r="O164" s="345" t="str">
        <f>IFERROR('Plan Actual'!P342/'Tiempos de producción'!$E164,"")</f>
        <v/>
      </c>
      <c r="P164" s="345" t="str">
        <f>IFERROR('Plan Actual'!Q342/'Tiempos de producción'!$E164,"")</f>
        <v/>
      </c>
      <c r="Q164" s="345" t="str">
        <f>IFERROR('Plan Actual'!R342/'Tiempos de producción'!$E164,"")</f>
        <v/>
      </c>
      <c r="R164" s="345" t="str">
        <f>IFERROR('Plan Actual'!S342/'Tiempos de producción'!$E164,"")</f>
        <v/>
      </c>
      <c r="S164" s="345" t="str">
        <f>IFERROR('Plan Actual'!T342/'Tiempos de producción'!$E164,"")</f>
        <v/>
      </c>
      <c r="T164" s="345" t="str">
        <f>IFERROR('Plan Actual'!U342/'Tiempos de producción'!$E164,"")</f>
        <v/>
      </c>
      <c r="U164" s="345" t="str">
        <f>IFERROR('Plan Actual'!V342/'Tiempos de producción'!$E164,"")</f>
        <v/>
      </c>
      <c r="V164" s="345" t="str">
        <f>IFERROR('Plan Actual'!W342/'Tiempos de producción'!$E164,"")</f>
        <v/>
      </c>
      <c r="W164" s="345" t="str">
        <f>IFERROR('Plan Actual'!X342/'Tiempos de producción'!$E164,"")</f>
        <v/>
      </c>
      <c r="X164" s="345" t="str">
        <f>IFERROR('Plan Actual'!Y342/'Tiempos de producción'!$E164,"")</f>
        <v/>
      </c>
      <c r="Y164" s="345" t="str">
        <f>IFERROR('Plan Actual'!Z342/'Tiempos de producción'!$E164,"")</f>
        <v/>
      </c>
      <c r="Z164" s="345" t="str">
        <f>IFERROR('Plan Actual'!AA342/'Tiempos de producción'!$E164,"")</f>
        <v/>
      </c>
      <c r="AA164" s="390"/>
    </row>
    <row r="165" spans="2:27">
      <c r="B165" s="194" t="s">
        <v>25</v>
      </c>
      <c r="C165" s="159">
        <f>'Plan Actual'!B343</f>
        <v>0</v>
      </c>
      <c r="D165" s="159">
        <f>'Plan Actual'!C343</f>
        <v>0</v>
      </c>
      <c r="E165" s="369" t="str">
        <f>IFERROR(VLOOKUP(C165,'[5]Base de Datos CSL'!$B$8:$J$297,9,FALSE),"")</f>
        <v/>
      </c>
      <c r="F165" s="345" t="str">
        <f>IFERROR('Plan Actual'!G344/'Tiempos de producción'!$E165,"")</f>
        <v/>
      </c>
      <c r="G165" s="345" t="str">
        <f>IFERROR('Plan Actual'!H344/'Tiempos de producción'!$E165,"")</f>
        <v/>
      </c>
      <c r="H165" s="345" t="str">
        <f>IFERROR('Plan Actual'!I344/'Tiempos de producción'!$E165,"")</f>
        <v/>
      </c>
      <c r="I165" s="345" t="str">
        <f>IFERROR('Plan Actual'!J344/'Tiempos de producción'!$E165,"")</f>
        <v/>
      </c>
      <c r="J165" s="345" t="str">
        <f>IFERROR('Plan Actual'!K344/'Tiempos de producción'!$E165,"")</f>
        <v/>
      </c>
      <c r="K165" s="345" t="str">
        <f>IFERROR('Plan Actual'!L344/'Tiempos de producción'!$E165,"")</f>
        <v/>
      </c>
      <c r="L165" s="345" t="str">
        <f>IFERROR('Plan Actual'!M344/'Tiempos de producción'!$E165,"")</f>
        <v/>
      </c>
      <c r="M165" s="345" t="str">
        <f>IFERROR('Plan Actual'!N344/'Tiempos de producción'!$E165,"")</f>
        <v/>
      </c>
      <c r="N165" s="345" t="str">
        <f>IFERROR('Plan Actual'!O344/'Tiempos de producción'!$E165,"")</f>
        <v/>
      </c>
      <c r="O165" s="345" t="str">
        <f>IFERROR('Plan Actual'!P344/'Tiempos de producción'!$E165,"")</f>
        <v/>
      </c>
      <c r="P165" s="345" t="str">
        <f>IFERROR('Plan Actual'!Q344/'Tiempos de producción'!$E165,"")</f>
        <v/>
      </c>
      <c r="Q165" s="345" t="str">
        <f>IFERROR('Plan Actual'!R344/'Tiempos de producción'!$E165,"")</f>
        <v/>
      </c>
      <c r="R165" s="345" t="str">
        <f>IFERROR('Plan Actual'!S344/'Tiempos de producción'!$E165,"")</f>
        <v/>
      </c>
      <c r="S165" s="345" t="str">
        <f>IFERROR('Plan Actual'!T344/'Tiempos de producción'!$E165,"")</f>
        <v/>
      </c>
      <c r="T165" s="345" t="str">
        <f>IFERROR('Plan Actual'!U344/'Tiempos de producción'!$E165,"")</f>
        <v/>
      </c>
      <c r="U165" s="345" t="str">
        <f>IFERROR('Plan Actual'!V344/'Tiempos de producción'!$E165,"")</f>
        <v/>
      </c>
      <c r="V165" s="345" t="str">
        <f>IFERROR('Plan Actual'!W344/'Tiempos de producción'!$E165,"")</f>
        <v/>
      </c>
      <c r="W165" s="345" t="str">
        <f>IFERROR('Plan Actual'!X344/'Tiempos de producción'!$E165,"")</f>
        <v/>
      </c>
      <c r="X165" s="345" t="str">
        <f>IFERROR('Plan Actual'!Y344/'Tiempos de producción'!$E165,"")</f>
        <v/>
      </c>
      <c r="Y165" s="345" t="str">
        <f>IFERROR('Plan Actual'!Z344/'Tiempos de producción'!$E165,"")</f>
        <v/>
      </c>
      <c r="Z165" s="345" t="str">
        <f>IFERROR('Plan Actual'!AA344/'Tiempos de producción'!$E165,"")</f>
        <v/>
      </c>
      <c r="AA165" s="390"/>
    </row>
    <row r="166" spans="2:27">
      <c r="B166" s="194" t="s">
        <v>25</v>
      </c>
      <c r="C166" s="159">
        <f>'Plan Actual'!B345</f>
        <v>0</v>
      </c>
      <c r="D166" s="159">
        <f>'Plan Actual'!C345</f>
        <v>0</v>
      </c>
      <c r="E166" s="369" t="str">
        <f>IFERROR(VLOOKUP(C166,'[5]Base de Datos CSL'!$B$8:$J$297,9,FALSE),"")</f>
        <v/>
      </c>
      <c r="F166" s="345" t="str">
        <f>IFERROR('Plan Actual'!G346/'Tiempos de producción'!$E166,"")</f>
        <v/>
      </c>
      <c r="G166" s="345" t="str">
        <f>IFERROR('Plan Actual'!H346/'Tiempos de producción'!$E166,"")</f>
        <v/>
      </c>
      <c r="H166" s="345" t="str">
        <f>IFERROR('Plan Actual'!I346/'Tiempos de producción'!$E166,"")</f>
        <v/>
      </c>
      <c r="I166" s="345" t="str">
        <f>IFERROR('Plan Actual'!J346/'Tiempos de producción'!$E166,"")</f>
        <v/>
      </c>
      <c r="J166" s="345" t="str">
        <f>IFERROR('Plan Actual'!K346/'Tiempos de producción'!$E166,"")</f>
        <v/>
      </c>
      <c r="K166" s="345" t="str">
        <f>IFERROR('Plan Actual'!L346/'Tiempos de producción'!$E166,"")</f>
        <v/>
      </c>
      <c r="L166" s="345" t="str">
        <f>IFERROR('Plan Actual'!M346/'Tiempos de producción'!$E166,"")</f>
        <v/>
      </c>
      <c r="M166" s="345" t="str">
        <f>IFERROR('Plan Actual'!N346/'Tiempos de producción'!$E166,"")</f>
        <v/>
      </c>
      <c r="N166" s="345" t="str">
        <f>IFERROR('Plan Actual'!O346/'Tiempos de producción'!$E166,"")</f>
        <v/>
      </c>
      <c r="O166" s="345" t="str">
        <f>IFERROR('Plan Actual'!P346/'Tiempos de producción'!$E166,"")</f>
        <v/>
      </c>
      <c r="P166" s="345" t="str">
        <f>IFERROR('Plan Actual'!Q346/'Tiempos de producción'!$E166,"")</f>
        <v/>
      </c>
      <c r="Q166" s="345" t="str">
        <f>IFERROR('Plan Actual'!R346/'Tiempos de producción'!$E166,"")</f>
        <v/>
      </c>
      <c r="R166" s="345" t="str">
        <f>IFERROR('Plan Actual'!S346/'Tiempos de producción'!$E166,"")</f>
        <v/>
      </c>
      <c r="S166" s="345" t="str">
        <f>IFERROR('Plan Actual'!T346/'Tiempos de producción'!$E166,"")</f>
        <v/>
      </c>
      <c r="T166" s="345" t="str">
        <f>IFERROR('Plan Actual'!U346/'Tiempos de producción'!$E166,"")</f>
        <v/>
      </c>
      <c r="U166" s="345" t="str">
        <f>IFERROR('Plan Actual'!V346/'Tiempos de producción'!$E166,"")</f>
        <v/>
      </c>
      <c r="V166" s="345" t="str">
        <f>IFERROR('Plan Actual'!W346/'Tiempos de producción'!$E166,"")</f>
        <v/>
      </c>
      <c r="W166" s="345" t="str">
        <f>IFERROR('Plan Actual'!X346/'Tiempos de producción'!$E166,"")</f>
        <v/>
      </c>
      <c r="X166" s="345" t="str">
        <f>IFERROR('Plan Actual'!Y346/'Tiempos de producción'!$E166,"")</f>
        <v/>
      </c>
      <c r="Y166" s="345" t="str">
        <f>IFERROR('Plan Actual'!Z346/'Tiempos de producción'!$E166,"")</f>
        <v/>
      </c>
      <c r="Z166" s="345" t="str">
        <f>IFERROR('Plan Actual'!AA346/'Tiempos de producción'!$E166,"")</f>
        <v/>
      </c>
      <c r="AA166" s="390"/>
    </row>
    <row r="167" spans="2:27">
      <c r="B167" s="194" t="s">
        <v>25</v>
      </c>
      <c r="C167" s="159">
        <f>'Plan Actual'!B347</f>
        <v>0</v>
      </c>
      <c r="D167" s="159">
        <f>'Plan Actual'!C347</f>
        <v>0</v>
      </c>
      <c r="E167" s="369" t="str">
        <f>IFERROR(VLOOKUP(C167,'[5]Base de Datos CSL'!$B$8:$J$297,9,FALSE),"")</f>
        <v/>
      </c>
      <c r="F167" s="345" t="str">
        <f>IFERROR('Plan Actual'!G348/'Tiempos de producción'!$E167,"")</f>
        <v/>
      </c>
      <c r="G167" s="345" t="str">
        <f>IFERROR('Plan Actual'!H348/'Tiempos de producción'!$E167,"")</f>
        <v/>
      </c>
      <c r="H167" s="345" t="str">
        <f>IFERROR('Plan Actual'!I348/'Tiempos de producción'!$E167,"")</f>
        <v/>
      </c>
      <c r="I167" s="345" t="str">
        <f>IFERROR('Plan Actual'!J348/'Tiempos de producción'!$E167,"")</f>
        <v/>
      </c>
      <c r="J167" s="345" t="str">
        <f>IFERROR('Plan Actual'!K348/'Tiempos de producción'!$E167,"")</f>
        <v/>
      </c>
      <c r="K167" s="345" t="str">
        <f>IFERROR('Plan Actual'!L348/'Tiempos de producción'!$E167,"")</f>
        <v/>
      </c>
      <c r="L167" s="345" t="str">
        <f>IFERROR('Plan Actual'!M348/'Tiempos de producción'!$E167,"")</f>
        <v/>
      </c>
      <c r="M167" s="345" t="str">
        <f>IFERROR('Plan Actual'!N348/'Tiempos de producción'!$E167,"")</f>
        <v/>
      </c>
      <c r="N167" s="345" t="str">
        <f>IFERROR('Plan Actual'!O348/'Tiempos de producción'!$E167,"")</f>
        <v/>
      </c>
      <c r="O167" s="345" t="str">
        <f>IFERROR('Plan Actual'!P348/'Tiempos de producción'!$E167,"")</f>
        <v/>
      </c>
      <c r="P167" s="345" t="str">
        <f>IFERROR('Plan Actual'!Q348/'Tiempos de producción'!$E167,"")</f>
        <v/>
      </c>
      <c r="Q167" s="345" t="str">
        <f>IFERROR('Plan Actual'!R348/'Tiempos de producción'!$E167,"")</f>
        <v/>
      </c>
      <c r="R167" s="345" t="str">
        <f>IFERROR('Plan Actual'!S348/'Tiempos de producción'!$E167,"")</f>
        <v/>
      </c>
      <c r="S167" s="345" t="str">
        <f>IFERROR('Plan Actual'!T348/'Tiempos de producción'!$E167,"")</f>
        <v/>
      </c>
      <c r="T167" s="345" t="str">
        <f>IFERROR('Plan Actual'!U348/'Tiempos de producción'!$E167,"")</f>
        <v/>
      </c>
      <c r="U167" s="345" t="str">
        <f>IFERROR('Plan Actual'!V348/'Tiempos de producción'!$E167,"")</f>
        <v/>
      </c>
      <c r="V167" s="345" t="str">
        <f>IFERROR('Plan Actual'!W348/'Tiempos de producción'!$E167,"")</f>
        <v/>
      </c>
      <c r="W167" s="345" t="str">
        <f>IFERROR('Plan Actual'!X348/'Tiempos de producción'!$E167,"")</f>
        <v/>
      </c>
      <c r="X167" s="345" t="str">
        <f>IFERROR('Plan Actual'!Y348/'Tiempos de producción'!$E167,"")</f>
        <v/>
      </c>
      <c r="Y167" s="345" t="str">
        <f>IFERROR('Plan Actual'!Z348/'Tiempos de producción'!$E167,"")</f>
        <v/>
      </c>
      <c r="Z167" s="345" t="str">
        <f>IFERROR('Plan Actual'!AA348/'Tiempos de producción'!$E167,"")</f>
        <v/>
      </c>
      <c r="AA167" s="390"/>
    </row>
    <row r="168" spans="2:27">
      <c r="B168" s="194" t="s">
        <v>25</v>
      </c>
      <c r="C168" s="159">
        <f>'Plan Actual'!B349</f>
        <v>0</v>
      </c>
      <c r="D168" s="159">
        <f>'Plan Actual'!C349</f>
        <v>0</v>
      </c>
      <c r="E168" s="369" t="str">
        <f>IFERROR(VLOOKUP(C168,'[5]Base de Datos CSL'!$B$8:$J$297,9,FALSE),"")</f>
        <v/>
      </c>
      <c r="F168" s="345" t="str">
        <f>IFERROR('Plan Actual'!G350/'Tiempos de producción'!$E168,"")</f>
        <v/>
      </c>
      <c r="G168" s="345" t="str">
        <f>IFERROR('Plan Actual'!H350/'Tiempos de producción'!$E168,"")</f>
        <v/>
      </c>
      <c r="H168" s="345" t="str">
        <f>IFERROR('Plan Actual'!I350/'Tiempos de producción'!$E168,"")</f>
        <v/>
      </c>
      <c r="I168" s="345" t="str">
        <f>IFERROR('Plan Actual'!J350/'Tiempos de producción'!$E168,"")</f>
        <v/>
      </c>
      <c r="J168" s="345" t="str">
        <f>IFERROR('Plan Actual'!K350/'Tiempos de producción'!$E168,"")</f>
        <v/>
      </c>
      <c r="K168" s="345" t="str">
        <f>IFERROR('Plan Actual'!L350/'Tiempos de producción'!$E168,"")</f>
        <v/>
      </c>
      <c r="L168" s="345" t="str">
        <f>IFERROR('Plan Actual'!M350/'Tiempos de producción'!$E168,"")</f>
        <v/>
      </c>
      <c r="M168" s="345" t="str">
        <f>IFERROR('Plan Actual'!N350/'Tiempos de producción'!$E168,"")</f>
        <v/>
      </c>
      <c r="N168" s="345" t="str">
        <f>IFERROR('Plan Actual'!O350/'Tiempos de producción'!$E168,"")</f>
        <v/>
      </c>
      <c r="O168" s="345" t="str">
        <f>IFERROR('Plan Actual'!P350/'Tiempos de producción'!$E168,"")</f>
        <v/>
      </c>
      <c r="P168" s="345" t="str">
        <f>IFERROR('Plan Actual'!Q350/'Tiempos de producción'!$E168,"")</f>
        <v/>
      </c>
      <c r="Q168" s="345" t="str">
        <f>IFERROR('Plan Actual'!R350/'Tiempos de producción'!$E168,"")</f>
        <v/>
      </c>
      <c r="R168" s="345" t="str">
        <f>IFERROR('Plan Actual'!S350/'Tiempos de producción'!$E168,"")</f>
        <v/>
      </c>
      <c r="S168" s="345" t="str">
        <f>IFERROR('Plan Actual'!T350/'Tiempos de producción'!$E168,"")</f>
        <v/>
      </c>
      <c r="T168" s="345" t="str">
        <f>IFERROR('Plan Actual'!U350/'Tiempos de producción'!$E168,"")</f>
        <v/>
      </c>
      <c r="U168" s="345" t="str">
        <f>IFERROR('Plan Actual'!V350/'Tiempos de producción'!$E168,"")</f>
        <v/>
      </c>
      <c r="V168" s="345" t="str">
        <f>IFERROR('Plan Actual'!W350/'Tiempos de producción'!$E168,"")</f>
        <v/>
      </c>
      <c r="W168" s="345" t="str">
        <f>IFERROR('Plan Actual'!X350/'Tiempos de producción'!$E168,"")</f>
        <v/>
      </c>
      <c r="X168" s="345" t="str">
        <f>IFERROR('Plan Actual'!Y350/'Tiempos de producción'!$E168,"")</f>
        <v/>
      </c>
      <c r="Y168" s="345" t="str">
        <f>IFERROR('Plan Actual'!Z350/'Tiempos de producción'!$E168,"")</f>
        <v/>
      </c>
      <c r="Z168" s="345" t="str">
        <f>IFERROR('Plan Actual'!AA350/'Tiempos de producción'!$E168,"")</f>
        <v/>
      </c>
      <c r="AA168" s="390"/>
    </row>
    <row r="169" spans="2:27">
      <c r="B169" s="194" t="s">
        <v>25</v>
      </c>
      <c r="C169" s="159">
        <f>'Plan Actual'!B351</f>
        <v>0</v>
      </c>
      <c r="D169" s="159">
        <f>'Plan Actual'!C351</f>
        <v>0</v>
      </c>
      <c r="E169" s="369" t="str">
        <f>IFERROR(VLOOKUP(C169,'[5]Base de Datos CSL'!$B$8:$J$297,9,FALSE),"")</f>
        <v/>
      </c>
      <c r="F169" s="345" t="str">
        <f>IFERROR('Plan Actual'!G352/'Tiempos de producción'!$E169,"")</f>
        <v/>
      </c>
      <c r="G169" s="345" t="str">
        <f>IFERROR('Plan Actual'!H352/'Tiempos de producción'!$E169,"")</f>
        <v/>
      </c>
      <c r="H169" s="345" t="str">
        <f>IFERROR('Plan Actual'!I352/'Tiempos de producción'!$E169,"")</f>
        <v/>
      </c>
      <c r="I169" s="345" t="str">
        <f>IFERROR('Plan Actual'!J352/'Tiempos de producción'!$E169,"")</f>
        <v/>
      </c>
      <c r="J169" s="345" t="str">
        <f>IFERROR('Plan Actual'!K352/'Tiempos de producción'!$E169,"")</f>
        <v/>
      </c>
      <c r="K169" s="345" t="str">
        <f>IFERROR('Plan Actual'!L352/'Tiempos de producción'!$E169,"")</f>
        <v/>
      </c>
      <c r="L169" s="345" t="str">
        <f>IFERROR('Plan Actual'!M352/'Tiempos de producción'!$E169,"")</f>
        <v/>
      </c>
      <c r="M169" s="345" t="str">
        <f>IFERROR('Plan Actual'!N352/'Tiempos de producción'!$E169,"")</f>
        <v/>
      </c>
      <c r="N169" s="345" t="str">
        <f>IFERROR('Plan Actual'!O352/'Tiempos de producción'!$E169,"")</f>
        <v/>
      </c>
      <c r="O169" s="345" t="str">
        <f>IFERROR('Plan Actual'!P352/'Tiempos de producción'!$E169,"")</f>
        <v/>
      </c>
      <c r="P169" s="345" t="str">
        <f>IFERROR('Plan Actual'!Q352/'Tiempos de producción'!$E169,"")</f>
        <v/>
      </c>
      <c r="Q169" s="345" t="str">
        <f>IFERROR('Plan Actual'!R352/'Tiempos de producción'!$E169,"")</f>
        <v/>
      </c>
      <c r="R169" s="345" t="str">
        <f>IFERROR('Plan Actual'!S352/'Tiempos de producción'!$E169,"")</f>
        <v/>
      </c>
      <c r="S169" s="345" t="str">
        <f>IFERROR('Plan Actual'!T352/'Tiempos de producción'!$E169,"")</f>
        <v/>
      </c>
      <c r="T169" s="345" t="str">
        <f>IFERROR('Plan Actual'!U352/'Tiempos de producción'!$E169,"")</f>
        <v/>
      </c>
      <c r="U169" s="345" t="str">
        <f>IFERROR('Plan Actual'!V352/'Tiempos de producción'!$E169,"")</f>
        <v/>
      </c>
      <c r="V169" s="345" t="str">
        <f>IFERROR('Plan Actual'!W352/'Tiempos de producción'!$E169,"")</f>
        <v/>
      </c>
      <c r="W169" s="345" t="str">
        <f>IFERROR('Plan Actual'!X352/'Tiempos de producción'!$E169,"")</f>
        <v/>
      </c>
      <c r="X169" s="345" t="str">
        <f>IFERROR('Plan Actual'!Y352/'Tiempos de producción'!$E169,"")</f>
        <v/>
      </c>
      <c r="Y169" s="345" t="str">
        <f>IFERROR('Plan Actual'!Z352/'Tiempos de producción'!$E169,"")</f>
        <v/>
      </c>
      <c r="Z169" s="345" t="str">
        <f>IFERROR('Plan Actual'!AA352/'Tiempos de producción'!$E169,"")</f>
        <v/>
      </c>
      <c r="AA169" s="390"/>
    </row>
    <row r="170" spans="2:27">
      <c r="B170" s="194" t="s">
        <v>25</v>
      </c>
      <c r="C170" s="159">
        <f>'Plan Actual'!B353</f>
        <v>0</v>
      </c>
      <c r="D170" s="159">
        <f>'Plan Actual'!C353</f>
        <v>0</v>
      </c>
      <c r="E170" s="369" t="str">
        <f>IFERROR(VLOOKUP(C170,'[5]Base de Datos CSL'!$B$8:$J$297,9,FALSE),"")</f>
        <v/>
      </c>
      <c r="F170" s="345" t="str">
        <f>IFERROR('Plan Actual'!G354/'Tiempos de producción'!$E170,"")</f>
        <v/>
      </c>
      <c r="G170" s="345" t="str">
        <f>IFERROR('Plan Actual'!H354/'Tiempos de producción'!$E170,"")</f>
        <v/>
      </c>
      <c r="H170" s="345" t="str">
        <f>IFERROR('Plan Actual'!I354/'Tiempos de producción'!$E170,"")</f>
        <v/>
      </c>
      <c r="I170" s="345" t="str">
        <f>IFERROR('Plan Actual'!J354/'Tiempos de producción'!$E170,"")</f>
        <v/>
      </c>
      <c r="J170" s="345" t="str">
        <f>IFERROR('Plan Actual'!K354/'Tiempos de producción'!$E170,"")</f>
        <v/>
      </c>
      <c r="K170" s="345" t="str">
        <f>IFERROR('Plan Actual'!L354/'Tiempos de producción'!$E170,"")</f>
        <v/>
      </c>
      <c r="L170" s="345" t="str">
        <f>IFERROR('Plan Actual'!M354/'Tiempos de producción'!$E170,"")</f>
        <v/>
      </c>
      <c r="M170" s="345" t="str">
        <f>IFERROR('Plan Actual'!N354/'Tiempos de producción'!$E170,"")</f>
        <v/>
      </c>
      <c r="N170" s="345" t="str">
        <f>IFERROR('Plan Actual'!O354/'Tiempos de producción'!$E170,"")</f>
        <v/>
      </c>
      <c r="O170" s="345" t="str">
        <f>IFERROR('Plan Actual'!P354/'Tiempos de producción'!$E170,"")</f>
        <v/>
      </c>
      <c r="P170" s="345" t="str">
        <f>IFERROR('Plan Actual'!Q354/'Tiempos de producción'!$E170,"")</f>
        <v/>
      </c>
      <c r="Q170" s="345" t="str">
        <f>IFERROR('Plan Actual'!R354/'Tiempos de producción'!$E170,"")</f>
        <v/>
      </c>
      <c r="R170" s="345" t="str">
        <f>IFERROR('Plan Actual'!S354/'Tiempos de producción'!$E170,"")</f>
        <v/>
      </c>
      <c r="S170" s="345" t="str">
        <f>IFERROR('Plan Actual'!T354/'Tiempos de producción'!$E170,"")</f>
        <v/>
      </c>
      <c r="T170" s="345" t="str">
        <f>IFERROR('Plan Actual'!U354/'Tiempos de producción'!$E170,"")</f>
        <v/>
      </c>
      <c r="U170" s="345" t="str">
        <f>IFERROR('Plan Actual'!V354/'Tiempos de producción'!$E170,"")</f>
        <v/>
      </c>
      <c r="V170" s="345" t="str">
        <f>IFERROR('Plan Actual'!W354/'Tiempos de producción'!$E170,"")</f>
        <v/>
      </c>
      <c r="W170" s="345" t="str">
        <f>IFERROR('Plan Actual'!X354/'Tiempos de producción'!$E170,"")</f>
        <v/>
      </c>
      <c r="X170" s="345" t="str">
        <f>IFERROR('Plan Actual'!Y354/'Tiempos de producción'!$E170,"")</f>
        <v/>
      </c>
      <c r="Y170" s="345" t="str">
        <f>IFERROR('Plan Actual'!Z354/'Tiempos de producción'!$E170,"")</f>
        <v/>
      </c>
      <c r="Z170" s="345" t="str">
        <f>IFERROR('Plan Actual'!AA354/'Tiempos de producción'!$E170,"")</f>
        <v/>
      </c>
      <c r="AA170" s="390"/>
    </row>
    <row r="171" spans="2:27">
      <c r="B171" s="194" t="s">
        <v>25</v>
      </c>
      <c r="C171" s="159">
        <f>'Plan Actual'!B355</f>
        <v>0</v>
      </c>
      <c r="D171" s="159">
        <f>'Plan Actual'!C355</f>
        <v>0</v>
      </c>
      <c r="E171" s="369" t="str">
        <f>IFERROR(VLOOKUP(C171,'[5]Base de Datos CSL'!$B$8:$J$297,9,FALSE),"")</f>
        <v/>
      </c>
      <c r="F171" s="345" t="str">
        <f>IFERROR('Plan Actual'!G356/'Tiempos de producción'!$E171,"")</f>
        <v/>
      </c>
      <c r="G171" s="345" t="str">
        <f>IFERROR('Plan Actual'!H356/'Tiempos de producción'!$E171,"")</f>
        <v/>
      </c>
      <c r="H171" s="345" t="str">
        <f>IFERROR('Plan Actual'!I356/'Tiempos de producción'!$E171,"")</f>
        <v/>
      </c>
      <c r="I171" s="345" t="str">
        <f>IFERROR('Plan Actual'!J356/'Tiempos de producción'!$E171,"")</f>
        <v/>
      </c>
      <c r="J171" s="345" t="str">
        <f>IFERROR('Plan Actual'!K356/'Tiempos de producción'!$E171,"")</f>
        <v/>
      </c>
      <c r="K171" s="345" t="str">
        <f>IFERROR('Plan Actual'!L356/'Tiempos de producción'!$E171,"")</f>
        <v/>
      </c>
      <c r="L171" s="345" t="str">
        <f>IFERROR('Plan Actual'!M356/'Tiempos de producción'!$E171,"")</f>
        <v/>
      </c>
      <c r="M171" s="345" t="str">
        <f>IFERROR('Plan Actual'!N356/'Tiempos de producción'!$E171,"")</f>
        <v/>
      </c>
      <c r="N171" s="345" t="str">
        <f>IFERROR('Plan Actual'!O356/'Tiempos de producción'!$E171,"")</f>
        <v/>
      </c>
      <c r="O171" s="345" t="str">
        <f>IFERROR('Plan Actual'!P356/'Tiempos de producción'!$E171,"")</f>
        <v/>
      </c>
      <c r="P171" s="345" t="str">
        <f>IFERROR('Plan Actual'!Q356/'Tiempos de producción'!$E171,"")</f>
        <v/>
      </c>
      <c r="Q171" s="345" t="str">
        <f>IFERROR('Plan Actual'!R356/'Tiempos de producción'!$E171,"")</f>
        <v/>
      </c>
      <c r="R171" s="345" t="str">
        <f>IFERROR('Plan Actual'!S356/'Tiempos de producción'!$E171,"")</f>
        <v/>
      </c>
      <c r="S171" s="345" t="str">
        <f>IFERROR('Plan Actual'!T356/'Tiempos de producción'!$E171,"")</f>
        <v/>
      </c>
      <c r="T171" s="345" t="str">
        <f>IFERROR('Plan Actual'!U356/'Tiempos de producción'!$E171,"")</f>
        <v/>
      </c>
      <c r="U171" s="345" t="str">
        <f>IFERROR('Plan Actual'!V356/'Tiempos de producción'!$E171,"")</f>
        <v/>
      </c>
      <c r="V171" s="345" t="str">
        <f>IFERROR('Plan Actual'!W356/'Tiempos de producción'!$E171,"")</f>
        <v/>
      </c>
      <c r="W171" s="345" t="str">
        <f>IFERROR('Plan Actual'!X356/'Tiempos de producción'!$E171,"")</f>
        <v/>
      </c>
      <c r="X171" s="345" t="str">
        <f>IFERROR('Plan Actual'!Y356/'Tiempos de producción'!$E171,"")</f>
        <v/>
      </c>
      <c r="Y171" s="345" t="str">
        <f>IFERROR('Plan Actual'!Z356/'Tiempos de producción'!$E171,"")</f>
        <v/>
      </c>
      <c r="Z171" s="345" t="str">
        <f>IFERROR('Plan Actual'!AA356/'Tiempos de producción'!$E171,"")</f>
        <v/>
      </c>
      <c r="AA171" s="390"/>
    </row>
    <row r="172" spans="2:27">
      <c r="B172" s="194" t="s">
        <v>25</v>
      </c>
      <c r="C172" s="159">
        <f>'Plan Actual'!B357</f>
        <v>0</v>
      </c>
      <c r="D172" s="159">
        <f>'Plan Actual'!C357</f>
        <v>0</v>
      </c>
      <c r="E172" s="369" t="str">
        <f>IFERROR(VLOOKUP(C172,'[5]Base de Datos CSL'!$B$8:$J$297,9,FALSE),"")</f>
        <v/>
      </c>
      <c r="F172" s="345" t="str">
        <f>IFERROR('Plan Actual'!G358/'Tiempos de producción'!$E172,"")</f>
        <v/>
      </c>
      <c r="G172" s="345" t="str">
        <f>IFERROR('Plan Actual'!H358/'Tiempos de producción'!$E172,"")</f>
        <v/>
      </c>
      <c r="H172" s="345" t="str">
        <f>IFERROR('Plan Actual'!I358/'Tiempos de producción'!$E172,"")</f>
        <v/>
      </c>
      <c r="I172" s="345" t="str">
        <f>IFERROR('Plan Actual'!J358/'Tiempos de producción'!$E172,"")</f>
        <v/>
      </c>
      <c r="J172" s="345" t="str">
        <f>IFERROR('Plan Actual'!K358/'Tiempos de producción'!$E172,"")</f>
        <v/>
      </c>
      <c r="K172" s="345" t="str">
        <f>IFERROR('Plan Actual'!L358/'Tiempos de producción'!$E172,"")</f>
        <v/>
      </c>
      <c r="L172" s="345" t="str">
        <f>IFERROR('Plan Actual'!M358/'Tiempos de producción'!$E172,"")</f>
        <v/>
      </c>
      <c r="M172" s="345" t="str">
        <f>IFERROR('Plan Actual'!N358/'Tiempos de producción'!$E172,"")</f>
        <v/>
      </c>
      <c r="N172" s="345" t="str">
        <f>IFERROR('Plan Actual'!O358/'Tiempos de producción'!$E172,"")</f>
        <v/>
      </c>
      <c r="O172" s="345" t="str">
        <f>IFERROR('Plan Actual'!P358/'Tiempos de producción'!$E172,"")</f>
        <v/>
      </c>
      <c r="P172" s="345" t="str">
        <f>IFERROR('Plan Actual'!Q358/'Tiempos de producción'!$E172,"")</f>
        <v/>
      </c>
      <c r="Q172" s="345" t="str">
        <f>IFERROR('Plan Actual'!R358/'Tiempos de producción'!$E172,"")</f>
        <v/>
      </c>
      <c r="R172" s="345" t="str">
        <f>IFERROR('Plan Actual'!S358/'Tiempos de producción'!$E172,"")</f>
        <v/>
      </c>
      <c r="S172" s="345" t="str">
        <f>IFERROR('Plan Actual'!T358/'Tiempos de producción'!$E172,"")</f>
        <v/>
      </c>
      <c r="T172" s="345" t="str">
        <f>IFERROR('Plan Actual'!U358/'Tiempos de producción'!$E172,"")</f>
        <v/>
      </c>
      <c r="U172" s="345" t="str">
        <f>IFERROR('Plan Actual'!V358/'Tiempos de producción'!$E172,"")</f>
        <v/>
      </c>
      <c r="V172" s="345" t="str">
        <f>IFERROR('Plan Actual'!W358/'Tiempos de producción'!$E172,"")</f>
        <v/>
      </c>
      <c r="W172" s="345" t="str">
        <f>IFERROR('Plan Actual'!X358/'Tiempos de producción'!$E172,"")</f>
        <v/>
      </c>
      <c r="X172" s="345" t="str">
        <f>IFERROR('Plan Actual'!Y358/'Tiempos de producción'!$E172,"")</f>
        <v/>
      </c>
      <c r="Y172" s="345" t="str">
        <f>IFERROR('Plan Actual'!Z358/'Tiempos de producción'!$E172,"")</f>
        <v/>
      </c>
      <c r="Z172" s="345" t="str">
        <f>IFERROR('Plan Actual'!AA358/'Tiempos de producción'!$E172,"")</f>
        <v/>
      </c>
      <c r="AA172" s="390"/>
    </row>
    <row r="173" spans="2:27">
      <c r="B173" s="194" t="s">
        <v>25</v>
      </c>
      <c r="C173" s="159">
        <f>'Plan Actual'!B359</f>
        <v>0</v>
      </c>
      <c r="D173" s="159">
        <f>'Plan Actual'!C359</f>
        <v>0</v>
      </c>
      <c r="E173" s="369" t="str">
        <f>IFERROR(VLOOKUP(C173,'[5]Base de Datos CSL'!$B$8:$J$297,9,FALSE),"")</f>
        <v/>
      </c>
      <c r="F173" s="345" t="str">
        <f>IFERROR('Plan Actual'!G360/'Tiempos de producción'!$E173,"")</f>
        <v/>
      </c>
      <c r="G173" s="345" t="str">
        <f>IFERROR('Plan Actual'!H360/'Tiempos de producción'!$E173,"")</f>
        <v/>
      </c>
      <c r="H173" s="345" t="str">
        <f>IFERROR('Plan Actual'!I360/'Tiempos de producción'!$E173,"")</f>
        <v/>
      </c>
      <c r="I173" s="345" t="str">
        <f>IFERROR('Plan Actual'!J360/'Tiempos de producción'!$E173,"")</f>
        <v/>
      </c>
      <c r="J173" s="345" t="str">
        <f>IFERROR('Plan Actual'!K360/'Tiempos de producción'!$E173,"")</f>
        <v/>
      </c>
      <c r="K173" s="345" t="str">
        <f>IFERROR('Plan Actual'!L360/'Tiempos de producción'!$E173,"")</f>
        <v/>
      </c>
      <c r="L173" s="345" t="str">
        <f>IFERROR('Plan Actual'!M360/'Tiempos de producción'!$E173,"")</f>
        <v/>
      </c>
      <c r="M173" s="345" t="str">
        <f>IFERROR('Plan Actual'!N360/'Tiempos de producción'!$E173,"")</f>
        <v/>
      </c>
      <c r="N173" s="345" t="str">
        <f>IFERROR('Plan Actual'!O360/'Tiempos de producción'!$E173,"")</f>
        <v/>
      </c>
      <c r="O173" s="345" t="str">
        <f>IFERROR('Plan Actual'!P360/'Tiempos de producción'!$E173,"")</f>
        <v/>
      </c>
      <c r="P173" s="345" t="str">
        <f>IFERROR('Plan Actual'!Q360/'Tiempos de producción'!$E173,"")</f>
        <v/>
      </c>
      <c r="Q173" s="345" t="str">
        <f>IFERROR('Plan Actual'!R360/'Tiempos de producción'!$E173,"")</f>
        <v/>
      </c>
      <c r="R173" s="345" t="str">
        <f>IFERROR('Plan Actual'!S360/'Tiempos de producción'!$E173,"")</f>
        <v/>
      </c>
      <c r="S173" s="345" t="str">
        <f>IFERROR('Plan Actual'!T360/'Tiempos de producción'!$E173,"")</f>
        <v/>
      </c>
      <c r="T173" s="345" t="str">
        <f>IFERROR('Plan Actual'!U360/'Tiempos de producción'!$E173,"")</f>
        <v/>
      </c>
      <c r="U173" s="345" t="str">
        <f>IFERROR('Plan Actual'!V360/'Tiempos de producción'!$E173,"")</f>
        <v/>
      </c>
      <c r="V173" s="345" t="str">
        <f>IFERROR('Plan Actual'!W360/'Tiempos de producción'!$E173,"")</f>
        <v/>
      </c>
      <c r="W173" s="345" t="str">
        <f>IFERROR('Plan Actual'!X360/'Tiempos de producción'!$E173,"")</f>
        <v/>
      </c>
      <c r="X173" s="345" t="str">
        <f>IFERROR('Plan Actual'!Y360/'Tiempos de producción'!$E173,"")</f>
        <v/>
      </c>
      <c r="Y173" s="345" t="str">
        <f>IFERROR('Plan Actual'!Z360/'Tiempos de producción'!$E173,"")</f>
        <v/>
      </c>
      <c r="Z173" s="345" t="str">
        <f>IFERROR('Plan Actual'!AA360/'Tiempos de producción'!$E173,"")</f>
        <v/>
      </c>
      <c r="AA173" s="390"/>
    </row>
    <row r="174" spans="2:27">
      <c r="B174" s="571" t="s">
        <v>25</v>
      </c>
      <c r="C174" s="387"/>
      <c r="D174" s="569" t="s">
        <v>569</v>
      </c>
      <c r="E174" s="387"/>
      <c r="F174" s="289">
        <f t="shared" ref="F174:Z174" si="15">SUM(F162:F173)</f>
        <v>0</v>
      </c>
      <c r="G174" s="289">
        <f t="shared" si="15"/>
        <v>0</v>
      </c>
      <c r="H174" s="289">
        <f t="shared" si="15"/>
        <v>0</v>
      </c>
      <c r="I174" s="289">
        <f t="shared" si="15"/>
        <v>0</v>
      </c>
      <c r="J174" s="289">
        <f t="shared" si="15"/>
        <v>0</v>
      </c>
      <c r="K174" s="289">
        <f t="shared" si="15"/>
        <v>0</v>
      </c>
      <c r="L174" s="289">
        <f t="shared" si="15"/>
        <v>0</v>
      </c>
      <c r="M174" s="289">
        <f t="shared" si="15"/>
        <v>0</v>
      </c>
      <c r="N174" s="289">
        <f t="shared" si="15"/>
        <v>0</v>
      </c>
      <c r="O174" s="289">
        <f t="shared" si="15"/>
        <v>0</v>
      </c>
      <c r="P174" s="289">
        <f t="shared" si="15"/>
        <v>0</v>
      </c>
      <c r="Q174" s="289">
        <f t="shared" si="15"/>
        <v>0</v>
      </c>
      <c r="R174" s="289">
        <f t="shared" si="15"/>
        <v>0</v>
      </c>
      <c r="S174" s="289">
        <f t="shared" si="15"/>
        <v>0</v>
      </c>
      <c r="T174" s="289">
        <f t="shared" si="15"/>
        <v>0</v>
      </c>
      <c r="U174" s="289">
        <f t="shared" si="15"/>
        <v>0</v>
      </c>
      <c r="V174" s="289">
        <f t="shared" si="15"/>
        <v>0</v>
      </c>
      <c r="W174" s="289">
        <f t="shared" si="15"/>
        <v>0</v>
      </c>
      <c r="X174" s="289">
        <f t="shared" si="15"/>
        <v>0</v>
      </c>
      <c r="Y174" s="289">
        <f t="shared" si="15"/>
        <v>0</v>
      </c>
      <c r="Z174" s="289">
        <f t="shared" si="15"/>
        <v>0</v>
      </c>
      <c r="AA174" s="374"/>
    </row>
    <row r="175" spans="2:27">
      <c r="B175" s="194" t="s">
        <v>26</v>
      </c>
      <c r="C175" s="159">
        <f>'Plan Actual'!B364</f>
        <v>0</v>
      </c>
      <c r="D175" s="159">
        <f>'Plan Actual'!C364</f>
        <v>0</v>
      </c>
      <c r="E175" s="369" t="str">
        <f>IFERROR(VLOOKUP(C175,'[5]Base de Datos CSL'!$B$8:$J$297,9,FALSE),"")</f>
        <v/>
      </c>
      <c r="F175" s="345" t="str">
        <f>IFERROR('Plan Actual'!G365/'Tiempos de producción'!$E175,"")</f>
        <v/>
      </c>
      <c r="G175" s="347" t="str">
        <f>IFERROR('Plan Actual'!H365/'Tiempos de producción'!$E175,"")</f>
        <v/>
      </c>
      <c r="H175" s="347" t="str">
        <f>IFERROR('Plan Actual'!I365/'Tiempos de producción'!$E175,"")</f>
        <v/>
      </c>
      <c r="I175" s="347" t="str">
        <f>IFERROR('Plan Actual'!J365/'Tiempos de producción'!$E175,"")</f>
        <v/>
      </c>
      <c r="J175" s="347" t="str">
        <f>IFERROR('Plan Actual'!K365/'Tiempos de producción'!$E175,"")</f>
        <v/>
      </c>
      <c r="K175" s="347" t="str">
        <f>IFERROR('Plan Actual'!L365/'Tiempos de producción'!$E175,"")</f>
        <v/>
      </c>
      <c r="L175" s="347" t="str">
        <f>IFERROR('Plan Actual'!M365/'Tiempos de producción'!$E175,"")</f>
        <v/>
      </c>
      <c r="M175" s="347" t="str">
        <f>IFERROR('Plan Actual'!N365/'Tiempos de producción'!$E175,"")</f>
        <v/>
      </c>
      <c r="N175" s="347" t="str">
        <f>IFERROR('Plan Actual'!O365/'Tiempos de producción'!$E175,"")</f>
        <v/>
      </c>
      <c r="O175" s="347" t="str">
        <f>IFERROR('Plan Actual'!P365/'Tiempos de producción'!$E175,"")</f>
        <v/>
      </c>
      <c r="P175" s="347" t="str">
        <f>IFERROR('Plan Actual'!Q365/'Tiempos de producción'!$E175,"")</f>
        <v/>
      </c>
      <c r="Q175" s="347" t="str">
        <f>IFERROR('Plan Actual'!R365/'Tiempos de producción'!$E175,"")</f>
        <v/>
      </c>
      <c r="R175" s="347" t="str">
        <f>IFERROR('Plan Actual'!S365/'Tiempos de producción'!$E175,"")</f>
        <v/>
      </c>
      <c r="S175" s="347" t="str">
        <f>IFERROR('Plan Actual'!T365/'Tiempos de producción'!$E175,"")</f>
        <v/>
      </c>
      <c r="T175" s="347" t="str">
        <f>IFERROR('Plan Actual'!U365/'Tiempos de producción'!$E175,"")</f>
        <v/>
      </c>
      <c r="U175" s="347" t="str">
        <f>IFERROR('Plan Actual'!V365/'Tiempos de producción'!$E175,"")</f>
        <v/>
      </c>
      <c r="V175" s="347" t="str">
        <f>IFERROR('Plan Actual'!W365/'Tiempos de producción'!$E175,"")</f>
        <v/>
      </c>
      <c r="W175" s="347" t="str">
        <f>IFERROR('Plan Actual'!X365/'Tiempos de producción'!$E175,"")</f>
        <v/>
      </c>
      <c r="X175" s="347" t="str">
        <f>IFERROR('Plan Actual'!Y365/'Tiempos de producción'!$E175,"")</f>
        <v/>
      </c>
      <c r="Y175" s="347" t="str">
        <f>IFERROR('Plan Actual'!Z365/'Tiempos de producción'!$E175,"")</f>
        <v/>
      </c>
      <c r="Z175" s="347" t="str">
        <f>IFERROR('Plan Actual'!AA365/'Tiempos de producción'!$E175,"")</f>
        <v/>
      </c>
      <c r="AA175" s="566">
        <f>SUM(F187:Z187)</f>
        <v>0</v>
      </c>
    </row>
    <row r="176" spans="2:27">
      <c r="B176" s="194" t="s">
        <v>26</v>
      </c>
      <c r="C176" s="159">
        <f>'Plan Actual'!B366</f>
        <v>0</v>
      </c>
      <c r="D176" s="159">
        <f>'Plan Actual'!C366</f>
        <v>0</v>
      </c>
      <c r="E176" s="369" t="str">
        <f>IFERROR(VLOOKUP(C176,'[5]Base de Datos CSL'!$B$8:$J$297,9,FALSE),"")</f>
        <v/>
      </c>
      <c r="F176" s="345" t="str">
        <f>IFERROR('Plan Actual'!G367/'Tiempos de producción'!$E176,"")</f>
        <v/>
      </c>
      <c r="G176" s="347" t="str">
        <f>IFERROR('Plan Actual'!H367/'Tiempos de producción'!$E176,"")</f>
        <v/>
      </c>
      <c r="H176" s="347" t="str">
        <f>IFERROR('Plan Actual'!I367/'Tiempos de producción'!$E176,"")</f>
        <v/>
      </c>
      <c r="I176" s="347" t="str">
        <f>IFERROR('Plan Actual'!J367/'Tiempos de producción'!$E176,"")</f>
        <v/>
      </c>
      <c r="J176" s="347" t="str">
        <f>IFERROR('Plan Actual'!K367/'Tiempos de producción'!$E176,"")</f>
        <v/>
      </c>
      <c r="K176" s="347" t="str">
        <f>IFERROR('Plan Actual'!L367/'Tiempos de producción'!$E176,"")</f>
        <v/>
      </c>
      <c r="L176" s="347" t="str">
        <f>IFERROR('Plan Actual'!M367/'Tiempos de producción'!$E176,"")</f>
        <v/>
      </c>
      <c r="M176" s="347" t="str">
        <f>IFERROR('Plan Actual'!N367/'Tiempos de producción'!$E176,"")</f>
        <v/>
      </c>
      <c r="N176" s="347" t="str">
        <f>IFERROR('Plan Actual'!O367/'Tiempos de producción'!$E176,"")</f>
        <v/>
      </c>
      <c r="O176" s="347" t="str">
        <f>IFERROR('Plan Actual'!P367/'Tiempos de producción'!$E176,"")</f>
        <v/>
      </c>
      <c r="P176" s="347" t="str">
        <f>IFERROR('Plan Actual'!Q367/'Tiempos de producción'!$E176,"")</f>
        <v/>
      </c>
      <c r="Q176" s="347" t="str">
        <f>IFERROR('Plan Actual'!R367/'Tiempos de producción'!$E176,"")</f>
        <v/>
      </c>
      <c r="R176" s="347" t="str">
        <f>IFERROR('Plan Actual'!S367/'Tiempos de producción'!$E176,"")</f>
        <v/>
      </c>
      <c r="S176" s="347" t="str">
        <f>IFERROR('Plan Actual'!T367/'Tiempos de producción'!$E176,"")</f>
        <v/>
      </c>
      <c r="T176" s="347" t="str">
        <f>IFERROR('Plan Actual'!U367/'Tiempos de producción'!$E176,"")</f>
        <v/>
      </c>
      <c r="U176" s="347" t="str">
        <f>IFERROR('Plan Actual'!V367/'Tiempos de producción'!$E176,"")</f>
        <v/>
      </c>
      <c r="V176" s="347" t="str">
        <f>IFERROR('Plan Actual'!W367/'Tiempos de producción'!$E176,"")</f>
        <v/>
      </c>
      <c r="W176" s="347" t="str">
        <f>IFERROR('Plan Actual'!X367/'Tiempos de producción'!$E176,"")</f>
        <v/>
      </c>
      <c r="X176" s="347" t="str">
        <f>IFERROR('Plan Actual'!Y367/'Tiempos de producción'!$E176,"")</f>
        <v/>
      </c>
      <c r="Y176" s="347" t="str">
        <f>IFERROR('Plan Actual'!Z367/'Tiempos de producción'!$E176,"")</f>
        <v/>
      </c>
      <c r="Z176" s="347" t="str">
        <f>IFERROR('Plan Actual'!AA367/'Tiempos de producción'!$E176,"")</f>
        <v/>
      </c>
      <c r="AA176" s="390"/>
    </row>
    <row r="177" spans="2:27">
      <c r="B177" s="194" t="s">
        <v>26</v>
      </c>
      <c r="C177" s="159">
        <f>'Plan Actual'!B368</f>
        <v>0</v>
      </c>
      <c r="D177" s="159">
        <f>'Plan Actual'!C368</f>
        <v>0</v>
      </c>
      <c r="E177" s="369" t="str">
        <f>IFERROR(VLOOKUP(C177,'[5]Base de Datos CSL'!$B$8:$J$297,9,FALSE),"")</f>
        <v/>
      </c>
      <c r="F177" s="345" t="str">
        <f>IFERROR('Plan Actual'!G369/'Tiempos de producción'!$E177,"")</f>
        <v/>
      </c>
      <c r="G177" s="347" t="str">
        <f>IFERROR('Plan Actual'!H369/'Tiempos de producción'!$E177,"")</f>
        <v/>
      </c>
      <c r="H177" s="347" t="str">
        <f>IFERROR('Plan Actual'!I369/'Tiempos de producción'!$E177,"")</f>
        <v/>
      </c>
      <c r="I177" s="347" t="str">
        <f>IFERROR('Plan Actual'!J369/'Tiempos de producción'!$E177,"")</f>
        <v/>
      </c>
      <c r="J177" s="347" t="str">
        <f>IFERROR('Plan Actual'!K369/'Tiempos de producción'!$E177,"")</f>
        <v/>
      </c>
      <c r="K177" s="347" t="str">
        <f>IFERROR('Plan Actual'!L369/'Tiempos de producción'!$E177,"")</f>
        <v/>
      </c>
      <c r="L177" s="347" t="str">
        <f>IFERROR('Plan Actual'!M369/'Tiempos de producción'!$E177,"")</f>
        <v/>
      </c>
      <c r="M177" s="347" t="str">
        <f>IFERROR('Plan Actual'!N369/'Tiempos de producción'!$E177,"")</f>
        <v/>
      </c>
      <c r="N177" s="347" t="str">
        <f>IFERROR('Plan Actual'!O369/'Tiempos de producción'!$E177,"")</f>
        <v/>
      </c>
      <c r="O177" s="347" t="str">
        <f>IFERROR('Plan Actual'!P369/'Tiempos de producción'!$E177,"")</f>
        <v/>
      </c>
      <c r="P177" s="347" t="str">
        <f>IFERROR('Plan Actual'!Q369/'Tiempos de producción'!$E177,"")</f>
        <v/>
      </c>
      <c r="Q177" s="347" t="str">
        <f>IFERROR('Plan Actual'!R369/'Tiempos de producción'!$E177,"")</f>
        <v/>
      </c>
      <c r="R177" s="347" t="str">
        <f>IFERROR('Plan Actual'!S369/'Tiempos de producción'!$E177,"")</f>
        <v/>
      </c>
      <c r="S177" s="347" t="str">
        <f>IFERROR('Plan Actual'!T369/'Tiempos de producción'!$E177,"")</f>
        <v/>
      </c>
      <c r="T177" s="347" t="str">
        <f>IFERROR('Plan Actual'!U369/'Tiempos de producción'!$E177,"")</f>
        <v/>
      </c>
      <c r="U177" s="347" t="str">
        <f>IFERROR('Plan Actual'!V369/'Tiempos de producción'!$E177,"")</f>
        <v/>
      </c>
      <c r="V177" s="347" t="str">
        <f>IFERROR('Plan Actual'!W369/'Tiempos de producción'!$E177,"")</f>
        <v/>
      </c>
      <c r="W177" s="347" t="str">
        <f>IFERROR('Plan Actual'!X369/'Tiempos de producción'!$E177,"")</f>
        <v/>
      </c>
      <c r="X177" s="347" t="str">
        <f>IFERROR('Plan Actual'!Y369/'Tiempos de producción'!$E177,"")</f>
        <v/>
      </c>
      <c r="Y177" s="347" t="str">
        <f>IFERROR('Plan Actual'!Z369/'Tiempos de producción'!$E177,"")</f>
        <v/>
      </c>
      <c r="Z177" s="347" t="str">
        <f>IFERROR('Plan Actual'!AA369/'Tiempos de producción'!$E177,"")</f>
        <v/>
      </c>
      <c r="AA177" s="390"/>
    </row>
    <row r="178" spans="2:27">
      <c r="B178" s="194" t="s">
        <v>26</v>
      </c>
      <c r="C178" s="159">
        <f>'Plan Actual'!B370</f>
        <v>0</v>
      </c>
      <c r="D178" s="159">
        <f>'Plan Actual'!C370</f>
        <v>0</v>
      </c>
      <c r="E178" s="369" t="str">
        <f>IFERROR(VLOOKUP(C178,'[5]Base de Datos CSL'!$B$8:$J$297,9,FALSE),"")</f>
        <v/>
      </c>
      <c r="F178" s="345" t="str">
        <f>IFERROR('Plan Actual'!G371/'Tiempos de producción'!$E178,"")</f>
        <v/>
      </c>
      <c r="G178" s="345" t="str">
        <f>IFERROR('Plan Actual'!H344/'Tiempos de producción'!$E178,"")</f>
        <v/>
      </c>
      <c r="H178" s="345" t="str">
        <f>IFERROR('Plan Actual'!I344/'Tiempos de producción'!$E178,"")</f>
        <v/>
      </c>
      <c r="I178" s="345" t="str">
        <f>IFERROR('Plan Actual'!J344/'Tiempos de producción'!$E178,"")</f>
        <v/>
      </c>
      <c r="J178" s="345" t="str">
        <f>IFERROR('Plan Actual'!K344/'Tiempos de producción'!$E178,"")</f>
        <v/>
      </c>
      <c r="K178" s="345" t="str">
        <f>IFERROR('Plan Actual'!L344/'Tiempos de producción'!$E178,"")</f>
        <v/>
      </c>
      <c r="L178" s="345" t="str">
        <f>IFERROR('Plan Actual'!M344/'Tiempos de producción'!$E178,"")</f>
        <v/>
      </c>
      <c r="M178" s="345" t="str">
        <f>IFERROR('Plan Actual'!N344/'Tiempos de producción'!$E178,"")</f>
        <v/>
      </c>
      <c r="N178" s="345" t="str">
        <f>IFERROR('Plan Actual'!O344/'Tiempos de producción'!$E178,"")</f>
        <v/>
      </c>
      <c r="O178" s="345" t="str">
        <f>IFERROR('Plan Actual'!P344/'Tiempos de producción'!$E178,"")</f>
        <v/>
      </c>
      <c r="P178" s="345" t="str">
        <f>IFERROR('Plan Actual'!Q344/'Tiempos de producción'!$E178,"")</f>
        <v/>
      </c>
      <c r="Q178" s="345" t="str">
        <f>IFERROR('Plan Actual'!R344/'Tiempos de producción'!$E178,"")</f>
        <v/>
      </c>
      <c r="R178" s="345" t="str">
        <f>IFERROR('Plan Actual'!S344/'Tiempos de producción'!$E178,"")</f>
        <v/>
      </c>
      <c r="S178" s="345" t="str">
        <f>IFERROR('Plan Actual'!T344/'Tiempos de producción'!$E178,"")</f>
        <v/>
      </c>
      <c r="T178" s="345" t="str">
        <f>IFERROR('Plan Actual'!U344/'Tiempos de producción'!$E178,"")</f>
        <v/>
      </c>
      <c r="U178" s="345" t="str">
        <f>IFERROR('Plan Actual'!V344/'Tiempos de producción'!$E178,"")</f>
        <v/>
      </c>
      <c r="V178" s="345" t="str">
        <f>IFERROR('Plan Actual'!W344/'Tiempos de producción'!$E178,"")</f>
        <v/>
      </c>
      <c r="W178" s="345" t="str">
        <f>IFERROR('Plan Actual'!X344/'Tiempos de producción'!$E178,"")</f>
        <v/>
      </c>
      <c r="X178" s="345" t="str">
        <f>IFERROR('Plan Actual'!Y344/'Tiempos de producción'!$E178,"")</f>
        <v/>
      </c>
      <c r="Y178" s="345" t="str">
        <f>IFERROR('Plan Actual'!Z344/'Tiempos de producción'!$E178,"")</f>
        <v/>
      </c>
      <c r="Z178" s="345" t="str">
        <f>IFERROR('Plan Actual'!AA344/'Tiempos de producción'!$E178,"")</f>
        <v/>
      </c>
      <c r="AA178" s="390"/>
    </row>
    <row r="179" spans="2:27">
      <c r="B179" s="194" t="s">
        <v>26</v>
      </c>
      <c r="C179" s="159">
        <f>'Plan Actual'!B372</f>
        <v>0</v>
      </c>
      <c r="D179" s="159">
        <f>'Plan Actual'!C372</f>
        <v>0</v>
      </c>
      <c r="E179" s="369" t="str">
        <f>IFERROR(VLOOKUP(C179,'[5]Base de Datos CSL'!$B$8:$J$297,9,FALSE),"")</f>
        <v/>
      </c>
      <c r="F179" s="345" t="str">
        <f>IFERROR('Plan Actual'!G373/'Tiempos de producción'!$E179,"")</f>
        <v/>
      </c>
      <c r="G179" s="345" t="str">
        <f>IFERROR('Plan Actual'!H346/'Tiempos de producción'!$E179,"")</f>
        <v/>
      </c>
      <c r="H179" s="345" t="str">
        <f>IFERROR('Plan Actual'!I346/'Tiempos de producción'!$E179,"")</f>
        <v/>
      </c>
      <c r="I179" s="345" t="str">
        <f>IFERROR('Plan Actual'!J346/'Tiempos de producción'!$E179,"")</f>
        <v/>
      </c>
      <c r="J179" s="345" t="str">
        <f>IFERROR('Plan Actual'!K346/'Tiempos de producción'!$E179,"")</f>
        <v/>
      </c>
      <c r="K179" s="345" t="str">
        <f>IFERROR('Plan Actual'!L346/'Tiempos de producción'!$E179,"")</f>
        <v/>
      </c>
      <c r="L179" s="345" t="str">
        <f>IFERROR('Plan Actual'!M346/'Tiempos de producción'!$E179,"")</f>
        <v/>
      </c>
      <c r="M179" s="345" t="str">
        <f>IFERROR('Plan Actual'!N346/'Tiempos de producción'!$E179,"")</f>
        <v/>
      </c>
      <c r="N179" s="345" t="str">
        <f>IFERROR('Plan Actual'!O346/'Tiempos de producción'!$E179,"")</f>
        <v/>
      </c>
      <c r="O179" s="345" t="str">
        <f>IFERROR('Plan Actual'!P346/'Tiempos de producción'!$E179,"")</f>
        <v/>
      </c>
      <c r="P179" s="345" t="str">
        <f>IFERROR('Plan Actual'!Q346/'Tiempos de producción'!$E179,"")</f>
        <v/>
      </c>
      <c r="Q179" s="345" t="str">
        <f>IFERROR('Plan Actual'!R346/'Tiempos de producción'!$E179,"")</f>
        <v/>
      </c>
      <c r="R179" s="345" t="str">
        <f>IFERROR('Plan Actual'!S346/'Tiempos de producción'!$E179,"")</f>
        <v/>
      </c>
      <c r="S179" s="345" t="str">
        <f>IFERROR('Plan Actual'!T346/'Tiempos de producción'!$E179,"")</f>
        <v/>
      </c>
      <c r="T179" s="345" t="str">
        <f>IFERROR('Plan Actual'!U346/'Tiempos de producción'!$E179,"")</f>
        <v/>
      </c>
      <c r="U179" s="345" t="str">
        <f>IFERROR('Plan Actual'!V346/'Tiempos de producción'!$E179,"")</f>
        <v/>
      </c>
      <c r="V179" s="345" t="str">
        <f>IFERROR('Plan Actual'!W346/'Tiempos de producción'!$E179,"")</f>
        <v/>
      </c>
      <c r="W179" s="345" t="str">
        <f>IFERROR('Plan Actual'!X346/'Tiempos de producción'!$E179,"")</f>
        <v/>
      </c>
      <c r="X179" s="345" t="str">
        <f>IFERROR('Plan Actual'!Y346/'Tiempos de producción'!$E179,"")</f>
        <v/>
      </c>
      <c r="Y179" s="345" t="str">
        <f>IFERROR('Plan Actual'!Z346/'Tiempos de producción'!$E179,"")</f>
        <v/>
      </c>
      <c r="Z179" s="345" t="str">
        <f>IFERROR('Plan Actual'!AA346/'Tiempos de producción'!$E179,"")</f>
        <v/>
      </c>
      <c r="AA179" s="390"/>
    </row>
    <row r="180" spans="2:27">
      <c r="B180" s="194" t="s">
        <v>26</v>
      </c>
      <c r="C180" s="159">
        <f>'Plan Actual'!B374</f>
        <v>0</v>
      </c>
      <c r="D180" s="159">
        <f>'Plan Actual'!C374</f>
        <v>0</v>
      </c>
      <c r="E180" s="369" t="str">
        <f>IFERROR(VLOOKUP(C180,'[5]Base de Datos CSL'!$B$8:$J$297,9,FALSE),"")</f>
        <v/>
      </c>
      <c r="F180" s="345" t="str">
        <f>IFERROR('Plan Actual'!G375/'Tiempos de producción'!$E180,"")</f>
        <v/>
      </c>
      <c r="G180" s="345" t="str">
        <f>IFERROR('Plan Actual'!H348/'Tiempos de producción'!$E180,"")</f>
        <v/>
      </c>
      <c r="H180" s="345" t="str">
        <f>IFERROR('Plan Actual'!I348/'Tiempos de producción'!$E180,"")</f>
        <v/>
      </c>
      <c r="I180" s="345" t="str">
        <f>IFERROR('Plan Actual'!J348/'Tiempos de producción'!$E180,"")</f>
        <v/>
      </c>
      <c r="J180" s="345" t="str">
        <f>IFERROR('Plan Actual'!K348/'Tiempos de producción'!$E180,"")</f>
        <v/>
      </c>
      <c r="K180" s="345" t="str">
        <f>IFERROR('Plan Actual'!L348/'Tiempos de producción'!$E180,"")</f>
        <v/>
      </c>
      <c r="L180" s="345" t="str">
        <f>IFERROR('Plan Actual'!M348/'Tiempos de producción'!$E180,"")</f>
        <v/>
      </c>
      <c r="M180" s="345" t="str">
        <f>IFERROR('Plan Actual'!N348/'Tiempos de producción'!$E180,"")</f>
        <v/>
      </c>
      <c r="N180" s="345" t="str">
        <f>IFERROR('Plan Actual'!O348/'Tiempos de producción'!$E180,"")</f>
        <v/>
      </c>
      <c r="O180" s="345" t="str">
        <f>IFERROR('Plan Actual'!P348/'Tiempos de producción'!$E180,"")</f>
        <v/>
      </c>
      <c r="P180" s="345" t="str">
        <f>IFERROR('Plan Actual'!Q348/'Tiempos de producción'!$E180,"")</f>
        <v/>
      </c>
      <c r="Q180" s="345" t="str">
        <f>IFERROR('Plan Actual'!R348/'Tiempos de producción'!$E180,"")</f>
        <v/>
      </c>
      <c r="R180" s="345" t="str">
        <f>IFERROR('Plan Actual'!S348/'Tiempos de producción'!$E180,"")</f>
        <v/>
      </c>
      <c r="S180" s="345" t="str">
        <f>IFERROR('Plan Actual'!T348/'Tiempos de producción'!$E180,"")</f>
        <v/>
      </c>
      <c r="T180" s="345" t="str">
        <f>IFERROR('Plan Actual'!U348/'Tiempos de producción'!$E180,"")</f>
        <v/>
      </c>
      <c r="U180" s="345" t="str">
        <f>IFERROR('Plan Actual'!V348/'Tiempos de producción'!$E180,"")</f>
        <v/>
      </c>
      <c r="V180" s="345" t="str">
        <f>IFERROR('Plan Actual'!W348/'Tiempos de producción'!$E180,"")</f>
        <v/>
      </c>
      <c r="W180" s="345" t="str">
        <f>IFERROR('Plan Actual'!X348/'Tiempos de producción'!$E180,"")</f>
        <v/>
      </c>
      <c r="X180" s="345" t="str">
        <f>IFERROR('Plan Actual'!Y348/'Tiempos de producción'!$E180,"")</f>
        <v/>
      </c>
      <c r="Y180" s="345" t="str">
        <f>IFERROR('Plan Actual'!Z348/'Tiempos de producción'!$E180,"")</f>
        <v/>
      </c>
      <c r="Z180" s="345" t="str">
        <f>IFERROR('Plan Actual'!AA348/'Tiempos de producción'!$E180,"")</f>
        <v/>
      </c>
      <c r="AA180" s="390"/>
    </row>
    <row r="181" spans="2:27">
      <c r="B181" s="194" t="s">
        <v>26</v>
      </c>
      <c r="C181" s="159">
        <f>'Plan Actual'!B376</f>
        <v>0</v>
      </c>
      <c r="D181" s="159">
        <f>'Plan Actual'!C376</f>
        <v>0</v>
      </c>
      <c r="E181" s="369" t="str">
        <f>IFERROR(VLOOKUP(C181,'[5]Base de Datos CSL'!$B$8:$J$297,9,FALSE),"")</f>
        <v/>
      </c>
      <c r="F181" s="345" t="str">
        <f>IFERROR('Plan Actual'!G377/'Tiempos de producción'!$E181,"")</f>
        <v/>
      </c>
      <c r="G181" s="345" t="str">
        <f>IFERROR('Plan Actual'!H350/'Tiempos de producción'!$E181,"")</f>
        <v/>
      </c>
      <c r="H181" s="345" t="str">
        <f>IFERROR('Plan Actual'!I350/'Tiempos de producción'!$E181,"")</f>
        <v/>
      </c>
      <c r="I181" s="345" t="str">
        <f>IFERROR('Plan Actual'!J350/'Tiempos de producción'!$E181,"")</f>
        <v/>
      </c>
      <c r="J181" s="345" t="str">
        <f>IFERROR('Plan Actual'!K350/'Tiempos de producción'!$E181,"")</f>
        <v/>
      </c>
      <c r="K181" s="345" t="str">
        <f>IFERROR('Plan Actual'!L350/'Tiempos de producción'!$E181,"")</f>
        <v/>
      </c>
      <c r="L181" s="345" t="str">
        <f>IFERROR('Plan Actual'!M350/'Tiempos de producción'!$E181,"")</f>
        <v/>
      </c>
      <c r="M181" s="345" t="str">
        <f>IFERROR('Plan Actual'!N350/'Tiempos de producción'!$E181,"")</f>
        <v/>
      </c>
      <c r="N181" s="345" t="str">
        <f>IFERROR('Plan Actual'!O350/'Tiempos de producción'!$E181,"")</f>
        <v/>
      </c>
      <c r="O181" s="345" t="str">
        <f>IFERROR('Plan Actual'!P350/'Tiempos de producción'!$E181,"")</f>
        <v/>
      </c>
      <c r="P181" s="345" t="str">
        <f>IFERROR('Plan Actual'!Q350/'Tiempos de producción'!$E181,"")</f>
        <v/>
      </c>
      <c r="Q181" s="345" t="str">
        <f>IFERROR('Plan Actual'!R350/'Tiempos de producción'!$E181,"")</f>
        <v/>
      </c>
      <c r="R181" s="345" t="str">
        <f>IFERROR('Plan Actual'!S350/'Tiempos de producción'!$E181,"")</f>
        <v/>
      </c>
      <c r="S181" s="345" t="str">
        <f>IFERROR('Plan Actual'!T350/'Tiempos de producción'!$E181,"")</f>
        <v/>
      </c>
      <c r="T181" s="345" t="str">
        <f>IFERROR('Plan Actual'!U350/'Tiempos de producción'!$E181,"")</f>
        <v/>
      </c>
      <c r="U181" s="345" t="str">
        <f>IFERROR('Plan Actual'!V350/'Tiempos de producción'!$E181,"")</f>
        <v/>
      </c>
      <c r="V181" s="345" t="str">
        <f>IFERROR('Plan Actual'!W350/'Tiempos de producción'!$E181,"")</f>
        <v/>
      </c>
      <c r="W181" s="345" t="str">
        <f>IFERROR('Plan Actual'!X350/'Tiempos de producción'!$E181,"")</f>
        <v/>
      </c>
      <c r="X181" s="345" t="str">
        <f>IFERROR('Plan Actual'!Y350/'Tiempos de producción'!$E181,"")</f>
        <v/>
      </c>
      <c r="Y181" s="345" t="str">
        <f>IFERROR('Plan Actual'!Z350/'Tiempos de producción'!$E181,"")</f>
        <v/>
      </c>
      <c r="Z181" s="345" t="str">
        <f>IFERROR('Plan Actual'!AA350/'Tiempos de producción'!$E181,"")</f>
        <v/>
      </c>
      <c r="AA181" s="390"/>
    </row>
    <row r="182" spans="2:27">
      <c r="B182" s="194" t="s">
        <v>26</v>
      </c>
      <c r="C182" s="159">
        <f>'Plan Actual'!B378</f>
        <v>0</v>
      </c>
      <c r="D182" s="159">
        <f>'Plan Actual'!C378</f>
        <v>0</v>
      </c>
      <c r="E182" s="369" t="str">
        <f>IFERROR(VLOOKUP(C182,'[5]Base de Datos CSL'!$B$8:$J$297,9,FALSE),"")</f>
        <v/>
      </c>
      <c r="F182" s="345" t="str">
        <f>IFERROR('Plan Actual'!G379/'Tiempos de producción'!$E182,"")</f>
        <v/>
      </c>
      <c r="G182" s="345" t="str">
        <f>IFERROR('Plan Actual'!H352/'Tiempos de producción'!$E182,"")</f>
        <v/>
      </c>
      <c r="H182" s="345" t="str">
        <f>IFERROR('Plan Actual'!I352/'Tiempos de producción'!$E182,"")</f>
        <v/>
      </c>
      <c r="I182" s="345" t="str">
        <f>IFERROR('Plan Actual'!J352/'Tiempos de producción'!$E182,"")</f>
        <v/>
      </c>
      <c r="J182" s="345" t="str">
        <f>IFERROR('Plan Actual'!K352/'Tiempos de producción'!$E182,"")</f>
        <v/>
      </c>
      <c r="K182" s="345" t="str">
        <f>IFERROR('Plan Actual'!L352/'Tiempos de producción'!$E182,"")</f>
        <v/>
      </c>
      <c r="L182" s="345" t="str">
        <f>IFERROR('Plan Actual'!M352/'Tiempos de producción'!$E182,"")</f>
        <v/>
      </c>
      <c r="M182" s="345" t="str">
        <f>IFERROR('Plan Actual'!N352/'Tiempos de producción'!$E182,"")</f>
        <v/>
      </c>
      <c r="N182" s="345" t="str">
        <f>IFERROR('Plan Actual'!O352/'Tiempos de producción'!$E182,"")</f>
        <v/>
      </c>
      <c r="O182" s="345" t="str">
        <f>IFERROR('Plan Actual'!P352/'Tiempos de producción'!$E182,"")</f>
        <v/>
      </c>
      <c r="P182" s="345" t="str">
        <f>IFERROR('Plan Actual'!Q352/'Tiempos de producción'!$E182,"")</f>
        <v/>
      </c>
      <c r="Q182" s="345" t="str">
        <f>IFERROR('Plan Actual'!R352/'Tiempos de producción'!$E182,"")</f>
        <v/>
      </c>
      <c r="R182" s="345" t="str">
        <f>IFERROR('Plan Actual'!S352/'Tiempos de producción'!$E182,"")</f>
        <v/>
      </c>
      <c r="S182" s="345" t="str">
        <f>IFERROR('Plan Actual'!T352/'Tiempos de producción'!$E182,"")</f>
        <v/>
      </c>
      <c r="T182" s="345" t="str">
        <f>IFERROR('Plan Actual'!U352/'Tiempos de producción'!$E182,"")</f>
        <v/>
      </c>
      <c r="U182" s="345" t="str">
        <f>IFERROR('Plan Actual'!V352/'Tiempos de producción'!$E182,"")</f>
        <v/>
      </c>
      <c r="V182" s="345" t="str">
        <f>IFERROR('Plan Actual'!W352/'Tiempos de producción'!$E182,"")</f>
        <v/>
      </c>
      <c r="W182" s="345" t="str">
        <f>IFERROR('Plan Actual'!X352/'Tiempos de producción'!$E182,"")</f>
        <v/>
      </c>
      <c r="X182" s="345" t="str">
        <f>IFERROR('Plan Actual'!Y352/'Tiempos de producción'!$E182,"")</f>
        <v/>
      </c>
      <c r="Y182" s="345" t="str">
        <f>IFERROR('Plan Actual'!Z352/'Tiempos de producción'!$E182,"")</f>
        <v/>
      </c>
      <c r="Z182" s="345" t="str">
        <f>IFERROR('Plan Actual'!AA352/'Tiempos de producción'!$E182,"")</f>
        <v/>
      </c>
      <c r="AA182" s="390"/>
    </row>
    <row r="183" spans="2:27">
      <c r="B183" s="194" t="s">
        <v>26</v>
      </c>
      <c r="C183" s="159">
        <f>'Plan Actual'!B380</f>
        <v>0</v>
      </c>
      <c r="D183" s="159">
        <f>'Plan Actual'!C380</f>
        <v>0</v>
      </c>
      <c r="E183" s="369" t="str">
        <f>IFERROR(VLOOKUP(C183,'[5]Base de Datos CSL'!$B$8:$J$297,9,FALSE),"")</f>
        <v/>
      </c>
      <c r="F183" s="345" t="str">
        <f>IFERROR('Plan Actual'!G381/'Tiempos de producción'!$E183,"")</f>
        <v/>
      </c>
      <c r="G183" s="345" t="str">
        <f>IFERROR('Plan Actual'!H354/'Tiempos de producción'!$E183,"")</f>
        <v/>
      </c>
      <c r="H183" s="345" t="str">
        <f>IFERROR('Plan Actual'!I354/'Tiempos de producción'!$E183,"")</f>
        <v/>
      </c>
      <c r="I183" s="345" t="str">
        <f>IFERROR('Plan Actual'!J354/'Tiempos de producción'!$E183,"")</f>
        <v/>
      </c>
      <c r="J183" s="345" t="str">
        <f>IFERROR('Plan Actual'!K354/'Tiempos de producción'!$E183,"")</f>
        <v/>
      </c>
      <c r="K183" s="345" t="str">
        <f>IFERROR('Plan Actual'!L354/'Tiempos de producción'!$E183,"")</f>
        <v/>
      </c>
      <c r="L183" s="345" t="str">
        <f>IFERROR('Plan Actual'!M354/'Tiempos de producción'!$E183,"")</f>
        <v/>
      </c>
      <c r="M183" s="345" t="str">
        <f>IFERROR('Plan Actual'!N354/'Tiempos de producción'!$E183,"")</f>
        <v/>
      </c>
      <c r="N183" s="345" t="str">
        <f>IFERROR('Plan Actual'!O354/'Tiempos de producción'!$E183,"")</f>
        <v/>
      </c>
      <c r="O183" s="345" t="str">
        <f>IFERROR('Plan Actual'!P354/'Tiempos de producción'!$E183,"")</f>
        <v/>
      </c>
      <c r="P183" s="345" t="str">
        <f>IFERROR('Plan Actual'!Q354/'Tiempos de producción'!$E183,"")</f>
        <v/>
      </c>
      <c r="Q183" s="345" t="str">
        <f>IFERROR('Plan Actual'!R354/'Tiempos de producción'!$E183,"")</f>
        <v/>
      </c>
      <c r="R183" s="345" t="str">
        <f>IFERROR('Plan Actual'!S354/'Tiempos de producción'!$E183,"")</f>
        <v/>
      </c>
      <c r="S183" s="345" t="str">
        <f>IFERROR('Plan Actual'!T354/'Tiempos de producción'!$E183,"")</f>
        <v/>
      </c>
      <c r="T183" s="345" t="str">
        <f>IFERROR('Plan Actual'!U354/'Tiempos de producción'!$E183,"")</f>
        <v/>
      </c>
      <c r="U183" s="345" t="str">
        <f>IFERROR('Plan Actual'!V354/'Tiempos de producción'!$E183,"")</f>
        <v/>
      </c>
      <c r="V183" s="345" t="str">
        <f>IFERROR('Plan Actual'!W354/'Tiempos de producción'!$E183,"")</f>
        <v/>
      </c>
      <c r="W183" s="345" t="str">
        <f>IFERROR('Plan Actual'!X354/'Tiempos de producción'!$E183,"")</f>
        <v/>
      </c>
      <c r="X183" s="345" t="str">
        <f>IFERROR('Plan Actual'!Y354/'Tiempos de producción'!$E183,"")</f>
        <v/>
      </c>
      <c r="Y183" s="345" t="str">
        <f>IFERROR('Plan Actual'!Z354/'Tiempos de producción'!$E183,"")</f>
        <v/>
      </c>
      <c r="Z183" s="345" t="str">
        <f>IFERROR('Plan Actual'!AA354/'Tiempos de producción'!$E183,"")</f>
        <v/>
      </c>
      <c r="AA183" s="390"/>
    </row>
    <row r="184" spans="2:27">
      <c r="B184" s="194" t="s">
        <v>26</v>
      </c>
      <c r="C184" s="159">
        <f>'Plan Actual'!B382</f>
        <v>0</v>
      </c>
      <c r="D184" s="159">
        <f>'Plan Actual'!C382</f>
        <v>0</v>
      </c>
      <c r="E184" s="369" t="str">
        <f>IFERROR(VLOOKUP(C184,'[5]Base de Datos CSL'!$B$8:$J$297,9,FALSE),"")</f>
        <v/>
      </c>
      <c r="F184" s="345" t="str">
        <f>IFERROR('Plan Actual'!G383/'Tiempos de producción'!$E184,"")</f>
        <v/>
      </c>
      <c r="G184" s="345" t="str">
        <f>IFERROR('Plan Actual'!H356/'Tiempos de producción'!$E184,"")</f>
        <v/>
      </c>
      <c r="H184" s="345" t="str">
        <f>IFERROR('Plan Actual'!I356/'Tiempos de producción'!$E184,"")</f>
        <v/>
      </c>
      <c r="I184" s="345" t="str">
        <f>IFERROR('Plan Actual'!J356/'Tiempos de producción'!$E184,"")</f>
        <v/>
      </c>
      <c r="J184" s="345" t="str">
        <f>IFERROR('Plan Actual'!K356/'Tiempos de producción'!$E184,"")</f>
        <v/>
      </c>
      <c r="K184" s="345" t="str">
        <f>IFERROR('Plan Actual'!L356/'Tiempos de producción'!$E184,"")</f>
        <v/>
      </c>
      <c r="L184" s="345" t="str">
        <f>IFERROR('Plan Actual'!M356/'Tiempos de producción'!$E184,"")</f>
        <v/>
      </c>
      <c r="M184" s="345" t="str">
        <f>IFERROR('Plan Actual'!N356/'Tiempos de producción'!$E184,"")</f>
        <v/>
      </c>
      <c r="N184" s="345" t="str">
        <f>IFERROR('Plan Actual'!O356/'Tiempos de producción'!$E184,"")</f>
        <v/>
      </c>
      <c r="O184" s="345" t="str">
        <f>IFERROR('Plan Actual'!P356/'Tiempos de producción'!$E184,"")</f>
        <v/>
      </c>
      <c r="P184" s="345" t="str">
        <f>IFERROR('Plan Actual'!Q356/'Tiempos de producción'!$E184,"")</f>
        <v/>
      </c>
      <c r="Q184" s="345" t="str">
        <f>IFERROR('Plan Actual'!R356/'Tiempos de producción'!$E184,"")</f>
        <v/>
      </c>
      <c r="R184" s="345" t="str">
        <f>IFERROR('Plan Actual'!S356/'Tiempos de producción'!$E184,"")</f>
        <v/>
      </c>
      <c r="S184" s="345" t="str">
        <f>IFERROR('Plan Actual'!T356/'Tiempos de producción'!$E184,"")</f>
        <v/>
      </c>
      <c r="T184" s="345" t="str">
        <f>IFERROR('Plan Actual'!U356/'Tiempos de producción'!$E184,"")</f>
        <v/>
      </c>
      <c r="U184" s="345" t="str">
        <f>IFERROR('Plan Actual'!V356/'Tiempos de producción'!$E184,"")</f>
        <v/>
      </c>
      <c r="V184" s="345" t="str">
        <f>IFERROR('Plan Actual'!W356/'Tiempos de producción'!$E184,"")</f>
        <v/>
      </c>
      <c r="W184" s="345" t="str">
        <f>IFERROR('Plan Actual'!X356/'Tiempos de producción'!$E184,"")</f>
        <v/>
      </c>
      <c r="X184" s="345" t="str">
        <f>IFERROR('Plan Actual'!Y356/'Tiempos de producción'!$E184,"")</f>
        <v/>
      </c>
      <c r="Y184" s="345" t="str">
        <f>IFERROR('Plan Actual'!Z356/'Tiempos de producción'!$E184,"")</f>
        <v/>
      </c>
      <c r="Z184" s="345" t="str">
        <f>IFERROR('Plan Actual'!AA356/'Tiempos de producción'!$E184,"")</f>
        <v/>
      </c>
      <c r="AA184" s="390"/>
    </row>
    <row r="185" spans="2:27">
      <c r="B185" s="194" t="s">
        <v>26</v>
      </c>
      <c r="C185" s="159">
        <f>'Plan Actual'!B384</f>
        <v>0</v>
      </c>
      <c r="D185" s="159">
        <f>'Plan Actual'!C384</f>
        <v>0</v>
      </c>
      <c r="E185" s="369" t="str">
        <f>IFERROR(VLOOKUP(C185,'[5]Base de Datos CSL'!$B$8:$J$297,9,FALSE),"")</f>
        <v/>
      </c>
      <c r="F185" s="345" t="str">
        <f>IFERROR('Plan Actual'!G385/'Tiempos de producción'!$E185,"")</f>
        <v/>
      </c>
      <c r="G185" s="345" t="str">
        <f>IFERROR('Plan Actual'!H358/'Tiempos de producción'!$E185,"")</f>
        <v/>
      </c>
      <c r="H185" s="345" t="str">
        <f>IFERROR('Plan Actual'!I358/'Tiempos de producción'!$E185,"")</f>
        <v/>
      </c>
      <c r="I185" s="345" t="str">
        <f>IFERROR('Plan Actual'!J358/'Tiempos de producción'!$E185,"")</f>
        <v/>
      </c>
      <c r="J185" s="345" t="str">
        <f>IFERROR('Plan Actual'!K358/'Tiempos de producción'!$E185,"")</f>
        <v/>
      </c>
      <c r="K185" s="345" t="str">
        <f>IFERROR('Plan Actual'!L358/'Tiempos de producción'!$E185,"")</f>
        <v/>
      </c>
      <c r="L185" s="345" t="str">
        <f>IFERROR('Plan Actual'!M358/'Tiempos de producción'!$E185,"")</f>
        <v/>
      </c>
      <c r="M185" s="345" t="str">
        <f>IFERROR('Plan Actual'!N358/'Tiempos de producción'!$E185,"")</f>
        <v/>
      </c>
      <c r="N185" s="345" t="str">
        <f>IFERROR('Plan Actual'!O358/'Tiempos de producción'!$E185,"")</f>
        <v/>
      </c>
      <c r="O185" s="345" t="str">
        <f>IFERROR('Plan Actual'!P358/'Tiempos de producción'!$E185,"")</f>
        <v/>
      </c>
      <c r="P185" s="345" t="str">
        <f>IFERROR('Plan Actual'!Q358/'Tiempos de producción'!$E185,"")</f>
        <v/>
      </c>
      <c r="Q185" s="345" t="str">
        <f>IFERROR('Plan Actual'!R358/'Tiempos de producción'!$E185,"")</f>
        <v/>
      </c>
      <c r="R185" s="345" t="str">
        <f>IFERROR('Plan Actual'!S358/'Tiempos de producción'!$E185,"")</f>
        <v/>
      </c>
      <c r="S185" s="345" t="str">
        <f>IFERROR('Plan Actual'!T358/'Tiempos de producción'!$E185,"")</f>
        <v/>
      </c>
      <c r="T185" s="345" t="str">
        <f>IFERROR('Plan Actual'!U358/'Tiempos de producción'!$E185,"")</f>
        <v/>
      </c>
      <c r="U185" s="345" t="str">
        <f>IFERROR('Plan Actual'!V358/'Tiempos de producción'!$E185,"")</f>
        <v/>
      </c>
      <c r="V185" s="345" t="str">
        <f>IFERROR('Plan Actual'!W358/'Tiempos de producción'!$E185,"")</f>
        <v/>
      </c>
      <c r="W185" s="345" t="str">
        <f>IFERROR('Plan Actual'!X358/'Tiempos de producción'!$E185,"")</f>
        <v/>
      </c>
      <c r="X185" s="345" t="str">
        <f>IFERROR('Plan Actual'!Y358/'Tiempos de producción'!$E185,"")</f>
        <v/>
      </c>
      <c r="Y185" s="345" t="str">
        <f>IFERROR('Plan Actual'!Z358/'Tiempos de producción'!$E185,"")</f>
        <v/>
      </c>
      <c r="Z185" s="345" t="str">
        <f>IFERROR('Plan Actual'!AA358/'Tiempos de producción'!$E185,"")</f>
        <v/>
      </c>
      <c r="AA185" s="390"/>
    </row>
    <row r="186" spans="2:27">
      <c r="B186" s="194" t="s">
        <v>26</v>
      </c>
      <c r="C186" s="159">
        <f>'Plan Actual'!B386</f>
        <v>0</v>
      </c>
      <c r="D186" s="159">
        <f>'Plan Actual'!C386</f>
        <v>0</v>
      </c>
      <c r="E186" s="369" t="str">
        <f>IFERROR(VLOOKUP(C186,'[5]Base de Datos CSL'!$B$8:$J$297,9,FALSE),"")</f>
        <v/>
      </c>
      <c r="F186" s="345" t="str">
        <f>IFERROR('Plan Actual'!G387/'Tiempos de producción'!$E186,"")</f>
        <v/>
      </c>
      <c r="G186" s="345" t="str">
        <f>IFERROR('Plan Actual'!H360/'Tiempos de producción'!$E186,"")</f>
        <v/>
      </c>
      <c r="H186" s="345" t="str">
        <f>IFERROR('Plan Actual'!I360/'Tiempos de producción'!$E186,"")</f>
        <v/>
      </c>
      <c r="I186" s="345" t="str">
        <f>IFERROR('Plan Actual'!J360/'Tiempos de producción'!$E186,"")</f>
        <v/>
      </c>
      <c r="J186" s="345" t="str">
        <f>IFERROR('Plan Actual'!K360/'Tiempos de producción'!$E186,"")</f>
        <v/>
      </c>
      <c r="K186" s="345" t="str">
        <f>IFERROR('Plan Actual'!L360/'Tiempos de producción'!$E186,"")</f>
        <v/>
      </c>
      <c r="L186" s="345" t="str">
        <f>IFERROR('Plan Actual'!M360/'Tiempos de producción'!$E186,"")</f>
        <v/>
      </c>
      <c r="M186" s="345" t="str">
        <f>IFERROR('Plan Actual'!N360/'Tiempos de producción'!$E186,"")</f>
        <v/>
      </c>
      <c r="N186" s="345" t="str">
        <f>IFERROR('Plan Actual'!O360/'Tiempos de producción'!$E186,"")</f>
        <v/>
      </c>
      <c r="O186" s="345" t="str">
        <f>IFERROR('Plan Actual'!P360/'Tiempos de producción'!$E186,"")</f>
        <v/>
      </c>
      <c r="P186" s="345" t="str">
        <f>IFERROR('Plan Actual'!Q360/'Tiempos de producción'!$E186,"")</f>
        <v/>
      </c>
      <c r="Q186" s="345" t="str">
        <f>IFERROR('Plan Actual'!R360/'Tiempos de producción'!$E186,"")</f>
        <v/>
      </c>
      <c r="R186" s="345" t="str">
        <f>IFERROR('Plan Actual'!S360/'Tiempos de producción'!$E186,"")</f>
        <v/>
      </c>
      <c r="S186" s="345" t="str">
        <f>IFERROR('Plan Actual'!T360/'Tiempos de producción'!$E186,"")</f>
        <v/>
      </c>
      <c r="T186" s="345" t="str">
        <f>IFERROR('Plan Actual'!U360/'Tiempos de producción'!$E186,"")</f>
        <v/>
      </c>
      <c r="U186" s="345" t="str">
        <f>IFERROR('Plan Actual'!V360/'Tiempos de producción'!$E186,"")</f>
        <v/>
      </c>
      <c r="V186" s="345" t="str">
        <f>IFERROR('Plan Actual'!W360/'Tiempos de producción'!$E186,"")</f>
        <v/>
      </c>
      <c r="W186" s="345" t="str">
        <f>IFERROR('Plan Actual'!X360/'Tiempos de producción'!$E186,"")</f>
        <v/>
      </c>
      <c r="X186" s="345" t="str">
        <f>IFERROR('Plan Actual'!Y360/'Tiempos de producción'!$E186,"")</f>
        <v/>
      </c>
      <c r="Y186" s="345" t="str">
        <f>IFERROR('Plan Actual'!Z360/'Tiempos de producción'!$E186,"")</f>
        <v/>
      </c>
      <c r="Z186" s="345" t="str">
        <f>IFERROR('Plan Actual'!AA360/'Tiempos de producción'!$E186,"")</f>
        <v/>
      </c>
      <c r="AA186" s="390"/>
    </row>
    <row r="187" spans="2:27">
      <c r="B187" s="571" t="s">
        <v>26</v>
      </c>
      <c r="C187" s="387"/>
      <c r="D187" s="569" t="s">
        <v>569</v>
      </c>
      <c r="E187" s="387"/>
      <c r="F187" s="289">
        <f t="shared" ref="F187:Z187" si="16">SUM(F175:F186)</f>
        <v>0</v>
      </c>
      <c r="G187" s="289">
        <f t="shared" si="16"/>
        <v>0</v>
      </c>
      <c r="H187" s="289">
        <f t="shared" si="16"/>
        <v>0</v>
      </c>
      <c r="I187" s="289">
        <f t="shared" si="16"/>
        <v>0</v>
      </c>
      <c r="J187" s="289">
        <f t="shared" si="16"/>
        <v>0</v>
      </c>
      <c r="K187" s="289">
        <f t="shared" si="16"/>
        <v>0</v>
      </c>
      <c r="L187" s="289">
        <f t="shared" si="16"/>
        <v>0</v>
      </c>
      <c r="M187" s="289">
        <f t="shared" si="16"/>
        <v>0</v>
      </c>
      <c r="N187" s="289">
        <f t="shared" si="16"/>
        <v>0</v>
      </c>
      <c r="O187" s="289">
        <f t="shared" si="16"/>
        <v>0</v>
      </c>
      <c r="P187" s="289">
        <f t="shared" si="16"/>
        <v>0</v>
      </c>
      <c r="Q187" s="289">
        <f t="shared" si="16"/>
        <v>0</v>
      </c>
      <c r="R187" s="289">
        <f t="shared" si="16"/>
        <v>0</v>
      </c>
      <c r="S187" s="289">
        <f t="shared" si="16"/>
        <v>0</v>
      </c>
      <c r="T187" s="289">
        <f t="shared" si="16"/>
        <v>0</v>
      </c>
      <c r="U187" s="289">
        <f t="shared" si="16"/>
        <v>0</v>
      </c>
      <c r="V187" s="289">
        <f t="shared" si="16"/>
        <v>0</v>
      </c>
      <c r="W187" s="289">
        <f t="shared" si="16"/>
        <v>0</v>
      </c>
      <c r="X187" s="289">
        <f t="shared" si="16"/>
        <v>0</v>
      </c>
      <c r="Y187" s="289">
        <f t="shared" si="16"/>
        <v>0</v>
      </c>
      <c r="Z187" s="289">
        <f t="shared" si="16"/>
        <v>0</v>
      </c>
      <c r="AA187" s="374"/>
    </row>
    <row r="188" spans="2:27">
      <c r="B188" s="194" t="s">
        <v>27</v>
      </c>
      <c r="C188" s="159">
        <f>'Plan Actual'!B391</f>
        <v>0</v>
      </c>
      <c r="D188" s="159">
        <f>'Plan Actual'!C391</f>
        <v>0</v>
      </c>
      <c r="E188" s="369" t="str">
        <f>IFERROR(VLOOKUP(C188,'[5]Base de Datos CSL'!$B$8:$J$297,9,FALSE),"")</f>
        <v/>
      </c>
      <c r="F188" s="345" t="str">
        <f>IFERROR('Plan Actual'!G392/'Tiempos de producción'!$E188,"")</f>
        <v/>
      </c>
      <c r="G188" s="345" t="str">
        <f>IFERROR('Plan Actual'!H392/'Tiempos de producción'!$E188,"")</f>
        <v/>
      </c>
      <c r="H188" s="345" t="str">
        <f>IFERROR('Plan Actual'!I392/'Tiempos de producción'!$E188,"")</f>
        <v/>
      </c>
      <c r="I188" s="345" t="str">
        <f>IFERROR('Plan Actual'!J392/'Tiempos de producción'!$E188,"")</f>
        <v/>
      </c>
      <c r="J188" s="345" t="str">
        <f>IFERROR('Plan Actual'!K392/'Tiempos de producción'!$E188,"")</f>
        <v/>
      </c>
      <c r="K188" s="345" t="str">
        <f>IFERROR('Plan Actual'!L392/'Tiempos de producción'!$E188,"")</f>
        <v/>
      </c>
      <c r="L188" s="345" t="str">
        <f>IFERROR('Plan Actual'!M392/'Tiempos de producción'!$E188,"")</f>
        <v/>
      </c>
      <c r="M188" s="345" t="str">
        <f>IFERROR('Plan Actual'!N392/'Tiempos de producción'!$E188,"")</f>
        <v/>
      </c>
      <c r="N188" s="345" t="str">
        <f>IFERROR('Plan Actual'!O392/'Tiempos de producción'!$E188,"")</f>
        <v/>
      </c>
      <c r="O188" s="345" t="str">
        <f>IFERROR('Plan Actual'!P392/'Tiempos de producción'!$E188,"")</f>
        <v/>
      </c>
      <c r="P188" s="345" t="str">
        <f>IFERROR('Plan Actual'!Q392/'Tiempos de producción'!$E188,"")</f>
        <v/>
      </c>
      <c r="Q188" s="345" t="str">
        <f>IFERROR('Plan Actual'!R392/'Tiempos de producción'!$E188,"")</f>
        <v/>
      </c>
      <c r="R188" s="345" t="str">
        <f>IFERROR('Plan Actual'!S392/'Tiempos de producción'!$E188,"")</f>
        <v/>
      </c>
      <c r="S188" s="345" t="str">
        <f>IFERROR('Plan Actual'!T392/'Tiempos de producción'!$E188,"")</f>
        <v/>
      </c>
      <c r="T188" s="345" t="str">
        <f>IFERROR('Plan Actual'!U392/'Tiempos de producción'!$E188,"")</f>
        <v/>
      </c>
      <c r="U188" s="345" t="str">
        <f>IFERROR('Plan Actual'!V392/'Tiempos de producción'!$E188,"")</f>
        <v/>
      </c>
      <c r="V188" s="345" t="str">
        <f>IFERROR('Plan Actual'!W392/'Tiempos de producción'!$E188,"")</f>
        <v/>
      </c>
      <c r="W188" s="345" t="str">
        <f>IFERROR('Plan Actual'!X392/'Tiempos de producción'!$E188,"")</f>
        <v/>
      </c>
      <c r="X188" s="345" t="str">
        <f>IFERROR('Plan Actual'!Y392/'Tiempos de producción'!$E188,"")</f>
        <v/>
      </c>
      <c r="Y188" s="345" t="str">
        <f>IFERROR('Plan Actual'!Z392/'Tiempos de producción'!$E188,"")</f>
        <v/>
      </c>
      <c r="Z188" s="345" t="str">
        <f>IFERROR('Plan Actual'!AA392/'Tiempos de producción'!$E188,"")</f>
        <v/>
      </c>
      <c r="AA188" s="566">
        <f>SUM(F201:Z201)</f>
        <v>0</v>
      </c>
    </row>
    <row r="189" spans="2:27">
      <c r="B189" s="194" t="s">
        <v>27</v>
      </c>
      <c r="C189" s="159">
        <f>'Plan Actual'!B393</f>
        <v>0</v>
      </c>
      <c r="D189" s="159">
        <f>'Plan Actual'!C393</f>
        <v>0</v>
      </c>
      <c r="E189" s="369" t="str">
        <f>IFERROR(VLOOKUP(C189,'[5]Base de Datos CSL'!$B$8:$J$297,9,FALSE),"")</f>
        <v/>
      </c>
      <c r="F189" s="345" t="str">
        <f>IFERROR('Plan Actual'!G394/'Tiempos de producción'!$E189,"")</f>
        <v/>
      </c>
      <c r="G189" s="345" t="str">
        <f>IFERROR('Plan Actual'!H394/'Tiempos de producción'!$E189,"")</f>
        <v/>
      </c>
      <c r="H189" s="345" t="str">
        <f>IFERROR('Plan Actual'!I394/'Tiempos de producción'!$E189,"")</f>
        <v/>
      </c>
      <c r="I189" s="345" t="str">
        <f>IFERROR('Plan Actual'!J394/'Tiempos de producción'!$E189,"")</f>
        <v/>
      </c>
      <c r="J189" s="345" t="str">
        <f>IFERROR('Plan Actual'!K394/'Tiempos de producción'!$E189,"")</f>
        <v/>
      </c>
      <c r="K189" s="345" t="str">
        <f>IFERROR('Plan Actual'!L394/'Tiempos de producción'!$E189,"")</f>
        <v/>
      </c>
      <c r="L189" s="345" t="str">
        <f>IFERROR('Plan Actual'!M394/'Tiempos de producción'!$E189,"")</f>
        <v/>
      </c>
      <c r="M189" s="345" t="str">
        <f>IFERROR('Plan Actual'!N394/'Tiempos de producción'!$E189,"")</f>
        <v/>
      </c>
      <c r="N189" s="345" t="str">
        <f>IFERROR('Plan Actual'!O394/'Tiempos de producción'!$E189,"")</f>
        <v/>
      </c>
      <c r="O189" s="345" t="str">
        <f>IFERROR('Plan Actual'!P394/'Tiempos de producción'!$E189,"")</f>
        <v/>
      </c>
      <c r="P189" s="345" t="str">
        <f>IFERROR('Plan Actual'!Q394/'Tiempos de producción'!$E189,"")</f>
        <v/>
      </c>
      <c r="Q189" s="345" t="str">
        <f>IFERROR('Plan Actual'!R394/'Tiempos de producción'!$E189,"")</f>
        <v/>
      </c>
      <c r="R189" s="345" t="str">
        <f>IFERROR('Plan Actual'!S394/'Tiempos de producción'!$E189,"")</f>
        <v/>
      </c>
      <c r="S189" s="345" t="str">
        <f>IFERROR('Plan Actual'!T394/'Tiempos de producción'!$E189,"")</f>
        <v/>
      </c>
      <c r="T189" s="345" t="str">
        <f>IFERROR('Plan Actual'!U394/'Tiempos de producción'!$E189,"")</f>
        <v/>
      </c>
      <c r="U189" s="345" t="str">
        <f>IFERROR('Plan Actual'!V394/'Tiempos de producción'!$E189,"")</f>
        <v/>
      </c>
      <c r="V189" s="345" t="str">
        <f>IFERROR('Plan Actual'!W394/'Tiempos de producción'!$E189,"")</f>
        <v/>
      </c>
      <c r="W189" s="345" t="str">
        <f>IFERROR('Plan Actual'!X394/'Tiempos de producción'!$E189,"")</f>
        <v/>
      </c>
      <c r="X189" s="345" t="str">
        <f>IFERROR('Plan Actual'!Y394/'Tiempos de producción'!$E189,"")</f>
        <v/>
      </c>
      <c r="Y189" s="345" t="str">
        <f>IFERROR('Plan Actual'!Z394/'Tiempos de producción'!$E189,"")</f>
        <v/>
      </c>
      <c r="Z189" s="345" t="str">
        <f>IFERROR('Plan Actual'!AA394/'Tiempos de producción'!$E189,"")</f>
        <v/>
      </c>
      <c r="AA189" s="390"/>
    </row>
    <row r="190" spans="2:27">
      <c r="B190" s="194" t="s">
        <v>27</v>
      </c>
      <c r="C190" s="159">
        <f>'Plan Actual'!B395</f>
        <v>0</v>
      </c>
      <c r="D190" s="159">
        <f>'Plan Actual'!C395</f>
        <v>0</v>
      </c>
      <c r="E190" s="369" t="str">
        <f>IFERROR(VLOOKUP(C190,'[5]Base de Datos CSL'!$B$8:$J$297,9,FALSE),"")</f>
        <v/>
      </c>
      <c r="F190" s="345" t="str">
        <f>IFERROR('Plan Actual'!G397/'Tiempos de producción'!$E190,"")</f>
        <v/>
      </c>
      <c r="G190" s="345" t="str">
        <f>IFERROR('Plan Actual'!H369/'Tiempos de producción'!$E190,"")</f>
        <v/>
      </c>
      <c r="H190" s="345" t="str">
        <f>IFERROR('Plan Actual'!I369/'Tiempos de producción'!$E190,"")</f>
        <v/>
      </c>
      <c r="I190" s="345" t="str">
        <f>IFERROR('Plan Actual'!J369/'Tiempos de producción'!$E190,"")</f>
        <v/>
      </c>
      <c r="J190" s="345" t="str">
        <f>IFERROR('Plan Actual'!K369/'Tiempos de producción'!$E190,"")</f>
        <v/>
      </c>
      <c r="K190" s="345" t="str">
        <f>IFERROR('Plan Actual'!L369/'Tiempos de producción'!$E190,"")</f>
        <v/>
      </c>
      <c r="L190" s="345" t="str">
        <f>IFERROR('Plan Actual'!M369/'Tiempos de producción'!$E190,"")</f>
        <v/>
      </c>
      <c r="M190" s="345" t="str">
        <f>IFERROR('Plan Actual'!N369/'Tiempos de producción'!$E190,"")</f>
        <v/>
      </c>
      <c r="N190" s="345" t="str">
        <f>IFERROR('Plan Actual'!O369/'Tiempos de producción'!$E190,"")</f>
        <v/>
      </c>
      <c r="O190" s="345" t="str">
        <f>IFERROR('Plan Actual'!P369/'Tiempos de producción'!$E190,"")</f>
        <v/>
      </c>
      <c r="P190" s="345" t="str">
        <f>IFERROR('Plan Actual'!Q369/'Tiempos de producción'!$E190,"")</f>
        <v/>
      </c>
      <c r="Q190" s="345" t="str">
        <f>IFERROR('Plan Actual'!R369/'Tiempos de producción'!$E190,"")</f>
        <v/>
      </c>
      <c r="R190" s="345" t="str">
        <f>IFERROR('Plan Actual'!S369/'Tiempos de producción'!$E190,"")</f>
        <v/>
      </c>
      <c r="S190" s="345" t="str">
        <f>IFERROR('Plan Actual'!T369/'Tiempos de producción'!$E190,"")</f>
        <v/>
      </c>
      <c r="T190" s="345" t="str">
        <f>IFERROR('Plan Actual'!U369/'Tiempos de producción'!$E190,"")</f>
        <v/>
      </c>
      <c r="U190" s="345" t="str">
        <f>IFERROR('Plan Actual'!V369/'Tiempos de producción'!$E190,"")</f>
        <v/>
      </c>
      <c r="V190" s="345" t="str">
        <f>IFERROR('Plan Actual'!W369/'Tiempos de producción'!$E190,"")</f>
        <v/>
      </c>
      <c r="W190" s="345" t="str">
        <f>IFERROR('Plan Actual'!X369/'Tiempos de producción'!$E190,"")</f>
        <v/>
      </c>
      <c r="X190" s="345" t="str">
        <f>IFERROR('Plan Actual'!Y369/'Tiempos de producción'!$E190,"")</f>
        <v/>
      </c>
      <c r="Y190" s="345" t="str">
        <f>IFERROR('Plan Actual'!Z369/'Tiempos de producción'!$E190,"")</f>
        <v/>
      </c>
      <c r="Z190" s="345" t="str">
        <f>IFERROR('Plan Actual'!AA369/'Tiempos de producción'!$E190,"")</f>
        <v/>
      </c>
      <c r="AA190" s="390"/>
    </row>
    <row r="191" spans="2:27">
      <c r="B191" s="194" t="s">
        <v>27</v>
      </c>
      <c r="C191" s="159">
        <f>'Plan Actual'!B397</f>
        <v>0</v>
      </c>
      <c r="D191" s="159">
        <f>'Plan Actual'!C397</f>
        <v>0</v>
      </c>
      <c r="E191" s="369" t="str">
        <f>IFERROR(VLOOKUP(C191,'[5]Base de Datos CSL'!$B$8:$J$297,9,FALSE),"")</f>
        <v/>
      </c>
      <c r="F191" s="345" t="str">
        <f>IFERROR('Plan Actual'!G399/'Tiempos de producción'!$E191,"")</f>
        <v/>
      </c>
      <c r="G191" s="345" t="str">
        <f>IFERROR('Plan Actual'!H371/'Tiempos de producción'!$E191,"")</f>
        <v/>
      </c>
      <c r="H191" s="345" t="str">
        <f>IFERROR('Plan Actual'!I371/'Tiempos de producción'!$E191,"")</f>
        <v/>
      </c>
      <c r="I191" s="345" t="str">
        <f>IFERROR('Plan Actual'!J371/'Tiempos de producción'!$E191,"")</f>
        <v/>
      </c>
      <c r="J191" s="345" t="str">
        <f>IFERROR('Plan Actual'!K371/'Tiempos de producción'!$E191,"")</f>
        <v/>
      </c>
      <c r="K191" s="345" t="str">
        <f>IFERROR('Plan Actual'!L371/'Tiempos de producción'!$E191,"")</f>
        <v/>
      </c>
      <c r="L191" s="345" t="str">
        <f>IFERROR('Plan Actual'!M371/'Tiempos de producción'!$E191,"")</f>
        <v/>
      </c>
      <c r="M191" s="345" t="str">
        <f>IFERROR('Plan Actual'!N371/'Tiempos de producción'!$E191,"")</f>
        <v/>
      </c>
      <c r="N191" s="345" t="str">
        <f>IFERROR('Plan Actual'!O371/'Tiempos de producción'!$E191,"")</f>
        <v/>
      </c>
      <c r="O191" s="345" t="str">
        <f>IFERROR('Plan Actual'!P371/'Tiempos de producción'!$E191,"")</f>
        <v/>
      </c>
      <c r="P191" s="345" t="str">
        <f>IFERROR('Plan Actual'!Q371/'Tiempos de producción'!$E191,"")</f>
        <v/>
      </c>
      <c r="Q191" s="345" t="str">
        <f>IFERROR('Plan Actual'!R371/'Tiempos de producción'!$E191,"")</f>
        <v/>
      </c>
      <c r="R191" s="345" t="str">
        <f>IFERROR('Plan Actual'!S371/'Tiempos de producción'!$E191,"")</f>
        <v/>
      </c>
      <c r="S191" s="345" t="str">
        <f>IFERROR('Plan Actual'!T371/'Tiempos de producción'!$E191,"")</f>
        <v/>
      </c>
      <c r="T191" s="345" t="str">
        <f>IFERROR('Plan Actual'!U371/'Tiempos de producción'!$E191,"")</f>
        <v/>
      </c>
      <c r="U191" s="345" t="str">
        <f>IFERROR('Plan Actual'!V371/'Tiempos de producción'!$E191,"")</f>
        <v/>
      </c>
      <c r="V191" s="345" t="str">
        <f>IFERROR('Plan Actual'!W371/'Tiempos de producción'!$E191,"")</f>
        <v/>
      </c>
      <c r="W191" s="345" t="str">
        <f>IFERROR('Plan Actual'!X371/'Tiempos de producción'!$E191,"")</f>
        <v/>
      </c>
      <c r="X191" s="345" t="str">
        <f>IFERROR('Plan Actual'!Y371/'Tiempos de producción'!$E191,"")</f>
        <v/>
      </c>
      <c r="Y191" s="345" t="str">
        <f>IFERROR('Plan Actual'!Z371/'Tiempos de producción'!$E191,"")</f>
        <v/>
      </c>
      <c r="Z191" s="345" t="str">
        <f>IFERROR('Plan Actual'!AA371/'Tiempos de producción'!$E191,"")</f>
        <v/>
      </c>
      <c r="AA191" s="390"/>
    </row>
    <row r="192" spans="2:27">
      <c r="B192" s="194" t="s">
        <v>27</v>
      </c>
      <c r="C192" s="159">
        <f>'Plan Actual'!B399</f>
        <v>0</v>
      </c>
      <c r="D192" s="159">
        <f>'Plan Actual'!C399</f>
        <v>0</v>
      </c>
      <c r="E192" s="369" t="str">
        <f>IFERROR(VLOOKUP(C192,'[5]Base de Datos CSL'!$B$8:$J$297,9,FALSE),"")</f>
        <v/>
      </c>
      <c r="F192" s="345" t="str">
        <f>IFERROR('Plan Actual'!G401/'Tiempos de producción'!$E192,"")</f>
        <v/>
      </c>
      <c r="G192" s="345" t="str">
        <f>IFERROR('Plan Actual'!H373/'Tiempos de producción'!$E192,"")</f>
        <v/>
      </c>
      <c r="H192" s="345" t="str">
        <f>IFERROR('Plan Actual'!I373/'Tiempos de producción'!$E192,"")</f>
        <v/>
      </c>
      <c r="I192" s="345" t="str">
        <f>IFERROR('Plan Actual'!J373/'Tiempos de producción'!$E192,"")</f>
        <v/>
      </c>
      <c r="J192" s="345" t="str">
        <f>IFERROR('Plan Actual'!K373/'Tiempos de producción'!$E192,"")</f>
        <v/>
      </c>
      <c r="K192" s="345" t="str">
        <f>IFERROR('Plan Actual'!L373/'Tiempos de producción'!$E192,"")</f>
        <v/>
      </c>
      <c r="L192" s="345" t="str">
        <f>IFERROR('Plan Actual'!M373/'Tiempos de producción'!$E192,"")</f>
        <v/>
      </c>
      <c r="M192" s="345" t="str">
        <f>IFERROR('Plan Actual'!N373/'Tiempos de producción'!$E192,"")</f>
        <v/>
      </c>
      <c r="N192" s="345" t="str">
        <f>IFERROR('Plan Actual'!O373/'Tiempos de producción'!$E192,"")</f>
        <v/>
      </c>
      <c r="O192" s="345" t="str">
        <f>IFERROR('Plan Actual'!P373/'Tiempos de producción'!$E192,"")</f>
        <v/>
      </c>
      <c r="P192" s="345" t="str">
        <f>IFERROR('Plan Actual'!Q373/'Tiempos de producción'!$E192,"")</f>
        <v/>
      </c>
      <c r="Q192" s="345" t="str">
        <f>IFERROR('Plan Actual'!R373/'Tiempos de producción'!$E192,"")</f>
        <v/>
      </c>
      <c r="R192" s="345" t="str">
        <f>IFERROR('Plan Actual'!S373/'Tiempos de producción'!$E192,"")</f>
        <v/>
      </c>
      <c r="S192" s="345" t="str">
        <f>IFERROR('Plan Actual'!T373/'Tiempos de producción'!$E192,"")</f>
        <v/>
      </c>
      <c r="T192" s="345" t="str">
        <f>IFERROR('Plan Actual'!U373/'Tiempos de producción'!$E192,"")</f>
        <v/>
      </c>
      <c r="U192" s="345" t="str">
        <f>IFERROR('Plan Actual'!V373/'Tiempos de producción'!$E192,"")</f>
        <v/>
      </c>
      <c r="V192" s="345" t="str">
        <f>IFERROR('Plan Actual'!W373/'Tiempos de producción'!$E192,"")</f>
        <v/>
      </c>
      <c r="W192" s="345" t="str">
        <f>IFERROR('Plan Actual'!X373/'Tiempos de producción'!$E192,"")</f>
        <v/>
      </c>
      <c r="X192" s="345" t="str">
        <f>IFERROR('Plan Actual'!Y373/'Tiempos de producción'!$E192,"")</f>
        <v/>
      </c>
      <c r="Y192" s="345" t="str">
        <f>IFERROR('Plan Actual'!Z373/'Tiempos de producción'!$E192,"")</f>
        <v/>
      </c>
      <c r="Z192" s="345" t="str">
        <f>IFERROR('Plan Actual'!AA373/'Tiempos de producción'!$E192,"")</f>
        <v/>
      </c>
      <c r="AA192" s="390"/>
    </row>
    <row r="193" spans="2:27">
      <c r="B193" s="194" t="s">
        <v>27</v>
      </c>
      <c r="C193" s="159">
        <f>'Plan Actual'!B401</f>
        <v>0</v>
      </c>
      <c r="D193" s="159">
        <f>'Plan Actual'!C401</f>
        <v>0</v>
      </c>
      <c r="E193" s="369" t="str">
        <f>IFERROR(VLOOKUP(C193,'[5]Base de Datos CSL'!$B$8:$J$297,9,FALSE),"")</f>
        <v/>
      </c>
      <c r="F193" s="345" t="str">
        <f>IFERROR('Plan Actual'!G403/'Tiempos de producción'!$E193,"")</f>
        <v/>
      </c>
      <c r="G193" s="345" t="str">
        <f>IFERROR('Plan Actual'!H375/'Tiempos de producción'!$E193,"")</f>
        <v/>
      </c>
      <c r="H193" s="345" t="str">
        <f>IFERROR('Plan Actual'!I375/'Tiempos de producción'!$E193,"")</f>
        <v/>
      </c>
      <c r="I193" s="345" t="str">
        <f>IFERROR('Plan Actual'!J375/'Tiempos de producción'!$E193,"")</f>
        <v/>
      </c>
      <c r="J193" s="345" t="str">
        <f>IFERROR('Plan Actual'!K375/'Tiempos de producción'!$E193,"")</f>
        <v/>
      </c>
      <c r="K193" s="345" t="str">
        <f>IFERROR('Plan Actual'!L375/'Tiempos de producción'!$E193,"")</f>
        <v/>
      </c>
      <c r="L193" s="345" t="str">
        <f>IFERROR('Plan Actual'!M375/'Tiempos de producción'!$E193,"")</f>
        <v/>
      </c>
      <c r="M193" s="345" t="str">
        <f>IFERROR('Plan Actual'!N375/'Tiempos de producción'!$E193,"")</f>
        <v/>
      </c>
      <c r="N193" s="345" t="str">
        <f>IFERROR('Plan Actual'!O375/'Tiempos de producción'!$E193,"")</f>
        <v/>
      </c>
      <c r="O193" s="345" t="str">
        <f>IFERROR('Plan Actual'!P375/'Tiempos de producción'!$E193,"")</f>
        <v/>
      </c>
      <c r="P193" s="345" t="str">
        <f>IFERROR('Plan Actual'!Q375/'Tiempos de producción'!$E193,"")</f>
        <v/>
      </c>
      <c r="Q193" s="345" t="str">
        <f>IFERROR('Plan Actual'!R375/'Tiempos de producción'!$E193,"")</f>
        <v/>
      </c>
      <c r="R193" s="345" t="str">
        <f>IFERROR('Plan Actual'!S375/'Tiempos de producción'!$E193,"")</f>
        <v/>
      </c>
      <c r="S193" s="345" t="str">
        <f>IFERROR('Plan Actual'!T375/'Tiempos de producción'!$E193,"")</f>
        <v/>
      </c>
      <c r="T193" s="345" t="str">
        <f>IFERROR('Plan Actual'!U375/'Tiempos de producción'!$E193,"")</f>
        <v/>
      </c>
      <c r="U193" s="345" t="str">
        <f>IFERROR('Plan Actual'!V375/'Tiempos de producción'!$E193,"")</f>
        <v/>
      </c>
      <c r="V193" s="345" t="str">
        <f>IFERROR('Plan Actual'!W375/'Tiempos de producción'!$E193,"")</f>
        <v/>
      </c>
      <c r="W193" s="345" t="str">
        <f>IFERROR('Plan Actual'!X375/'Tiempos de producción'!$E193,"")</f>
        <v/>
      </c>
      <c r="X193" s="345" t="str">
        <f>IFERROR('Plan Actual'!Y375/'Tiempos de producción'!$E193,"")</f>
        <v/>
      </c>
      <c r="Y193" s="345" t="str">
        <f>IFERROR('Plan Actual'!Z375/'Tiempos de producción'!$E193,"")</f>
        <v/>
      </c>
      <c r="Z193" s="345" t="str">
        <f>IFERROR('Plan Actual'!AA375/'Tiempos de producción'!$E193,"")</f>
        <v/>
      </c>
      <c r="AA193" s="390"/>
    </row>
    <row r="194" spans="2:27">
      <c r="B194" s="194" t="s">
        <v>27</v>
      </c>
      <c r="C194" s="159">
        <f>'Plan Actual'!B403</f>
        <v>0</v>
      </c>
      <c r="D194" s="159">
        <f>'Plan Actual'!C403</f>
        <v>0</v>
      </c>
      <c r="E194" s="369" t="str">
        <f>IFERROR(VLOOKUP(C194,'[5]Base de Datos CSL'!$B$8:$J$297,9,FALSE),"")</f>
        <v/>
      </c>
      <c r="F194" s="345" t="str">
        <f>IFERROR('Plan Actual'!G405/'Tiempos de producción'!$E194,"")</f>
        <v/>
      </c>
      <c r="G194" s="345" t="str">
        <f>IFERROR('Plan Actual'!H377/'Tiempos de producción'!$E194,"")</f>
        <v/>
      </c>
      <c r="H194" s="345" t="str">
        <f>IFERROR('Plan Actual'!I377/'Tiempos de producción'!$E194,"")</f>
        <v/>
      </c>
      <c r="I194" s="345" t="str">
        <f>IFERROR('Plan Actual'!J377/'Tiempos de producción'!$E194,"")</f>
        <v/>
      </c>
      <c r="J194" s="345" t="str">
        <f>IFERROR('Plan Actual'!K377/'Tiempos de producción'!$E194,"")</f>
        <v/>
      </c>
      <c r="K194" s="345" t="str">
        <f>IFERROR('Plan Actual'!L377/'Tiempos de producción'!$E194,"")</f>
        <v/>
      </c>
      <c r="L194" s="345" t="str">
        <f>IFERROR('Plan Actual'!M377/'Tiempos de producción'!$E194,"")</f>
        <v/>
      </c>
      <c r="M194" s="345" t="str">
        <f>IFERROR('Plan Actual'!N377/'Tiempos de producción'!$E194,"")</f>
        <v/>
      </c>
      <c r="N194" s="345" t="str">
        <f>IFERROR('Plan Actual'!O377/'Tiempos de producción'!$E194,"")</f>
        <v/>
      </c>
      <c r="O194" s="345" t="str">
        <f>IFERROR('Plan Actual'!P377/'Tiempos de producción'!$E194,"")</f>
        <v/>
      </c>
      <c r="P194" s="345" t="str">
        <f>IFERROR('Plan Actual'!Q377/'Tiempos de producción'!$E194,"")</f>
        <v/>
      </c>
      <c r="Q194" s="345" t="str">
        <f>IFERROR('Plan Actual'!R377/'Tiempos de producción'!$E194,"")</f>
        <v/>
      </c>
      <c r="R194" s="345" t="str">
        <f>IFERROR('Plan Actual'!S377/'Tiempos de producción'!$E194,"")</f>
        <v/>
      </c>
      <c r="S194" s="345" t="str">
        <f>IFERROR('Plan Actual'!T377/'Tiempos de producción'!$E194,"")</f>
        <v/>
      </c>
      <c r="T194" s="345" t="str">
        <f>IFERROR('Plan Actual'!U377/'Tiempos de producción'!$E194,"")</f>
        <v/>
      </c>
      <c r="U194" s="345" t="str">
        <f>IFERROR('Plan Actual'!V377/'Tiempos de producción'!$E194,"")</f>
        <v/>
      </c>
      <c r="V194" s="345" t="str">
        <f>IFERROR('Plan Actual'!W377/'Tiempos de producción'!$E194,"")</f>
        <v/>
      </c>
      <c r="W194" s="345" t="str">
        <f>IFERROR('Plan Actual'!X377/'Tiempos de producción'!$E194,"")</f>
        <v/>
      </c>
      <c r="X194" s="345" t="str">
        <f>IFERROR('Plan Actual'!Y377/'Tiempos de producción'!$E194,"")</f>
        <v/>
      </c>
      <c r="Y194" s="345" t="str">
        <f>IFERROR('Plan Actual'!Z377/'Tiempos de producción'!$E194,"")</f>
        <v/>
      </c>
      <c r="Z194" s="345" t="str">
        <f>IFERROR('Plan Actual'!AA377/'Tiempos de producción'!$E194,"")</f>
        <v/>
      </c>
      <c r="AA194" s="390"/>
    </row>
    <row r="195" spans="2:27">
      <c r="B195" s="194" t="s">
        <v>27</v>
      </c>
      <c r="C195" s="159">
        <f>'Plan Actual'!B405</f>
        <v>0</v>
      </c>
      <c r="D195" s="159">
        <f>'Plan Actual'!C405</f>
        <v>0</v>
      </c>
      <c r="E195" s="369" t="str">
        <f>IFERROR(VLOOKUP(C195,'[5]Base de Datos CSL'!$B$8:$J$297,9,FALSE),"")</f>
        <v/>
      </c>
      <c r="F195" s="345" t="str">
        <f>IFERROR('Plan Actual'!G407/'Tiempos de producción'!$E195,"")</f>
        <v/>
      </c>
      <c r="G195" s="345" t="str">
        <f>IFERROR('Plan Actual'!H379/'Tiempos de producción'!$E195,"")</f>
        <v/>
      </c>
      <c r="H195" s="345" t="str">
        <f>IFERROR('Plan Actual'!I379/'Tiempos de producción'!$E195,"")</f>
        <v/>
      </c>
      <c r="I195" s="345" t="str">
        <f>IFERROR('Plan Actual'!J379/'Tiempos de producción'!$E195,"")</f>
        <v/>
      </c>
      <c r="J195" s="345" t="str">
        <f>IFERROR('Plan Actual'!K379/'Tiempos de producción'!$E195,"")</f>
        <v/>
      </c>
      <c r="K195" s="345" t="str">
        <f>IFERROR('Plan Actual'!L379/'Tiempos de producción'!$E195,"")</f>
        <v/>
      </c>
      <c r="L195" s="345" t="str">
        <f>IFERROR('Plan Actual'!M379/'Tiempos de producción'!$E195,"")</f>
        <v/>
      </c>
      <c r="M195" s="345" t="str">
        <f>IFERROR('Plan Actual'!N379/'Tiempos de producción'!$E195,"")</f>
        <v/>
      </c>
      <c r="N195" s="345" t="str">
        <f>IFERROR('Plan Actual'!O379/'Tiempos de producción'!$E195,"")</f>
        <v/>
      </c>
      <c r="O195" s="345" t="str">
        <f>IFERROR('Plan Actual'!P379/'Tiempos de producción'!$E195,"")</f>
        <v/>
      </c>
      <c r="P195" s="345" t="str">
        <f>IFERROR('Plan Actual'!Q379/'Tiempos de producción'!$E195,"")</f>
        <v/>
      </c>
      <c r="Q195" s="345" t="str">
        <f>IFERROR('Plan Actual'!R379/'Tiempos de producción'!$E195,"")</f>
        <v/>
      </c>
      <c r="R195" s="345" t="str">
        <f>IFERROR('Plan Actual'!S379/'Tiempos de producción'!$E195,"")</f>
        <v/>
      </c>
      <c r="S195" s="345" t="str">
        <f>IFERROR('Plan Actual'!T379/'Tiempos de producción'!$E195,"")</f>
        <v/>
      </c>
      <c r="T195" s="345" t="str">
        <f>IFERROR('Plan Actual'!U379/'Tiempos de producción'!$E195,"")</f>
        <v/>
      </c>
      <c r="U195" s="345" t="str">
        <f>IFERROR('Plan Actual'!V379/'Tiempos de producción'!$E195,"")</f>
        <v/>
      </c>
      <c r="V195" s="345" t="str">
        <f>IFERROR('Plan Actual'!W379/'Tiempos de producción'!$E195,"")</f>
        <v/>
      </c>
      <c r="W195" s="345" t="str">
        <f>IFERROR('Plan Actual'!X379/'Tiempos de producción'!$E195,"")</f>
        <v/>
      </c>
      <c r="X195" s="345" t="str">
        <f>IFERROR('Plan Actual'!Y379/'Tiempos de producción'!$E195,"")</f>
        <v/>
      </c>
      <c r="Y195" s="345" t="str">
        <f>IFERROR('Plan Actual'!Z379/'Tiempos de producción'!$E195,"")</f>
        <v/>
      </c>
      <c r="Z195" s="345" t="str">
        <f>IFERROR('Plan Actual'!AA379/'Tiempos de producción'!$E195,"")</f>
        <v/>
      </c>
      <c r="AA195" s="390"/>
    </row>
    <row r="196" spans="2:27">
      <c r="B196" s="194" t="s">
        <v>27</v>
      </c>
      <c r="C196" s="159">
        <f>'Plan Actual'!B407</f>
        <v>0</v>
      </c>
      <c r="D196" s="159">
        <f>'Plan Actual'!C407</f>
        <v>0</v>
      </c>
      <c r="E196" s="369" t="str">
        <f>IFERROR(VLOOKUP(C196,'[5]Base de Datos CSL'!$B$8:$J$297,9,FALSE),"")</f>
        <v/>
      </c>
      <c r="F196" s="345" t="str">
        <f>IFERROR('Plan Actual'!G409/'Tiempos de producción'!$E196,"")</f>
        <v/>
      </c>
      <c r="G196" s="345" t="str">
        <f>IFERROR('Plan Actual'!H381/'Tiempos de producción'!$E196,"")</f>
        <v/>
      </c>
      <c r="H196" s="345" t="str">
        <f>IFERROR('Plan Actual'!I381/'Tiempos de producción'!$E196,"")</f>
        <v/>
      </c>
      <c r="I196" s="345" t="str">
        <f>IFERROR('Plan Actual'!J381/'Tiempos de producción'!$E196,"")</f>
        <v/>
      </c>
      <c r="J196" s="345" t="str">
        <f>IFERROR('Plan Actual'!K381/'Tiempos de producción'!$E196,"")</f>
        <v/>
      </c>
      <c r="K196" s="345" t="str">
        <f>IFERROR('Plan Actual'!L381/'Tiempos de producción'!$E196,"")</f>
        <v/>
      </c>
      <c r="L196" s="345" t="str">
        <f>IFERROR('Plan Actual'!M381/'Tiempos de producción'!$E196,"")</f>
        <v/>
      </c>
      <c r="M196" s="345" t="str">
        <f>IFERROR('Plan Actual'!N381/'Tiempos de producción'!$E196,"")</f>
        <v/>
      </c>
      <c r="N196" s="345" t="str">
        <f>IFERROR('Plan Actual'!O381/'Tiempos de producción'!$E196,"")</f>
        <v/>
      </c>
      <c r="O196" s="345" t="str">
        <f>IFERROR('Plan Actual'!P381/'Tiempos de producción'!$E196,"")</f>
        <v/>
      </c>
      <c r="P196" s="345" t="str">
        <f>IFERROR('Plan Actual'!Q381/'Tiempos de producción'!$E196,"")</f>
        <v/>
      </c>
      <c r="Q196" s="345" t="str">
        <f>IFERROR('Plan Actual'!R381/'Tiempos de producción'!$E196,"")</f>
        <v/>
      </c>
      <c r="R196" s="345" t="str">
        <f>IFERROR('Plan Actual'!S381/'Tiempos de producción'!$E196,"")</f>
        <v/>
      </c>
      <c r="S196" s="345" t="str">
        <f>IFERROR('Plan Actual'!T381/'Tiempos de producción'!$E196,"")</f>
        <v/>
      </c>
      <c r="T196" s="345" t="str">
        <f>IFERROR('Plan Actual'!U381/'Tiempos de producción'!$E196,"")</f>
        <v/>
      </c>
      <c r="U196" s="345" t="str">
        <f>IFERROR('Plan Actual'!V381/'Tiempos de producción'!$E196,"")</f>
        <v/>
      </c>
      <c r="V196" s="345" t="str">
        <f>IFERROR('Plan Actual'!W381/'Tiempos de producción'!$E196,"")</f>
        <v/>
      </c>
      <c r="W196" s="345" t="str">
        <f>IFERROR('Plan Actual'!X381/'Tiempos de producción'!$E196,"")</f>
        <v/>
      </c>
      <c r="X196" s="345" t="str">
        <f>IFERROR('Plan Actual'!Y381/'Tiempos de producción'!$E196,"")</f>
        <v/>
      </c>
      <c r="Y196" s="345" t="str">
        <f>IFERROR('Plan Actual'!Z381/'Tiempos de producción'!$E196,"")</f>
        <v/>
      </c>
      <c r="Z196" s="345" t="str">
        <f>IFERROR('Plan Actual'!AA381/'Tiempos de producción'!$E196,"")</f>
        <v/>
      </c>
      <c r="AA196" s="390"/>
    </row>
    <row r="197" spans="2:27">
      <c r="B197" s="194" t="s">
        <v>27</v>
      </c>
      <c r="C197" s="159">
        <f>'Plan Actual'!B409</f>
        <v>0</v>
      </c>
      <c r="D197" s="159">
        <f>'Plan Actual'!C409</f>
        <v>0</v>
      </c>
      <c r="E197" s="369" t="str">
        <f>IFERROR(VLOOKUP(C197,'[5]Base de Datos CSL'!$B$8:$J$297,9,FALSE),"")</f>
        <v/>
      </c>
      <c r="F197" s="345" t="str">
        <f>IFERROR('Plan Actual'!G411/'Tiempos de producción'!$E197,"")</f>
        <v/>
      </c>
      <c r="G197" s="345" t="str">
        <f>IFERROR('Plan Actual'!H383/'Tiempos de producción'!$E197,"")</f>
        <v/>
      </c>
      <c r="H197" s="345" t="str">
        <f>IFERROR('Plan Actual'!I383/'Tiempos de producción'!$E197,"")</f>
        <v/>
      </c>
      <c r="I197" s="345" t="str">
        <f>IFERROR('Plan Actual'!J383/'Tiempos de producción'!$E197,"")</f>
        <v/>
      </c>
      <c r="J197" s="345" t="str">
        <f>IFERROR('Plan Actual'!K383/'Tiempos de producción'!$E197,"")</f>
        <v/>
      </c>
      <c r="K197" s="345" t="str">
        <f>IFERROR('Plan Actual'!L383/'Tiempos de producción'!$E197,"")</f>
        <v/>
      </c>
      <c r="L197" s="345" t="str">
        <f>IFERROR('Plan Actual'!M383/'Tiempos de producción'!$E197,"")</f>
        <v/>
      </c>
      <c r="M197" s="345" t="str">
        <f>IFERROR('Plan Actual'!N383/'Tiempos de producción'!$E197,"")</f>
        <v/>
      </c>
      <c r="N197" s="345" t="str">
        <f>IFERROR('Plan Actual'!O383/'Tiempos de producción'!$E197,"")</f>
        <v/>
      </c>
      <c r="O197" s="345" t="str">
        <f>IFERROR('Plan Actual'!P383/'Tiempos de producción'!$E197,"")</f>
        <v/>
      </c>
      <c r="P197" s="345" t="str">
        <f>IFERROR('Plan Actual'!Q383/'Tiempos de producción'!$E197,"")</f>
        <v/>
      </c>
      <c r="Q197" s="345" t="str">
        <f>IFERROR('Plan Actual'!R383/'Tiempos de producción'!$E197,"")</f>
        <v/>
      </c>
      <c r="R197" s="345" t="str">
        <f>IFERROR('Plan Actual'!S383/'Tiempos de producción'!$E197,"")</f>
        <v/>
      </c>
      <c r="S197" s="345" t="str">
        <f>IFERROR('Plan Actual'!T383/'Tiempos de producción'!$E197,"")</f>
        <v/>
      </c>
      <c r="T197" s="345" t="str">
        <f>IFERROR('Plan Actual'!U383/'Tiempos de producción'!$E197,"")</f>
        <v/>
      </c>
      <c r="U197" s="345" t="str">
        <f>IFERROR('Plan Actual'!V383/'Tiempos de producción'!$E197,"")</f>
        <v/>
      </c>
      <c r="V197" s="345" t="str">
        <f>IFERROR('Plan Actual'!W383/'Tiempos de producción'!$E197,"")</f>
        <v/>
      </c>
      <c r="W197" s="345" t="str">
        <f>IFERROR('Plan Actual'!X383/'Tiempos de producción'!$E197,"")</f>
        <v/>
      </c>
      <c r="X197" s="345" t="str">
        <f>IFERROR('Plan Actual'!Y383/'Tiempos de producción'!$E197,"")</f>
        <v/>
      </c>
      <c r="Y197" s="345" t="str">
        <f>IFERROR('Plan Actual'!Z383/'Tiempos de producción'!$E197,"")</f>
        <v/>
      </c>
      <c r="Z197" s="345" t="str">
        <f>IFERROR('Plan Actual'!AA383/'Tiempos de producción'!$E197,"")</f>
        <v/>
      </c>
      <c r="AA197" s="390"/>
    </row>
    <row r="198" spans="2:27">
      <c r="B198" s="194" t="s">
        <v>27</v>
      </c>
      <c r="C198" s="159">
        <f>'Plan Actual'!B411</f>
        <v>0</v>
      </c>
      <c r="D198" s="159">
        <f>'Plan Actual'!C411</f>
        <v>0</v>
      </c>
      <c r="E198" s="369" t="str">
        <f>IFERROR(VLOOKUP(C198,'[5]Base de Datos CSL'!$B$8:$J$297,9,FALSE),"")</f>
        <v/>
      </c>
      <c r="F198" s="345" t="str">
        <f>IFERROR('Plan Actual'!G413/'Tiempos de producción'!$E198,"")</f>
        <v/>
      </c>
      <c r="G198" s="345" t="str">
        <f>IFERROR('Plan Actual'!H385/'Tiempos de producción'!$E198,"")</f>
        <v/>
      </c>
      <c r="H198" s="345" t="str">
        <f>IFERROR('Plan Actual'!I385/'Tiempos de producción'!$E198,"")</f>
        <v/>
      </c>
      <c r="I198" s="345" t="str">
        <f>IFERROR('Plan Actual'!J385/'Tiempos de producción'!$E198,"")</f>
        <v/>
      </c>
      <c r="J198" s="345" t="str">
        <f>IFERROR('Plan Actual'!K385/'Tiempos de producción'!$E198,"")</f>
        <v/>
      </c>
      <c r="K198" s="345" t="str">
        <f>IFERROR('Plan Actual'!L385/'Tiempos de producción'!$E198,"")</f>
        <v/>
      </c>
      <c r="L198" s="345" t="str">
        <f>IFERROR('Plan Actual'!M385/'Tiempos de producción'!$E198,"")</f>
        <v/>
      </c>
      <c r="M198" s="345" t="str">
        <f>IFERROR('Plan Actual'!N385/'Tiempos de producción'!$E198,"")</f>
        <v/>
      </c>
      <c r="N198" s="345" t="str">
        <f>IFERROR('Plan Actual'!O385/'Tiempos de producción'!$E198,"")</f>
        <v/>
      </c>
      <c r="O198" s="345" t="str">
        <f>IFERROR('Plan Actual'!P385/'Tiempos de producción'!$E198,"")</f>
        <v/>
      </c>
      <c r="P198" s="345" t="str">
        <f>IFERROR('Plan Actual'!Q385/'Tiempos de producción'!$E198,"")</f>
        <v/>
      </c>
      <c r="Q198" s="345" t="str">
        <f>IFERROR('Plan Actual'!R385/'Tiempos de producción'!$E198,"")</f>
        <v/>
      </c>
      <c r="R198" s="345" t="str">
        <f>IFERROR('Plan Actual'!S385/'Tiempos de producción'!$E198,"")</f>
        <v/>
      </c>
      <c r="S198" s="345" t="str">
        <f>IFERROR('Plan Actual'!T385/'Tiempos de producción'!$E198,"")</f>
        <v/>
      </c>
      <c r="T198" s="345" t="str">
        <f>IFERROR('Plan Actual'!U385/'Tiempos de producción'!$E198,"")</f>
        <v/>
      </c>
      <c r="U198" s="345" t="str">
        <f>IFERROR('Plan Actual'!V385/'Tiempos de producción'!$E198,"")</f>
        <v/>
      </c>
      <c r="V198" s="345" t="str">
        <f>IFERROR('Plan Actual'!W385/'Tiempos de producción'!$E198,"")</f>
        <v/>
      </c>
      <c r="W198" s="345" t="str">
        <f>IFERROR('Plan Actual'!X385/'Tiempos de producción'!$E198,"")</f>
        <v/>
      </c>
      <c r="X198" s="345" t="str">
        <f>IFERROR('Plan Actual'!Y385/'Tiempos de producción'!$E198,"")</f>
        <v/>
      </c>
      <c r="Y198" s="345" t="str">
        <f>IFERROR('Plan Actual'!Z385/'Tiempos de producción'!$E198,"")</f>
        <v/>
      </c>
      <c r="Z198" s="345" t="str">
        <f>IFERROR('Plan Actual'!AA385/'Tiempos de producción'!$E198,"")</f>
        <v/>
      </c>
      <c r="AA198" s="390"/>
    </row>
    <row r="199" spans="2:27">
      <c r="B199" s="194" t="s">
        <v>27</v>
      </c>
      <c r="C199" s="159">
        <f>'Plan Actual'!B413</f>
        <v>0</v>
      </c>
      <c r="D199" s="159">
        <f>'Plan Actual'!C413</f>
        <v>0</v>
      </c>
      <c r="E199" s="369" t="str">
        <f>IFERROR(VLOOKUP(C199,'[5]Base de Datos CSL'!$B$8:$J$297,9,FALSE),"")</f>
        <v/>
      </c>
      <c r="F199" s="345" t="str">
        <f>IFERROR('Plan Actual'!G415/'Tiempos de producción'!$E199,"")</f>
        <v/>
      </c>
      <c r="G199" s="345" t="str">
        <f>IFERROR('Plan Actual'!H387/'Tiempos de producción'!$E199,"")</f>
        <v/>
      </c>
      <c r="H199" s="345" t="str">
        <f>IFERROR('Plan Actual'!I387/'Tiempos de producción'!$E199,"")</f>
        <v/>
      </c>
      <c r="I199" s="345" t="str">
        <f>IFERROR('Plan Actual'!J387/'Tiempos de producción'!$E199,"")</f>
        <v/>
      </c>
      <c r="J199" s="345" t="str">
        <f>IFERROR('Plan Actual'!K387/'Tiempos de producción'!$E199,"")</f>
        <v/>
      </c>
      <c r="K199" s="345" t="str">
        <f>IFERROR('Plan Actual'!L387/'Tiempos de producción'!$E199,"")</f>
        <v/>
      </c>
      <c r="L199" s="345" t="str">
        <f>IFERROR('Plan Actual'!M387/'Tiempos de producción'!$E199,"")</f>
        <v/>
      </c>
      <c r="M199" s="345" t="str">
        <f>IFERROR('Plan Actual'!N387/'Tiempos de producción'!$E199,"")</f>
        <v/>
      </c>
      <c r="N199" s="345" t="str">
        <f>IFERROR('Plan Actual'!O387/'Tiempos de producción'!$E199,"")</f>
        <v/>
      </c>
      <c r="O199" s="345" t="str">
        <f>IFERROR('Plan Actual'!P387/'Tiempos de producción'!$E199,"")</f>
        <v/>
      </c>
      <c r="P199" s="345" t="str">
        <f>IFERROR('Plan Actual'!Q387/'Tiempos de producción'!$E199,"")</f>
        <v/>
      </c>
      <c r="Q199" s="345" t="str">
        <f>IFERROR('Plan Actual'!R387/'Tiempos de producción'!$E199,"")</f>
        <v/>
      </c>
      <c r="R199" s="345" t="str">
        <f>IFERROR('Plan Actual'!S387/'Tiempos de producción'!$E199,"")</f>
        <v/>
      </c>
      <c r="S199" s="345" t="str">
        <f>IFERROR('Plan Actual'!T387/'Tiempos de producción'!$E199,"")</f>
        <v/>
      </c>
      <c r="T199" s="345" t="str">
        <f>IFERROR('Plan Actual'!U387/'Tiempos de producción'!$E199,"")</f>
        <v/>
      </c>
      <c r="U199" s="345" t="str">
        <f>IFERROR('Plan Actual'!V387/'Tiempos de producción'!$E199,"")</f>
        <v/>
      </c>
      <c r="V199" s="345" t="str">
        <f>IFERROR('Plan Actual'!W387/'Tiempos de producción'!$E199,"")</f>
        <v/>
      </c>
      <c r="W199" s="345" t="str">
        <f>IFERROR('Plan Actual'!X387/'Tiempos de producción'!$E199,"")</f>
        <v/>
      </c>
      <c r="X199" s="345" t="str">
        <f>IFERROR('Plan Actual'!Y387/'Tiempos de producción'!$E199,"")</f>
        <v/>
      </c>
      <c r="Y199" s="345" t="str">
        <f>IFERROR('Plan Actual'!Z387/'Tiempos de producción'!$E199,"")</f>
        <v/>
      </c>
      <c r="Z199" s="345" t="str">
        <f>IFERROR('Plan Actual'!AA387/'Tiempos de producción'!$E199,"")</f>
        <v/>
      </c>
      <c r="AA199" s="390"/>
    </row>
    <row r="200" spans="2:27">
      <c r="B200" s="194" t="s">
        <v>27</v>
      </c>
      <c r="C200" s="159">
        <f>'Plan Actual'!B415</f>
        <v>0</v>
      </c>
      <c r="D200" s="159">
        <f>'Plan Actual'!C415</f>
        <v>0</v>
      </c>
      <c r="E200" s="369" t="str">
        <f>IFERROR(VLOOKUP(C200,'[5]Base de Datos CSL'!$B$8:$J$297,9,FALSE),"")</f>
        <v/>
      </c>
      <c r="F200" s="345" t="str">
        <f>IFERROR('Plan Actual'!G4017/'Tiempos de producción'!$E200,"")</f>
        <v/>
      </c>
      <c r="G200" s="345" t="str">
        <f>IFERROR('Plan Actual'!H389/'Tiempos de producción'!$E200,"")</f>
        <v/>
      </c>
      <c r="H200" s="345" t="str">
        <f>IFERROR('Plan Actual'!I389/'Tiempos de producción'!$E200,"")</f>
        <v/>
      </c>
      <c r="I200" s="345" t="str">
        <f>IFERROR('Plan Actual'!J389/'Tiempos de producción'!$E200,"")</f>
        <v/>
      </c>
      <c r="J200" s="345" t="str">
        <f>IFERROR('Plan Actual'!K389/'Tiempos de producción'!$E200,"")</f>
        <v/>
      </c>
      <c r="K200" s="345" t="str">
        <f>IFERROR('Plan Actual'!L389/'Tiempos de producción'!$E200,"")</f>
        <v/>
      </c>
      <c r="L200" s="345" t="str">
        <f>IFERROR('Plan Actual'!M389/'Tiempos de producción'!$E200,"")</f>
        <v/>
      </c>
      <c r="M200" s="345" t="str">
        <f>IFERROR('Plan Actual'!N389/'Tiempos de producción'!$E200,"")</f>
        <v/>
      </c>
      <c r="N200" s="345" t="str">
        <f>IFERROR('Plan Actual'!O389/'Tiempos de producción'!$E200,"")</f>
        <v/>
      </c>
      <c r="O200" s="345" t="str">
        <f>IFERROR('Plan Actual'!P389/'Tiempos de producción'!$E200,"")</f>
        <v/>
      </c>
      <c r="P200" s="345" t="str">
        <f>IFERROR('Plan Actual'!Q389/'Tiempos de producción'!$E200,"")</f>
        <v/>
      </c>
      <c r="Q200" s="345" t="str">
        <f>IFERROR('Plan Actual'!R389/'Tiempos de producción'!$E200,"")</f>
        <v/>
      </c>
      <c r="R200" s="345" t="str">
        <f>IFERROR('Plan Actual'!S389/'Tiempos de producción'!$E200,"")</f>
        <v/>
      </c>
      <c r="S200" s="345" t="str">
        <f>IFERROR('Plan Actual'!T389/'Tiempos de producción'!$E200,"")</f>
        <v/>
      </c>
      <c r="T200" s="345" t="str">
        <f>IFERROR('Plan Actual'!U389/'Tiempos de producción'!$E200,"")</f>
        <v/>
      </c>
      <c r="U200" s="345" t="str">
        <f>IFERROR('Plan Actual'!V389/'Tiempos de producción'!$E200,"")</f>
        <v/>
      </c>
      <c r="V200" s="345" t="str">
        <f>IFERROR('Plan Actual'!W389/'Tiempos de producción'!$E200,"")</f>
        <v/>
      </c>
      <c r="W200" s="345" t="str">
        <f>IFERROR('Plan Actual'!X389/'Tiempos de producción'!$E200,"")</f>
        <v/>
      </c>
      <c r="X200" s="345" t="str">
        <f>IFERROR('Plan Actual'!Y389/'Tiempos de producción'!$E200,"")</f>
        <v/>
      </c>
      <c r="Y200" s="345" t="str">
        <f>IFERROR('Plan Actual'!Z389/'Tiempos de producción'!$E200,"")</f>
        <v/>
      </c>
      <c r="Z200" s="345" t="str">
        <f>IFERROR('Plan Actual'!AA389/'Tiempos de producción'!$E200,"")</f>
        <v/>
      </c>
      <c r="AA200" s="390"/>
    </row>
    <row r="201" spans="2:27">
      <c r="B201" s="571" t="s">
        <v>27</v>
      </c>
      <c r="C201" s="387"/>
      <c r="D201" s="569" t="s">
        <v>569</v>
      </c>
      <c r="E201" s="387"/>
      <c r="F201" s="289">
        <f t="shared" ref="F201:Z201" si="17">SUM(F188:F200)</f>
        <v>0</v>
      </c>
      <c r="G201" s="289">
        <f t="shared" si="17"/>
        <v>0</v>
      </c>
      <c r="H201" s="289">
        <f t="shared" si="17"/>
        <v>0</v>
      </c>
      <c r="I201" s="289">
        <f t="shared" si="17"/>
        <v>0</v>
      </c>
      <c r="J201" s="289">
        <f t="shared" si="17"/>
        <v>0</v>
      </c>
      <c r="K201" s="289">
        <f t="shared" si="17"/>
        <v>0</v>
      </c>
      <c r="L201" s="289">
        <f t="shared" si="17"/>
        <v>0</v>
      </c>
      <c r="M201" s="289">
        <f t="shared" si="17"/>
        <v>0</v>
      </c>
      <c r="N201" s="289">
        <f t="shared" si="17"/>
        <v>0</v>
      </c>
      <c r="O201" s="289">
        <f t="shared" si="17"/>
        <v>0</v>
      </c>
      <c r="P201" s="289">
        <f t="shared" si="17"/>
        <v>0</v>
      </c>
      <c r="Q201" s="289">
        <f t="shared" si="17"/>
        <v>0</v>
      </c>
      <c r="R201" s="289">
        <f t="shared" si="17"/>
        <v>0</v>
      </c>
      <c r="S201" s="289">
        <f t="shared" si="17"/>
        <v>0</v>
      </c>
      <c r="T201" s="289">
        <f t="shared" si="17"/>
        <v>0</v>
      </c>
      <c r="U201" s="289">
        <f t="shared" si="17"/>
        <v>0</v>
      </c>
      <c r="V201" s="289">
        <f t="shared" si="17"/>
        <v>0</v>
      </c>
      <c r="W201" s="289">
        <f t="shared" si="17"/>
        <v>0</v>
      </c>
      <c r="X201" s="289">
        <f t="shared" si="17"/>
        <v>0</v>
      </c>
      <c r="Y201" s="289">
        <f t="shared" si="17"/>
        <v>0</v>
      </c>
      <c r="Z201" s="289">
        <f t="shared" si="17"/>
        <v>0</v>
      </c>
      <c r="AA201" s="374"/>
    </row>
    <row r="202" spans="2:27">
      <c r="B202" s="195" t="s">
        <v>28</v>
      </c>
      <c r="C202" s="159">
        <f>'Plan Actual'!B434</f>
        <v>0</v>
      </c>
      <c r="D202" s="159">
        <f>'Plan Actual'!C434</f>
        <v>0</v>
      </c>
      <c r="E202" s="369" t="str">
        <f>IFERROR(VLOOKUP(C202,'[5]Base de Datos CSL'!$B$8:$J$297,9,FALSE),"")</f>
        <v/>
      </c>
      <c r="F202" s="345" t="str">
        <f>IFERROR('Plan Actual'!G435/'Tiempos de producción'!$E202,"")</f>
        <v/>
      </c>
      <c r="G202" s="345" t="str">
        <f>IFERROR('Plan Actual'!H435/'Tiempos de producción'!$E202,"")</f>
        <v/>
      </c>
      <c r="H202" s="345" t="str">
        <f>IFERROR('Plan Actual'!I435/'Tiempos de producción'!$E202,"")</f>
        <v/>
      </c>
      <c r="I202" s="345" t="str">
        <f>IFERROR('Plan Actual'!J435/'Tiempos de producción'!$E202,"")</f>
        <v/>
      </c>
      <c r="J202" s="345" t="str">
        <f>IFERROR('Plan Actual'!K435/'Tiempos de producción'!$E202,"")</f>
        <v/>
      </c>
      <c r="K202" s="345" t="str">
        <f>IFERROR('Plan Actual'!L435/'Tiempos de producción'!$E202,"")</f>
        <v/>
      </c>
      <c r="L202" s="345" t="str">
        <f>IFERROR('Plan Actual'!M435/'Tiempos de producción'!$E202,"")</f>
        <v/>
      </c>
      <c r="M202" s="345" t="str">
        <f>IFERROR('Plan Actual'!N435/'Tiempos de producción'!$E202,"")</f>
        <v/>
      </c>
      <c r="N202" s="345" t="str">
        <f>IFERROR('Plan Actual'!O435/'Tiempos de producción'!$E202,"")</f>
        <v/>
      </c>
      <c r="O202" s="345" t="str">
        <f>IFERROR('Plan Actual'!P435/'Tiempos de producción'!$E202,"")</f>
        <v/>
      </c>
      <c r="P202" s="345" t="str">
        <f>IFERROR('Plan Actual'!Q435/'Tiempos de producción'!$E202,"")</f>
        <v/>
      </c>
      <c r="Q202" s="345" t="str">
        <f>IFERROR('Plan Actual'!R435/'Tiempos de producción'!$E202,"")</f>
        <v/>
      </c>
      <c r="R202" s="345" t="str">
        <f>IFERROR('Plan Actual'!S435/'Tiempos de producción'!$E202,"")</f>
        <v/>
      </c>
      <c r="S202" s="345" t="str">
        <f>IFERROR('Plan Actual'!T435/'Tiempos de producción'!$E202,"")</f>
        <v/>
      </c>
      <c r="T202" s="345" t="str">
        <f>IFERROR('Plan Actual'!U435/'Tiempos de producción'!$E202,"")</f>
        <v/>
      </c>
      <c r="U202" s="345" t="str">
        <f>IFERROR('Plan Actual'!V435/'Tiempos de producción'!$E202,"")</f>
        <v/>
      </c>
      <c r="V202" s="345" t="str">
        <f>IFERROR('Plan Actual'!W435/'Tiempos de producción'!$E202,"")</f>
        <v/>
      </c>
      <c r="W202" s="345" t="str">
        <f>IFERROR('Plan Actual'!X435/'Tiempos de producción'!$E202,"")</f>
        <v/>
      </c>
      <c r="X202" s="345" t="str">
        <f>IFERROR('Plan Actual'!Y435/'Tiempos de producción'!$E202,"")</f>
        <v/>
      </c>
      <c r="Y202" s="345" t="str">
        <f>IFERROR('Plan Actual'!Z435/'Tiempos de producción'!$E202,"")</f>
        <v/>
      </c>
      <c r="Z202" s="345" t="str">
        <f>IFERROR('Plan Actual'!AA435/'Tiempos de producción'!$E202,"")</f>
        <v/>
      </c>
      <c r="AA202" s="566">
        <f>SUM(F216:Z216)</f>
        <v>0</v>
      </c>
    </row>
    <row r="203" spans="2:27">
      <c r="B203" s="195" t="s">
        <v>28</v>
      </c>
      <c r="C203" s="159">
        <f>'Plan Actual'!B436</f>
        <v>0</v>
      </c>
      <c r="D203" s="159">
        <f>'Plan Actual'!C436</f>
        <v>0</v>
      </c>
      <c r="E203" s="369" t="str">
        <f>IFERROR(VLOOKUP(C203,'[5]Base de Datos CSL'!$B$8:$J$297,9,FALSE),"")</f>
        <v/>
      </c>
      <c r="F203" s="345" t="str">
        <f>IFERROR('Plan Actual'!G437/'Tiempos de producción'!$E203,"")</f>
        <v/>
      </c>
      <c r="G203" s="345" t="str">
        <f>IFERROR('Plan Actual'!H437/'Tiempos de producción'!$E203,"")</f>
        <v/>
      </c>
      <c r="H203" s="345" t="str">
        <f>IFERROR('Plan Actual'!I437/'Tiempos de producción'!$E203,"")</f>
        <v/>
      </c>
      <c r="I203" s="345" t="str">
        <f>IFERROR('Plan Actual'!J437/'Tiempos de producción'!$E203,"")</f>
        <v/>
      </c>
      <c r="J203" s="345" t="str">
        <f>IFERROR('Plan Actual'!K437/'Tiempos de producción'!$E203,"")</f>
        <v/>
      </c>
      <c r="K203" s="345" t="str">
        <f>IFERROR('Plan Actual'!L437/'Tiempos de producción'!$E203,"")</f>
        <v/>
      </c>
      <c r="L203" s="345" t="str">
        <f>IFERROR('Plan Actual'!M437/'Tiempos de producción'!$E203,"")</f>
        <v/>
      </c>
      <c r="M203" s="345" t="str">
        <f>IFERROR('Plan Actual'!N437/'Tiempos de producción'!$E203,"")</f>
        <v/>
      </c>
      <c r="N203" s="345" t="str">
        <f>IFERROR('Plan Actual'!O437/'Tiempos de producción'!$E203,"")</f>
        <v/>
      </c>
      <c r="O203" s="345" t="str">
        <f>IFERROR('Plan Actual'!P437/'Tiempos de producción'!$E203,"")</f>
        <v/>
      </c>
      <c r="P203" s="345" t="str">
        <f>IFERROR('Plan Actual'!Q437/'Tiempos de producción'!$E203,"")</f>
        <v/>
      </c>
      <c r="Q203" s="345" t="str">
        <f>IFERROR('Plan Actual'!R437/'Tiempos de producción'!$E203,"")</f>
        <v/>
      </c>
      <c r="R203" s="345" t="str">
        <f>IFERROR('Plan Actual'!S437/'Tiempos de producción'!$E203,"")</f>
        <v/>
      </c>
      <c r="S203" s="345" t="str">
        <f>IFERROR('Plan Actual'!T437/'Tiempos de producción'!$E203,"")</f>
        <v/>
      </c>
      <c r="T203" s="345" t="str">
        <f>IFERROR('Plan Actual'!U437/'Tiempos de producción'!$E203,"")</f>
        <v/>
      </c>
      <c r="U203" s="345" t="str">
        <f>IFERROR('Plan Actual'!V437/'Tiempos de producción'!$E203,"")</f>
        <v/>
      </c>
      <c r="V203" s="345" t="str">
        <f>IFERROR('Plan Actual'!W437/'Tiempos de producción'!$E203,"")</f>
        <v/>
      </c>
      <c r="W203" s="345" t="str">
        <f>IFERROR('Plan Actual'!X437/'Tiempos de producción'!$E203,"")</f>
        <v/>
      </c>
      <c r="X203" s="345" t="str">
        <f>IFERROR('Plan Actual'!Y437/'Tiempos de producción'!$E203,"")</f>
        <v/>
      </c>
      <c r="Y203" s="345" t="str">
        <f>IFERROR('Plan Actual'!Z437/'Tiempos de producción'!$E203,"")</f>
        <v/>
      </c>
      <c r="Z203" s="345" t="str">
        <f>IFERROR('Plan Actual'!AA437/'Tiempos de producción'!$E203,"")</f>
        <v/>
      </c>
      <c r="AA203" s="390"/>
    </row>
    <row r="204" spans="2:27">
      <c r="B204" s="195" t="s">
        <v>28</v>
      </c>
      <c r="C204" s="159">
        <f>'Plan Actual'!B438</f>
        <v>0</v>
      </c>
      <c r="D204" s="159">
        <f>'Plan Actual'!C438</f>
        <v>0</v>
      </c>
      <c r="E204" s="369" t="str">
        <f>IFERROR(VLOOKUP(C204,'[5]Base de Datos CSL'!$B$8:$J$297,9,FALSE),"")</f>
        <v/>
      </c>
      <c r="F204" s="345" t="str">
        <f>IFERROR('Plan Actual'!G439/'Tiempos de producción'!$E204,"")</f>
        <v/>
      </c>
      <c r="G204" s="345" t="str">
        <f>IFERROR('Plan Actual'!H439/'Tiempos de producción'!$E204,"")</f>
        <v/>
      </c>
      <c r="H204" s="345" t="str">
        <f>IFERROR('Plan Actual'!I439/'Tiempos de producción'!$E204,"")</f>
        <v/>
      </c>
      <c r="I204" s="345" t="str">
        <f>IFERROR('Plan Actual'!J439/'Tiempos de producción'!$E204,"")</f>
        <v/>
      </c>
      <c r="J204" s="345" t="str">
        <f>IFERROR('Plan Actual'!K439/'Tiempos de producción'!$E204,"")</f>
        <v/>
      </c>
      <c r="K204" s="345" t="str">
        <f>IFERROR('Plan Actual'!L439/'Tiempos de producción'!$E204,"")</f>
        <v/>
      </c>
      <c r="L204" s="345" t="str">
        <f>IFERROR('Plan Actual'!M439/'Tiempos de producción'!$E204,"")</f>
        <v/>
      </c>
      <c r="M204" s="345" t="str">
        <f>IFERROR('Plan Actual'!N439/'Tiempos de producción'!$E204,"")</f>
        <v/>
      </c>
      <c r="N204" s="345" t="str">
        <f>IFERROR('Plan Actual'!O439/'Tiempos de producción'!$E204,"")</f>
        <v/>
      </c>
      <c r="O204" s="345" t="str">
        <f>IFERROR('Plan Actual'!P439/'Tiempos de producción'!$E204,"")</f>
        <v/>
      </c>
      <c r="P204" s="345" t="str">
        <f>IFERROR('Plan Actual'!Q439/'Tiempos de producción'!$E204,"")</f>
        <v/>
      </c>
      <c r="Q204" s="345" t="str">
        <f>IFERROR('Plan Actual'!R439/'Tiempos de producción'!$E204,"")</f>
        <v/>
      </c>
      <c r="R204" s="345" t="str">
        <f>IFERROR('Plan Actual'!S439/'Tiempos de producción'!$E204,"")</f>
        <v/>
      </c>
      <c r="S204" s="345" t="str">
        <f>IFERROR('Plan Actual'!T439/'Tiempos de producción'!$E204,"")</f>
        <v/>
      </c>
      <c r="T204" s="345" t="str">
        <f>IFERROR('Plan Actual'!U439/'Tiempos de producción'!$E204,"")</f>
        <v/>
      </c>
      <c r="U204" s="345" t="str">
        <f>IFERROR('Plan Actual'!V439/'Tiempos de producción'!$E204,"")</f>
        <v/>
      </c>
      <c r="V204" s="345" t="str">
        <f>IFERROR('Plan Actual'!W439/'Tiempos de producción'!$E204,"")</f>
        <v/>
      </c>
      <c r="W204" s="345" t="str">
        <f>IFERROR('Plan Actual'!X439/'Tiempos de producción'!$E204,"")</f>
        <v/>
      </c>
      <c r="X204" s="345" t="str">
        <f>IFERROR('Plan Actual'!Y439/'Tiempos de producción'!$E204,"")</f>
        <v/>
      </c>
      <c r="Y204" s="345" t="str">
        <f>IFERROR('Plan Actual'!Z439/'Tiempos de producción'!$E204,"")</f>
        <v/>
      </c>
      <c r="Z204" s="345" t="str">
        <f>IFERROR('Plan Actual'!AA439/'Tiempos de producción'!$E204,"")</f>
        <v/>
      </c>
      <c r="AA204" s="390"/>
    </row>
    <row r="205" spans="2:27">
      <c r="B205" s="195" t="s">
        <v>28</v>
      </c>
      <c r="C205" s="159">
        <f>'Plan Actual'!B440</f>
        <v>0</v>
      </c>
      <c r="D205" s="159">
        <f>'Plan Actual'!C440</f>
        <v>0</v>
      </c>
      <c r="E205" s="369" t="str">
        <f>IFERROR(VLOOKUP(C205,'[5]Base de Datos CSL'!$B$8:$J$297,9,FALSE),"")</f>
        <v/>
      </c>
      <c r="F205" s="345" t="str">
        <f>IFERROR('Plan Actual'!G441/'Tiempos de producción'!$E205,"")</f>
        <v/>
      </c>
      <c r="G205" s="345" t="str">
        <f>IFERROR('Plan Actual'!H441/'Tiempos de producción'!$E205,"")</f>
        <v/>
      </c>
      <c r="H205" s="345" t="str">
        <f>IFERROR('Plan Actual'!I441/'Tiempos de producción'!$E205,"")</f>
        <v/>
      </c>
      <c r="I205" s="345" t="str">
        <f>IFERROR('Plan Actual'!J441/'Tiempos de producción'!$E205,"")</f>
        <v/>
      </c>
      <c r="J205" s="345" t="str">
        <f>IFERROR('Plan Actual'!K441/'Tiempos de producción'!$E205,"")</f>
        <v/>
      </c>
      <c r="K205" s="345" t="str">
        <f>IFERROR('Plan Actual'!L441/'Tiempos de producción'!$E205,"")</f>
        <v/>
      </c>
      <c r="L205" s="345" t="str">
        <f>IFERROR('Plan Actual'!M441/'Tiempos de producción'!$E205,"")</f>
        <v/>
      </c>
      <c r="M205" s="345" t="str">
        <f>IFERROR('Plan Actual'!N441/'Tiempos de producción'!$E205,"")</f>
        <v/>
      </c>
      <c r="N205" s="345" t="str">
        <f>IFERROR('Plan Actual'!O441/'Tiempos de producción'!$E205,"")</f>
        <v/>
      </c>
      <c r="O205" s="345" t="str">
        <f>IFERROR('Plan Actual'!P441/'Tiempos de producción'!$E205,"")</f>
        <v/>
      </c>
      <c r="P205" s="345" t="str">
        <f>IFERROR('Plan Actual'!Q441/'Tiempos de producción'!$E205,"")</f>
        <v/>
      </c>
      <c r="Q205" s="345" t="str">
        <f>IFERROR('Plan Actual'!R441/'Tiempos de producción'!$E205,"")</f>
        <v/>
      </c>
      <c r="R205" s="345" t="str">
        <f>IFERROR('Plan Actual'!S441/'Tiempos de producción'!$E205,"")</f>
        <v/>
      </c>
      <c r="S205" s="345" t="str">
        <f>IFERROR('Plan Actual'!T441/'Tiempos de producción'!$E205,"")</f>
        <v/>
      </c>
      <c r="T205" s="345" t="str">
        <f>IFERROR('Plan Actual'!U441/'Tiempos de producción'!$E205,"")</f>
        <v/>
      </c>
      <c r="U205" s="345" t="str">
        <f>IFERROR('Plan Actual'!V441/'Tiempos de producción'!$E205,"")</f>
        <v/>
      </c>
      <c r="V205" s="345" t="str">
        <f>IFERROR('Plan Actual'!W441/'Tiempos de producción'!$E205,"")</f>
        <v/>
      </c>
      <c r="W205" s="345" t="str">
        <f>IFERROR('Plan Actual'!X441/'Tiempos de producción'!$E205,"")</f>
        <v/>
      </c>
      <c r="X205" s="345" t="str">
        <f>IFERROR('Plan Actual'!Y441/'Tiempos de producción'!$E205,"")</f>
        <v/>
      </c>
      <c r="Y205" s="345" t="str">
        <f>IFERROR('Plan Actual'!Z441/'Tiempos de producción'!$E205,"")</f>
        <v/>
      </c>
      <c r="Z205" s="345" t="str">
        <f>IFERROR('Plan Actual'!AA441/'Tiempos de producción'!$E205,"")</f>
        <v/>
      </c>
      <c r="AA205" s="390"/>
    </row>
    <row r="206" spans="2:27">
      <c r="B206" s="195" t="s">
        <v>28</v>
      </c>
      <c r="C206" s="159">
        <f>'Plan Actual'!B442</f>
        <v>0</v>
      </c>
      <c r="D206" s="159">
        <f>'Plan Actual'!C442</f>
        <v>0</v>
      </c>
      <c r="E206" s="369" t="str">
        <f>IFERROR(VLOOKUP(C206,'[5]Base de Datos CSL'!$B$8:$J$297,9,FALSE),"")</f>
        <v/>
      </c>
      <c r="F206" s="345" t="str">
        <f>IFERROR('Plan Actual'!G443/'Tiempos de producción'!$E206,"")</f>
        <v/>
      </c>
      <c r="G206" s="345" t="str">
        <f>IFERROR('Plan Actual'!H443/'Tiempos de producción'!$E206,"")</f>
        <v/>
      </c>
      <c r="H206" s="345" t="str">
        <f>IFERROR('Plan Actual'!I443/'Tiempos de producción'!$E206,"")</f>
        <v/>
      </c>
      <c r="I206" s="345" t="str">
        <f>IFERROR('Plan Actual'!J443/'Tiempos de producción'!$E206,"")</f>
        <v/>
      </c>
      <c r="J206" s="345" t="str">
        <f>IFERROR('Plan Actual'!K443/'Tiempos de producción'!$E206,"")</f>
        <v/>
      </c>
      <c r="K206" s="345" t="str">
        <f>IFERROR('Plan Actual'!L443/'Tiempos de producción'!$E206,"")</f>
        <v/>
      </c>
      <c r="L206" s="345" t="str">
        <f>IFERROR('Plan Actual'!M443/'Tiempos de producción'!$E206,"")</f>
        <v/>
      </c>
      <c r="M206" s="345" t="str">
        <f>IFERROR('Plan Actual'!N443/'Tiempos de producción'!$E206,"")</f>
        <v/>
      </c>
      <c r="N206" s="345" t="str">
        <f>IFERROR('Plan Actual'!O443/'Tiempos de producción'!$E206,"")</f>
        <v/>
      </c>
      <c r="O206" s="345" t="str">
        <f>IFERROR('Plan Actual'!P443/'Tiempos de producción'!$E206,"")</f>
        <v/>
      </c>
      <c r="P206" s="345" t="str">
        <f>IFERROR('Plan Actual'!Q443/'Tiempos de producción'!$E206,"")</f>
        <v/>
      </c>
      <c r="Q206" s="345" t="str">
        <f>IFERROR('Plan Actual'!R443/'Tiempos de producción'!$E206,"")</f>
        <v/>
      </c>
      <c r="R206" s="345" t="str">
        <f>IFERROR('Plan Actual'!S443/'Tiempos de producción'!$E206,"")</f>
        <v/>
      </c>
      <c r="S206" s="345" t="str">
        <f>IFERROR('Plan Actual'!T443/'Tiempos de producción'!$E206,"")</f>
        <v/>
      </c>
      <c r="T206" s="345" t="str">
        <f>IFERROR('Plan Actual'!U443/'Tiempos de producción'!$E206,"")</f>
        <v/>
      </c>
      <c r="U206" s="345" t="str">
        <f>IFERROR('Plan Actual'!V443/'Tiempos de producción'!$E206,"")</f>
        <v/>
      </c>
      <c r="V206" s="345" t="str">
        <f>IFERROR('Plan Actual'!W443/'Tiempos de producción'!$E206,"")</f>
        <v/>
      </c>
      <c r="W206" s="345" t="str">
        <f>IFERROR('Plan Actual'!X443/'Tiempos de producción'!$E206,"")</f>
        <v/>
      </c>
      <c r="X206" s="345" t="str">
        <f>IFERROR('Plan Actual'!Y443/'Tiempos de producción'!$E206,"")</f>
        <v/>
      </c>
      <c r="Y206" s="345" t="str">
        <f>IFERROR('Plan Actual'!Z443/'Tiempos de producción'!$E206,"")</f>
        <v/>
      </c>
      <c r="Z206" s="345" t="str">
        <f>IFERROR('Plan Actual'!AA443/'Tiempos de producción'!$E206,"")</f>
        <v/>
      </c>
      <c r="AA206" s="390"/>
    </row>
    <row r="207" spans="2:27">
      <c r="B207" s="195" t="s">
        <v>28</v>
      </c>
      <c r="C207" s="159">
        <f>'Plan Actual'!B444</f>
        <v>0</v>
      </c>
      <c r="D207" s="159">
        <f>'Plan Actual'!C444</f>
        <v>0</v>
      </c>
      <c r="E207" s="369" t="str">
        <f>IFERROR(VLOOKUP(C207,'[5]Base de Datos CSL'!$B$8:$J$297,9,FALSE),"")</f>
        <v/>
      </c>
      <c r="F207" s="345" t="str">
        <f>IFERROR('Plan Actual'!G445/'Tiempos de producción'!$E207,"")</f>
        <v/>
      </c>
      <c r="G207" s="345" t="str">
        <f>IFERROR('Plan Actual'!H445/'Tiempos de producción'!$E207,"")</f>
        <v/>
      </c>
      <c r="H207" s="345" t="str">
        <f>IFERROR('Plan Actual'!I445/'Tiempos de producción'!$E207,"")</f>
        <v/>
      </c>
      <c r="I207" s="345" t="str">
        <f>IFERROR('Plan Actual'!J445/'Tiempos de producción'!$E207,"")</f>
        <v/>
      </c>
      <c r="J207" s="345" t="str">
        <f>IFERROR('Plan Actual'!K445/'Tiempos de producción'!$E207,"")</f>
        <v/>
      </c>
      <c r="K207" s="345" t="str">
        <f>IFERROR('Plan Actual'!L445/'Tiempos de producción'!$E207,"")</f>
        <v/>
      </c>
      <c r="L207" s="345" t="str">
        <f>IFERROR('Plan Actual'!M445/'Tiempos de producción'!$E207,"")</f>
        <v/>
      </c>
      <c r="M207" s="345" t="str">
        <f>IFERROR('Plan Actual'!N445/'Tiempos de producción'!$E207,"")</f>
        <v/>
      </c>
      <c r="N207" s="345" t="str">
        <f>IFERROR('Plan Actual'!O445/'Tiempos de producción'!$E207,"")</f>
        <v/>
      </c>
      <c r="O207" s="345" t="str">
        <f>IFERROR('Plan Actual'!P445/'Tiempos de producción'!$E207,"")</f>
        <v/>
      </c>
      <c r="P207" s="345" t="str">
        <f>IFERROR('Plan Actual'!Q445/'Tiempos de producción'!$E207,"")</f>
        <v/>
      </c>
      <c r="Q207" s="345" t="str">
        <f>IFERROR('Plan Actual'!R445/'Tiempos de producción'!$E207,"")</f>
        <v/>
      </c>
      <c r="R207" s="345" t="str">
        <f>IFERROR('Plan Actual'!S445/'Tiempos de producción'!$E207,"")</f>
        <v/>
      </c>
      <c r="S207" s="345" t="str">
        <f>IFERROR('Plan Actual'!T445/'Tiempos de producción'!$E207,"")</f>
        <v/>
      </c>
      <c r="T207" s="345" t="str">
        <f>IFERROR('Plan Actual'!U445/'Tiempos de producción'!$E207,"")</f>
        <v/>
      </c>
      <c r="U207" s="345" t="str">
        <f>IFERROR('Plan Actual'!V445/'Tiempos de producción'!$E207,"")</f>
        <v/>
      </c>
      <c r="V207" s="345" t="str">
        <f>IFERROR('Plan Actual'!W445/'Tiempos de producción'!$E207,"")</f>
        <v/>
      </c>
      <c r="W207" s="345" t="str">
        <f>IFERROR('Plan Actual'!X445/'Tiempos de producción'!$E207,"")</f>
        <v/>
      </c>
      <c r="X207" s="345" t="str">
        <f>IFERROR('Plan Actual'!Y445/'Tiempos de producción'!$E207,"")</f>
        <v/>
      </c>
      <c r="Y207" s="345" t="str">
        <f>IFERROR('Plan Actual'!Z445/'Tiempos de producción'!$E207,"")</f>
        <v/>
      </c>
      <c r="Z207" s="345" t="str">
        <f>IFERROR('Plan Actual'!AA445/'Tiempos de producción'!$E207,"")</f>
        <v/>
      </c>
      <c r="AA207" s="390"/>
    </row>
    <row r="208" spans="2:27">
      <c r="B208" s="195" t="s">
        <v>28</v>
      </c>
      <c r="C208" s="159">
        <f>'Plan Actual'!B446</f>
        <v>0</v>
      </c>
      <c r="D208" s="159">
        <f>'Plan Actual'!C446</f>
        <v>0</v>
      </c>
      <c r="E208" s="369" t="str">
        <f>IFERROR(VLOOKUP(C208,'[5]Base de Datos CSL'!$B$8:$J$297,9,FALSE),"")</f>
        <v/>
      </c>
      <c r="F208" s="345" t="str">
        <f>IFERROR('Plan Actual'!G447/'Tiempos de producción'!$E208,"")</f>
        <v/>
      </c>
      <c r="G208" s="345" t="str">
        <f>IFERROR('Plan Actual'!H447/'Tiempos de producción'!$E208,"")</f>
        <v/>
      </c>
      <c r="H208" s="345" t="str">
        <f>IFERROR('Plan Actual'!I447/'Tiempos de producción'!$E208,"")</f>
        <v/>
      </c>
      <c r="I208" s="345" t="str">
        <f>IFERROR('Plan Actual'!J447/'Tiempos de producción'!$E208,"")</f>
        <v/>
      </c>
      <c r="J208" s="345" t="str">
        <f>IFERROR('Plan Actual'!K447/'Tiempos de producción'!$E208,"")</f>
        <v/>
      </c>
      <c r="K208" s="345" t="str">
        <f>IFERROR('Plan Actual'!L447/'Tiempos de producción'!$E208,"")</f>
        <v/>
      </c>
      <c r="L208" s="345" t="str">
        <f>IFERROR('Plan Actual'!M447/'Tiempos de producción'!$E208,"")</f>
        <v/>
      </c>
      <c r="M208" s="345" t="str">
        <f>IFERROR('Plan Actual'!N447/'Tiempos de producción'!$E208,"")</f>
        <v/>
      </c>
      <c r="N208" s="345" t="str">
        <f>IFERROR('Plan Actual'!O447/'Tiempos de producción'!$E208,"")</f>
        <v/>
      </c>
      <c r="O208" s="345" t="str">
        <f>IFERROR('Plan Actual'!P447/'Tiempos de producción'!$E208,"")</f>
        <v/>
      </c>
      <c r="P208" s="345" t="str">
        <f>IFERROR('Plan Actual'!Q447/'Tiempos de producción'!$E208,"")</f>
        <v/>
      </c>
      <c r="Q208" s="345" t="str">
        <f>IFERROR('Plan Actual'!R447/'Tiempos de producción'!$E208,"")</f>
        <v/>
      </c>
      <c r="R208" s="345" t="str">
        <f>IFERROR('Plan Actual'!S447/'Tiempos de producción'!$E208,"")</f>
        <v/>
      </c>
      <c r="S208" s="345" t="str">
        <f>IFERROR('Plan Actual'!T447/'Tiempos de producción'!$E208,"")</f>
        <v/>
      </c>
      <c r="T208" s="345" t="str">
        <f>IFERROR('Plan Actual'!U447/'Tiempos de producción'!$E208,"")</f>
        <v/>
      </c>
      <c r="U208" s="345" t="str">
        <f>IFERROR('Plan Actual'!V447/'Tiempos de producción'!$E208,"")</f>
        <v/>
      </c>
      <c r="V208" s="345" t="str">
        <f>IFERROR('Plan Actual'!W447/'Tiempos de producción'!$E208,"")</f>
        <v/>
      </c>
      <c r="W208" s="345" t="str">
        <f>IFERROR('Plan Actual'!X447/'Tiempos de producción'!$E208,"")</f>
        <v/>
      </c>
      <c r="X208" s="345" t="str">
        <f>IFERROR('Plan Actual'!Y447/'Tiempos de producción'!$E208,"")</f>
        <v/>
      </c>
      <c r="Y208" s="345" t="str">
        <f>IFERROR('Plan Actual'!Z447/'Tiempos de producción'!$E208,"")</f>
        <v/>
      </c>
      <c r="Z208" s="345" t="str">
        <f>IFERROR('Plan Actual'!AA447/'Tiempos de producción'!$E208,"")</f>
        <v/>
      </c>
      <c r="AA208" s="390"/>
    </row>
    <row r="209" spans="2:27">
      <c r="B209" s="195" t="s">
        <v>28</v>
      </c>
      <c r="C209" s="159">
        <f>'Plan Actual'!B448</f>
        <v>0</v>
      </c>
      <c r="D209" s="159">
        <f>'Plan Actual'!C448</f>
        <v>0</v>
      </c>
      <c r="E209" s="369" t="str">
        <f>IFERROR(VLOOKUP(C209,'[5]Base de Datos CSL'!$B$8:$J$297,9,FALSE),"")</f>
        <v/>
      </c>
      <c r="F209" s="345" t="str">
        <f>IFERROR('Plan Actual'!G449/'Tiempos de producción'!$E209,"")</f>
        <v/>
      </c>
      <c r="G209" s="345" t="str">
        <f>IFERROR('Plan Actual'!H449/'Tiempos de producción'!$E209,"")</f>
        <v/>
      </c>
      <c r="H209" s="345" t="str">
        <f>IFERROR('Plan Actual'!I449/'Tiempos de producción'!$E209,"")</f>
        <v/>
      </c>
      <c r="I209" s="345" t="str">
        <f>IFERROR('Plan Actual'!J449/'Tiempos de producción'!$E209,"")</f>
        <v/>
      </c>
      <c r="J209" s="345" t="str">
        <f>IFERROR('Plan Actual'!K449/'Tiempos de producción'!$E209,"")</f>
        <v/>
      </c>
      <c r="K209" s="345" t="str">
        <f>IFERROR('Plan Actual'!L449/'Tiempos de producción'!$E209,"")</f>
        <v/>
      </c>
      <c r="L209" s="345" t="str">
        <f>IFERROR('Plan Actual'!M449/'Tiempos de producción'!$E209,"")</f>
        <v/>
      </c>
      <c r="M209" s="345" t="str">
        <f>IFERROR('Plan Actual'!N449/'Tiempos de producción'!$E209,"")</f>
        <v/>
      </c>
      <c r="N209" s="345" t="str">
        <f>IFERROR('Plan Actual'!O449/'Tiempos de producción'!$E209,"")</f>
        <v/>
      </c>
      <c r="O209" s="345" t="str">
        <f>IFERROR('Plan Actual'!P449/'Tiempos de producción'!$E209,"")</f>
        <v/>
      </c>
      <c r="P209" s="345" t="str">
        <f>IFERROR('Plan Actual'!Q449/'Tiempos de producción'!$E209,"")</f>
        <v/>
      </c>
      <c r="Q209" s="345" t="str">
        <f>IFERROR('Plan Actual'!R449/'Tiempos de producción'!$E209,"")</f>
        <v/>
      </c>
      <c r="R209" s="345" t="str">
        <f>IFERROR('Plan Actual'!S449/'Tiempos de producción'!$E209,"")</f>
        <v/>
      </c>
      <c r="S209" s="345" t="str">
        <f>IFERROR('Plan Actual'!T449/'Tiempos de producción'!$E209,"")</f>
        <v/>
      </c>
      <c r="T209" s="345" t="str">
        <f>IFERROR('Plan Actual'!U449/'Tiempos de producción'!$E209,"")</f>
        <v/>
      </c>
      <c r="U209" s="345" t="str">
        <f>IFERROR('Plan Actual'!V449/'Tiempos de producción'!$E209,"")</f>
        <v/>
      </c>
      <c r="V209" s="345" t="str">
        <f>IFERROR('Plan Actual'!W449/'Tiempos de producción'!$E209,"")</f>
        <v/>
      </c>
      <c r="W209" s="345" t="str">
        <f>IFERROR('Plan Actual'!X449/'Tiempos de producción'!$E209,"")</f>
        <v/>
      </c>
      <c r="X209" s="345" t="str">
        <f>IFERROR('Plan Actual'!Y449/'Tiempos de producción'!$E209,"")</f>
        <v/>
      </c>
      <c r="Y209" s="345" t="str">
        <f>IFERROR('Plan Actual'!Z449/'Tiempos de producción'!$E209,"")</f>
        <v/>
      </c>
      <c r="Z209" s="345" t="str">
        <f>IFERROR('Plan Actual'!AA449/'Tiempos de producción'!$E209,"")</f>
        <v/>
      </c>
      <c r="AA209" s="390"/>
    </row>
    <row r="210" spans="2:27">
      <c r="B210" s="195" t="s">
        <v>28</v>
      </c>
      <c r="C210" s="159">
        <f>'Plan Actual'!B450</f>
        <v>0</v>
      </c>
      <c r="D210" s="159">
        <f>'Plan Actual'!C450</f>
        <v>0</v>
      </c>
      <c r="E210" s="369" t="str">
        <f>IFERROR(VLOOKUP(C210,'[5]Base de Datos CSL'!$B$8:$J$297,9,FALSE),"")</f>
        <v/>
      </c>
      <c r="F210" s="345" t="str">
        <f>IFERROR('Plan Actual'!G451/'Tiempos de producción'!$E210,"")</f>
        <v/>
      </c>
      <c r="G210" s="345" t="str">
        <f>IFERROR('Plan Actual'!H451/'Tiempos de producción'!$E210,"")</f>
        <v/>
      </c>
      <c r="H210" s="345" t="str">
        <f>IFERROR('Plan Actual'!I451/'Tiempos de producción'!$E210,"")</f>
        <v/>
      </c>
      <c r="I210" s="345" t="str">
        <f>IFERROR('Plan Actual'!J451/'Tiempos de producción'!$E210,"")</f>
        <v/>
      </c>
      <c r="J210" s="345" t="str">
        <f>IFERROR('Plan Actual'!K451/'Tiempos de producción'!$E210,"")</f>
        <v/>
      </c>
      <c r="K210" s="345" t="str">
        <f>IFERROR('Plan Actual'!L451/'Tiempos de producción'!$E210,"")</f>
        <v/>
      </c>
      <c r="L210" s="345" t="str">
        <f>IFERROR('Plan Actual'!M451/'Tiempos de producción'!$E210,"")</f>
        <v/>
      </c>
      <c r="M210" s="345" t="str">
        <f>IFERROR('Plan Actual'!N451/'Tiempos de producción'!$E210,"")</f>
        <v/>
      </c>
      <c r="N210" s="345" t="str">
        <f>IFERROR('Plan Actual'!O451/'Tiempos de producción'!$E210,"")</f>
        <v/>
      </c>
      <c r="O210" s="345" t="str">
        <f>IFERROR('Plan Actual'!P451/'Tiempos de producción'!$E210,"")</f>
        <v/>
      </c>
      <c r="P210" s="345" t="str">
        <f>IFERROR('Plan Actual'!Q451/'Tiempos de producción'!$E210,"")</f>
        <v/>
      </c>
      <c r="Q210" s="345" t="str">
        <f>IFERROR('Plan Actual'!R451/'Tiempos de producción'!$E210,"")</f>
        <v/>
      </c>
      <c r="R210" s="345" t="str">
        <f>IFERROR('Plan Actual'!S451/'Tiempos de producción'!$E210,"")</f>
        <v/>
      </c>
      <c r="S210" s="345" t="str">
        <f>IFERROR('Plan Actual'!T451/'Tiempos de producción'!$E210,"")</f>
        <v/>
      </c>
      <c r="T210" s="345" t="str">
        <f>IFERROR('Plan Actual'!U451/'Tiempos de producción'!$E210,"")</f>
        <v/>
      </c>
      <c r="U210" s="345" t="str">
        <f>IFERROR('Plan Actual'!V451/'Tiempos de producción'!$E210,"")</f>
        <v/>
      </c>
      <c r="V210" s="345" t="str">
        <f>IFERROR('Plan Actual'!W451/'Tiempos de producción'!$E210,"")</f>
        <v/>
      </c>
      <c r="W210" s="345" t="str">
        <f>IFERROR('Plan Actual'!X451/'Tiempos de producción'!$E210,"")</f>
        <v/>
      </c>
      <c r="X210" s="345" t="str">
        <f>IFERROR('Plan Actual'!Y451/'Tiempos de producción'!$E210,"")</f>
        <v/>
      </c>
      <c r="Y210" s="345" t="str">
        <f>IFERROR('Plan Actual'!Z451/'Tiempos de producción'!$E210,"")</f>
        <v/>
      </c>
      <c r="Z210" s="345" t="str">
        <f>IFERROR('Plan Actual'!AA451/'Tiempos de producción'!$E210,"")</f>
        <v/>
      </c>
      <c r="AA210" s="390"/>
    </row>
    <row r="211" spans="2:27">
      <c r="B211" s="195" t="s">
        <v>28</v>
      </c>
      <c r="C211" s="159">
        <f>'Plan Actual'!B452</f>
        <v>0</v>
      </c>
      <c r="D211" s="159">
        <f>'Plan Actual'!C452</f>
        <v>0</v>
      </c>
      <c r="E211" s="369" t="str">
        <f>IFERROR(VLOOKUP(C211,'[5]Base de Datos CSL'!$B$8:$J$297,9,FALSE),"")</f>
        <v/>
      </c>
      <c r="F211" s="345" t="str">
        <f>IFERROR('Plan Actual'!G453/'Tiempos de producción'!$E211,"")</f>
        <v/>
      </c>
      <c r="G211" s="345" t="str">
        <f>IFERROR('Plan Actual'!H453/'Tiempos de producción'!$E211,"")</f>
        <v/>
      </c>
      <c r="H211" s="345" t="str">
        <f>IFERROR('Plan Actual'!I453/'Tiempos de producción'!$E211,"")</f>
        <v/>
      </c>
      <c r="I211" s="345" t="str">
        <f>IFERROR('Plan Actual'!J453/'Tiempos de producción'!$E211,"")</f>
        <v/>
      </c>
      <c r="J211" s="345" t="str">
        <f>IFERROR('Plan Actual'!K453/'Tiempos de producción'!$E211,"")</f>
        <v/>
      </c>
      <c r="K211" s="345" t="str">
        <f>IFERROR('Plan Actual'!L453/'Tiempos de producción'!$E211,"")</f>
        <v/>
      </c>
      <c r="L211" s="345" t="str">
        <f>IFERROR('Plan Actual'!M453/'Tiempos de producción'!$E211,"")</f>
        <v/>
      </c>
      <c r="M211" s="345" t="str">
        <f>IFERROR('Plan Actual'!N453/'Tiempos de producción'!$E211,"")</f>
        <v/>
      </c>
      <c r="N211" s="345" t="str">
        <f>IFERROR('Plan Actual'!O453/'Tiempos de producción'!$E211,"")</f>
        <v/>
      </c>
      <c r="O211" s="345" t="str">
        <f>IFERROR('Plan Actual'!P453/'Tiempos de producción'!$E211,"")</f>
        <v/>
      </c>
      <c r="P211" s="345" t="str">
        <f>IFERROR('Plan Actual'!Q453/'Tiempos de producción'!$E211,"")</f>
        <v/>
      </c>
      <c r="Q211" s="345" t="str">
        <f>IFERROR('Plan Actual'!R453/'Tiempos de producción'!$E211,"")</f>
        <v/>
      </c>
      <c r="R211" s="345" t="str">
        <f>IFERROR('Plan Actual'!S453/'Tiempos de producción'!$E211,"")</f>
        <v/>
      </c>
      <c r="S211" s="345" t="str">
        <f>IFERROR('Plan Actual'!T453/'Tiempos de producción'!$E211,"")</f>
        <v/>
      </c>
      <c r="T211" s="345" t="str">
        <f>IFERROR('Plan Actual'!U453/'Tiempos de producción'!$E211,"")</f>
        <v/>
      </c>
      <c r="U211" s="345" t="str">
        <f>IFERROR('Plan Actual'!V453/'Tiempos de producción'!$E211,"")</f>
        <v/>
      </c>
      <c r="V211" s="345" t="str">
        <f>IFERROR('Plan Actual'!W453/'Tiempos de producción'!$E211,"")</f>
        <v/>
      </c>
      <c r="W211" s="345" t="str">
        <f>IFERROR('Plan Actual'!X453/'Tiempos de producción'!$E211,"")</f>
        <v/>
      </c>
      <c r="X211" s="345" t="str">
        <f>IFERROR('Plan Actual'!Y453/'Tiempos de producción'!$E211,"")</f>
        <v/>
      </c>
      <c r="Y211" s="345" t="str">
        <f>IFERROR('Plan Actual'!Z453/'Tiempos de producción'!$E211,"")</f>
        <v/>
      </c>
      <c r="Z211" s="345" t="str">
        <f>IFERROR('Plan Actual'!AA453/'Tiempos de producción'!$E211,"")</f>
        <v/>
      </c>
      <c r="AA211" s="390"/>
    </row>
    <row r="212" spans="2:27">
      <c r="B212" s="195" t="s">
        <v>28</v>
      </c>
      <c r="C212" s="159">
        <f>'Plan Actual'!B454</f>
        <v>0</v>
      </c>
      <c r="D212" s="159">
        <f>'Plan Actual'!C454</f>
        <v>0</v>
      </c>
      <c r="E212" s="369" t="str">
        <f>IFERROR(VLOOKUP(C212,'[5]Base de Datos CSL'!$B$8:$J$297,9,FALSE),"")</f>
        <v/>
      </c>
      <c r="F212" s="345" t="str">
        <f>IFERROR('Plan Actual'!G455/'Tiempos de producción'!$E212,"")</f>
        <v/>
      </c>
      <c r="G212" s="345" t="str">
        <f>IFERROR('Plan Actual'!H455/'Tiempos de producción'!$E212,"")</f>
        <v/>
      </c>
      <c r="H212" s="345" t="str">
        <f>IFERROR('Plan Actual'!I455/'Tiempos de producción'!$E212,"")</f>
        <v/>
      </c>
      <c r="I212" s="345" t="str">
        <f>IFERROR('Plan Actual'!J455/'Tiempos de producción'!$E212,"")</f>
        <v/>
      </c>
      <c r="J212" s="345" t="str">
        <f>IFERROR('Plan Actual'!K455/'Tiempos de producción'!$E212,"")</f>
        <v/>
      </c>
      <c r="K212" s="345" t="str">
        <f>IFERROR('Plan Actual'!L455/'Tiempos de producción'!$E212,"")</f>
        <v/>
      </c>
      <c r="L212" s="345" t="str">
        <f>IFERROR('Plan Actual'!M455/'Tiempos de producción'!$E212,"")</f>
        <v/>
      </c>
      <c r="M212" s="345" t="str">
        <f>IFERROR('Plan Actual'!N455/'Tiempos de producción'!$E212,"")</f>
        <v/>
      </c>
      <c r="N212" s="345" t="str">
        <f>IFERROR('Plan Actual'!O455/'Tiempos de producción'!$E212,"")</f>
        <v/>
      </c>
      <c r="O212" s="345" t="str">
        <f>IFERROR('Plan Actual'!P455/'Tiempos de producción'!$E212,"")</f>
        <v/>
      </c>
      <c r="P212" s="345" t="str">
        <f>IFERROR('Plan Actual'!Q455/'Tiempos de producción'!$E212,"")</f>
        <v/>
      </c>
      <c r="Q212" s="345" t="str">
        <f>IFERROR('Plan Actual'!R455/'Tiempos de producción'!$E212,"")</f>
        <v/>
      </c>
      <c r="R212" s="345" t="str">
        <f>IFERROR('Plan Actual'!S455/'Tiempos de producción'!$E212,"")</f>
        <v/>
      </c>
      <c r="S212" s="345" t="str">
        <f>IFERROR('Plan Actual'!T455/'Tiempos de producción'!$E212,"")</f>
        <v/>
      </c>
      <c r="T212" s="345" t="str">
        <f>IFERROR('Plan Actual'!U455/'Tiempos de producción'!$E212,"")</f>
        <v/>
      </c>
      <c r="U212" s="345" t="str">
        <f>IFERROR('Plan Actual'!V455/'Tiempos de producción'!$E212,"")</f>
        <v/>
      </c>
      <c r="V212" s="345" t="str">
        <f>IFERROR('Plan Actual'!W455/'Tiempos de producción'!$E212,"")</f>
        <v/>
      </c>
      <c r="W212" s="345" t="str">
        <f>IFERROR('Plan Actual'!X455/'Tiempos de producción'!$E212,"")</f>
        <v/>
      </c>
      <c r="X212" s="345" t="str">
        <f>IFERROR('Plan Actual'!Y455/'Tiempos de producción'!$E212,"")</f>
        <v/>
      </c>
      <c r="Y212" s="345" t="str">
        <f>IFERROR('Plan Actual'!Z455/'Tiempos de producción'!$E212,"")</f>
        <v/>
      </c>
      <c r="Z212" s="345" t="str">
        <f>IFERROR('Plan Actual'!AA455/'Tiempos de producción'!$E212,"")</f>
        <v/>
      </c>
      <c r="AA212" s="390"/>
    </row>
    <row r="213" spans="2:27">
      <c r="B213" s="195" t="s">
        <v>28</v>
      </c>
      <c r="C213" s="159">
        <f>'Plan Actual'!B456</f>
        <v>0</v>
      </c>
      <c r="D213" s="159">
        <f>'Plan Actual'!C456</f>
        <v>0</v>
      </c>
      <c r="E213" s="369" t="str">
        <f>IFERROR(VLOOKUP(C213,'[5]Base de Datos CSL'!$B$8:$J$297,9,FALSE),"")</f>
        <v/>
      </c>
      <c r="F213" s="345" t="str">
        <f>IFERROR('Plan Actual'!G457/'Tiempos de producción'!$E213,"")</f>
        <v/>
      </c>
      <c r="G213" s="345" t="str">
        <f>IFERROR('Plan Actual'!H457/'Tiempos de producción'!$E213,"")</f>
        <v/>
      </c>
      <c r="H213" s="345" t="str">
        <f>IFERROR('Plan Actual'!I457/'Tiempos de producción'!$E213,"")</f>
        <v/>
      </c>
      <c r="I213" s="345" t="str">
        <f>IFERROR('Plan Actual'!J457/'Tiempos de producción'!$E213,"")</f>
        <v/>
      </c>
      <c r="J213" s="345" t="str">
        <f>IFERROR('Plan Actual'!K457/'Tiempos de producción'!$E213,"")</f>
        <v/>
      </c>
      <c r="K213" s="345" t="str">
        <f>IFERROR('Plan Actual'!L457/'Tiempos de producción'!$E213,"")</f>
        <v/>
      </c>
      <c r="L213" s="345" t="str">
        <f>IFERROR('Plan Actual'!M457/'Tiempos de producción'!$E213,"")</f>
        <v/>
      </c>
      <c r="M213" s="345" t="str">
        <f>IFERROR('Plan Actual'!N457/'Tiempos de producción'!$E213,"")</f>
        <v/>
      </c>
      <c r="N213" s="345" t="str">
        <f>IFERROR('Plan Actual'!O457/'Tiempos de producción'!$E213,"")</f>
        <v/>
      </c>
      <c r="O213" s="345" t="str">
        <f>IFERROR('Plan Actual'!P457/'Tiempos de producción'!$E213,"")</f>
        <v/>
      </c>
      <c r="P213" s="345" t="str">
        <f>IFERROR('Plan Actual'!Q457/'Tiempos de producción'!$E213,"")</f>
        <v/>
      </c>
      <c r="Q213" s="345" t="str">
        <f>IFERROR('Plan Actual'!R457/'Tiempos de producción'!$E213,"")</f>
        <v/>
      </c>
      <c r="R213" s="345" t="str">
        <f>IFERROR('Plan Actual'!S457/'Tiempos de producción'!$E213,"")</f>
        <v/>
      </c>
      <c r="S213" s="345" t="str">
        <f>IFERROR('Plan Actual'!T457/'Tiempos de producción'!$E213,"")</f>
        <v/>
      </c>
      <c r="T213" s="345" t="str">
        <f>IFERROR('Plan Actual'!U457/'Tiempos de producción'!$E213,"")</f>
        <v/>
      </c>
      <c r="U213" s="345" t="str">
        <f>IFERROR('Plan Actual'!V457/'Tiempos de producción'!$E213,"")</f>
        <v/>
      </c>
      <c r="V213" s="345" t="str">
        <f>IFERROR('Plan Actual'!W457/'Tiempos de producción'!$E213,"")</f>
        <v/>
      </c>
      <c r="W213" s="345" t="str">
        <f>IFERROR('Plan Actual'!X457/'Tiempos de producción'!$E213,"")</f>
        <v/>
      </c>
      <c r="X213" s="345" t="str">
        <f>IFERROR('Plan Actual'!Y457/'Tiempos de producción'!$E213,"")</f>
        <v/>
      </c>
      <c r="Y213" s="345" t="str">
        <f>IFERROR('Plan Actual'!Z457/'Tiempos de producción'!$E213,"")</f>
        <v/>
      </c>
      <c r="Z213" s="345" t="str">
        <f>IFERROR('Plan Actual'!AA457/'Tiempos de producción'!$E213,"")</f>
        <v/>
      </c>
      <c r="AA213" s="390"/>
    </row>
    <row r="214" spans="2:27">
      <c r="B214" s="195" t="s">
        <v>28</v>
      </c>
      <c r="C214" s="159">
        <f>'Plan Actual'!B458</f>
        <v>0</v>
      </c>
      <c r="D214" s="159">
        <f>'Plan Actual'!C458</f>
        <v>0</v>
      </c>
      <c r="E214" s="369" t="str">
        <f>IFERROR(VLOOKUP(C214,'[5]Base de Datos CSL'!$B$8:$J$297,9,FALSE),"")</f>
        <v/>
      </c>
      <c r="F214" s="345" t="str">
        <f>IFERROR('Plan Actual'!G459/'Tiempos de producción'!$E214,"")</f>
        <v/>
      </c>
      <c r="G214" s="345" t="str">
        <f>IFERROR('Plan Actual'!H459/'Tiempos de producción'!$E214,"")</f>
        <v/>
      </c>
      <c r="H214" s="345" t="str">
        <f>IFERROR('Plan Actual'!I459/'Tiempos de producción'!$E214,"")</f>
        <v/>
      </c>
      <c r="I214" s="345" t="str">
        <f>IFERROR('Plan Actual'!J459/'Tiempos de producción'!$E214,"")</f>
        <v/>
      </c>
      <c r="J214" s="345" t="str">
        <f>IFERROR('Plan Actual'!K459/'Tiempos de producción'!$E214,"")</f>
        <v/>
      </c>
      <c r="K214" s="345" t="str">
        <f>IFERROR('Plan Actual'!L459/'Tiempos de producción'!$E214,"")</f>
        <v/>
      </c>
      <c r="L214" s="345" t="str">
        <f>IFERROR('Plan Actual'!M459/'Tiempos de producción'!$E214,"")</f>
        <v/>
      </c>
      <c r="M214" s="345" t="str">
        <f>IFERROR('Plan Actual'!N459/'Tiempos de producción'!$E214,"")</f>
        <v/>
      </c>
      <c r="N214" s="345" t="str">
        <f>IFERROR('Plan Actual'!O459/'Tiempos de producción'!$E214,"")</f>
        <v/>
      </c>
      <c r="O214" s="345" t="str">
        <f>IFERROR('Plan Actual'!P459/'Tiempos de producción'!$E214,"")</f>
        <v/>
      </c>
      <c r="P214" s="345" t="str">
        <f>IFERROR('Plan Actual'!Q459/'Tiempos de producción'!$E214,"")</f>
        <v/>
      </c>
      <c r="Q214" s="345" t="str">
        <f>IFERROR('Plan Actual'!R459/'Tiempos de producción'!$E214,"")</f>
        <v/>
      </c>
      <c r="R214" s="345" t="str">
        <f>IFERROR('Plan Actual'!S459/'Tiempos de producción'!$E214,"")</f>
        <v/>
      </c>
      <c r="S214" s="345" t="str">
        <f>IFERROR('Plan Actual'!T459/'Tiempos de producción'!$E214,"")</f>
        <v/>
      </c>
      <c r="T214" s="345" t="str">
        <f>IFERROR('Plan Actual'!U459/'Tiempos de producción'!$E214,"")</f>
        <v/>
      </c>
      <c r="U214" s="345" t="str">
        <f>IFERROR('Plan Actual'!V459/'Tiempos de producción'!$E214,"")</f>
        <v/>
      </c>
      <c r="V214" s="345" t="str">
        <f>IFERROR('Plan Actual'!W459/'Tiempos de producción'!$E214,"")</f>
        <v/>
      </c>
      <c r="W214" s="345" t="str">
        <f>IFERROR('Plan Actual'!X459/'Tiempos de producción'!$E214,"")</f>
        <v/>
      </c>
      <c r="X214" s="345" t="str">
        <f>IFERROR('Plan Actual'!Y459/'Tiempos de producción'!$E214,"")</f>
        <v/>
      </c>
      <c r="Y214" s="345" t="str">
        <f>IFERROR('Plan Actual'!Z459/'Tiempos de producción'!$E214,"")</f>
        <v/>
      </c>
      <c r="Z214" s="345" t="str">
        <f>IFERROR('Plan Actual'!AA459/'Tiempos de producción'!$E214,"")</f>
        <v/>
      </c>
      <c r="AA214" s="390"/>
    </row>
    <row r="215" spans="2:27">
      <c r="B215" s="195" t="s">
        <v>28</v>
      </c>
      <c r="C215" s="159">
        <f>'Plan Actual'!B460</f>
        <v>0</v>
      </c>
      <c r="D215" s="159">
        <f>'Plan Actual'!C460</f>
        <v>0</v>
      </c>
      <c r="E215" s="369" t="str">
        <f>IFERROR(VLOOKUP(C215,'[5]Base de Datos CSL'!$B$8:$J$297,9,FALSE),"")</f>
        <v/>
      </c>
      <c r="F215" s="345" t="str">
        <f>IFERROR('Plan Actual'!G461/'Tiempos de producción'!$E215,"")</f>
        <v/>
      </c>
      <c r="G215" s="345" t="str">
        <f>IFERROR('Plan Actual'!H461/'Tiempos de producción'!$E215,"")</f>
        <v/>
      </c>
      <c r="H215" s="345" t="str">
        <f>IFERROR('Plan Actual'!I461/'Tiempos de producción'!$E215,"")</f>
        <v/>
      </c>
      <c r="I215" s="345" t="str">
        <f>IFERROR('Plan Actual'!J461/'Tiempos de producción'!$E215,"")</f>
        <v/>
      </c>
      <c r="J215" s="345" t="str">
        <f>IFERROR('Plan Actual'!K461/'Tiempos de producción'!$E215,"")</f>
        <v/>
      </c>
      <c r="K215" s="345" t="str">
        <f>IFERROR('Plan Actual'!L461/'Tiempos de producción'!$E215,"")</f>
        <v/>
      </c>
      <c r="L215" s="345" t="str">
        <f>IFERROR('Plan Actual'!M461/'Tiempos de producción'!$E215,"")</f>
        <v/>
      </c>
      <c r="M215" s="345" t="str">
        <f>IFERROR('Plan Actual'!N461/'Tiempos de producción'!$E215,"")</f>
        <v/>
      </c>
      <c r="N215" s="345" t="str">
        <f>IFERROR('Plan Actual'!O461/'Tiempos de producción'!$E215,"")</f>
        <v/>
      </c>
      <c r="O215" s="345" t="str">
        <f>IFERROR('Plan Actual'!P461/'Tiempos de producción'!$E215,"")</f>
        <v/>
      </c>
      <c r="P215" s="345" t="str">
        <f>IFERROR('Plan Actual'!Q461/'Tiempos de producción'!$E215,"")</f>
        <v/>
      </c>
      <c r="Q215" s="345" t="str">
        <f>IFERROR('Plan Actual'!R461/'Tiempos de producción'!$E215,"")</f>
        <v/>
      </c>
      <c r="R215" s="345" t="str">
        <f>IFERROR('Plan Actual'!S461/'Tiempos de producción'!$E215,"")</f>
        <v/>
      </c>
      <c r="S215" s="345" t="str">
        <f>IFERROR('Plan Actual'!T461/'Tiempos de producción'!$E215,"")</f>
        <v/>
      </c>
      <c r="T215" s="345" t="str">
        <f>IFERROR('Plan Actual'!U461/'Tiempos de producción'!$E215,"")</f>
        <v/>
      </c>
      <c r="U215" s="345" t="str">
        <f>IFERROR('Plan Actual'!V461/'Tiempos de producción'!$E215,"")</f>
        <v/>
      </c>
      <c r="V215" s="345" t="str">
        <f>IFERROR('Plan Actual'!W461/'Tiempos de producción'!$E215,"")</f>
        <v/>
      </c>
      <c r="W215" s="345" t="str">
        <f>IFERROR('Plan Actual'!X461/'Tiempos de producción'!$E215,"")</f>
        <v/>
      </c>
      <c r="X215" s="345" t="str">
        <f>IFERROR('Plan Actual'!Y461/'Tiempos de producción'!$E215,"")</f>
        <v/>
      </c>
      <c r="Y215" s="345" t="str">
        <f>IFERROR('Plan Actual'!Z461/'Tiempos de producción'!$E215,"")</f>
        <v/>
      </c>
      <c r="Z215" s="345" t="str">
        <f>IFERROR('Plan Actual'!AA461/'Tiempos de producción'!$E215,"")</f>
        <v/>
      </c>
      <c r="AA215" s="390"/>
    </row>
    <row r="216" spans="2:27">
      <c r="B216" s="572" t="s">
        <v>28</v>
      </c>
      <c r="C216" s="387"/>
      <c r="D216" s="569" t="s">
        <v>569</v>
      </c>
      <c r="E216" s="387"/>
      <c r="F216" s="289">
        <f t="shared" ref="F216:Z216" si="18">SUM(F202:F215)</f>
        <v>0</v>
      </c>
      <c r="G216" s="289">
        <f t="shared" si="18"/>
        <v>0</v>
      </c>
      <c r="H216" s="289">
        <f t="shared" si="18"/>
        <v>0</v>
      </c>
      <c r="I216" s="289">
        <f t="shared" si="18"/>
        <v>0</v>
      </c>
      <c r="J216" s="289">
        <f t="shared" si="18"/>
        <v>0</v>
      </c>
      <c r="K216" s="289">
        <f t="shared" si="18"/>
        <v>0</v>
      </c>
      <c r="L216" s="289">
        <f t="shared" si="18"/>
        <v>0</v>
      </c>
      <c r="M216" s="289">
        <f t="shared" si="18"/>
        <v>0</v>
      </c>
      <c r="N216" s="289">
        <f t="shared" si="18"/>
        <v>0</v>
      </c>
      <c r="O216" s="289">
        <f t="shared" si="18"/>
        <v>0</v>
      </c>
      <c r="P216" s="289">
        <f t="shared" si="18"/>
        <v>0</v>
      </c>
      <c r="Q216" s="289">
        <f t="shared" si="18"/>
        <v>0</v>
      </c>
      <c r="R216" s="289">
        <f t="shared" si="18"/>
        <v>0</v>
      </c>
      <c r="S216" s="289">
        <f t="shared" si="18"/>
        <v>0</v>
      </c>
      <c r="T216" s="289">
        <f t="shared" si="18"/>
        <v>0</v>
      </c>
      <c r="U216" s="289">
        <f t="shared" si="18"/>
        <v>0</v>
      </c>
      <c r="V216" s="289">
        <f t="shared" si="18"/>
        <v>0</v>
      </c>
      <c r="W216" s="289">
        <f t="shared" si="18"/>
        <v>0</v>
      </c>
      <c r="X216" s="289">
        <f t="shared" si="18"/>
        <v>0</v>
      </c>
      <c r="Y216" s="289">
        <f t="shared" si="18"/>
        <v>0</v>
      </c>
      <c r="Z216" s="289">
        <f t="shared" si="18"/>
        <v>0</v>
      </c>
      <c r="AA216" s="374"/>
    </row>
  </sheetData>
  <mergeCells count="69">
    <mergeCell ref="X4:Z4"/>
    <mergeCell ref="F4:H4"/>
    <mergeCell ref="I4:K4"/>
    <mergeCell ref="L4:N4"/>
    <mergeCell ref="O4:Q4"/>
    <mergeCell ref="R4:T4"/>
    <mergeCell ref="U4:W4"/>
    <mergeCell ref="B17:C17"/>
    <mergeCell ref="B21:C21"/>
    <mergeCell ref="B42:C42"/>
    <mergeCell ref="B64:C64"/>
    <mergeCell ref="B69:C69"/>
    <mergeCell ref="B174:C174"/>
    <mergeCell ref="B187:C187"/>
    <mergeCell ref="B201:C201"/>
    <mergeCell ref="B216:C216"/>
    <mergeCell ref="B4:B5"/>
    <mergeCell ref="C4:C5"/>
    <mergeCell ref="B113:C113"/>
    <mergeCell ref="B122:C122"/>
    <mergeCell ref="B135:C135"/>
    <mergeCell ref="B148:C148"/>
    <mergeCell ref="B161:C161"/>
    <mergeCell ref="B76:C76"/>
    <mergeCell ref="B86:C86"/>
    <mergeCell ref="B90:C90"/>
    <mergeCell ref="B104:C104"/>
    <mergeCell ref="B107:C107"/>
    <mergeCell ref="D4:D5"/>
    <mergeCell ref="E4:E5"/>
    <mergeCell ref="D17:E17"/>
    <mergeCell ref="D21:E21"/>
    <mergeCell ref="D42:E42"/>
    <mergeCell ref="D64:E64"/>
    <mergeCell ref="D69:E69"/>
    <mergeCell ref="D76:E76"/>
    <mergeCell ref="D86:E86"/>
    <mergeCell ref="D90:E90"/>
    <mergeCell ref="D104:E104"/>
    <mergeCell ref="D107:E107"/>
    <mergeCell ref="D113:E113"/>
    <mergeCell ref="D122:E122"/>
    <mergeCell ref="D135:E135"/>
    <mergeCell ref="D216:E216"/>
    <mergeCell ref="D148:E148"/>
    <mergeCell ref="D161:E161"/>
    <mergeCell ref="D174:E174"/>
    <mergeCell ref="D187:E187"/>
    <mergeCell ref="D201:E201"/>
    <mergeCell ref="AA4:AA5"/>
    <mergeCell ref="AA6:AA17"/>
    <mergeCell ref="AA18:AA21"/>
    <mergeCell ref="AA22:AA42"/>
    <mergeCell ref="AA43:AA64"/>
    <mergeCell ref="AA65:AA69"/>
    <mergeCell ref="AA70:AA76"/>
    <mergeCell ref="AA77:AA86"/>
    <mergeCell ref="AA87:AA90"/>
    <mergeCell ref="AA91:AA104"/>
    <mergeCell ref="AA105:AA107"/>
    <mergeCell ref="AA108:AA113"/>
    <mergeCell ref="AA114:AA122"/>
    <mergeCell ref="AA123:AA135"/>
    <mergeCell ref="AA136:AA148"/>
    <mergeCell ref="AA149:AA161"/>
    <mergeCell ref="AA162:AA174"/>
    <mergeCell ref="AA175:AA187"/>
    <mergeCell ref="AA188:AA201"/>
    <mergeCell ref="AA202:AA2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B4:V14"/>
  <sheetViews>
    <sheetView showGridLines="0" zoomScale="70" zoomScaleNormal="70" workbookViewId="0">
      <selection activeCell="P24" sqref="P24"/>
    </sheetView>
  </sheetViews>
  <sheetFormatPr baseColWidth="10" defaultRowHeight="15"/>
  <cols>
    <col min="2" max="2" width="12.7109375" customWidth="1"/>
  </cols>
  <sheetData>
    <row r="4" spans="2:22" ht="15" customHeight="1">
      <c r="B4" s="585" t="str">
        <f>"Resumen LOT-VOT de lineas WK"&amp;'Plan Actual'!M4</f>
        <v>Resumen LOT-VOT de lineas WK</v>
      </c>
      <c r="C4" s="563"/>
      <c r="D4" s="563"/>
      <c r="E4" s="563"/>
      <c r="F4" s="563"/>
      <c r="G4" s="563"/>
      <c r="H4" s="563"/>
      <c r="I4" s="563"/>
      <c r="J4" s="563"/>
      <c r="K4" s="563"/>
      <c r="L4" s="563"/>
      <c r="M4" s="563"/>
      <c r="N4" s="563"/>
      <c r="O4" s="563"/>
      <c r="P4" s="563"/>
      <c r="Q4" s="563"/>
      <c r="R4" s="563"/>
      <c r="S4" s="563"/>
      <c r="T4" s="563"/>
      <c r="U4" s="563"/>
      <c r="V4" s="564"/>
    </row>
    <row r="5" spans="2:22" ht="15" customHeight="1">
      <c r="B5" s="565"/>
      <c r="C5" s="437"/>
      <c r="D5" s="437"/>
      <c r="E5" s="437"/>
      <c r="F5" s="437"/>
      <c r="G5" s="437"/>
      <c r="H5" s="437"/>
      <c r="I5" s="437"/>
      <c r="J5" s="437"/>
      <c r="K5" s="437"/>
      <c r="L5" s="437"/>
      <c r="M5" s="437"/>
      <c r="N5" s="437"/>
      <c r="O5" s="437"/>
      <c r="P5" s="437"/>
      <c r="Q5" s="437"/>
      <c r="R5" s="437"/>
      <c r="S5" s="437"/>
      <c r="T5" s="437"/>
      <c r="U5" s="437"/>
      <c r="V5" s="438"/>
    </row>
    <row r="6" spans="2:22">
      <c r="B6" s="337" t="s">
        <v>570</v>
      </c>
      <c r="C6" s="342" t="s">
        <v>15</v>
      </c>
      <c r="D6" s="342" t="s">
        <v>16</v>
      </c>
      <c r="E6" s="343" t="s">
        <v>30</v>
      </c>
      <c r="F6" s="338" t="s">
        <v>10</v>
      </c>
      <c r="G6" s="338" t="s">
        <v>12</v>
      </c>
      <c r="H6" s="339" t="s">
        <v>11</v>
      </c>
      <c r="I6" s="315" t="s">
        <v>13</v>
      </c>
      <c r="J6" s="315" t="s">
        <v>14</v>
      </c>
      <c r="K6" s="340" t="s">
        <v>20</v>
      </c>
      <c r="L6" s="340" t="s">
        <v>21</v>
      </c>
      <c r="M6" s="340" t="s">
        <v>22</v>
      </c>
      <c r="N6" s="340" t="s">
        <v>23</v>
      </c>
      <c r="O6" s="340" t="s">
        <v>24</v>
      </c>
      <c r="P6" s="340" t="s">
        <v>25</v>
      </c>
      <c r="Q6" s="340" t="s">
        <v>26</v>
      </c>
      <c r="R6" s="340" t="s">
        <v>27</v>
      </c>
      <c r="S6" s="340" t="s">
        <v>28</v>
      </c>
      <c r="T6" s="341" t="s">
        <v>29</v>
      </c>
      <c r="U6" s="316" t="s">
        <v>31</v>
      </c>
      <c r="V6" s="337" t="s">
        <v>571</v>
      </c>
    </row>
    <row r="7" spans="2:22" ht="21" customHeight="1">
      <c r="B7" s="317" t="s">
        <v>572</v>
      </c>
      <c r="C7" s="344">
        <f>168-(('FR1'!AC25))</f>
        <v>168</v>
      </c>
      <c r="D7" s="344">
        <f>168-(('FR2'!AC25))</f>
        <v>168</v>
      </c>
      <c r="E7" s="344">
        <f>168-(('SO1'!$AC$25))</f>
        <v>168</v>
      </c>
      <c r="F7" s="344">
        <f>168-'M1'!$AC$25</f>
        <v>168</v>
      </c>
      <c r="G7" s="344">
        <f>168-'M3'!$AC$25</f>
        <v>168</v>
      </c>
      <c r="H7" s="344">
        <f>168-(('M2'!AC25))</f>
        <v>168</v>
      </c>
      <c r="I7" s="345">
        <f>168-'FS1'!$AC$25</f>
        <v>168</v>
      </c>
      <c r="J7" s="344">
        <f>168-'FS2'!$AC$25</f>
        <v>168</v>
      </c>
      <c r="K7" s="344">
        <f>168-'S1'!$AC$25</f>
        <v>168</v>
      </c>
      <c r="L7" s="344">
        <f>168-'S2'!$AC$25</f>
        <v>168</v>
      </c>
      <c r="M7" s="344">
        <f>168-'S3'!$AC$25</f>
        <v>168</v>
      </c>
      <c r="N7" s="344">
        <f>168-'S4'!$AC$25</f>
        <v>168</v>
      </c>
      <c r="O7" s="344">
        <f>168-'S5'!$AC$25</f>
        <v>168</v>
      </c>
      <c r="P7" s="344">
        <f>168-'S6'!$AC$25</f>
        <v>168</v>
      </c>
      <c r="Q7" s="344">
        <f>168-'S7'!$AC$25</f>
        <v>168</v>
      </c>
      <c r="R7" s="344">
        <f>168-'S8'!$AC$25</f>
        <v>168</v>
      </c>
      <c r="S7" s="344">
        <f>168-'S9'!$AC$25</f>
        <v>168</v>
      </c>
      <c r="T7" s="344">
        <f>168-KM!$AC$25</f>
        <v>168</v>
      </c>
      <c r="U7" s="344">
        <f>168-Horix!$AC$25</f>
        <v>168</v>
      </c>
      <c r="V7" s="196">
        <f>SUM(C7:U7)</f>
        <v>3192</v>
      </c>
    </row>
    <row r="8" spans="2:22" ht="21" customHeight="1">
      <c r="B8" s="317" t="s">
        <v>565</v>
      </c>
      <c r="C8" s="345">
        <f>'Tiempos de producción'!AA70</f>
        <v>0</v>
      </c>
      <c r="D8" s="345">
        <f>'Tiempos de producción'!AA77</f>
        <v>0</v>
      </c>
      <c r="E8" s="345">
        <f>'Tiempos de producción'!AA91</f>
        <v>0</v>
      </c>
      <c r="F8" s="344">
        <f>'Tiempos de producción'!AA6</f>
        <v>0</v>
      </c>
      <c r="G8" s="345">
        <f>'Tiempos de producción'!AA22</f>
        <v>0</v>
      </c>
      <c r="H8" s="345">
        <f>'Tiempos de producción'!AA18</f>
        <v>0</v>
      </c>
      <c r="I8" s="345">
        <f>'Tiempos de producción'!AA43</f>
        <v>0</v>
      </c>
      <c r="J8" s="345">
        <f>'Tiempos de producción'!AA65</f>
        <v>0</v>
      </c>
      <c r="K8" s="345">
        <f>'Tiempos de producción'!$AA$108</f>
        <v>0</v>
      </c>
      <c r="L8" s="345">
        <f>'Tiempos de producción'!AA114</f>
        <v>0</v>
      </c>
      <c r="M8" s="345">
        <f>'Tiempos de producción'!AA123</f>
        <v>0</v>
      </c>
      <c r="N8" s="345">
        <f>'Tiempos de producción'!AA136</f>
        <v>0</v>
      </c>
      <c r="O8" s="345">
        <f>'Tiempos de producción'!AA149</f>
        <v>0</v>
      </c>
      <c r="P8" s="345">
        <f>'Tiempos de producción'!AA162</f>
        <v>0</v>
      </c>
      <c r="Q8" s="345">
        <f>'Tiempos de producción'!AA175</f>
        <v>0</v>
      </c>
      <c r="R8" s="345">
        <f>'Tiempos de producción'!AA188</f>
        <v>0</v>
      </c>
      <c r="S8" s="345">
        <f>'Tiempos de producción'!AA202</f>
        <v>0</v>
      </c>
      <c r="T8" s="345">
        <f>'Tiempos de producción'!AA87</f>
        <v>0</v>
      </c>
      <c r="U8" s="345">
        <f>'Tiempos de producción'!AA105</f>
        <v>0</v>
      </c>
      <c r="V8" s="289">
        <f>SUM(C8:U8)</f>
        <v>0</v>
      </c>
    </row>
    <row r="9" spans="2:22" ht="31.5" customHeight="1">
      <c r="B9" s="318" t="s">
        <v>573</v>
      </c>
      <c r="C9" s="319">
        <f t="shared" ref="C9:U9" si="0">IFERROR(C8/C7,0)</f>
        <v>0</v>
      </c>
      <c r="D9" s="319">
        <f t="shared" si="0"/>
        <v>0</v>
      </c>
      <c r="E9" s="319">
        <f t="shared" si="0"/>
        <v>0</v>
      </c>
      <c r="F9" s="319">
        <f t="shared" si="0"/>
        <v>0</v>
      </c>
      <c r="G9" s="319">
        <f t="shared" si="0"/>
        <v>0</v>
      </c>
      <c r="H9" s="319">
        <f t="shared" si="0"/>
        <v>0</v>
      </c>
      <c r="I9" s="319">
        <f t="shared" si="0"/>
        <v>0</v>
      </c>
      <c r="J9" s="319">
        <f t="shared" si="0"/>
        <v>0</v>
      </c>
      <c r="K9" s="319">
        <f t="shared" si="0"/>
        <v>0</v>
      </c>
      <c r="L9" s="319">
        <f t="shared" si="0"/>
        <v>0</v>
      </c>
      <c r="M9" s="319">
        <f t="shared" si="0"/>
        <v>0</v>
      </c>
      <c r="N9" s="319">
        <f t="shared" si="0"/>
        <v>0</v>
      </c>
      <c r="O9" s="319">
        <f t="shared" si="0"/>
        <v>0</v>
      </c>
      <c r="P9" s="319">
        <f t="shared" si="0"/>
        <v>0</v>
      </c>
      <c r="Q9" s="319">
        <f t="shared" si="0"/>
        <v>0</v>
      </c>
      <c r="R9" s="319">
        <f t="shared" si="0"/>
        <v>0</v>
      </c>
      <c r="S9" s="319">
        <f t="shared" si="0"/>
        <v>0</v>
      </c>
      <c r="T9" s="319">
        <f t="shared" si="0"/>
        <v>0</v>
      </c>
      <c r="U9" s="319">
        <f t="shared" si="0"/>
        <v>0</v>
      </c>
      <c r="V9" s="363">
        <f>V8/V7</f>
        <v>0</v>
      </c>
    </row>
    <row r="11" spans="2:22">
      <c r="B11" s="291" t="s">
        <v>574</v>
      </c>
      <c r="C11" s="320">
        <f t="shared" ref="C11:U11" si="1">C7/24</f>
        <v>7</v>
      </c>
      <c r="D11" s="320">
        <f t="shared" si="1"/>
        <v>7</v>
      </c>
      <c r="E11" s="320">
        <f t="shared" si="1"/>
        <v>7</v>
      </c>
      <c r="F11" s="320">
        <f t="shared" si="1"/>
        <v>7</v>
      </c>
      <c r="G11" s="320">
        <f t="shared" si="1"/>
        <v>7</v>
      </c>
      <c r="H11" s="320">
        <f t="shared" si="1"/>
        <v>7</v>
      </c>
      <c r="I11" s="320">
        <f t="shared" si="1"/>
        <v>7</v>
      </c>
      <c r="J11" s="320">
        <f t="shared" si="1"/>
        <v>7</v>
      </c>
      <c r="K11" s="320">
        <f t="shared" si="1"/>
        <v>7</v>
      </c>
      <c r="L11" s="320">
        <f t="shared" si="1"/>
        <v>7</v>
      </c>
      <c r="M11" s="320">
        <f t="shared" si="1"/>
        <v>7</v>
      </c>
      <c r="N11" s="320">
        <f t="shared" si="1"/>
        <v>7</v>
      </c>
      <c r="O11" s="320">
        <f t="shared" si="1"/>
        <v>7</v>
      </c>
      <c r="P11" s="320">
        <f t="shared" si="1"/>
        <v>7</v>
      </c>
      <c r="Q11" s="320">
        <f t="shared" si="1"/>
        <v>7</v>
      </c>
      <c r="R11" s="320">
        <f t="shared" si="1"/>
        <v>7</v>
      </c>
      <c r="S11" s="320">
        <f t="shared" si="1"/>
        <v>7</v>
      </c>
      <c r="T11" s="320">
        <f t="shared" si="1"/>
        <v>7</v>
      </c>
      <c r="U11" s="320">
        <f t="shared" si="1"/>
        <v>7</v>
      </c>
    </row>
    <row r="12" spans="2:22">
      <c r="B12" s="291" t="s">
        <v>575</v>
      </c>
      <c r="C12" s="320">
        <f t="shared" ref="C12:U12" si="2">C8/24</f>
        <v>0</v>
      </c>
      <c r="D12" s="320">
        <f t="shared" si="2"/>
        <v>0</v>
      </c>
      <c r="E12" s="320">
        <f t="shared" si="2"/>
        <v>0</v>
      </c>
      <c r="F12" s="320">
        <f t="shared" si="2"/>
        <v>0</v>
      </c>
      <c r="G12" s="320">
        <f t="shared" si="2"/>
        <v>0</v>
      </c>
      <c r="H12" s="320">
        <f t="shared" si="2"/>
        <v>0</v>
      </c>
      <c r="I12" s="320">
        <f t="shared" si="2"/>
        <v>0</v>
      </c>
      <c r="J12" s="320">
        <f t="shared" si="2"/>
        <v>0</v>
      </c>
      <c r="K12" s="320">
        <f t="shared" si="2"/>
        <v>0</v>
      </c>
      <c r="L12" s="320">
        <f t="shared" si="2"/>
        <v>0</v>
      </c>
      <c r="M12" s="320">
        <f t="shared" si="2"/>
        <v>0</v>
      </c>
      <c r="N12" s="320">
        <f t="shared" si="2"/>
        <v>0</v>
      </c>
      <c r="O12" s="320">
        <f t="shared" si="2"/>
        <v>0</v>
      </c>
      <c r="P12" s="320">
        <f t="shared" si="2"/>
        <v>0</v>
      </c>
      <c r="Q12" s="320">
        <f t="shared" si="2"/>
        <v>0</v>
      </c>
      <c r="R12" s="320">
        <f t="shared" si="2"/>
        <v>0</v>
      </c>
      <c r="S12" s="320">
        <f t="shared" si="2"/>
        <v>0</v>
      </c>
      <c r="T12" s="320">
        <f t="shared" si="2"/>
        <v>0</v>
      </c>
      <c r="U12" s="320">
        <f t="shared" si="2"/>
        <v>0</v>
      </c>
      <c r="V12" s="321"/>
    </row>
    <row r="13" spans="2:22">
      <c r="B13" s="586" t="s">
        <v>576</v>
      </c>
      <c r="C13" s="584">
        <f t="shared" ref="C13:U13" si="3">(C7/24)-(C12)</f>
        <v>7</v>
      </c>
      <c r="D13" s="584">
        <f t="shared" si="3"/>
        <v>7</v>
      </c>
      <c r="E13" s="584">
        <f t="shared" si="3"/>
        <v>7</v>
      </c>
      <c r="F13" s="584">
        <f t="shared" si="3"/>
        <v>7</v>
      </c>
      <c r="G13" s="584">
        <f t="shared" si="3"/>
        <v>7</v>
      </c>
      <c r="H13" s="584">
        <f t="shared" si="3"/>
        <v>7</v>
      </c>
      <c r="I13" s="584">
        <f t="shared" si="3"/>
        <v>7</v>
      </c>
      <c r="J13" s="584">
        <f t="shared" si="3"/>
        <v>7</v>
      </c>
      <c r="K13" s="584">
        <f t="shared" si="3"/>
        <v>7</v>
      </c>
      <c r="L13" s="584">
        <f t="shared" si="3"/>
        <v>7</v>
      </c>
      <c r="M13" s="584">
        <f t="shared" si="3"/>
        <v>7</v>
      </c>
      <c r="N13" s="584">
        <f t="shared" si="3"/>
        <v>7</v>
      </c>
      <c r="O13" s="584">
        <f t="shared" si="3"/>
        <v>7</v>
      </c>
      <c r="P13" s="584">
        <f t="shared" si="3"/>
        <v>7</v>
      </c>
      <c r="Q13" s="584">
        <f t="shared" si="3"/>
        <v>7</v>
      </c>
      <c r="R13" s="584">
        <f t="shared" si="3"/>
        <v>7</v>
      </c>
      <c r="S13" s="584">
        <f t="shared" si="3"/>
        <v>7</v>
      </c>
      <c r="T13" s="584">
        <f t="shared" si="3"/>
        <v>7</v>
      </c>
      <c r="U13" s="584">
        <f t="shared" si="3"/>
        <v>7</v>
      </c>
      <c r="V13" s="321"/>
    </row>
    <row r="14" spans="2:22">
      <c r="B14" s="374"/>
      <c r="C14" s="374"/>
      <c r="D14" s="374"/>
      <c r="E14" s="374"/>
      <c r="F14" s="374"/>
      <c r="G14" s="374"/>
      <c r="H14" s="374"/>
      <c r="I14" s="374"/>
      <c r="J14" s="374"/>
      <c r="K14" s="374"/>
      <c r="L14" s="374"/>
      <c r="M14" s="374"/>
      <c r="N14" s="374"/>
      <c r="O14" s="374"/>
      <c r="P14" s="374"/>
      <c r="Q14" s="374"/>
      <c r="R14" s="374"/>
      <c r="S14" s="374"/>
      <c r="T14" s="374"/>
      <c r="U14" s="374"/>
      <c r="V14" s="321"/>
    </row>
  </sheetData>
  <mergeCells count="21">
    <mergeCell ref="P13:P14"/>
    <mergeCell ref="B4:V5"/>
    <mergeCell ref="B13:B14"/>
    <mergeCell ref="C13:C14"/>
    <mergeCell ref="D13:D14"/>
    <mergeCell ref="E13:E14"/>
    <mergeCell ref="F13:F14"/>
    <mergeCell ref="G13:G14"/>
    <mergeCell ref="H13:H14"/>
    <mergeCell ref="I13:I14"/>
    <mergeCell ref="J13:J14"/>
    <mergeCell ref="K13:K14"/>
    <mergeCell ref="L13:L14"/>
    <mergeCell ref="M13:M14"/>
    <mergeCell ref="N13:N14"/>
    <mergeCell ref="O13:O14"/>
    <mergeCell ref="Q13:Q14"/>
    <mergeCell ref="R13:R14"/>
    <mergeCell ref="S13:S14"/>
    <mergeCell ref="T13:T14"/>
    <mergeCell ref="U13:U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4:AC100"/>
  <sheetViews>
    <sheetView showGridLines="0" zoomScale="70" zoomScaleNormal="70" workbookViewId="0">
      <selection activeCell="B14" sqref="B14"/>
    </sheetView>
  </sheetViews>
  <sheetFormatPr baseColWidth="10" defaultRowHeight="15"/>
  <cols>
    <col min="2" max="2" width="58.4257812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producción'!F76*60)-SUM(C8:C100)</f>
        <v>480</v>
      </c>
      <c r="D6" s="592">
        <f>480-('Tiempos de producción'!G76*60)-SUM(D8:D100)</f>
        <v>480</v>
      </c>
      <c r="E6" s="594">
        <f>480-('Tiempos de producción'!H76*60)-SUM(E8:E100)</f>
        <v>480</v>
      </c>
      <c r="F6" s="596">
        <f>480-('Tiempos de producción'!I76*60)-SUM(F8:F100)</f>
        <v>480</v>
      </c>
      <c r="G6" s="592">
        <f>480-('Tiempos de producción'!J76*60)-SUM(G8:G100)</f>
        <v>480</v>
      </c>
      <c r="H6" s="594">
        <f>480-('Tiempos de producción'!K76*60)-SUM(H8:H100)</f>
        <v>480</v>
      </c>
      <c r="I6" s="592">
        <f>480-('Tiempos de producción'!L76*60)-SUM(I8:I100)</f>
        <v>480</v>
      </c>
      <c r="J6" s="592">
        <f>480-('Tiempos de producción'!M76*60)-SUM(J8:J100)</f>
        <v>480</v>
      </c>
      <c r="K6" s="594">
        <f>480-('Tiempos de producción'!N76*60)-SUM(K8:K100)</f>
        <v>480</v>
      </c>
      <c r="L6" s="592">
        <f>480-('Tiempos de producción'!O76*60)-SUM(L8:L100)</f>
        <v>480</v>
      </c>
      <c r="M6" s="592">
        <f>480-('Tiempos de producción'!P76*60)-SUM(M8:M100)</f>
        <v>480</v>
      </c>
      <c r="N6" s="594">
        <f>480-('Tiempos de producción'!Q76*60)-SUM(N8:N100)</f>
        <v>480</v>
      </c>
      <c r="O6" s="592">
        <f>480-('Tiempos de producción'!R76*60)-SUM(O8:O100)</f>
        <v>480</v>
      </c>
      <c r="P6" s="592">
        <f>480-('Tiempos de producción'!S76*60)-SUM(P8:P100)</f>
        <v>480</v>
      </c>
      <c r="Q6" s="594">
        <f>480-('Tiempos de producción'!T76*60)-SUM(Q8:Q100)</f>
        <v>480</v>
      </c>
      <c r="R6" s="592">
        <f>480-('Tiempos de producción'!U76*60)-SUM(R8:R100)</f>
        <v>480</v>
      </c>
      <c r="S6" s="592">
        <f>480-('Tiempos de producción'!V76*60)-SUM(S8:S100)</f>
        <v>480</v>
      </c>
      <c r="T6" s="594">
        <f>480-('Tiempos de producción'!W76*60)-SUM(T8:T100)</f>
        <v>480</v>
      </c>
      <c r="U6" s="592">
        <f>480-('Tiempos de producción'!X76*60)-SUM(U8:U100)</f>
        <v>480</v>
      </c>
      <c r="V6" s="592">
        <f>480-('Tiempos de producción'!Y76*60)-SUM(V8:V100)</f>
        <v>480</v>
      </c>
      <c r="W6" s="594">
        <f>480-('Tiempos de producción'!Z76*60)-SUM(W8:W100)</f>
        <v>480</v>
      </c>
      <c r="X6" s="434"/>
    </row>
    <row r="7" spans="1:29" ht="15.75" customHeight="1" thickBot="1">
      <c r="A7" s="297" t="s">
        <v>562</v>
      </c>
      <c r="B7" s="298" t="s">
        <v>581</v>
      </c>
      <c r="C7" s="593"/>
      <c r="D7" s="593"/>
      <c r="E7" s="595"/>
      <c r="F7" s="597"/>
      <c r="G7" s="593"/>
      <c r="H7" s="595"/>
      <c r="I7" s="593"/>
      <c r="J7" s="593"/>
      <c r="K7" s="595"/>
      <c r="L7" s="593"/>
      <c r="M7" s="593"/>
      <c r="N7" s="595"/>
      <c r="O7" s="593"/>
      <c r="P7" s="593"/>
      <c r="Q7" s="595"/>
      <c r="R7" s="593"/>
      <c r="S7" s="593"/>
      <c r="T7" s="595"/>
      <c r="U7" s="593"/>
      <c r="V7" s="593"/>
      <c r="W7" s="595"/>
      <c r="X7" s="438"/>
      <c r="AA7" s="346" t="s">
        <v>34</v>
      </c>
      <c r="AB7" s="346" t="s">
        <v>582</v>
      </c>
      <c r="AC7" s="346" t="s">
        <v>583</v>
      </c>
    </row>
    <row r="8" spans="1:29">
      <c r="A8" s="366">
        <v>160</v>
      </c>
      <c r="B8" s="367" t="str">
        <f>_xlfn.IFNA(VLOOKUP(A8,'Lista de Parametros'!$C$5:$F$1001,4,FALSE),"")</f>
        <v>No ordenes de producción</v>
      </c>
      <c r="C8" s="311"/>
      <c r="D8" s="312"/>
      <c r="E8" s="313"/>
      <c r="F8" s="330"/>
      <c r="G8" s="332"/>
      <c r="H8" s="313"/>
      <c r="I8" s="332"/>
      <c r="J8" s="332"/>
      <c r="K8" s="313"/>
      <c r="L8" s="332"/>
      <c r="M8" s="332"/>
      <c r="N8" s="313"/>
      <c r="O8" s="332"/>
      <c r="P8" s="332"/>
      <c r="Q8" s="313"/>
      <c r="R8" s="332"/>
      <c r="S8" s="332"/>
      <c r="T8" s="313"/>
      <c r="U8" s="332"/>
      <c r="V8" s="332"/>
      <c r="W8" s="313"/>
      <c r="X8" s="295">
        <f t="shared" ref="X8:X39" si="0">SUM(C8:W8)/60</f>
        <v>0</v>
      </c>
      <c r="AA8" s="159">
        <v>169</v>
      </c>
      <c r="AB8" s="159" t="s">
        <v>436</v>
      </c>
      <c r="AC8" s="159">
        <f t="shared" ref="AC8:AC23" si="1">SUMIF($A$8:$A$100,AA8,$X$8:$X$100)</f>
        <v>0</v>
      </c>
    </row>
    <row r="9" spans="1:29">
      <c r="A9" s="188">
        <v>213</v>
      </c>
      <c r="B9" s="367" t="str">
        <f>_xlfn.IFNA(VLOOKUP(A9,'Lista de Parametros'!$C$5:$F$1001,4,FALSE),"")</f>
        <v>Paro x Acumulación de Producto ( Falta de Coches )</v>
      </c>
      <c r="C9" s="293"/>
      <c r="D9" s="159"/>
      <c r="E9" s="314"/>
      <c r="F9" s="331"/>
      <c r="G9" s="159"/>
      <c r="H9" s="314"/>
      <c r="I9" s="159"/>
      <c r="J9" s="159"/>
      <c r="K9" s="314"/>
      <c r="L9" s="159"/>
      <c r="M9" s="159"/>
      <c r="N9" s="314"/>
      <c r="O9" s="159"/>
      <c r="P9" s="159"/>
      <c r="Q9" s="314"/>
      <c r="R9" s="159"/>
      <c r="S9" s="159"/>
      <c r="T9" s="314"/>
      <c r="U9" s="159"/>
      <c r="V9" s="159"/>
      <c r="W9" s="314"/>
      <c r="X9" s="295">
        <f t="shared" si="0"/>
        <v>0</v>
      </c>
      <c r="AA9" s="159">
        <v>162</v>
      </c>
      <c r="AB9" s="159" t="s">
        <v>437</v>
      </c>
      <c r="AC9" s="159">
        <f t="shared" si="1"/>
        <v>0</v>
      </c>
    </row>
    <row r="10" spans="1:29">
      <c r="A10" s="188">
        <v>272</v>
      </c>
      <c r="B10" s="367" t="str">
        <f>_xlfn.IFNA(VLOOKUP(A10,'Lista de Parametros'!$C$5:$F$1001,4,FALSE),"")</f>
        <v>Ajuste de sistema empacador automatico</v>
      </c>
      <c r="C10" s="293"/>
      <c r="D10" s="159"/>
      <c r="E10" s="314"/>
      <c r="F10" s="331"/>
      <c r="G10" s="159"/>
      <c r="H10" s="314"/>
      <c r="I10" s="159"/>
      <c r="J10" s="159"/>
      <c r="K10" s="314"/>
      <c r="L10" s="159"/>
      <c r="M10" s="159"/>
      <c r="N10" s="314"/>
      <c r="O10" s="159"/>
      <c r="P10" s="159"/>
      <c r="Q10" s="314"/>
      <c r="R10" s="159"/>
      <c r="S10" s="159"/>
      <c r="T10" s="314"/>
      <c r="U10" s="159"/>
      <c r="V10" s="159"/>
      <c r="W10" s="314"/>
      <c r="X10" s="295">
        <f t="shared" si="0"/>
        <v>0</v>
      </c>
      <c r="AA10" s="159">
        <v>171</v>
      </c>
      <c r="AB10" s="159" t="s">
        <v>421</v>
      </c>
      <c r="AC10" s="159">
        <f t="shared" si="1"/>
        <v>0</v>
      </c>
    </row>
    <row r="11" spans="1:29">
      <c r="A11" s="188">
        <v>82</v>
      </c>
      <c r="B11" s="367" t="str">
        <f>_xlfn.IFNA(VLOOKUP(A11,'Lista de Parametros'!$C$5:$F$1001,4,FALSE),"")</f>
        <v>Cambio de Laminado</v>
      </c>
      <c r="C11" s="293"/>
      <c r="D11" s="159"/>
      <c r="E11" s="314"/>
      <c r="F11" s="331"/>
      <c r="G11" s="159"/>
      <c r="H11" s="314"/>
      <c r="I11" s="159"/>
      <c r="J11" s="159"/>
      <c r="K11" s="314"/>
      <c r="L11" s="159"/>
      <c r="M11" s="159"/>
      <c r="N11" s="314"/>
      <c r="O11" s="159"/>
      <c r="P11" s="159"/>
      <c r="Q11" s="314"/>
      <c r="R11" s="159"/>
      <c r="S11" s="159"/>
      <c r="T11" s="314"/>
      <c r="U11" s="159"/>
      <c r="V11" s="159"/>
      <c r="W11" s="314"/>
      <c r="X11" s="295">
        <f t="shared" si="0"/>
        <v>0</v>
      </c>
      <c r="AA11" s="159">
        <v>165</v>
      </c>
      <c r="AB11" s="159" t="s">
        <v>432</v>
      </c>
      <c r="AC11" s="159">
        <f t="shared" si="1"/>
        <v>0</v>
      </c>
    </row>
    <row r="12" spans="1:29">
      <c r="A12" s="188">
        <v>79</v>
      </c>
      <c r="B12" s="367" t="str">
        <f>_xlfn.IFNA(VLOOKUP(A12,'Lista de Parametros'!$C$5:$F$1001,4,FALSE),"")</f>
        <v>Cambio de Producto</v>
      </c>
      <c r="C12" s="293"/>
      <c r="D12" s="159"/>
      <c r="E12" s="314"/>
      <c r="F12" s="331"/>
      <c r="G12" s="159"/>
      <c r="H12" s="314"/>
      <c r="I12" s="159"/>
      <c r="J12" s="159"/>
      <c r="K12" s="314"/>
      <c r="L12" s="159"/>
      <c r="M12" s="159"/>
      <c r="N12" s="314"/>
      <c r="O12" s="159"/>
      <c r="P12" s="159"/>
      <c r="Q12" s="314"/>
      <c r="R12" s="159"/>
      <c r="S12" s="159"/>
      <c r="T12" s="314"/>
      <c r="U12" s="159"/>
      <c r="V12" s="159"/>
      <c r="W12" s="314"/>
      <c r="X12" s="295">
        <f t="shared" si="0"/>
        <v>0</v>
      </c>
      <c r="AA12" s="159">
        <v>157</v>
      </c>
      <c r="AB12" s="159" t="s">
        <v>859</v>
      </c>
      <c r="AC12" s="159">
        <f t="shared" si="1"/>
        <v>0</v>
      </c>
    </row>
    <row r="13" spans="1:29">
      <c r="A13" s="188">
        <v>244</v>
      </c>
      <c r="B13" s="367" t="str">
        <f>_xlfn.IFNA(VLOOKUP(A13,'Lista de Parametros'!$C$5:$F$1001,4,FALSE),"")</f>
        <v>Ajuste de pinzas de carro fijo</v>
      </c>
      <c r="C13" s="293"/>
      <c r="D13" s="159"/>
      <c r="E13" s="314"/>
      <c r="F13" s="331"/>
      <c r="G13" s="159"/>
      <c r="H13" s="314"/>
      <c r="I13" s="159"/>
      <c r="J13" s="159"/>
      <c r="K13" s="314"/>
      <c r="L13" s="159"/>
      <c r="M13" s="159"/>
      <c r="N13" s="314"/>
      <c r="O13" s="159"/>
      <c r="P13" s="159"/>
      <c r="Q13" s="314"/>
      <c r="R13" s="159"/>
      <c r="S13" s="159"/>
      <c r="T13" s="314"/>
      <c r="U13" s="159"/>
      <c r="V13" s="159"/>
      <c r="W13" s="314"/>
      <c r="X13" s="295">
        <f t="shared" si="0"/>
        <v>0</v>
      </c>
      <c r="AA13" s="159">
        <v>167</v>
      </c>
      <c r="AB13" s="159" t="s">
        <v>434</v>
      </c>
      <c r="AC13" s="159">
        <f t="shared" si="1"/>
        <v>0</v>
      </c>
    </row>
    <row r="14" spans="1:29">
      <c r="A14" s="188">
        <v>574</v>
      </c>
      <c r="B14" s="367" t="str">
        <f>_xlfn.IFNA(VLOOKUP(A14,'Lista de Parametros'!$C$5:$F$1001,4,FALSE),"")</f>
        <v>ajuste de sello ultrasonico</v>
      </c>
      <c r="C14" s="293"/>
      <c r="D14" s="159"/>
      <c r="E14" s="314"/>
      <c r="F14" s="331"/>
      <c r="G14" s="159"/>
      <c r="H14" s="314"/>
      <c r="I14" s="159"/>
      <c r="J14" s="159"/>
      <c r="K14" s="314"/>
      <c r="L14" s="159"/>
      <c r="M14" s="159"/>
      <c r="N14" s="314"/>
      <c r="O14" s="159"/>
      <c r="P14" s="159"/>
      <c r="Q14" s="314"/>
      <c r="R14" s="159"/>
      <c r="S14" s="159"/>
      <c r="T14" s="314"/>
      <c r="U14" s="159"/>
      <c r="V14" s="159"/>
      <c r="W14" s="314"/>
      <c r="X14" s="295">
        <f t="shared" si="0"/>
        <v>0</v>
      </c>
      <c r="AA14" s="159">
        <v>159</v>
      </c>
      <c r="AB14" s="159" t="s">
        <v>861</v>
      </c>
      <c r="AC14" s="159">
        <f t="shared" si="1"/>
        <v>0</v>
      </c>
    </row>
    <row r="15" spans="1:29">
      <c r="A15" s="188">
        <v>166</v>
      </c>
      <c r="B15" s="367" t="str">
        <f>_xlfn.IFNA(VLOOKUP(A15,'Lista de Parametros'!$C$5:$F$1001,4,FALSE),"")</f>
        <v>Mover personal a actividades fuera de la Línea.</v>
      </c>
      <c r="C15" s="293"/>
      <c r="D15" s="159"/>
      <c r="E15" s="314"/>
      <c r="F15" s="331"/>
      <c r="G15" s="159"/>
      <c r="H15" s="314"/>
      <c r="I15" s="159"/>
      <c r="J15" s="159"/>
      <c r="K15" s="314"/>
      <c r="L15" s="159"/>
      <c r="M15" s="159"/>
      <c r="N15" s="314"/>
      <c r="O15" s="159"/>
      <c r="P15" s="159"/>
      <c r="Q15" s="314"/>
      <c r="R15" s="159"/>
      <c r="S15" s="159"/>
      <c r="T15" s="314"/>
      <c r="U15" s="159"/>
      <c r="V15" s="159"/>
      <c r="W15" s="314"/>
      <c r="X15" s="295">
        <f t="shared" si="0"/>
        <v>0</v>
      </c>
      <c r="AA15" s="159">
        <v>168</v>
      </c>
      <c r="AB15" s="159" t="s">
        <v>427</v>
      </c>
      <c r="AC15" s="159">
        <f t="shared" si="1"/>
        <v>0</v>
      </c>
    </row>
    <row r="16" spans="1:29">
      <c r="A16" s="188">
        <v>163</v>
      </c>
      <c r="B16" s="367" t="str">
        <f>_xlfn.IFNA(VLOOKUP(A16,'Lista de Parametros'!$C$5:$F$1001,4,FALSE),"")</f>
        <v>Mover personal a otra líneas</v>
      </c>
      <c r="C16" s="293"/>
      <c r="D16" s="159"/>
      <c r="E16" s="314"/>
      <c r="F16" s="331"/>
      <c r="G16" s="159"/>
      <c r="H16" s="314"/>
      <c r="I16" s="159"/>
      <c r="J16" s="159"/>
      <c r="K16" s="314"/>
      <c r="L16" s="159"/>
      <c r="M16" s="159"/>
      <c r="N16" s="314"/>
      <c r="O16" s="159"/>
      <c r="P16" s="159"/>
      <c r="Q16" s="314"/>
      <c r="R16" s="159"/>
      <c r="S16" s="159"/>
      <c r="T16" s="314"/>
      <c r="U16" s="159"/>
      <c r="V16" s="159"/>
      <c r="W16" s="314"/>
      <c r="X16" s="295">
        <f t="shared" si="0"/>
        <v>0</v>
      </c>
      <c r="AA16" s="159">
        <v>161</v>
      </c>
      <c r="AB16" s="159" t="s">
        <v>429</v>
      </c>
      <c r="AC16" s="159">
        <f t="shared" si="1"/>
        <v>0</v>
      </c>
    </row>
    <row r="17" spans="1:29">
      <c r="A17" s="188">
        <v>159</v>
      </c>
      <c r="B17" s="367" t="str">
        <f>_xlfn.IFNA(VLOOKUP(A17,'Lista de Parametros'!$C$5:$F$1001,4,FALSE),"")</f>
        <v>Programación fin de semana</v>
      </c>
      <c r="C17" s="293"/>
      <c r="D17" s="159"/>
      <c r="E17" s="314"/>
      <c r="F17" s="331"/>
      <c r="G17" s="159"/>
      <c r="H17" s="314"/>
      <c r="I17" s="159"/>
      <c r="J17" s="159"/>
      <c r="K17" s="314"/>
      <c r="L17" s="159"/>
      <c r="M17" s="159"/>
      <c r="N17" s="314"/>
      <c r="O17" s="159"/>
      <c r="P17" s="159"/>
      <c r="Q17" s="314"/>
      <c r="R17" s="159"/>
      <c r="S17" s="159"/>
      <c r="T17" s="314"/>
      <c r="U17" s="159"/>
      <c r="V17" s="159"/>
      <c r="W17" s="314"/>
      <c r="X17" s="295">
        <f t="shared" si="0"/>
        <v>0</v>
      </c>
      <c r="AA17" s="159">
        <v>170</v>
      </c>
      <c r="AB17" s="159" t="s">
        <v>430</v>
      </c>
      <c r="AC17" s="159">
        <f t="shared" si="1"/>
        <v>0</v>
      </c>
    </row>
    <row r="18" spans="1:29">
      <c r="A18" s="188"/>
      <c r="B18" s="367" t="str">
        <f>_xlfn.IFNA(VLOOKUP(A18,'Lista de Parametros'!$C$5:$F$1001,4,FALSE),"")</f>
        <v/>
      </c>
      <c r="C18" s="293"/>
      <c r="D18" s="159"/>
      <c r="E18" s="314"/>
      <c r="F18" s="331"/>
      <c r="G18" s="159"/>
      <c r="H18" s="314"/>
      <c r="I18" s="159"/>
      <c r="J18" s="159"/>
      <c r="K18" s="314"/>
      <c r="L18" s="159"/>
      <c r="M18" s="159"/>
      <c r="N18" s="314"/>
      <c r="O18" s="159"/>
      <c r="P18" s="159"/>
      <c r="Q18" s="314"/>
      <c r="R18" s="159"/>
      <c r="S18" s="159"/>
      <c r="T18" s="314"/>
      <c r="U18" s="159"/>
      <c r="V18" s="159"/>
      <c r="W18" s="314"/>
      <c r="X18" s="295">
        <f t="shared" si="0"/>
        <v>0</v>
      </c>
      <c r="AA18" s="159">
        <v>164</v>
      </c>
      <c r="AB18" s="159" t="s">
        <v>423</v>
      </c>
      <c r="AC18" s="159">
        <f t="shared" si="1"/>
        <v>0</v>
      </c>
    </row>
    <row r="19" spans="1:29">
      <c r="A19" s="188"/>
      <c r="B19" s="367" t="str">
        <f>_xlfn.IFNA(VLOOKUP(A19,'Lista de Parametros'!$C$5:$F$1001,4,FALSE),"")</f>
        <v/>
      </c>
      <c r="C19" s="293"/>
      <c r="D19" s="159"/>
      <c r="E19" s="314"/>
      <c r="F19" s="331"/>
      <c r="G19" s="159"/>
      <c r="H19" s="314"/>
      <c r="I19" s="159"/>
      <c r="J19" s="159"/>
      <c r="K19" s="314"/>
      <c r="L19" s="159"/>
      <c r="M19" s="159"/>
      <c r="N19" s="314"/>
      <c r="O19" s="159"/>
      <c r="P19" s="159"/>
      <c r="Q19" s="314"/>
      <c r="R19" s="159"/>
      <c r="S19" s="159"/>
      <c r="T19" s="314"/>
      <c r="U19" s="159"/>
      <c r="V19" s="159"/>
      <c r="W19" s="314"/>
      <c r="X19" s="295">
        <f t="shared" si="0"/>
        <v>0</v>
      </c>
      <c r="AA19" s="159">
        <v>629</v>
      </c>
      <c r="AB19" s="159" t="s">
        <v>862</v>
      </c>
      <c r="AC19" s="159">
        <f t="shared" si="1"/>
        <v>0</v>
      </c>
    </row>
    <row r="20" spans="1:29">
      <c r="A20" s="188"/>
      <c r="B20" s="367" t="str">
        <f>_xlfn.IFNA(VLOOKUP(A20,'Lista de Parametros'!$C$5:$F$1001,4,FALSE),"")</f>
        <v/>
      </c>
      <c r="C20" s="293"/>
      <c r="D20" s="159"/>
      <c r="E20" s="314"/>
      <c r="F20" s="331"/>
      <c r="G20" s="159"/>
      <c r="H20" s="314"/>
      <c r="I20" s="159"/>
      <c r="J20" s="159"/>
      <c r="K20" s="314"/>
      <c r="L20" s="159"/>
      <c r="M20" s="159"/>
      <c r="N20" s="314"/>
      <c r="O20" s="159"/>
      <c r="P20" s="159"/>
      <c r="Q20" s="314"/>
      <c r="R20" s="159"/>
      <c r="S20" s="159"/>
      <c r="T20" s="314"/>
      <c r="U20" s="159"/>
      <c r="V20" s="159"/>
      <c r="W20" s="314"/>
      <c r="X20" s="295">
        <f t="shared" si="0"/>
        <v>0</v>
      </c>
      <c r="AA20" s="159">
        <v>166</v>
      </c>
      <c r="AB20" s="159" t="s">
        <v>425</v>
      </c>
      <c r="AC20" s="159">
        <f t="shared" si="1"/>
        <v>0</v>
      </c>
    </row>
    <row r="21" spans="1:29">
      <c r="A21" s="188"/>
      <c r="B21" s="367" t="str">
        <f>_xlfn.IFNA(VLOOKUP(A21,'Lista de Parametros'!$C$5:$F$1001,4,FALSE),"")</f>
        <v/>
      </c>
      <c r="C21" s="293"/>
      <c r="D21" s="159"/>
      <c r="E21" s="314"/>
      <c r="F21" s="331"/>
      <c r="G21" s="159"/>
      <c r="H21" s="314"/>
      <c r="I21" s="159"/>
      <c r="J21" s="159"/>
      <c r="K21" s="314"/>
      <c r="L21" s="159"/>
      <c r="M21" s="159"/>
      <c r="N21" s="314"/>
      <c r="O21" s="159"/>
      <c r="P21" s="159"/>
      <c r="Q21" s="314"/>
      <c r="R21" s="159"/>
      <c r="S21" s="159"/>
      <c r="T21" s="314"/>
      <c r="U21" s="159"/>
      <c r="V21" s="159"/>
      <c r="W21" s="314"/>
      <c r="X21" s="295">
        <f t="shared" si="0"/>
        <v>0</v>
      </c>
      <c r="AA21" s="159">
        <v>158</v>
      </c>
      <c r="AB21" s="159" t="s">
        <v>863</v>
      </c>
      <c r="AC21" s="159">
        <f>SUMIF($A$8:$A$100,AA21,$X$8:$X$100)</f>
        <v>0</v>
      </c>
    </row>
    <row r="22" spans="1:29">
      <c r="A22" s="188"/>
      <c r="B22" s="367" t="str">
        <f>_xlfn.IFNA(VLOOKUP(A22,'Lista de Parametros'!$C$5:$F$1001,4,FALSE),"")</f>
        <v/>
      </c>
      <c r="C22" s="293"/>
      <c r="D22" s="159"/>
      <c r="E22" s="314"/>
      <c r="F22" s="331"/>
      <c r="G22" s="159"/>
      <c r="H22" s="314"/>
      <c r="I22" s="159"/>
      <c r="J22" s="159"/>
      <c r="K22" s="314"/>
      <c r="L22" s="159"/>
      <c r="M22" s="159"/>
      <c r="N22" s="314"/>
      <c r="O22" s="159"/>
      <c r="P22" s="159"/>
      <c r="Q22" s="314"/>
      <c r="R22" s="159"/>
      <c r="S22" s="159"/>
      <c r="T22" s="314"/>
      <c r="U22" s="159"/>
      <c r="V22" s="159"/>
      <c r="W22" s="314"/>
      <c r="X22" s="295">
        <f t="shared" si="0"/>
        <v>0</v>
      </c>
      <c r="AA22" s="159">
        <v>628</v>
      </c>
      <c r="AB22" s="159" t="s">
        <v>864</v>
      </c>
      <c r="AC22" s="159">
        <f t="shared" si="1"/>
        <v>0</v>
      </c>
    </row>
    <row r="23" spans="1:29">
      <c r="A23" s="188"/>
      <c r="B23" s="367" t="str">
        <f>_xlfn.IFNA(VLOOKUP(A23,'Lista de Parametros'!$C$5:$F$1001,4,FALSE),"")</f>
        <v/>
      </c>
      <c r="C23" s="293"/>
      <c r="D23" s="159"/>
      <c r="E23" s="314"/>
      <c r="F23" s="331"/>
      <c r="G23" s="159"/>
      <c r="H23" s="314"/>
      <c r="I23" s="159"/>
      <c r="J23" s="159"/>
      <c r="K23" s="314"/>
      <c r="L23" s="159"/>
      <c r="M23" s="159"/>
      <c r="N23" s="314"/>
      <c r="O23" s="159"/>
      <c r="P23" s="159"/>
      <c r="Q23" s="314"/>
      <c r="R23" s="159"/>
      <c r="S23" s="159"/>
      <c r="T23" s="314"/>
      <c r="U23" s="159"/>
      <c r="V23" s="159"/>
      <c r="W23" s="314"/>
      <c r="X23" s="295">
        <f t="shared" si="0"/>
        <v>0</v>
      </c>
      <c r="AA23" s="159">
        <v>946</v>
      </c>
      <c r="AB23" s="159" t="s">
        <v>906</v>
      </c>
      <c r="AC23" s="159">
        <f t="shared" si="1"/>
        <v>0</v>
      </c>
    </row>
    <row r="24" spans="1:29">
      <c r="A24" s="188"/>
      <c r="B24" s="367" t="str">
        <f>_xlfn.IFNA(VLOOKUP(A24,'Lista de Parametros'!$C$5:$F$1001,4,FALSE),"")</f>
        <v/>
      </c>
      <c r="C24" s="293"/>
      <c r="D24" s="159"/>
      <c r="E24" s="314"/>
      <c r="F24" s="331"/>
      <c r="G24" s="159"/>
      <c r="H24" s="314"/>
      <c r="I24" s="159"/>
      <c r="J24" s="159"/>
      <c r="K24" s="314"/>
      <c r="L24" s="159"/>
      <c r="M24" s="159"/>
      <c r="N24" s="314"/>
      <c r="O24" s="159"/>
      <c r="P24" s="159"/>
      <c r="Q24" s="314"/>
      <c r="R24" s="159"/>
      <c r="S24" s="159"/>
      <c r="T24" s="314"/>
      <c r="U24" s="159"/>
      <c r="V24" s="159"/>
      <c r="W24" s="314"/>
      <c r="X24" s="295">
        <f t="shared" si="0"/>
        <v>0</v>
      </c>
      <c r="AA24" s="159">
        <v>160</v>
      </c>
      <c r="AB24" s="159" t="s">
        <v>435</v>
      </c>
      <c r="AC24" s="159">
        <f>SUMIF($A$8:$A$100,AA24,$X$8:$X$100)</f>
        <v>0</v>
      </c>
    </row>
    <row r="25" spans="1:29">
      <c r="A25" s="188"/>
      <c r="B25" s="367" t="str">
        <f>_xlfn.IFNA(VLOOKUP(A25,'Lista de Parametros'!$C$5:$F$1001,4,FALSE),"")</f>
        <v/>
      </c>
      <c r="C25" s="293"/>
      <c r="D25" s="159"/>
      <c r="E25" s="314"/>
      <c r="F25" s="331"/>
      <c r="G25" s="159"/>
      <c r="H25" s="314"/>
      <c r="I25" s="159"/>
      <c r="J25" s="159"/>
      <c r="K25" s="314"/>
      <c r="L25" s="159"/>
      <c r="M25" s="159"/>
      <c r="N25" s="314"/>
      <c r="O25" s="159"/>
      <c r="P25" s="159"/>
      <c r="Q25" s="314"/>
      <c r="R25" s="159"/>
      <c r="S25" s="159"/>
      <c r="T25" s="314"/>
      <c r="U25" s="159"/>
      <c r="V25" s="159"/>
      <c r="W25" s="314"/>
      <c r="X25" s="295">
        <f t="shared" si="0"/>
        <v>0</v>
      </c>
      <c r="AA25" s="587" t="s">
        <v>584</v>
      </c>
      <c r="AB25" s="387"/>
      <c r="AC25" s="159">
        <f>SUM(AC8:AC24)</f>
        <v>0</v>
      </c>
    </row>
    <row r="26" spans="1:29">
      <c r="A26" s="188"/>
      <c r="B26" s="367" t="str">
        <f>_xlfn.IFNA(VLOOKUP(A26,'Lista de Parametros'!$C$5:$F$1001,4,FALSE),"")</f>
        <v/>
      </c>
      <c r="C26" s="293"/>
      <c r="D26" s="159"/>
      <c r="E26" s="314"/>
      <c r="F26" s="331"/>
      <c r="G26" s="159"/>
      <c r="H26" s="314"/>
      <c r="I26" s="159"/>
      <c r="J26" s="159"/>
      <c r="K26" s="314"/>
      <c r="L26" s="159"/>
      <c r="M26" s="159"/>
      <c r="N26" s="314"/>
      <c r="O26" s="159"/>
      <c r="P26" s="159"/>
      <c r="Q26" s="314"/>
      <c r="R26" s="159"/>
      <c r="S26" s="159"/>
      <c r="T26" s="314"/>
      <c r="U26" s="159"/>
      <c r="V26" s="159"/>
      <c r="W26" s="314"/>
      <c r="X26" s="295">
        <f t="shared" si="0"/>
        <v>0</v>
      </c>
    </row>
    <row r="27" spans="1:29">
      <c r="A27" s="188"/>
      <c r="B27" s="367" t="str">
        <f>_xlfn.IFNA(VLOOKUP(A27,'Lista de Parametros'!$C$5:$F$1001,4,FALSE),"")</f>
        <v/>
      </c>
      <c r="C27" s="293"/>
      <c r="D27" s="159"/>
      <c r="E27" s="314"/>
      <c r="F27" s="331"/>
      <c r="G27" s="159"/>
      <c r="H27" s="314"/>
      <c r="I27" s="159"/>
      <c r="J27" s="159"/>
      <c r="K27" s="314"/>
      <c r="L27" s="159"/>
      <c r="M27" s="159"/>
      <c r="N27" s="314"/>
      <c r="O27" s="159"/>
      <c r="P27" s="159"/>
      <c r="Q27" s="314"/>
      <c r="R27" s="159"/>
      <c r="S27" s="159"/>
      <c r="T27" s="314"/>
      <c r="U27" s="159"/>
      <c r="V27" s="159"/>
      <c r="W27" s="314"/>
      <c r="X27" s="295">
        <f t="shared" si="0"/>
        <v>0</v>
      </c>
    </row>
    <row r="28" spans="1:29">
      <c r="A28" s="188"/>
      <c r="B28" s="367" t="str">
        <f>_xlfn.IFNA(VLOOKUP(A28,'Lista de Parametros'!$C$5:$F$1001,4,FALSE),"")</f>
        <v/>
      </c>
      <c r="C28" s="293"/>
      <c r="D28" s="159"/>
      <c r="E28" s="314"/>
      <c r="F28" s="331"/>
      <c r="G28" s="159"/>
      <c r="H28" s="314"/>
      <c r="I28" s="159"/>
      <c r="J28" s="159"/>
      <c r="K28" s="314"/>
      <c r="L28" s="159"/>
      <c r="M28" s="159"/>
      <c r="N28" s="314"/>
      <c r="O28" s="159"/>
      <c r="P28" s="159"/>
      <c r="Q28" s="314"/>
      <c r="R28" s="159"/>
      <c r="S28" s="159"/>
      <c r="T28" s="314"/>
      <c r="U28" s="159"/>
      <c r="V28" s="159"/>
      <c r="W28" s="314"/>
      <c r="X28" s="295">
        <f t="shared" si="0"/>
        <v>0</v>
      </c>
    </row>
    <row r="29" spans="1:29">
      <c r="A29" s="188"/>
      <c r="B29" s="367" t="str">
        <f>_xlfn.IFNA(VLOOKUP(A29,'Lista de Parametros'!$C$5:$F$1001,4,FALSE),"")</f>
        <v/>
      </c>
      <c r="C29" s="293"/>
      <c r="D29" s="159"/>
      <c r="E29" s="314"/>
      <c r="F29" s="331"/>
      <c r="G29" s="159"/>
      <c r="H29" s="314"/>
      <c r="I29" s="159"/>
      <c r="J29" s="159"/>
      <c r="K29" s="314"/>
      <c r="L29" s="159"/>
      <c r="M29" s="159"/>
      <c r="N29" s="314"/>
      <c r="O29" s="159"/>
      <c r="P29" s="159"/>
      <c r="Q29" s="314"/>
      <c r="R29" s="159"/>
      <c r="S29" s="159"/>
      <c r="T29" s="314"/>
      <c r="U29" s="159"/>
      <c r="V29" s="159"/>
      <c r="W29" s="314"/>
      <c r="X29" s="295">
        <f t="shared" si="0"/>
        <v>0</v>
      </c>
    </row>
    <row r="30" spans="1:29">
      <c r="A30" s="188"/>
      <c r="B30" s="367" t="str">
        <f>_xlfn.IFNA(VLOOKUP(A30,'Lista de Parametros'!$C$5:$F$1001,4,FALSE),"")</f>
        <v/>
      </c>
      <c r="C30" s="293"/>
      <c r="D30" s="159"/>
      <c r="E30" s="314"/>
      <c r="F30" s="331"/>
      <c r="G30" s="159"/>
      <c r="H30" s="314"/>
      <c r="I30" s="159"/>
      <c r="J30" s="159"/>
      <c r="K30" s="314"/>
      <c r="L30" s="159"/>
      <c r="M30" s="159"/>
      <c r="N30" s="314"/>
      <c r="O30" s="159"/>
      <c r="P30" s="159"/>
      <c r="Q30" s="314"/>
      <c r="R30" s="159"/>
      <c r="S30" s="159"/>
      <c r="T30" s="314"/>
      <c r="U30" s="159"/>
      <c r="V30" s="159"/>
      <c r="W30" s="314"/>
      <c r="X30" s="295">
        <f t="shared" si="0"/>
        <v>0</v>
      </c>
    </row>
    <row r="31" spans="1:29">
      <c r="A31" s="188"/>
      <c r="B31" s="367" t="str">
        <f>_xlfn.IFNA(VLOOKUP(A31,'Lista de Parametros'!$C$5:$F$1001,4,FALSE),"")</f>
        <v/>
      </c>
      <c r="C31" s="293"/>
      <c r="D31" s="159"/>
      <c r="E31" s="314"/>
      <c r="F31" s="331"/>
      <c r="G31" s="159"/>
      <c r="H31" s="314"/>
      <c r="I31" s="159"/>
      <c r="J31" s="159"/>
      <c r="K31" s="314"/>
      <c r="L31" s="159"/>
      <c r="M31" s="159"/>
      <c r="N31" s="314"/>
      <c r="O31" s="159"/>
      <c r="P31" s="159"/>
      <c r="Q31" s="314"/>
      <c r="R31" s="159"/>
      <c r="S31" s="159"/>
      <c r="T31" s="314"/>
      <c r="U31" s="159"/>
      <c r="V31" s="159"/>
      <c r="W31" s="314"/>
      <c r="X31" s="295">
        <f t="shared" si="0"/>
        <v>0</v>
      </c>
    </row>
    <row r="32" spans="1:29">
      <c r="A32" s="188"/>
      <c r="B32" s="367" t="str">
        <f>_xlfn.IFNA(VLOOKUP(A32,'Lista de Parametros'!$C$5:$F$1001,4,FALSE),"")</f>
        <v/>
      </c>
      <c r="C32" s="293"/>
      <c r="D32" s="159"/>
      <c r="E32" s="314"/>
      <c r="F32" s="331"/>
      <c r="G32" s="159"/>
      <c r="H32" s="314"/>
      <c r="I32" s="159"/>
      <c r="J32" s="159"/>
      <c r="K32" s="314"/>
      <c r="L32" s="159"/>
      <c r="M32" s="159"/>
      <c r="N32" s="314"/>
      <c r="O32" s="159"/>
      <c r="P32" s="159"/>
      <c r="Q32" s="314"/>
      <c r="R32" s="159"/>
      <c r="S32" s="159"/>
      <c r="T32" s="314"/>
      <c r="U32" s="159"/>
      <c r="V32" s="159"/>
      <c r="W32" s="314"/>
      <c r="X32" s="295">
        <f t="shared" si="0"/>
        <v>0</v>
      </c>
    </row>
    <row r="33" spans="1:24">
      <c r="A33" s="188"/>
      <c r="B33" s="367" t="str">
        <f>_xlfn.IFNA(VLOOKUP(A33,'Lista de Parametros'!$C$5:$F$1001,4,FALSE),"")</f>
        <v/>
      </c>
      <c r="C33" s="293"/>
      <c r="D33" s="159"/>
      <c r="E33" s="314"/>
      <c r="F33" s="331"/>
      <c r="G33" s="159"/>
      <c r="H33" s="314"/>
      <c r="I33" s="159"/>
      <c r="J33" s="159"/>
      <c r="K33" s="314"/>
      <c r="L33" s="159"/>
      <c r="M33" s="159"/>
      <c r="N33" s="314"/>
      <c r="O33" s="159"/>
      <c r="P33" s="159"/>
      <c r="Q33" s="314"/>
      <c r="R33" s="159"/>
      <c r="S33" s="159"/>
      <c r="T33" s="314"/>
      <c r="U33" s="159"/>
      <c r="V33" s="159"/>
      <c r="W33" s="314"/>
      <c r="X33" s="295">
        <f t="shared" si="0"/>
        <v>0</v>
      </c>
    </row>
    <row r="34" spans="1:24">
      <c r="A34" s="188"/>
      <c r="B34" s="367" t="str">
        <f>_xlfn.IFNA(VLOOKUP(A34,'Lista de Parametros'!$C$5:$F$1001,4,FALSE),"")</f>
        <v/>
      </c>
      <c r="C34" s="293"/>
      <c r="D34" s="159"/>
      <c r="E34" s="314"/>
      <c r="F34" s="331"/>
      <c r="G34" s="159"/>
      <c r="H34" s="314"/>
      <c r="I34" s="159"/>
      <c r="J34" s="159"/>
      <c r="K34" s="314"/>
      <c r="L34" s="159"/>
      <c r="M34" s="159"/>
      <c r="N34" s="314"/>
      <c r="O34" s="159"/>
      <c r="P34" s="159"/>
      <c r="Q34" s="314"/>
      <c r="R34" s="159"/>
      <c r="S34" s="159"/>
      <c r="T34" s="314"/>
      <c r="U34" s="159"/>
      <c r="V34" s="159"/>
      <c r="W34" s="314"/>
      <c r="X34" s="295">
        <f t="shared" si="0"/>
        <v>0</v>
      </c>
    </row>
    <row r="35" spans="1:24">
      <c r="A35" s="188"/>
      <c r="B35" s="367" t="str">
        <f>_xlfn.IFNA(VLOOKUP(A35,'Lista de Parametros'!$C$5:$F$1001,4,FALSE),"")</f>
        <v/>
      </c>
      <c r="C35" s="293"/>
      <c r="D35" s="159"/>
      <c r="E35" s="314"/>
      <c r="F35" s="331"/>
      <c r="G35" s="159"/>
      <c r="H35" s="314"/>
      <c r="I35" s="159"/>
      <c r="J35" s="159"/>
      <c r="K35" s="314"/>
      <c r="L35" s="159"/>
      <c r="M35" s="159"/>
      <c r="N35" s="314"/>
      <c r="O35" s="159"/>
      <c r="P35" s="159"/>
      <c r="Q35" s="314"/>
      <c r="R35" s="159"/>
      <c r="S35" s="159"/>
      <c r="T35" s="314"/>
      <c r="U35" s="159"/>
      <c r="V35" s="159"/>
      <c r="W35" s="314"/>
      <c r="X35" s="295">
        <f t="shared" si="0"/>
        <v>0</v>
      </c>
    </row>
    <row r="36" spans="1:24">
      <c r="A36" s="188"/>
      <c r="B36" s="367" t="str">
        <f>_xlfn.IFNA(VLOOKUP(A36,'Lista de Parametros'!$C$5:$F$1001,4,FALSE),"")</f>
        <v/>
      </c>
      <c r="C36" s="293"/>
      <c r="D36" s="159"/>
      <c r="E36" s="314"/>
      <c r="F36" s="331"/>
      <c r="G36" s="159"/>
      <c r="H36" s="314"/>
      <c r="I36" s="159"/>
      <c r="J36" s="159"/>
      <c r="K36" s="314"/>
      <c r="L36" s="159"/>
      <c r="M36" s="159"/>
      <c r="N36" s="314"/>
      <c r="O36" s="159"/>
      <c r="P36" s="159"/>
      <c r="Q36" s="314"/>
      <c r="R36" s="159"/>
      <c r="S36" s="159"/>
      <c r="T36" s="314"/>
      <c r="U36" s="159"/>
      <c r="V36" s="159"/>
      <c r="W36" s="314"/>
      <c r="X36" s="295">
        <f t="shared" si="0"/>
        <v>0</v>
      </c>
    </row>
    <row r="37" spans="1:24">
      <c r="A37" s="188"/>
      <c r="B37" s="367" t="str">
        <f>_xlfn.IFNA(VLOOKUP(A37,'Lista de Parametros'!$C$5:$F$1001,4,FALSE),"")</f>
        <v/>
      </c>
      <c r="C37" s="293"/>
      <c r="D37" s="159"/>
      <c r="E37" s="314"/>
      <c r="F37" s="331"/>
      <c r="G37" s="159"/>
      <c r="H37" s="314"/>
      <c r="I37" s="159"/>
      <c r="J37" s="159"/>
      <c r="K37" s="314"/>
      <c r="L37" s="159"/>
      <c r="M37" s="159"/>
      <c r="N37" s="314"/>
      <c r="O37" s="159"/>
      <c r="P37" s="159"/>
      <c r="Q37" s="314"/>
      <c r="R37" s="159"/>
      <c r="S37" s="159"/>
      <c r="T37" s="314"/>
      <c r="U37" s="159"/>
      <c r="V37" s="159"/>
      <c r="W37" s="314"/>
      <c r="X37" s="295">
        <f t="shared" si="0"/>
        <v>0</v>
      </c>
    </row>
    <row r="38" spans="1:24">
      <c r="A38" s="188"/>
      <c r="B38" s="367" t="str">
        <f>_xlfn.IFNA(VLOOKUP(A38,'Lista de Parametros'!$C$5:$F$1001,4,FALSE),"")</f>
        <v/>
      </c>
      <c r="C38" s="293"/>
      <c r="D38" s="159"/>
      <c r="E38" s="314"/>
      <c r="F38" s="331"/>
      <c r="G38" s="159"/>
      <c r="H38" s="314"/>
      <c r="I38" s="159"/>
      <c r="J38" s="159"/>
      <c r="K38" s="314"/>
      <c r="L38" s="159"/>
      <c r="M38" s="159"/>
      <c r="N38" s="314"/>
      <c r="O38" s="159"/>
      <c r="P38" s="159"/>
      <c r="Q38" s="314"/>
      <c r="R38" s="159"/>
      <c r="S38" s="159"/>
      <c r="T38" s="314"/>
      <c r="U38" s="159"/>
      <c r="V38" s="159"/>
      <c r="W38" s="314"/>
      <c r="X38" s="295">
        <f t="shared" si="0"/>
        <v>0</v>
      </c>
    </row>
    <row r="39" spans="1:24">
      <c r="A39" s="188"/>
      <c r="B39" s="367" t="str">
        <f>_xlfn.IFNA(VLOOKUP(A39,'Lista de Parametros'!$C$5:$F$1001,4,FALSE),"")</f>
        <v/>
      </c>
      <c r="C39" s="293"/>
      <c r="D39" s="159"/>
      <c r="E39" s="314"/>
      <c r="F39" s="331"/>
      <c r="G39" s="159"/>
      <c r="H39" s="314"/>
      <c r="I39" s="159"/>
      <c r="J39" s="159"/>
      <c r="K39" s="314"/>
      <c r="L39" s="159"/>
      <c r="M39" s="159"/>
      <c r="N39" s="314"/>
      <c r="O39" s="159"/>
      <c r="P39" s="159"/>
      <c r="Q39" s="314"/>
      <c r="R39" s="159"/>
      <c r="S39" s="159"/>
      <c r="T39" s="314"/>
      <c r="U39" s="159"/>
      <c r="V39" s="159"/>
      <c r="W39" s="314"/>
      <c r="X39" s="295">
        <f t="shared" si="0"/>
        <v>0</v>
      </c>
    </row>
    <row r="40" spans="1:24">
      <c r="A40" s="188"/>
      <c r="B40" s="367" t="str">
        <f>_xlfn.IFNA(VLOOKUP(A40,'Lista de Parametros'!$C$5:$F$1001,4,FALSE),"")</f>
        <v/>
      </c>
      <c r="C40" s="293"/>
      <c r="D40" s="159"/>
      <c r="E40" s="314"/>
      <c r="F40" s="331"/>
      <c r="G40" s="159"/>
      <c r="H40" s="314"/>
      <c r="I40" s="159"/>
      <c r="J40" s="159"/>
      <c r="K40" s="314"/>
      <c r="L40" s="159"/>
      <c r="M40" s="159"/>
      <c r="N40" s="314"/>
      <c r="O40" s="159"/>
      <c r="P40" s="159"/>
      <c r="Q40" s="314"/>
      <c r="R40" s="159"/>
      <c r="S40" s="159"/>
      <c r="T40" s="314"/>
      <c r="U40" s="159"/>
      <c r="V40" s="159"/>
      <c r="W40" s="314"/>
      <c r="X40" s="295">
        <f t="shared" ref="X40:X71" si="2">SUM(C40:W40)/60</f>
        <v>0</v>
      </c>
    </row>
    <row r="41" spans="1:24">
      <c r="A41" s="188"/>
      <c r="B41" s="367" t="str">
        <f>_xlfn.IFNA(VLOOKUP(A41,'Lista de Parametros'!$C$5:$F$1001,4,FALSE),"")</f>
        <v/>
      </c>
      <c r="C41" s="293"/>
      <c r="D41" s="159"/>
      <c r="E41" s="314"/>
      <c r="F41" s="331"/>
      <c r="G41" s="159"/>
      <c r="H41" s="314"/>
      <c r="I41" s="159"/>
      <c r="J41" s="159"/>
      <c r="K41" s="314"/>
      <c r="L41" s="159"/>
      <c r="M41" s="159"/>
      <c r="N41" s="314"/>
      <c r="O41" s="159"/>
      <c r="P41" s="159"/>
      <c r="Q41" s="314"/>
      <c r="R41" s="159"/>
      <c r="S41" s="159"/>
      <c r="T41" s="314"/>
      <c r="U41" s="159"/>
      <c r="V41" s="159"/>
      <c r="W41" s="314"/>
      <c r="X41" s="295">
        <f t="shared" si="2"/>
        <v>0</v>
      </c>
    </row>
    <row r="42" spans="1:24">
      <c r="A42" s="188"/>
      <c r="B42" s="367" t="str">
        <f>_xlfn.IFNA(VLOOKUP(A42,'Lista de Parametros'!$C$5:$F$1001,4,FALSE),"")</f>
        <v/>
      </c>
      <c r="C42" s="293"/>
      <c r="D42" s="159"/>
      <c r="E42" s="314"/>
      <c r="F42" s="331"/>
      <c r="G42" s="159"/>
      <c r="H42" s="314"/>
      <c r="I42" s="159"/>
      <c r="J42" s="159"/>
      <c r="K42" s="314"/>
      <c r="L42" s="159"/>
      <c r="M42" s="159"/>
      <c r="N42" s="314"/>
      <c r="O42" s="159"/>
      <c r="P42" s="159"/>
      <c r="Q42" s="314"/>
      <c r="R42" s="159"/>
      <c r="S42" s="159"/>
      <c r="T42" s="314"/>
      <c r="U42" s="159"/>
      <c r="V42" s="159"/>
      <c r="W42" s="314"/>
      <c r="X42" s="295">
        <f t="shared" si="2"/>
        <v>0</v>
      </c>
    </row>
    <row r="43" spans="1:24">
      <c r="A43" s="188"/>
      <c r="B43" s="367" t="str">
        <f>_xlfn.IFNA(VLOOKUP(A43,'Lista de Parametros'!$C$5:$F$1001,4,FALSE),"")</f>
        <v/>
      </c>
      <c r="C43" s="293"/>
      <c r="D43" s="159"/>
      <c r="E43" s="314"/>
      <c r="F43" s="331"/>
      <c r="G43" s="159"/>
      <c r="H43" s="314"/>
      <c r="I43" s="159"/>
      <c r="J43" s="159"/>
      <c r="K43" s="314"/>
      <c r="L43" s="159"/>
      <c r="M43" s="159"/>
      <c r="N43" s="314"/>
      <c r="O43" s="159"/>
      <c r="P43" s="159"/>
      <c r="Q43" s="314"/>
      <c r="R43" s="159"/>
      <c r="S43" s="159"/>
      <c r="T43" s="314"/>
      <c r="U43" s="159"/>
      <c r="V43" s="159"/>
      <c r="W43" s="314"/>
      <c r="X43" s="295">
        <f t="shared" si="2"/>
        <v>0</v>
      </c>
    </row>
    <row r="44" spans="1:24">
      <c r="A44" s="188"/>
      <c r="B44" s="367" t="str">
        <f>_xlfn.IFNA(VLOOKUP(A44,'Lista de Parametros'!$C$5:$F$1001,4,FALSE),"")</f>
        <v/>
      </c>
      <c r="C44" s="293"/>
      <c r="D44" s="159"/>
      <c r="E44" s="314"/>
      <c r="F44" s="331"/>
      <c r="G44" s="159"/>
      <c r="H44" s="314"/>
      <c r="I44" s="159"/>
      <c r="J44" s="159"/>
      <c r="K44" s="314"/>
      <c r="L44" s="159"/>
      <c r="M44" s="159"/>
      <c r="N44" s="314"/>
      <c r="O44" s="159"/>
      <c r="P44" s="159"/>
      <c r="Q44" s="314"/>
      <c r="R44" s="159"/>
      <c r="S44" s="159"/>
      <c r="T44" s="314"/>
      <c r="U44" s="159"/>
      <c r="V44" s="159"/>
      <c r="W44" s="314"/>
      <c r="X44" s="295">
        <f t="shared" si="2"/>
        <v>0</v>
      </c>
    </row>
    <row r="45" spans="1:24">
      <c r="A45" s="188"/>
      <c r="B45" s="367" t="str">
        <f>_xlfn.IFNA(VLOOKUP(A45,'Lista de Parametros'!$C$5:$F$1001,4,FALSE),"")</f>
        <v/>
      </c>
      <c r="C45" s="293"/>
      <c r="D45" s="159"/>
      <c r="E45" s="314"/>
      <c r="F45" s="331"/>
      <c r="G45" s="159"/>
      <c r="H45" s="314"/>
      <c r="I45" s="159"/>
      <c r="J45" s="159"/>
      <c r="K45" s="314"/>
      <c r="L45" s="159"/>
      <c r="M45" s="159"/>
      <c r="N45" s="314"/>
      <c r="O45" s="159"/>
      <c r="P45" s="159"/>
      <c r="Q45" s="314"/>
      <c r="R45" s="159"/>
      <c r="S45" s="159"/>
      <c r="T45" s="314"/>
      <c r="U45" s="159"/>
      <c r="V45" s="159"/>
      <c r="W45" s="314"/>
      <c r="X45" s="295">
        <f t="shared" si="2"/>
        <v>0</v>
      </c>
    </row>
    <row r="46" spans="1:24">
      <c r="A46" s="188"/>
      <c r="B46" s="367" t="str">
        <f>_xlfn.IFNA(VLOOKUP(A46,'Lista de Parametros'!$C$5:$F$1001,4,FALSE),"")</f>
        <v/>
      </c>
      <c r="C46" s="293"/>
      <c r="D46" s="159"/>
      <c r="E46" s="314"/>
      <c r="F46" s="331"/>
      <c r="G46" s="159"/>
      <c r="H46" s="314"/>
      <c r="I46" s="159"/>
      <c r="J46" s="159"/>
      <c r="K46" s="314"/>
      <c r="L46" s="159"/>
      <c r="M46" s="159"/>
      <c r="N46" s="314"/>
      <c r="O46" s="159"/>
      <c r="P46" s="159"/>
      <c r="Q46" s="314"/>
      <c r="R46" s="159"/>
      <c r="S46" s="159"/>
      <c r="T46" s="314"/>
      <c r="U46" s="159"/>
      <c r="V46" s="159"/>
      <c r="W46" s="314"/>
      <c r="X46" s="295">
        <f t="shared" si="2"/>
        <v>0</v>
      </c>
    </row>
    <row r="47" spans="1:24">
      <c r="A47" s="188"/>
      <c r="B47" s="367" t="str">
        <f>_xlfn.IFNA(VLOOKUP(A47,'Lista de Parametros'!$C$5:$F$1001,4,FALSE),"")</f>
        <v/>
      </c>
      <c r="C47" s="293"/>
      <c r="D47" s="159"/>
      <c r="E47" s="314"/>
      <c r="F47" s="331"/>
      <c r="G47" s="159"/>
      <c r="H47" s="314"/>
      <c r="I47" s="159"/>
      <c r="J47" s="159"/>
      <c r="K47" s="314"/>
      <c r="L47" s="159"/>
      <c r="M47" s="159"/>
      <c r="N47" s="314"/>
      <c r="O47" s="159"/>
      <c r="P47" s="159"/>
      <c r="Q47" s="314"/>
      <c r="R47" s="159"/>
      <c r="S47" s="159"/>
      <c r="T47" s="314"/>
      <c r="U47" s="159"/>
      <c r="V47" s="159"/>
      <c r="W47" s="314"/>
      <c r="X47" s="295">
        <f t="shared" si="2"/>
        <v>0</v>
      </c>
    </row>
    <row r="48" spans="1:24">
      <c r="A48" s="188"/>
      <c r="B48" s="367" t="str">
        <f>_xlfn.IFNA(VLOOKUP(A48,'Lista de Parametros'!$C$5:$F$1001,4,FALSE),"")</f>
        <v/>
      </c>
      <c r="C48" s="293"/>
      <c r="D48" s="159"/>
      <c r="E48" s="314"/>
      <c r="F48" s="331"/>
      <c r="G48" s="159"/>
      <c r="H48" s="314"/>
      <c r="I48" s="159"/>
      <c r="J48" s="159"/>
      <c r="K48" s="314"/>
      <c r="L48" s="159"/>
      <c r="M48" s="159"/>
      <c r="N48" s="314"/>
      <c r="O48" s="159"/>
      <c r="P48" s="159"/>
      <c r="Q48" s="314"/>
      <c r="R48" s="159"/>
      <c r="S48" s="159"/>
      <c r="T48" s="314"/>
      <c r="U48" s="159"/>
      <c r="V48" s="159"/>
      <c r="W48" s="314"/>
      <c r="X48" s="295">
        <f t="shared" si="2"/>
        <v>0</v>
      </c>
    </row>
    <row r="49" spans="1:24">
      <c r="A49" s="188"/>
      <c r="B49" s="367" t="str">
        <f>_xlfn.IFNA(VLOOKUP(A49,'Lista de Parametros'!$C$5:$F$1001,4,FALSE),"")</f>
        <v/>
      </c>
      <c r="C49" s="293"/>
      <c r="D49" s="159"/>
      <c r="E49" s="314"/>
      <c r="F49" s="331"/>
      <c r="G49" s="159"/>
      <c r="H49" s="314"/>
      <c r="I49" s="159"/>
      <c r="J49" s="159"/>
      <c r="K49" s="314"/>
      <c r="L49" s="159"/>
      <c r="M49" s="159"/>
      <c r="N49" s="314"/>
      <c r="O49" s="159"/>
      <c r="P49" s="159"/>
      <c r="Q49" s="314"/>
      <c r="R49" s="159"/>
      <c r="S49" s="159"/>
      <c r="T49" s="314"/>
      <c r="U49" s="159"/>
      <c r="V49" s="159"/>
      <c r="W49" s="314"/>
      <c r="X49" s="295">
        <f t="shared" si="2"/>
        <v>0</v>
      </c>
    </row>
    <row r="50" spans="1:24">
      <c r="A50" s="188"/>
      <c r="B50" s="367" t="str">
        <f>_xlfn.IFNA(VLOOKUP(A50,'Lista de Parametros'!$C$5:$F$1001,4,FALSE),"")</f>
        <v/>
      </c>
      <c r="C50" s="293"/>
      <c r="D50" s="159"/>
      <c r="E50" s="314"/>
      <c r="F50" s="331"/>
      <c r="G50" s="159"/>
      <c r="H50" s="314"/>
      <c r="I50" s="159"/>
      <c r="J50" s="159"/>
      <c r="K50" s="314"/>
      <c r="L50" s="159"/>
      <c r="M50" s="159"/>
      <c r="N50" s="314"/>
      <c r="O50" s="159"/>
      <c r="P50" s="159"/>
      <c r="Q50" s="314"/>
      <c r="R50" s="159"/>
      <c r="S50" s="159"/>
      <c r="T50" s="314"/>
      <c r="U50" s="159"/>
      <c r="V50" s="159"/>
      <c r="W50" s="314"/>
      <c r="X50" s="295">
        <f t="shared" si="2"/>
        <v>0</v>
      </c>
    </row>
    <row r="51" spans="1:24">
      <c r="A51" s="188"/>
      <c r="B51" s="367" t="str">
        <f>_xlfn.IFNA(VLOOKUP(A51,'Lista de Parametros'!$C$5:$F$1001,4,FALSE),"")</f>
        <v/>
      </c>
      <c r="C51" s="293"/>
      <c r="D51" s="159"/>
      <c r="E51" s="314"/>
      <c r="F51" s="331"/>
      <c r="G51" s="159"/>
      <c r="H51" s="314"/>
      <c r="I51" s="159"/>
      <c r="J51" s="159"/>
      <c r="K51" s="314"/>
      <c r="L51" s="159"/>
      <c r="M51" s="159"/>
      <c r="N51" s="314"/>
      <c r="O51" s="159"/>
      <c r="P51" s="159"/>
      <c r="Q51" s="314"/>
      <c r="R51" s="159"/>
      <c r="S51" s="159"/>
      <c r="T51" s="314"/>
      <c r="U51" s="159"/>
      <c r="V51" s="159"/>
      <c r="W51" s="314"/>
      <c r="X51" s="295">
        <f t="shared" si="2"/>
        <v>0</v>
      </c>
    </row>
    <row r="52" spans="1:24">
      <c r="A52" s="188"/>
      <c r="B52" s="367" t="str">
        <f>_xlfn.IFNA(VLOOKUP(A52,'Lista de Parametros'!$C$5:$F$1001,4,FALSE),"")</f>
        <v/>
      </c>
      <c r="C52" s="293"/>
      <c r="D52" s="159"/>
      <c r="E52" s="314"/>
      <c r="F52" s="331"/>
      <c r="G52" s="159"/>
      <c r="H52" s="314"/>
      <c r="I52" s="159"/>
      <c r="J52" s="159"/>
      <c r="K52" s="314"/>
      <c r="L52" s="159"/>
      <c r="M52" s="159"/>
      <c r="N52" s="314"/>
      <c r="O52" s="159"/>
      <c r="P52" s="159"/>
      <c r="Q52" s="314"/>
      <c r="R52" s="159"/>
      <c r="S52" s="159"/>
      <c r="T52" s="314"/>
      <c r="U52" s="159"/>
      <c r="V52" s="159"/>
      <c r="W52" s="314"/>
      <c r="X52" s="295">
        <f t="shared" si="2"/>
        <v>0</v>
      </c>
    </row>
    <row r="53" spans="1:24">
      <c r="A53" s="188"/>
      <c r="B53" s="367" t="str">
        <f>_xlfn.IFNA(VLOOKUP(A53,'Lista de Parametros'!$C$5:$F$1001,4,FALSE),"")</f>
        <v/>
      </c>
      <c r="C53" s="293"/>
      <c r="D53" s="159"/>
      <c r="E53" s="314"/>
      <c r="F53" s="331"/>
      <c r="G53" s="159"/>
      <c r="H53" s="314"/>
      <c r="I53" s="159"/>
      <c r="J53" s="159"/>
      <c r="K53" s="314"/>
      <c r="L53" s="159"/>
      <c r="M53" s="159"/>
      <c r="N53" s="314"/>
      <c r="O53" s="159"/>
      <c r="P53" s="159"/>
      <c r="Q53" s="314"/>
      <c r="R53" s="159"/>
      <c r="S53" s="159"/>
      <c r="T53" s="314"/>
      <c r="U53" s="159"/>
      <c r="V53" s="159"/>
      <c r="W53" s="314"/>
      <c r="X53" s="295">
        <f t="shared" si="2"/>
        <v>0</v>
      </c>
    </row>
    <row r="54" spans="1:24">
      <c r="A54" s="188"/>
      <c r="B54" s="367" t="str">
        <f>_xlfn.IFNA(VLOOKUP(A54,'Lista de Parametros'!$C$5:$F$1001,4,FALSE),"")</f>
        <v/>
      </c>
      <c r="C54" s="293"/>
      <c r="D54" s="159"/>
      <c r="E54" s="314"/>
      <c r="F54" s="331"/>
      <c r="G54" s="159"/>
      <c r="H54" s="314"/>
      <c r="I54" s="159"/>
      <c r="J54" s="159"/>
      <c r="K54" s="314"/>
      <c r="L54" s="159"/>
      <c r="M54" s="159"/>
      <c r="N54" s="314"/>
      <c r="O54" s="159"/>
      <c r="P54" s="159"/>
      <c r="Q54" s="314"/>
      <c r="R54" s="159"/>
      <c r="S54" s="159"/>
      <c r="T54" s="314"/>
      <c r="U54" s="159"/>
      <c r="V54" s="159"/>
      <c r="W54" s="314"/>
      <c r="X54" s="295">
        <f t="shared" si="2"/>
        <v>0</v>
      </c>
    </row>
    <row r="55" spans="1:24">
      <c r="A55" s="188"/>
      <c r="B55" s="367" t="str">
        <f>_xlfn.IFNA(VLOOKUP(A55,'Lista de Parametros'!$C$5:$F$1001,4,FALSE),"")</f>
        <v/>
      </c>
      <c r="C55" s="293"/>
      <c r="D55" s="159"/>
      <c r="E55" s="314"/>
      <c r="F55" s="331"/>
      <c r="G55" s="159"/>
      <c r="H55" s="314"/>
      <c r="I55" s="159"/>
      <c r="J55" s="159"/>
      <c r="K55" s="314"/>
      <c r="L55" s="159"/>
      <c r="M55" s="159"/>
      <c r="N55" s="314"/>
      <c r="O55" s="159"/>
      <c r="P55" s="159"/>
      <c r="Q55" s="314"/>
      <c r="R55" s="159"/>
      <c r="S55" s="159"/>
      <c r="T55" s="314"/>
      <c r="U55" s="159"/>
      <c r="V55" s="159"/>
      <c r="W55" s="314"/>
      <c r="X55" s="295">
        <f t="shared" si="2"/>
        <v>0</v>
      </c>
    </row>
    <row r="56" spans="1:24">
      <c r="A56" s="188"/>
      <c r="B56" s="367" t="str">
        <f>_xlfn.IFNA(VLOOKUP(A56,'Lista de Parametros'!$C$5:$F$1001,4,FALSE),"")</f>
        <v/>
      </c>
      <c r="C56" s="293"/>
      <c r="D56" s="159"/>
      <c r="E56" s="314"/>
      <c r="F56" s="331"/>
      <c r="G56" s="159"/>
      <c r="H56" s="314"/>
      <c r="I56" s="159"/>
      <c r="J56" s="159"/>
      <c r="K56" s="314"/>
      <c r="L56" s="159"/>
      <c r="M56" s="159"/>
      <c r="N56" s="314"/>
      <c r="O56" s="159"/>
      <c r="P56" s="159"/>
      <c r="Q56" s="314"/>
      <c r="R56" s="159"/>
      <c r="S56" s="159"/>
      <c r="T56" s="314"/>
      <c r="U56" s="159"/>
      <c r="V56" s="159"/>
      <c r="W56" s="314"/>
      <c r="X56" s="295">
        <f t="shared" si="2"/>
        <v>0</v>
      </c>
    </row>
    <row r="57" spans="1:24">
      <c r="A57" s="188"/>
      <c r="B57" s="367" t="str">
        <f>_xlfn.IFNA(VLOOKUP(A57,'Lista de Parametros'!$C$5:$F$1001,4,FALSE),"")</f>
        <v/>
      </c>
      <c r="C57" s="293"/>
      <c r="D57" s="159"/>
      <c r="E57" s="314"/>
      <c r="F57" s="331"/>
      <c r="G57" s="159"/>
      <c r="H57" s="314"/>
      <c r="I57" s="159"/>
      <c r="J57" s="159"/>
      <c r="K57" s="314"/>
      <c r="L57" s="159"/>
      <c r="M57" s="159"/>
      <c r="N57" s="314"/>
      <c r="O57" s="159"/>
      <c r="P57" s="159"/>
      <c r="Q57" s="314"/>
      <c r="R57" s="159"/>
      <c r="S57" s="159"/>
      <c r="T57" s="314"/>
      <c r="U57" s="159"/>
      <c r="V57" s="159"/>
      <c r="W57" s="314"/>
      <c r="X57" s="295">
        <f t="shared" si="2"/>
        <v>0</v>
      </c>
    </row>
    <row r="58" spans="1:24">
      <c r="A58" s="188"/>
      <c r="B58" s="367" t="str">
        <f>_xlfn.IFNA(VLOOKUP(A58,'Lista de Parametros'!$C$5:$F$1001,4,FALSE),"")</f>
        <v/>
      </c>
      <c r="C58" s="293"/>
      <c r="D58" s="159"/>
      <c r="E58" s="314"/>
      <c r="F58" s="331"/>
      <c r="G58" s="159"/>
      <c r="H58" s="314"/>
      <c r="I58" s="159"/>
      <c r="J58" s="159"/>
      <c r="K58" s="314"/>
      <c r="L58" s="159"/>
      <c r="M58" s="159"/>
      <c r="N58" s="314"/>
      <c r="O58" s="159"/>
      <c r="P58" s="159"/>
      <c r="Q58" s="314"/>
      <c r="R58" s="159"/>
      <c r="S58" s="159"/>
      <c r="T58" s="314"/>
      <c r="U58" s="159"/>
      <c r="V58" s="159"/>
      <c r="W58" s="314"/>
      <c r="X58" s="295">
        <f t="shared" si="2"/>
        <v>0</v>
      </c>
    </row>
    <row r="59" spans="1:24">
      <c r="A59" s="188"/>
      <c r="B59" s="367" t="str">
        <f>_xlfn.IFNA(VLOOKUP(A59,'Lista de Parametros'!$C$5:$F$1001,4,FALSE),"")</f>
        <v/>
      </c>
      <c r="C59" s="293"/>
      <c r="D59" s="159"/>
      <c r="E59" s="314"/>
      <c r="F59" s="331"/>
      <c r="G59" s="159"/>
      <c r="H59" s="314"/>
      <c r="I59" s="159"/>
      <c r="J59" s="159"/>
      <c r="K59" s="314"/>
      <c r="L59" s="159"/>
      <c r="M59" s="159"/>
      <c r="N59" s="314"/>
      <c r="O59" s="159"/>
      <c r="P59" s="159"/>
      <c r="Q59" s="314"/>
      <c r="R59" s="159"/>
      <c r="S59" s="159"/>
      <c r="T59" s="314"/>
      <c r="U59" s="159"/>
      <c r="V59" s="159"/>
      <c r="W59" s="314"/>
      <c r="X59" s="295">
        <f t="shared" si="2"/>
        <v>0</v>
      </c>
    </row>
    <row r="60" spans="1:24">
      <c r="A60" s="188"/>
      <c r="B60" s="367" t="str">
        <f>_xlfn.IFNA(VLOOKUP(A60,'Lista de Parametros'!$C$5:$F$1001,4,FALSE),"")</f>
        <v/>
      </c>
      <c r="C60" s="293"/>
      <c r="D60" s="159"/>
      <c r="E60" s="314"/>
      <c r="F60" s="331"/>
      <c r="G60" s="159"/>
      <c r="H60" s="314"/>
      <c r="I60" s="159"/>
      <c r="J60" s="159"/>
      <c r="K60" s="314"/>
      <c r="L60" s="159"/>
      <c r="M60" s="159"/>
      <c r="N60" s="314"/>
      <c r="O60" s="159"/>
      <c r="P60" s="159"/>
      <c r="Q60" s="314"/>
      <c r="R60" s="159"/>
      <c r="S60" s="159"/>
      <c r="T60" s="314"/>
      <c r="U60" s="159"/>
      <c r="V60" s="159"/>
      <c r="W60" s="314"/>
      <c r="X60" s="295">
        <f t="shared" si="2"/>
        <v>0</v>
      </c>
    </row>
    <row r="61" spans="1:24">
      <c r="A61" s="188"/>
      <c r="B61" s="367" t="str">
        <f>_xlfn.IFNA(VLOOKUP(A61,'Lista de Parametros'!$C$5:$F$1001,4,FALSE),"")</f>
        <v/>
      </c>
      <c r="C61" s="293"/>
      <c r="D61" s="159"/>
      <c r="E61" s="314"/>
      <c r="F61" s="331"/>
      <c r="G61" s="159"/>
      <c r="H61" s="314"/>
      <c r="I61" s="159"/>
      <c r="J61" s="159"/>
      <c r="K61" s="314"/>
      <c r="L61" s="159"/>
      <c r="M61" s="159"/>
      <c r="N61" s="314"/>
      <c r="O61" s="159"/>
      <c r="P61" s="159"/>
      <c r="Q61" s="314"/>
      <c r="R61" s="159"/>
      <c r="S61" s="159"/>
      <c r="T61" s="314"/>
      <c r="U61" s="159"/>
      <c r="V61" s="159"/>
      <c r="W61" s="314"/>
      <c r="X61" s="295">
        <f t="shared" si="2"/>
        <v>0</v>
      </c>
    </row>
    <row r="62" spans="1:24">
      <c r="A62" s="188"/>
      <c r="B62" s="367" t="str">
        <f>_xlfn.IFNA(VLOOKUP(A62,'Lista de Parametros'!$C$5:$F$1001,4,FALSE),"")</f>
        <v/>
      </c>
      <c r="C62" s="293"/>
      <c r="D62" s="159"/>
      <c r="E62" s="314"/>
      <c r="F62" s="331"/>
      <c r="G62" s="159"/>
      <c r="H62" s="314"/>
      <c r="I62" s="159"/>
      <c r="J62" s="159"/>
      <c r="K62" s="314"/>
      <c r="L62" s="159"/>
      <c r="M62" s="159"/>
      <c r="N62" s="314"/>
      <c r="O62" s="159"/>
      <c r="P62" s="159"/>
      <c r="Q62" s="314"/>
      <c r="R62" s="159"/>
      <c r="S62" s="159"/>
      <c r="T62" s="314"/>
      <c r="U62" s="159"/>
      <c r="V62" s="159"/>
      <c r="W62" s="314"/>
      <c r="X62" s="295">
        <f t="shared" si="2"/>
        <v>0</v>
      </c>
    </row>
    <row r="63" spans="1:24">
      <c r="A63" s="188"/>
      <c r="B63" s="367" t="str">
        <f>_xlfn.IFNA(VLOOKUP(A63,'Lista de Parametros'!$C$5:$F$1001,4,FALSE),"")</f>
        <v/>
      </c>
      <c r="C63" s="293"/>
      <c r="D63" s="159"/>
      <c r="E63" s="314"/>
      <c r="F63" s="331"/>
      <c r="G63" s="159"/>
      <c r="H63" s="314"/>
      <c r="I63" s="159"/>
      <c r="J63" s="159"/>
      <c r="K63" s="314"/>
      <c r="L63" s="159"/>
      <c r="M63" s="159"/>
      <c r="N63" s="314"/>
      <c r="O63" s="159"/>
      <c r="P63" s="159"/>
      <c r="Q63" s="314"/>
      <c r="R63" s="159"/>
      <c r="S63" s="159"/>
      <c r="T63" s="314"/>
      <c r="U63" s="159"/>
      <c r="V63" s="159"/>
      <c r="W63" s="314"/>
      <c r="X63" s="295">
        <f t="shared" si="2"/>
        <v>0</v>
      </c>
    </row>
    <row r="64" spans="1:24">
      <c r="A64" s="188"/>
      <c r="B64" s="367" t="str">
        <f>_xlfn.IFNA(VLOOKUP(A64,'Lista de Parametros'!$C$5:$F$1001,4,FALSE),"")</f>
        <v/>
      </c>
      <c r="C64" s="293"/>
      <c r="D64" s="159"/>
      <c r="E64" s="314"/>
      <c r="F64" s="331"/>
      <c r="G64" s="159"/>
      <c r="H64" s="314"/>
      <c r="I64" s="159"/>
      <c r="J64" s="159"/>
      <c r="K64" s="314"/>
      <c r="L64" s="159"/>
      <c r="M64" s="159"/>
      <c r="N64" s="314"/>
      <c r="O64" s="159"/>
      <c r="P64" s="159"/>
      <c r="Q64" s="314"/>
      <c r="R64" s="159"/>
      <c r="S64" s="159"/>
      <c r="T64" s="314"/>
      <c r="U64" s="159"/>
      <c r="V64" s="159"/>
      <c r="W64" s="314"/>
      <c r="X64" s="295">
        <f t="shared" si="2"/>
        <v>0</v>
      </c>
    </row>
    <row r="65" spans="1:24">
      <c r="A65" s="188"/>
      <c r="B65" s="367" t="str">
        <f>_xlfn.IFNA(VLOOKUP(A65,'Lista de Parametros'!$C$5:$F$1001,4,FALSE),"")</f>
        <v/>
      </c>
      <c r="C65" s="293"/>
      <c r="D65" s="159"/>
      <c r="E65" s="314"/>
      <c r="F65" s="331"/>
      <c r="G65" s="159"/>
      <c r="H65" s="314"/>
      <c r="I65" s="159"/>
      <c r="J65" s="159"/>
      <c r="K65" s="314"/>
      <c r="L65" s="159"/>
      <c r="M65" s="159"/>
      <c r="N65" s="314"/>
      <c r="O65" s="159"/>
      <c r="P65" s="159"/>
      <c r="Q65" s="314"/>
      <c r="R65" s="159"/>
      <c r="S65" s="159"/>
      <c r="T65" s="314"/>
      <c r="U65" s="159"/>
      <c r="V65" s="159"/>
      <c r="W65" s="314"/>
      <c r="X65" s="295">
        <f t="shared" si="2"/>
        <v>0</v>
      </c>
    </row>
    <row r="66" spans="1:24">
      <c r="A66" s="188"/>
      <c r="B66" s="367" t="str">
        <f>_xlfn.IFNA(VLOOKUP(A66,'Lista de Parametros'!$C$5:$F$1001,4,FALSE),"")</f>
        <v/>
      </c>
      <c r="C66" s="293"/>
      <c r="D66" s="159"/>
      <c r="E66" s="314"/>
      <c r="F66" s="331"/>
      <c r="G66" s="159"/>
      <c r="H66" s="314"/>
      <c r="I66" s="159"/>
      <c r="J66" s="159"/>
      <c r="K66" s="314"/>
      <c r="L66" s="159"/>
      <c r="M66" s="159"/>
      <c r="N66" s="314"/>
      <c r="O66" s="159"/>
      <c r="P66" s="159"/>
      <c r="Q66" s="314"/>
      <c r="R66" s="159"/>
      <c r="S66" s="159"/>
      <c r="T66" s="314"/>
      <c r="U66" s="159"/>
      <c r="V66" s="159"/>
      <c r="W66" s="314"/>
      <c r="X66" s="295">
        <f t="shared" si="2"/>
        <v>0</v>
      </c>
    </row>
    <row r="67" spans="1:24">
      <c r="A67" s="188"/>
      <c r="B67" s="367" t="str">
        <f>_xlfn.IFNA(VLOOKUP(A67,'Lista de Parametros'!$C$5:$F$1001,4,FALSE),"")</f>
        <v/>
      </c>
      <c r="C67" s="293"/>
      <c r="D67" s="159"/>
      <c r="E67" s="314"/>
      <c r="F67" s="331"/>
      <c r="G67" s="159"/>
      <c r="H67" s="314"/>
      <c r="I67" s="159"/>
      <c r="J67" s="159"/>
      <c r="K67" s="314"/>
      <c r="L67" s="159"/>
      <c r="M67" s="159"/>
      <c r="N67" s="314"/>
      <c r="O67" s="159"/>
      <c r="P67" s="159"/>
      <c r="Q67" s="314"/>
      <c r="R67" s="159"/>
      <c r="S67" s="159"/>
      <c r="T67" s="314"/>
      <c r="U67" s="159"/>
      <c r="V67" s="159"/>
      <c r="W67" s="314"/>
      <c r="X67" s="295">
        <f t="shared" si="2"/>
        <v>0</v>
      </c>
    </row>
    <row r="68" spans="1:24">
      <c r="A68" s="188"/>
      <c r="B68" s="367" t="str">
        <f>_xlfn.IFNA(VLOOKUP(A68,'Lista de Parametros'!$C$5:$F$1001,4,FALSE),"")</f>
        <v/>
      </c>
      <c r="C68" s="293"/>
      <c r="D68" s="159"/>
      <c r="E68" s="314"/>
      <c r="F68" s="331"/>
      <c r="G68" s="159"/>
      <c r="H68" s="314"/>
      <c r="I68" s="159"/>
      <c r="J68" s="159"/>
      <c r="K68" s="314"/>
      <c r="L68" s="159"/>
      <c r="M68" s="159"/>
      <c r="N68" s="314"/>
      <c r="O68" s="159"/>
      <c r="P68" s="159"/>
      <c r="Q68" s="314"/>
      <c r="R68" s="159"/>
      <c r="S68" s="159"/>
      <c r="T68" s="314"/>
      <c r="U68" s="159"/>
      <c r="V68" s="159"/>
      <c r="W68" s="314"/>
      <c r="X68" s="295">
        <f t="shared" si="2"/>
        <v>0</v>
      </c>
    </row>
    <row r="69" spans="1:24">
      <c r="A69" s="188"/>
      <c r="B69" s="367" t="str">
        <f>_xlfn.IFNA(VLOOKUP(A69,'Lista de Parametros'!$C$5:$F$1001,4,FALSE),"")</f>
        <v/>
      </c>
      <c r="C69" s="293"/>
      <c r="D69" s="159"/>
      <c r="E69" s="314"/>
      <c r="F69" s="331"/>
      <c r="G69" s="159"/>
      <c r="H69" s="314"/>
      <c r="I69" s="159"/>
      <c r="J69" s="159"/>
      <c r="K69" s="314"/>
      <c r="L69" s="159"/>
      <c r="M69" s="159"/>
      <c r="N69" s="314"/>
      <c r="O69" s="159"/>
      <c r="P69" s="159"/>
      <c r="Q69" s="314"/>
      <c r="R69" s="159"/>
      <c r="S69" s="159"/>
      <c r="T69" s="314"/>
      <c r="U69" s="159"/>
      <c r="V69" s="159"/>
      <c r="W69" s="314"/>
      <c r="X69" s="295">
        <f t="shared" si="2"/>
        <v>0</v>
      </c>
    </row>
    <row r="70" spans="1:24">
      <c r="A70" s="188"/>
      <c r="B70" s="367" t="str">
        <f>_xlfn.IFNA(VLOOKUP(A70,'Lista de Parametros'!$C$5:$F$1001,4,FALSE),"")</f>
        <v/>
      </c>
      <c r="C70" s="293"/>
      <c r="D70" s="159"/>
      <c r="E70" s="314"/>
      <c r="F70" s="331"/>
      <c r="G70" s="159"/>
      <c r="H70" s="314"/>
      <c r="I70" s="159"/>
      <c r="J70" s="159"/>
      <c r="K70" s="314"/>
      <c r="L70" s="159"/>
      <c r="M70" s="159"/>
      <c r="N70" s="314"/>
      <c r="O70" s="159"/>
      <c r="P70" s="159"/>
      <c r="Q70" s="314"/>
      <c r="R70" s="159"/>
      <c r="S70" s="159"/>
      <c r="T70" s="314"/>
      <c r="U70" s="159"/>
      <c r="V70" s="159"/>
      <c r="W70" s="314"/>
      <c r="X70" s="295">
        <f t="shared" si="2"/>
        <v>0</v>
      </c>
    </row>
    <row r="71" spans="1:24">
      <c r="A71" s="188"/>
      <c r="B71" s="367" t="str">
        <f>_xlfn.IFNA(VLOOKUP(A71,'Lista de Parametros'!$C$5:$F$1001,4,FALSE),"")</f>
        <v/>
      </c>
      <c r="C71" s="293"/>
      <c r="D71" s="159"/>
      <c r="E71" s="314"/>
      <c r="F71" s="331"/>
      <c r="G71" s="159"/>
      <c r="H71" s="314"/>
      <c r="I71" s="159"/>
      <c r="J71" s="159"/>
      <c r="K71" s="314"/>
      <c r="L71" s="159"/>
      <c r="M71" s="159"/>
      <c r="N71" s="314"/>
      <c r="O71" s="159"/>
      <c r="P71" s="159"/>
      <c r="Q71" s="314"/>
      <c r="R71" s="159"/>
      <c r="S71" s="159"/>
      <c r="T71" s="314"/>
      <c r="U71" s="159"/>
      <c r="V71" s="159"/>
      <c r="W71" s="314"/>
      <c r="X71" s="295">
        <f t="shared" si="2"/>
        <v>0</v>
      </c>
    </row>
    <row r="72" spans="1:24">
      <c r="A72" s="188"/>
      <c r="B72" s="367" t="str">
        <f>_xlfn.IFNA(VLOOKUP(A72,'Lista de Parametros'!$C$5:$F$1001,4,FALSE),"")</f>
        <v/>
      </c>
      <c r="C72" s="293"/>
      <c r="D72" s="159"/>
      <c r="E72" s="314"/>
      <c r="F72" s="331"/>
      <c r="G72" s="159"/>
      <c r="H72" s="314"/>
      <c r="I72" s="159"/>
      <c r="J72" s="159"/>
      <c r="K72" s="314"/>
      <c r="L72" s="159"/>
      <c r="M72" s="159"/>
      <c r="N72" s="314"/>
      <c r="O72" s="159"/>
      <c r="P72" s="159"/>
      <c r="Q72" s="314"/>
      <c r="R72" s="159"/>
      <c r="S72" s="159"/>
      <c r="T72" s="314"/>
      <c r="U72" s="159"/>
      <c r="V72" s="159"/>
      <c r="W72" s="314"/>
      <c r="X72" s="295">
        <f t="shared" ref="X72:X100" si="3">SUM(C72:W72)/60</f>
        <v>0</v>
      </c>
    </row>
    <row r="73" spans="1:24">
      <c r="A73" s="188"/>
      <c r="B73" s="367" t="str">
        <f>_xlfn.IFNA(VLOOKUP(A73,'Lista de Parametros'!$C$5:$F$1001,4,FALSE),"")</f>
        <v/>
      </c>
      <c r="C73" s="293"/>
      <c r="D73" s="159"/>
      <c r="E73" s="314"/>
      <c r="F73" s="331"/>
      <c r="G73" s="159"/>
      <c r="H73" s="314"/>
      <c r="I73" s="159"/>
      <c r="J73" s="159"/>
      <c r="K73" s="314"/>
      <c r="L73" s="159"/>
      <c r="M73" s="159"/>
      <c r="N73" s="314"/>
      <c r="O73" s="159"/>
      <c r="P73" s="159"/>
      <c r="Q73" s="314"/>
      <c r="R73" s="159"/>
      <c r="S73" s="159"/>
      <c r="T73" s="314"/>
      <c r="U73" s="159"/>
      <c r="V73" s="159"/>
      <c r="W73" s="314"/>
      <c r="X73" s="295">
        <f t="shared" si="3"/>
        <v>0</v>
      </c>
    </row>
    <row r="74" spans="1:24">
      <c r="A74" s="188"/>
      <c r="B74" s="367" t="str">
        <f>_xlfn.IFNA(VLOOKUP(A74,'Lista de Parametros'!$C$5:$F$1001,4,FALSE),"")</f>
        <v/>
      </c>
      <c r="C74" s="293"/>
      <c r="D74" s="159"/>
      <c r="E74" s="314"/>
      <c r="F74" s="331"/>
      <c r="G74" s="159"/>
      <c r="H74" s="314"/>
      <c r="I74" s="159"/>
      <c r="J74" s="159"/>
      <c r="K74" s="314"/>
      <c r="L74" s="159"/>
      <c r="M74" s="159"/>
      <c r="N74" s="314"/>
      <c r="O74" s="159"/>
      <c r="P74" s="159"/>
      <c r="Q74" s="314"/>
      <c r="R74" s="159"/>
      <c r="S74" s="159"/>
      <c r="T74" s="314"/>
      <c r="U74" s="159"/>
      <c r="V74" s="159"/>
      <c r="W74" s="314"/>
      <c r="X74" s="295">
        <f t="shared" si="3"/>
        <v>0</v>
      </c>
    </row>
    <row r="75" spans="1:24">
      <c r="A75" s="188"/>
      <c r="B75" s="367" t="str">
        <f>_xlfn.IFNA(VLOOKUP(A75,'Lista de Parametros'!$C$5:$F$1001,4,FALSE),"")</f>
        <v/>
      </c>
      <c r="C75" s="293"/>
      <c r="D75" s="159"/>
      <c r="E75" s="314"/>
      <c r="F75" s="331"/>
      <c r="G75" s="159"/>
      <c r="H75" s="314"/>
      <c r="I75" s="159"/>
      <c r="J75" s="159"/>
      <c r="K75" s="314"/>
      <c r="L75" s="159"/>
      <c r="M75" s="159"/>
      <c r="N75" s="314"/>
      <c r="O75" s="159"/>
      <c r="P75" s="159"/>
      <c r="Q75" s="314"/>
      <c r="R75" s="159"/>
      <c r="S75" s="159"/>
      <c r="T75" s="314"/>
      <c r="U75" s="159"/>
      <c r="V75" s="159"/>
      <c r="W75" s="314"/>
      <c r="X75" s="295">
        <f t="shared" si="3"/>
        <v>0</v>
      </c>
    </row>
    <row r="76" spans="1:24">
      <c r="A76" s="188"/>
      <c r="B76" s="367" t="str">
        <f>_xlfn.IFNA(VLOOKUP(A76,'Lista de Parametros'!$C$5:$F$1001,4,FALSE),"")</f>
        <v/>
      </c>
      <c r="C76" s="293"/>
      <c r="D76" s="159"/>
      <c r="E76" s="314"/>
      <c r="F76" s="331"/>
      <c r="G76" s="159"/>
      <c r="H76" s="314"/>
      <c r="I76" s="159"/>
      <c r="J76" s="159"/>
      <c r="K76" s="314"/>
      <c r="L76" s="159"/>
      <c r="M76" s="159"/>
      <c r="N76" s="314"/>
      <c r="O76" s="159"/>
      <c r="P76" s="159"/>
      <c r="Q76" s="314"/>
      <c r="R76" s="159"/>
      <c r="S76" s="159"/>
      <c r="T76" s="314"/>
      <c r="U76" s="159"/>
      <c r="V76" s="159"/>
      <c r="W76" s="314"/>
      <c r="X76" s="295">
        <f t="shared" si="3"/>
        <v>0</v>
      </c>
    </row>
    <row r="77" spans="1:24">
      <c r="A77" s="188"/>
      <c r="B77" s="367" t="str">
        <f>_xlfn.IFNA(VLOOKUP(A77,'Lista de Parametros'!$C$5:$F$1001,4,FALSE),"")</f>
        <v/>
      </c>
      <c r="C77" s="293"/>
      <c r="D77" s="159"/>
      <c r="E77" s="314"/>
      <c r="F77" s="331"/>
      <c r="G77" s="159"/>
      <c r="H77" s="314"/>
      <c r="I77" s="159"/>
      <c r="J77" s="159"/>
      <c r="K77" s="314"/>
      <c r="L77" s="159"/>
      <c r="M77" s="159"/>
      <c r="N77" s="314"/>
      <c r="O77" s="159"/>
      <c r="P77" s="159"/>
      <c r="Q77" s="314"/>
      <c r="R77" s="159"/>
      <c r="S77" s="159"/>
      <c r="T77" s="314"/>
      <c r="U77" s="159"/>
      <c r="V77" s="159"/>
      <c r="W77" s="314"/>
      <c r="X77" s="295">
        <f t="shared" si="3"/>
        <v>0</v>
      </c>
    </row>
    <row r="78" spans="1:24">
      <c r="A78" s="188"/>
      <c r="B78" s="367" t="str">
        <f>_xlfn.IFNA(VLOOKUP(A78,'Lista de Parametros'!$C$5:$F$1001,4,FALSE),"")</f>
        <v/>
      </c>
      <c r="C78" s="293"/>
      <c r="D78" s="159"/>
      <c r="E78" s="314"/>
      <c r="F78" s="331"/>
      <c r="G78" s="159"/>
      <c r="H78" s="314"/>
      <c r="I78" s="159"/>
      <c r="J78" s="159"/>
      <c r="K78" s="314"/>
      <c r="L78" s="159"/>
      <c r="M78" s="159"/>
      <c r="N78" s="314"/>
      <c r="O78" s="159"/>
      <c r="P78" s="159"/>
      <c r="Q78" s="314"/>
      <c r="R78" s="159"/>
      <c r="S78" s="159"/>
      <c r="T78" s="314"/>
      <c r="U78" s="159"/>
      <c r="V78" s="159"/>
      <c r="W78" s="314"/>
      <c r="X78" s="295">
        <f t="shared" si="3"/>
        <v>0</v>
      </c>
    </row>
    <row r="79" spans="1:24">
      <c r="A79" s="188"/>
      <c r="B79" s="367" t="str">
        <f>_xlfn.IFNA(VLOOKUP(A79,'Lista de Parametros'!$C$5:$F$1001,4,FALSE),"")</f>
        <v/>
      </c>
      <c r="C79" s="293"/>
      <c r="D79" s="159"/>
      <c r="E79" s="314"/>
      <c r="F79" s="331"/>
      <c r="G79" s="159"/>
      <c r="H79" s="314"/>
      <c r="I79" s="159"/>
      <c r="J79" s="159"/>
      <c r="K79" s="314"/>
      <c r="L79" s="159"/>
      <c r="M79" s="159"/>
      <c r="N79" s="314"/>
      <c r="O79" s="159"/>
      <c r="P79" s="159"/>
      <c r="Q79" s="314"/>
      <c r="R79" s="159"/>
      <c r="S79" s="159"/>
      <c r="T79" s="314"/>
      <c r="U79" s="159"/>
      <c r="V79" s="159"/>
      <c r="W79" s="314"/>
      <c r="X79" s="295">
        <f t="shared" si="3"/>
        <v>0</v>
      </c>
    </row>
    <row r="80" spans="1:24">
      <c r="A80" s="188"/>
      <c r="B80" s="367" t="str">
        <f>_xlfn.IFNA(VLOOKUP(A80,'Lista de Parametros'!$C$5:$F$1001,4,FALSE),"")</f>
        <v/>
      </c>
      <c r="C80" s="293"/>
      <c r="D80" s="159"/>
      <c r="E80" s="314"/>
      <c r="F80" s="331"/>
      <c r="G80" s="159"/>
      <c r="H80" s="314"/>
      <c r="I80" s="159"/>
      <c r="J80" s="159"/>
      <c r="K80" s="314"/>
      <c r="L80" s="159"/>
      <c r="M80" s="159"/>
      <c r="N80" s="314"/>
      <c r="O80" s="159"/>
      <c r="P80" s="159"/>
      <c r="Q80" s="314"/>
      <c r="R80" s="159"/>
      <c r="S80" s="159"/>
      <c r="T80" s="314"/>
      <c r="U80" s="159"/>
      <c r="V80" s="159"/>
      <c r="W80" s="314"/>
      <c r="X80" s="295">
        <f t="shared" si="3"/>
        <v>0</v>
      </c>
    </row>
    <row r="81" spans="1:24">
      <c r="A81" s="188"/>
      <c r="B81" s="367" t="str">
        <f>_xlfn.IFNA(VLOOKUP(A81,'Lista de Parametros'!$C$5:$F$1001,4,FALSE),"")</f>
        <v/>
      </c>
      <c r="C81" s="293"/>
      <c r="D81" s="159"/>
      <c r="E81" s="314"/>
      <c r="F81" s="331"/>
      <c r="G81" s="159"/>
      <c r="H81" s="314"/>
      <c r="I81" s="159"/>
      <c r="J81" s="159"/>
      <c r="K81" s="314"/>
      <c r="L81" s="159"/>
      <c r="M81" s="159"/>
      <c r="N81" s="314"/>
      <c r="O81" s="159"/>
      <c r="P81" s="159"/>
      <c r="Q81" s="314"/>
      <c r="R81" s="159"/>
      <c r="S81" s="159"/>
      <c r="T81" s="314"/>
      <c r="U81" s="159"/>
      <c r="V81" s="159"/>
      <c r="W81" s="314"/>
      <c r="X81" s="295">
        <f t="shared" si="3"/>
        <v>0</v>
      </c>
    </row>
    <row r="82" spans="1:24">
      <c r="A82" s="188"/>
      <c r="B82" s="367" t="str">
        <f>_xlfn.IFNA(VLOOKUP(A82,'Lista de Parametros'!$C$5:$F$1001,4,FALSE),"")</f>
        <v/>
      </c>
      <c r="C82" s="293"/>
      <c r="D82" s="159"/>
      <c r="E82" s="314"/>
      <c r="F82" s="331"/>
      <c r="G82" s="159"/>
      <c r="H82" s="314"/>
      <c r="I82" s="159"/>
      <c r="J82" s="159"/>
      <c r="K82" s="314"/>
      <c r="L82" s="159"/>
      <c r="M82" s="159"/>
      <c r="N82" s="314"/>
      <c r="O82" s="159"/>
      <c r="P82" s="159"/>
      <c r="Q82" s="314"/>
      <c r="R82" s="159"/>
      <c r="S82" s="159"/>
      <c r="T82" s="314"/>
      <c r="U82" s="159"/>
      <c r="V82" s="159"/>
      <c r="W82" s="314"/>
      <c r="X82" s="295">
        <f t="shared" si="3"/>
        <v>0</v>
      </c>
    </row>
    <row r="83" spans="1:24">
      <c r="A83" s="188"/>
      <c r="B83" s="367" t="str">
        <f>_xlfn.IFNA(VLOOKUP(A83,'Lista de Parametros'!$C$5:$F$1001,4,FALSE),"")</f>
        <v/>
      </c>
      <c r="C83" s="293"/>
      <c r="D83" s="159"/>
      <c r="E83" s="314"/>
      <c r="F83" s="331"/>
      <c r="G83" s="159"/>
      <c r="H83" s="314"/>
      <c r="I83" s="159"/>
      <c r="J83" s="159"/>
      <c r="K83" s="314"/>
      <c r="L83" s="159"/>
      <c r="M83" s="159"/>
      <c r="N83" s="314"/>
      <c r="O83" s="159"/>
      <c r="P83" s="159"/>
      <c r="Q83" s="314"/>
      <c r="R83" s="159"/>
      <c r="S83" s="159"/>
      <c r="T83" s="314"/>
      <c r="U83" s="159"/>
      <c r="V83" s="159"/>
      <c r="W83" s="314"/>
      <c r="X83" s="295">
        <f t="shared" si="3"/>
        <v>0</v>
      </c>
    </row>
    <row r="84" spans="1:24">
      <c r="A84" s="188"/>
      <c r="B84" s="367" t="str">
        <f>_xlfn.IFNA(VLOOKUP(A84,'Lista de Parametros'!$C$5:$F$1001,4,FALSE),"")</f>
        <v/>
      </c>
      <c r="C84" s="293"/>
      <c r="D84" s="159"/>
      <c r="E84" s="314"/>
      <c r="F84" s="331"/>
      <c r="G84" s="159"/>
      <c r="H84" s="314"/>
      <c r="I84" s="159"/>
      <c r="J84" s="159"/>
      <c r="K84" s="314"/>
      <c r="L84" s="159"/>
      <c r="M84" s="159"/>
      <c r="N84" s="314"/>
      <c r="O84" s="159"/>
      <c r="P84" s="159"/>
      <c r="Q84" s="314"/>
      <c r="R84" s="159"/>
      <c r="S84" s="159"/>
      <c r="T84" s="314"/>
      <c r="U84" s="159"/>
      <c r="V84" s="159"/>
      <c r="W84" s="314"/>
      <c r="X84" s="295">
        <f t="shared" si="3"/>
        <v>0</v>
      </c>
    </row>
    <row r="85" spans="1:24">
      <c r="A85" s="188"/>
      <c r="B85" s="367" t="str">
        <f>_xlfn.IFNA(VLOOKUP(A85,'Lista de Parametros'!$C$5:$F$1001,4,FALSE),"")</f>
        <v/>
      </c>
      <c r="C85" s="293"/>
      <c r="D85" s="159"/>
      <c r="E85" s="314"/>
      <c r="F85" s="331"/>
      <c r="G85" s="159"/>
      <c r="H85" s="314"/>
      <c r="I85" s="159"/>
      <c r="J85" s="159"/>
      <c r="K85" s="314"/>
      <c r="L85" s="159"/>
      <c r="M85" s="159"/>
      <c r="N85" s="314"/>
      <c r="O85" s="159"/>
      <c r="P85" s="159"/>
      <c r="Q85" s="314"/>
      <c r="R85" s="159"/>
      <c r="S85" s="159"/>
      <c r="T85" s="314"/>
      <c r="U85" s="159"/>
      <c r="V85" s="159"/>
      <c r="W85" s="314"/>
      <c r="X85" s="295">
        <f t="shared" si="3"/>
        <v>0</v>
      </c>
    </row>
    <row r="86" spans="1:24">
      <c r="A86" s="188"/>
      <c r="B86" s="367" t="str">
        <f>_xlfn.IFNA(VLOOKUP(A86,'Lista de Parametros'!$C$5:$F$1001,4,FALSE),"")</f>
        <v/>
      </c>
      <c r="C86" s="293"/>
      <c r="D86" s="159"/>
      <c r="E86" s="314"/>
      <c r="F86" s="331"/>
      <c r="G86" s="159"/>
      <c r="H86" s="314"/>
      <c r="I86" s="159"/>
      <c r="J86" s="159"/>
      <c r="K86" s="314"/>
      <c r="L86" s="159"/>
      <c r="M86" s="159"/>
      <c r="N86" s="314"/>
      <c r="O86" s="159"/>
      <c r="P86" s="159"/>
      <c r="Q86" s="314"/>
      <c r="R86" s="159"/>
      <c r="S86" s="159"/>
      <c r="T86" s="314"/>
      <c r="U86" s="159"/>
      <c r="V86" s="159"/>
      <c r="W86" s="314"/>
      <c r="X86" s="295">
        <f t="shared" si="3"/>
        <v>0</v>
      </c>
    </row>
    <row r="87" spans="1:24">
      <c r="A87" s="188"/>
      <c r="B87" s="367" t="str">
        <f>_xlfn.IFNA(VLOOKUP(A87,'Lista de Parametros'!$C$5:$F$1001,4,FALSE),"")</f>
        <v/>
      </c>
      <c r="C87" s="293"/>
      <c r="D87" s="159"/>
      <c r="E87" s="314"/>
      <c r="F87" s="331"/>
      <c r="G87" s="159"/>
      <c r="H87" s="314"/>
      <c r="I87" s="159"/>
      <c r="J87" s="159"/>
      <c r="K87" s="314"/>
      <c r="L87" s="159"/>
      <c r="M87" s="159"/>
      <c r="N87" s="314"/>
      <c r="O87" s="159"/>
      <c r="P87" s="159"/>
      <c r="Q87" s="314"/>
      <c r="R87" s="159"/>
      <c r="S87" s="159"/>
      <c r="T87" s="314"/>
      <c r="U87" s="159"/>
      <c r="V87" s="159"/>
      <c r="W87" s="314"/>
      <c r="X87" s="295">
        <f t="shared" si="3"/>
        <v>0</v>
      </c>
    </row>
    <row r="88" spans="1:24">
      <c r="A88" s="188"/>
      <c r="B88" s="367" t="str">
        <f>_xlfn.IFNA(VLOOKUP(A88,'Lista de Parametros'!$C$5:$F$1001,4,FALSE),"")</f>
        <v/>
      </c>
      <c r="C88" s="293"/>
      <c r="D88" s="159"/>
      <c r="E88" s="314"/>
      <c r="F88" s="331"/>
      <c r="G88" s="159"/>
      <c r="H88" s="314"/>
      <c r="I88" s="159"/>
      <c r="J88" s="159"/>
      <c r="K88" s="314"/>
      <c r="L88" s="159"/>
      <c r="M88" s="159"/>
      <c r="N88" s="314"/>
      <c r="O88" s="159"/>
      <c r="P88" s="159"/>
      <c r="Q88" s="314"/>
      <c r="R88" s="159"/>
      <c r="S88" s="159"/>
      <c r="T88" s="314"/>
      <c r="U88" s="159"/>
      <c r="V88" s="159"/>
      <c r="W88" s="314"/>
      <c r="X88" s="295">
        <f t="shared" si="3"/>
        <v>0</v>
      </c>
    </row>
    <row r="89" spans="1:24">
      <c r="A89" s="188"/>
      <c r="B89" s="367" t="str">
        <f>_xlfn.IFNA(VLOOKUP(A89,'Lista de Parametros'!$C$5:$F$1001,4,FALSE),"")</f>
        <v/>
      </c>
      <c r="C89" s="293"/>
      <c r="D89" s="159"/>
      <c r="E89" s="314"/>
      <c r="F89" s="331"/>
      <c r="G89" s="159"/>
      <c r="H89" s="314"/>
      <c r="I89" s="159"/>
      <c r="J89" s="159"/>
      <c r="K89" s="314"/>
      <c r="L89" s="159"/>
      <c r="M89" s="159"/>
      <c r="N89" s="314"/>
      <c r="O89" s="159"/>
      <c r="P89" s="159"/>
      <c r="Q89" s="314"/>
      <c r="R89" s="159"/>
      <c r="S89" s="159"/>
      <c r="T89" s="314"/>
      <c r="U89" s="159"/>
      <c r="V89" s="159"/>
      <c r="W89" s="314"/>
      <c r="X89" s="295">
        <f t="shared" si="3"/>
        <v>0</v>
      </c>
    </row>
    <row r="90" spans="1:24">
      <c r="A90" s="188"/>
      <c r="B90" s="367" t="str">
        <f>_xlfn.IFNA(VLOOKUP(A90,'Lista de Parametros'!$C$5:$F$1001,4,FALSE),"")</f>
        <v/>
      </c>
      <c r="C90" s="293"/>
      <c r="D90" s="159"/>
      <c r="E90" s="314"/>
      <c r="F90" s="331"/>
      <c r="G90" s="159"/>
      <c r="H90" s="314"/>
      <c r="I90" s="159"/>
      <c r="J90" s="159"/>
      <c r="K90" s="314"/>
      <c r="L90" s="159"/>
      <c r="M90" s="159"/>
      <c r="N90" s="314"/>
      <c r="O90" s="159"/>
      <c r="P90" s="159"/>
      <c r="Q90" s="314"/>
      <c r="R90" s="159"/>
      <c r="S90" s="159"/>
      <c r="T90" s="314"/>
      <c r="U90" s="159"/>
      <c r="V90" s="159"/>
      <c r="W90" s="314"/>
      <c r="X90" s="295">
        <f t="shared" si="3"/>
        <v>0</v>
      </c>
    </row>
    <row r="91" spans="1:24">
      <c r="A91" s="188"/>
      <c r="B91" s="367" t="str">
        <f>_xlfn.IFNA(VLOOKUP(A91,'Lista de Parametros'!$C$5:$F$1001,4,FALSE),"")</f>
        <v/>
      </c>
      <c r="C91" s="293"/>
      <c r="D91" s="159"/>
      <c r="E91" s="314"/>
      <c r="F91" s="331"/>
      <c r="G91" s="159"/>
      <c r="H91" s="314"/>
      <c r="I91" s="159"/>
      <c r="J91" s="159"/>
      <c r="K91" s="314"/>
      <c r="L91" s="159"/>
      <c r="M91" s="159"/>
      <c r="N91" s="314"/>
      <c r="O91" s="159"/>
      <c r="P91" s="159"/>
      <c r="Q91" s="314"/>
      <c r="R91" s="159"/>
      <c r="S91" s="159"/>
      <c r="T91" s="314"/>
      <c r="U91" s="159"/>
      <c r="V91" s="159"/>
      <c r="W91" s="314"/>
      <c r="X91" s="295">
        <f t="shared" si="3"/>
        <v>0</v>
      </c>
    </row>
    <row r="92" spans="1:24">
      <c r="A92" s="188"/>
      <c r="B92" s="367" t="str">
        <f>_xlfn.IFNA(VLOOKUP(A92,'Lista de Parametros'!$C$5:$F$1001,4,FALSE),"")</f>
        <v/>
      </c>
      <c r="C92" s="293"/>
      <c r="D92" s="159"/>
      <c r="E92" s="314"/>
      <c r="F92" s="331"/>
      <c r="G92" s="159"/>
      <c r="H92" s="314"/>
      <c r="I92" s="159"/>
      <c r="J92" s="159"/>
      <c r="K92" s="314"/>
      <c r="L92" s="159"/>
      <c r="M92" s="159"/>
      <c r="N92" s="314"/>
      <c r="O92" s="159"/>
      <c r="P92" s="159"/>
      <c r="Q92" s="314"/>
      <c r="R92" s="159"/>
      <c r="S92" s="159"/>
      <c r="T92" s="314"/>
      <c r="U92" s="159"/>
      <c r="V92" s="159"/>
      <c r="W92" s="314"/>
      <c r="X92" s="295">
        <f t="shared" si="3"/>
        <v>0</v>
      </c>
    </row>
    <row r="93" spans="1:24">
      <c r="A93" s="188"/>
      <c r="B93" s="367" t="str">
        <f>_xlfn.IFNA(VLOOKUP(A93,'Lista de Parametros'!$C$5:$F$1001,4,FALSE),"")</f>
        <v/>
      </c>
      <c r="C93" s="293"/>
      <c r="D93" s="159"/>
      <c r="E93" s="314"/>
      <c r="F93" s="331"/>
      <c r="G93" s="159"/>
      <c r="H93" s="314"/>
      <c r="I93" s="159"/>
      <c r="J93" s="159"/>
      <c r="K93" s="314"/>
      <c r="L93" s="159"/>
      <c r="M93" s="159"/>
      <c r="N93" s="314"/>
      <c r="O93" s="159"/>
      <c r="P93" s="159"/>
      <c r="Q93" s="314"/>
      <c r="R93" s="159"/>
      <c r="S93" s="159"/>
      <c r="T93" s="314"/>
      <c r="U93" s="159"/>
      <c r="V93" s="159"/>
      <c r="W93" s="314"/>
      <c r="X93" s="295">
        <f t="shared" si="3"/>
        <v>0</v>
      </c>
    </row>
    <row r="94" spans="1:24">
      <c r="A94" s="188"/>
      <c r="B94" s="367" t="str">
        <f>_xlfn.IFNA(VLOOKUP(A94,'Lista de Parametros'!$C$5:$F$1001,4,FALSE),"")</f>
        <v/>
      </c>
      <c r="C94" s="293"/>
      <c r="D94" s="159"/>
      <c r="E94" s="314"/>
      <c r="F94" s="331"/>
      <c r="G94" s="159"/>
      <c r="H94" s="314"/>
      <c r="I94" s="159"/>
      <c r="J94" s="159"/>
      <c r="K94" s="314"/>
      <c r="L94" s="159"/>
      <c r="M94" s="159"/>
      <c r="N94" s="314"/>
      <c r="O94" s="159"/>
      <c r="P94" s="159"/>
      <c r="Q94" s="314"/>
      <c r="R94" s="159"/>
      <c r="S94" s="159"/>
      <c r="T94" s="314"/>
      <c r="U94" s="159"/>
      <c r="V94" s="159"/>
      <c r="W94" s="314"/>
      <c r="X94" s="295">
        <f t="shared" si="3"/>
        <v>0</v>
      </c>
    </row>
    <row r="95" spans="1:24">
      <c r="A95" s="188"/>
      <c r="B95" s="367" t="str">
        <f>_xlfn.IFNA(VLOOKUP(A95,'Lista de Parametros'!$C$5:$F$1001,4,FALSE),"")</f>
        <v/>
      </c>
      <c r="C95" s="293"/>
      <c r="D95" s="159"/>
      <c r="E95" s="314"/>
      <c r="F95" s="331"/>
      <c r="G95" s="159"/>
      <c r="H95" s="314"/>
      <c r="I95" s="159"/>
      <c r="J95" s="159"/>
      <c r="K95" s="314"/>
      <c r="L95" s="159"/>
      <c r="M95" s="159"/>
      <c r="N95" s="314"/>
      <c r="O95" s="159"/>
      <c r="P95" s="159"/>
      <c r="Q95" s="314"/>
      <c r="R95" s="159"/>
      <c r="S95" s="159"/>
      <c r="T95" s="314"/>
      <c r="U95" s="159"/>
      <c r="V95" s="159"/>
      <c r="W95" s="314"/>
      <c r="X95" s="295">
        <f t="shared" si="3"/>
        <v>0</v>
      </c>
    </row>
    <row r="96" spans="1:24">
      <c r="A96" s="188"/>
      <c r="B96" s="367" t="str">
        <f>_xlfn.IFNA(VLOOKUP(A96,'Lista de Parametros'!$C$5:$F$1001,4,FALSE),"")</f>
        <v/>
      </c>
      <c r="C96" s="293"/>
      <c r="D96" s="159"/>
      <c r="E96" s="314"/>
      <c r="F96" s="331"/>
      <c r="G96" s="159"/>
      <c r="H96" s="314"/>
      <c r="I96" s="159"/>
      <c r="J96" s="159"/>
      <c r="K96" s="314"/>
      <c r="L96" s="159"/>
      <c r="M96" s="159"/>
      <c r="N96" s="314"/>
      <c r="O96" s="159"/>
      <c r="P96" s="159"/>
      <c r="Q96" s="314"/>
      <c r="R96" s="159"/>
      <c r="S96" s="159"/>
      <c r="T96" s="314"/>
      <c r="U96" s="159"/>
      <c r="V96" s="159"/>
      <c r="W96" s="314"/>
      <c r="X96" s="295">
        <f t="shared" si="3"/>
        <v>0</v>
      </c>
    </row>
    <row r="97" spans="1:24">
      <c r="A97" s="188"/>
      <c r="B97" s="367" t="str">
        <f>_xlfn.IFNA(VLOOKUP(A97,'Lista de Parametros'!$C$5:$F$1001,4,FALSE),"")</f>
        <v/>
      </c>
      <c r="C97" s="293"/>
      <c r="D97" s="159"/>
      <c r="E97" s="314"/>
      <c r="F97" s="331"/>
      <c r="G97" s="159"/>
      <c r="H97" s="314"/>
      <c r="I97" s="159"/>
      <c r="J97" s="159"/>
      <c r="K97" s="314"/>
      <c r="L97" s="159"/>
      <c r="M97" s="159"/>
      <c r="N97" s="314"/>
      <c r="O97" s="159"/>
      <c r="P97" s="159"/>
      <c r="Q97" s="314"/>
      <c r="R97" s="159"/>
      <c r="S97" s="159"/>
      <c r="T97" s="314"/>
      <c r="U97" s="159"/>
      <c r="V97" s="159"/>
      <c r="W97" s="314"/>
      <c r="X97" s="295">
        <f t="shared" si="3"/>
        <v>0</v>
      </c>
    </row>
    <row r="98" spans="1:24">
      <c r="A98" s="188"/>
      <c r="B98" s="367" t="str">
        <f>_xlfn.IFNA(VLOOKUP(A98,'Lista de Parametros'!$C$5:$F$1001,4,FALSE),"")</f>
        <v/>
      </c>
      <c r="C98" s="293"/>
      <c r="D98" s="159"/>
      <c r="E98" s="314"/>
      <c r="F98" s="331"/>
      <c r="G98" s="159"/>
      <c r="H98" s="314"/>
      <c r="I98" s="159"/>
      <c r="J98" s="159"/>
      <c r="K98" s="314"/>
      <c r="L98" s="159"/>
      <c r="M98" s="159"/>
      <c r="N98" s="314"/>
      <c r="O98" s="159"/>
      <c r="P98" s="159"/>
      <c r="Q98" s="314"/>
      <c r="R98" s="159"/>
      <c r="S98" s="159"/>
      <c r="T98" s="314"/>
      <c r="U98" s="159"/>
      <c r="V98" s="159"/>
      <c r="W98" s="314"/>
      <c r="X98" s="295">
        <f t="shared" si="3"/>
        <v>0</v>
      </c>
    </row>
    <row r="99" spans="1:24">
      <c r="A99" s="188"/>
      <c r="B99" s="367" t="str">
        <f>_xlfn.IFNA(VLOOKUP(A99,'Lista de Parametros'!$C$5:$F$1001,4,FALSE),"")</f>
        <v/>
      </c>
      <c r="C99" s="293"/>
      <c r="D99" s="159"/>
      <c r="E99" s="314"/>
      <c r="F99" s="331"/>
      <c r="G99" s="159"/>
      <c r="H99" s="314"/>
      <c r="I99" s="159"/>
      <c r="J99" s="159"/>
      <c r="K99" s="314"/>
      <c r="L99" s="159"/>
      <c r="M99" s="159"/>
      <c r="N99" s="314"/>
      <c r="O99" s="159"/>
      <c r="P99" s="159"/>
      <c r="Q99" s="314"/>
      <c r="R99" s="159"/>
      <c r="S99" s="159"/>
      <c r="T99" s="314"/>
      <c r="U99" s="159"/>
      <c r="V99" s="159"/>
      <c r="W99" s="314"/>
      <c r="X99" s="295">
        <f t="shared" si="3"/>
        <v>0</v>
      </c>
    </row>
    <row r="100" spans="1:24">
      <c r="A100" s="188"/>
      <c r="B100" s="367" t="str">
        <f>_xlfn.IFNA(VLOOKUP(A100,'Lista de Parametros'!$C$5:$F$1001,4,FALSE),"")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295">
        <f t="shared" si="3"/>
        <v>0</v>
      </c>
    </row>
  </sheetData>
  <mergeCells count="33">
    <mergeCell ref="S6:S7"/>
    <mergeCell ref="T6:T7"/>
    <mergeCell ref="U6:U7"/>
    <mergeCell ref="V6:V7"/>
    <mergeCell ref="W6:W7"/>
    <mergeCell ref="R6:R7"/>
    <mergeCell ref="G6:G7"/>
    <mergeCell ref="H6:H7"/>
    <mergeCell ref="I6:I7"/>
    <mergeCell ref="J6:J7"/>
    <mergeCell ref="K6:K7"/>
    <mergeCell ref="L6:L7"/>
    <mergeCell ref="M6:M7"/>
    <mergeCell ref="N6:N7"/>
    <mergeCell ref="O6:O7"/>
    <mergeCell ref="P6:P7"/>
    <mergeCell ref="Q6:Q7"/>
    <mergeCell ref="AA25:AB25"/>
    <mergeCell ref="U4:W4"/>
    <mergeCell ref="A4:B4"/>
    <mergeCell ref="A5:B5"/>
    <mergeCell ref="A6:B6"/>
    <mergeCell ref="X4:X7"/>
    <mergeCell ref="C6:C7"/>
    <mergeCell ref="D6:D7"/>
    <mergeCell ref="E6:E7"/>
    <mergeCell ref="F6:F7"/>
    <mergeCell ref="C4:E4"/>
    <mergeCell ref="F4:H4"/>
    <mergeCell ref="I4:K4"/>
    <mergeCell ref="L4:N4"/>
    <mergeCell ref="O4:Q4"/>
    <mergeCell ref="R4:T4"/>
  </mergeCells>
  <conditionalFormatting sqref="C8:W32">
    <cfRule type="cellIs" dxfId="64" priority="5" operator="greaterThan">
      <formula>0</formula>
    </cfRule>
  </conditionalFormatting>
  <conditionalFormatting sqref="C33:W33 D34:W70">
    <cfRule type="cellIs" dxfId="63" priority="4" operator="greaterThan">
      <formula>0</formula>
    </cfRule>
  </conditionalFormatting>
  <conditionalFormatting sqref="D71:W100">
    <cfRule type="cellIs" dxfId="62" priority="3" operator="greaterThan">
      <formula>0</formula>
    </cfRule>
  </conditionalFormatting>
  <conditionalFormatting sqref="C34:C37 C39:C42 C44:C47 C49:C52 C54:C57 C59:C62 C64:C67 C69:C72 C74:C77 C79:C82 C84:C87 C89:C92 C94:C97 C99:C100">
    <cfRule type="cellIs" dxfId="61" priority="2" operator="greaterThan">
      <formula>0</formula>
    </cfRule>
  </conditionalFormatting>
  <conditionalFormatting sqref="C38 C43 C48 C53 C58 C63 C68 C73 C78 C83 C88 C93 C98">
    <cfRule type="cellIs" dxfId="60" priority="1"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4:AC100"/>
  <sheetViews>
    <sheetView showGridLines="0" topLeftCell="C1" zoomScale="60" zoomScaleNormal="60" workbookViewId="0">
      <selection activeCell="X4" sqref="X4:X7"/>
    </sheetView>
  </sheetViews>
  <sheetFormatPr baseColWidth="10" defaultRowHeight="15"/>
  <cols>
    <col min="2" max="2" width="73.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producción'!F86*60)-SUM(C8:C100)</f>
        <v>480</v>
      </c>
      <c r="D6" s="592">
        <f>480-('Tiempos de producción'!G86*60)-SUM(D8:D100)</f>
        <v>480</v>
      </c>
      <c r="E6" s="594">
        <f>480-('Tiempos de producción'!H86*60)-SUM(E8:E100)</f>
        <v>480</v>
      </c>
      <c r="F6" s="596">
        <f>480-('Tiempos de producción'!I86*60)-SUM(F8:F100)</f>
        <v>480</v>
      </c>
      <c r="G6" s="592">
        <f>480-('Tiempos de producción'!J86*60)-SUM(G8:G100)</f>
        <v>480</v>
      </c>
      <c r="H6" s="594">
        <f>480-('Tiempos de producción'!K86*60)-SUM(H8:H100)</f>
        <v>480</v>
      </c>
      <c r="I6" s="592">
        <f>480-('Tiempos de producción'!L86*60)-SUM(I8:I100)</f>
        <v>480</v>
      </c>
      <c r="J6" s="592">
        <f>480-('Tiempos de producción'!M86*60)-SUM(J8:J100)</f>
        <v>480</v>
      </c>
      <c r="K6" s="594">
        <f>480-('Tiempos de producción'!N86*60)-SUM(K8:K100)</f>
        <v>480</v>
      </c>
      <c r="L6" s="592">
        <f>480-('Tiempos de producción'!O86*60)-SUM(L8:L100)</f>
        <v>480</v>
      </c>
      <c r="M6" s="592">
        <f>480-('Tiempos de producción'!P86*60)-SUM(M8:M100)</f>
        <v>480</v>
      </c>
      <c r="N6" s="594">
        <f>480-('Tiempos de producción'!Q86*60)-SUM(N8:N100)</f>
        <v>480</v>
      </c>
      <c r="O6" s="592">
        <f>480-('Tiempos de producción'!R86*60)-SUM(O8:O100)</f>
        <v>480</v>
      </c>
      <c r="P6" s="592">
        <f>480-('Tiempos de producción'!S86*60)-SUM(P8:P100)</f>
        <v>480</v>
      </c>
      <c r="Q6" s="594">
        <f>480-('Tiempos de producción'!T86*60)-SUM(Q8:Q100)</f>
        <v>480</v>
      </c>
      <c r="R6" s="592">
        <f>480-('Tiempos de producción'!U86*60)-SUM(R8:R100)</f>
        <v>480</v>
      </c>
      <c r="S6" s="592">
        <f>480-('Tiempos de producción'!V86*60)-SUM(S8:S100)</f>
        <v>480</v>
      </c>
      <c r="T6" s="594">
        <f>480-('Tiempos de producción'!W86*60)-SUM(T8:T100)</f>
        <v>480</v>
      </c>
      <c r="U6" s="592">
        <f>480-('Tiempos de producción'!X86*60)-SUM(U8:U100)</f>
        <v>480</v>
      </c>
      <c r="V6" s="592">
        <f>480-('Tiempos de producción'!Y86*60)-SUM(V8:V100)</f>
        <v>480</v>
      </c>
      <c r="W6" s="594">
        <f>480-('Tiempos de producción'!Z86*60)-SUM(W8:W100)</f>
        <v>480</v>
      </c>
      <c r="X6" s="434"/>
    </row>
    <row r="7" spans="1:29" ht="15.75" customHeight="1" thickBot="1">
      <c r="A7" s="297" t="s">
        <v>562</v>
      </c>
      <c r="B7" s="298" t="s">
        <v>581</v>
      </c>
      <c r="C7" s="593"/>
      <c r="D7" s="593"/>
      <c r="E7" s="595"/>
      <c r="F7" s="597"/>
      <c r="G7" s="593"/>
      <c r="H7" s="595"/>
      <c r="I7" s="593"/>
      <c r="J7" s="593"/>
      <c r="K7" s="595"/>
      <c r="L7" s="593"/>
      <c r="M7" s="593"/>
      <c r="N7" s="595"/>
      <c r="O7" s="593"/>
      <c r="P7" s="593"/>
      <c r="Q7" s="595"/>
      <c r="R7" s="593"/>
      <c r="S7" s="593"/>
      <c r="T7" s="595"/>
      <c r="U7" s="593"/>
      <c r="V7" s="593"/>
      <c r="W7" s="595"/>
      <c r="X7" s="438"/>
      <c r="AA7" s="346" t="s">
        <v>34</v>
      </c>
      <c r="AB7" s="346" t="s">
        <v>582</v>
      </c>
      <c r="AC7" s="346" t="s">
        <v>583</v>
      </c>
    </row>
    <row r="8" spans="1:29">
      <c r="A8" s="368">
        <v>188</v>
      </c>
      <c r="B8" s="367" t="str">
        <f>_xlfn.IFNA(VLOOKUP(A8,'Lista de Parametros'!$C$5:$F$1001,4,FALSE),"")</f>
        <v>Limpieza Planeada / Limpieza de Boquillas</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64">
        <v>204</v>
      </c>
      <c r="B9" s="367" t="str">
        <f>_xlfn.IFNA(VLOOKUP(A9,'Lista de Parametros'!$C$5:$F$1001,4,FALSE),"")</f>
        <v>F. Prod x Ajuste de Batche de Producción</v>
      </c>
      <c r="C9" s="293"/>
      <c r="D9" s="159"/>
      <c r="E9" s="314"/>
      <c r="F9" s="330"/>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64">
        <v>179</v>
      </c>
      <c r="B10" s="367" t="str">
        <f>_xlfn.IFNA(VLOOKUP(A10,'Lista de Parametros'!$C$5:$F$1001,4,FALSE),"")</f>
        <v>F. Prod x Purgas y Analisis Q.A (Arranques de línea)</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64">
        <v>161</v>
      </c>
      <c r="B11" s="367" t="str">
        <f>_xlfn.IFNA(VLOOKUP(A11,'Lista de Parametros'!$C$5:$F$1001,4,FALSE),"")</f>
        <v>Cuellos de botella conocidos en areas de Proceso.</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64">
        <v>191</v>
      </c>
      <c r="B12" s="367" t="str">
        <f>_xlfn.IFNA(VLOOKUP(A12,'Lista de Parametros'!$C$5:$F$1001,4,FALSE),"")</f>
        <v>Limpieza Inesperada</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64">
        <v>82</v>
      </c>
      <c r="B13" s="367" t="str">
        <f>_xlfn.IFNA(VLOOKUP(A13,'Lista de Parametros'!$C$5:$F$1001,4,FALSE),"")</f>
        <v>Cambio de Laminado</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64">
        <v>623</v>
      </c>
      <c r="B14" s="367" t="str">
        <f>_xlfn.IFNA(VLOOKUP(A14,'Lista de Parametros'!$C$5:$F$1001,4,FALSE),"")</f>
        <v>Traslado de personal a otras lineas (desfases)</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 t="shared" si="1"/>
        <v>0</v>
      </c>
    </row>
    <row r="15" spans="1:29">
      <c r="A15" s="364">
        <v>80</v>
      </c>
      <c r="B15" s="367" t="str">
        <f>_xlfn.IFNA(VLOOKUP(A15,'Lista de Parametros'!$C$5:$F$1001,4,FALSE),"")</f>
        <v>Cambio de Formato</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64">
        <v>183</v>
      </c>
      <c r="B16" s="367" t="str">
        <f>_xlfn.IFNA(VLOOKUP(A16,'Lista de Parametros'!$C$5:$F$1001,4,FALSE),"")</f>
        <v>Cena</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64">
        <v>233</v>
      </c>
      <c r="B17" s="367" t="str">
        <f>_xlfn.IFNA(VLOOKUP(A17,'Lista de Parametros'!$C$5:$F$1001,4,FALSE),"")</f>
        <v>Ajuste de temperatura de mordazas</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64">
        <v>232</v>
      </c>
      <c r="B18" s="367" t="str">
        <f>_xlfn.IFNA(VLOOKUP(A18,'Lista de Parametros'!$C$5:$F$1001,4,FALSE),"")</f>
        <v>Ajuste de sello de fondo</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64">
        <v>184</v>
      </c>
      <c r="B19" s="367" t="str">
        <f>_xlfn.IFNA(VLOOKUP(A19,'Lista de Parametros'!$C$5:$F$1001,4,FALSE),"")</f>
        <v>Cafe</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64">
        <v>273</v>
      </c>
      <c r="B20" s="367" t="str">
        <f>_xlfn.IFNA(VLOOKUP(A20,'Lista de Parametros'!$C$5:$F$1001,4,FALSE),"")</f>
        <v>Ajuste de codificador de cajas</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64">
        <v>39</v>
      </c>
      <c r="B21" s="367" t="str">
        <f>_xlfn.IFNA(VLOOKUP(A21,'Lista de Parametros'!$C$5:$F$1001,4,FALSE),"")</f>
        <v>Sello ultrasonico</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64">
        <v>190</v>
      </c>
      <c r="B22" s="367" t="str">
        <f>_xlfn.IFNA(VLOOKUP(A22,'Lista de Parametros'!$C$5:$F$1001,4,FALSE),"")</f>
        <v>Rutina de Limpieza</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64">
        <v>168</v>
      </c>
      <c r="B23" s="367" t="str">
        <f>_xlfn.IFNA(VLOOKUP(A23,'Lista de Parametros'!$C$5:$F$1001,4,FALSE),"")</f>
        <v>Escasez de Utilidades (Fuerza Mayor/Externos)</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64">
        <v>213</v>
      </c>
      <c r="B24" s="367" t="str">
        <f>_xlfn.IFNA(VLOOKUP(A24,'Lista de Parametros'!$C$5:$F$1001,4,FALSE),"")</f>
        <v>Paro x Acumulación de Producto ( Falta de Coches )</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64">
        <v>115</v>
      </c>
      <c r="B25" s="367" t="str">
        <f>_xlfn.IFNA(VLOOKUP(A25,'Lista de Parametros'!$C$5:$F$1001,4,FALSE),"")</f>
        <v>Ajuste de pinzas sujeta laminado</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587" t="s">
        <v>584</v>
      </c>
      <c r="AB25" s="387"/>
      <c r="AC25" s="159">
        <f>SUM(AC8:AC24)</f>
        <v>0</v>
      </c>
    </row>
    <row r="26" spans="1:29">
      <c r="A26" s="364">
        <v>102</v>
      </c>
      <c r="B26" s="367" t="str">
        <f>_xlfn.IFNA(VLOOKUP(A26,'Lista de Parametros'!$C$5:$F$1001,4,FALSE),"")</f>
        <v>Ajuste de Desbobinador</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64">
        <v>87</v>
      </c>
      <c r="B27" s="367" t="str">
        <f>_xlfn.IFNA(VLOOKUP(A27,'Lista de Parametros'!$C$5:$F$1001,4,FALSE),"")</f>
        <v>Cambio de teflón</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64">
        <v>79</v>
      </c>
      <c r="B28" s="367" t="str">
        <f>_xlfn.IFNA(VLOOKUP(A28,'Lista de Parametros'!$C$5:$F$1001,4,FALSE),"")</f>
        <v>Cambio de Producto</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64">
        <v>230</v>
      </c>
      <c r="B29" s="367" t="str">
        <f>_xlfn.IFNA(VLOOKUP(A29,'Lista de Parametros'!$C$5:$F$1001,4,FALSE),"")</f>
        <v>Ajuste de sellos verticales</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64">
        <v>163</v>
      </c>
      <c r="B30" s="367" t="str">
        <f>_xlfn.IFNA(VLOOKUP(A30,'Lista de Parametros'!$C$5:$F$1001,4,FALSE),"")</f>
        <v>Mover personal a otra líneas</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64">
        <v>166</v>
      </c>
      <c r="B31" s="367" t="str">
        <f>_xlfn.IFNA(VLOOKUP(A31,'Lista de Parametros'!$C$5:$F$1001,4,FALSE),"")</f>
        <v>Mover personal a actividades fuera de la Línea.</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64">
        <v>93</v>
      </c>
      <c r="B32" s="367" t="str">
        <f>_xlfn.IFNA(VLOOKUP(A32,'Lista de Parametros'!$C$5:$F$1001,4,FALSE),"")</f>
        <v>Arranque de línea</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64">
        <v>147</v>
      </c>
      <c r="B33" s="367" t="str">
        <f>_xlfn.IFNA(VLOOKUP(A33,'Lista de Parametros'!$C$5:$F$1001,4,FALSE),"")</f>
        <v>Defectos mecánicos de máquina</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64">
        <v>187</v>
      </c>
      <c r="B34" s="367" t="str">
        <f>_xlfn.IFNA(VLOOKUP(A34,'Lista de Parametros'!$C$5:$F$1001,4,FALSE),"")</f>
        <v>Sanitización Planeada</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64">
        <v>159</v>
      </c>
      <c r="B35" s="367" t="str">
        <f>_xlfn.IFNA(VLOOKUP(A35,'Lista de Parametros'!$C$5:$F$1001,4,FALSE),"")</f>
        <v>Programación fin de semana</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64"/>
      <c r="B36" s="367" t="str">
        <f>_xlfn.IFNA(VLOOKUP(A36,'Lista de Parametros'!$C$5:$F$1001,4,FALSE),"")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64"/>
      <c r="B37" s="367" t="str">
        <f>_xlfn.IFNA(VLOOKUP(A37,'Lista de Parametros'!$C$5:$F$1001,4,FALSE),"")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64"/>
      <c r="B38" s="367" t="str">
        <f>_xlfn.IFNA(VLOOKUP(A38,'Lista de Parametros'!$C$5:$F$1001,4,FALSE),"")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64"/>
      <c r="B39" s="367" t="str">
        <f>_xlfn.IFNA(VLOOKUP(A39,'Lista de Parametros'!$C$5:$F$1001,4,FALSE),"")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64"/>
      <c r="B40" s="367" t="str">
        <f>_xlfn.IFNA(VLOOKUP(A40,'Lista de Parametros'!$C$5:$F$1001,4,FALSE),"")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64"/>
      <c r="B41" s="367" t="str">
        <f>_xlfn.IFNA(VLOOKUP(A41,'Lista de Parametros'!$C$5:$F$1001,4,FALSE),"")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64"/>
      <c r="B42" s="367" t="str">
        <f>_xlfn.IFNA(VLOOKUP(A42,'Lista de Parametros'!$C$5:$F$1001,4,FALSE),"")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64"/>
      <c r="B43" s="367" t="str">
        <f>_xlfn.IFNA(VLOOKUP(A43,'Lista de Parametros'!$C$5:$F$1001,4,FALSE),"")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64"/>
      <c r="B44" s="367" t="str">
        <f>_xlfn.IFNA(VLOOKUP(A44,'Lista de Parametros'!$C$5:$F$1001,4,FALSE),"")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64"/>
      <c r="B45" s="367" t="str">
        <f>_xlfn.IFNA(VLOOKUP(A45,'Lista de Parametros'!$C$5:$F$1001,4,FALSE),"")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64"/>
      <c r="B46" s="367" t="str">
        <f>_xlfn.IFNA(VLOOKUP(A46,'Lista de Parametros'!$C$5:$F$1001,4,FALSE),"")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64"/>
      <c r="B47" s="367" t="str">
        <f>_xlfn.IFNA(VLOOKUP(A47,'Lista de Parametros'!$C$5:$F$1001,4,FALSE),"")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64"/>
      <c r="B48" s="367" t="str">
        <f>_xlfn.IFNA(VLOOKUP(A48,'Lista de Parametros'!$C$5:$F$1001,4,FALSE),"")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64"/>
      <c r="B49" s="367" t="str">
        <f>_xlfn.IFNA(VLOOKUP(A49,'Lista de Parametros'!$C$5:$F$1001,4,FALSE),"")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64"/>
      <c r="B50" s="367" t="str">
        <f>_xlfn.IFNA(VLOOKUP(A50,'Lista de Parametros'!$C$5:$F$1001,4,FALSE),"")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64"/>
      <c r="B51" s="367" t="str">
        <f>_xlfn.IFNA(VLOOKUP(A51,'Lista de Parametros'!$C$5:$F$1001,4,FALSE),"")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64"/>
      <c r="B52" s="367" t="str">
        <f>_xlfn.IFNA(VLOOKUP(A52,'Lista de Parametros'!$C$5:$F$1001,4,FALSE),"")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64"/>
      <c r="B53" s="367" t="str">
        <f>_xlfn.IFNA(VLOOKUP(A53,'Lista de Parametros'!$C$5:$F$1001,4,FALSE),"")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64"/>
      <c r="B54" s="367" t="str">
        <f>_xlfn.IFNA(VLOOKUP(A54,'Lista de Parametros'!$C$5:$F$1001,4,FALSE),"")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64"/>
      <c r="B55" s="367" t="str">
        <f>_xlfn.IFNA(VLOOKUP(A55,'Lista de Parametros'!$C$5:$F$1001,4,FALSE),"")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64"/>
      <c r="B56" s="367" t="str">
        <f>_xlfn.IFNA(VLOOKUP(A56,'Lista de Parametros'!$C$5:$F$1001,4,FALSE),"")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64"/>
      <c r="B57" s="367" t="str">
        <f>_xlfn.IFNA(VLOOKUP(A57,'Lista de Parametros'!$C$5:$F$1001,4,FALSE),"")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64"/>
      <c r="B58" s="367" t="str">
        <f>_xlfn.IFNA(VLOOKUP(A58,'Lista de Parametros'!$C$5:$F$1001,4,FALSE),"")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64"/>
      <c r="B59" s="367" t="str">
        <f>_xlfn.IFNA(VLOOKUP(A59,'Lista de Parametros'!$C$5:$F$1001,4,FALSE),"")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64"/>
      <c r="B60" s="367" t="str">
        <f>_xlfn.IFNA(VLOOKUP(A60,'Lista de Parametros'!$C$5:$F$1001,4,FALSE),"")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64"/>
      <c r="B61" s="367" t="str">
        <f>_xlfn.IFNA(VLOOKUP(A61,'Lista de Parametros'!$C$5:$F$1001,4,FALSE),"")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64"/>
      <c r="B62" s="367" t="str">
        <f>_xlfn.IFNA(VLOOKUP(A62,'Lista de Parametros'!$C$5:$F$1001,4,FALSE),"")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64"/>
      <c r="B63" s="367" t="str">
        <f>_xlfn.IFNA(VLOOKUP(A63,'Lista de Parametros'!$C$5:$F$1001,4,FALSE),"")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64"/>
      <c r="B64" s="367" t="str">
        <f>_xlfn.IFNA(VLOOKUP(A64,'Lista de Parametros'!$C$5:$F$1001,4,FALSE),"")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64"/>
      <c r="B65" s="367" t="str">
        <f>_xlfn.IFNA(VLOOKUP(A65,'Lista de Parametros'!$C$5:$F$1001,4,FALSE),"")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64"/>
      <c r="B66" s="367" t="str">
        <f>_xlfn.IFNA(VLOOKUP(A66,'Lista de Parametros'!$C$5:$F$1001,4,FALSE),"")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64"/>
      <c r="B67" s="367" t="str">
        <f>_xlfn.IFNA(VLOOKUP(A67,'Lista de Parametros'!$C$5:$F$1001,4,FALSE),"")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64"/>
      <c r="B68" s="367" t="str">
        <f>_xlfn.IFNA(VLOOKUP(A68,'Lista de Parametros'!$C$5:$F$1001,4,FALSE),"")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64"/>
      <c r="B69" s="367" t="str">
        <f>_xlfn.IFNA(VLOOKUP(A69,'Lista de Parametros'!$C$5:$F$1001,4,FALSE),"")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64"/>
      <c r="B70" s="367" t="str">
        <f>_xlfn.IFNA(VLOOKUP(A70,'Lista de Parametros'!$C$5:$F$1001,4,FALSE),"")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64"/>
      <c r="B71" s="367" t="str">
        <f>_xlfn.IFNA(VLOOKUP(A71,'Lista de Parametros'!$C$5:$F$1001,4,FALSE),"")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64"/>
      <c r="B72" s="367" t="str">
        <f>_xlfn.IFNA(VLOOKUP(A72,'Lista de Parametros'!$C$5:$F$1001,4,FALSE),"")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64"/>
      <c r="B73" s="367" t="str">
        <f>_xlfn.IFNA(VLOOKUP(A73,'Lista de Parametros'!$C$5:$F$1001,4,FALSE),"")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64"/>
      <c r="B74" s="367" t="str">
        <f>_xlfn.IFNA(VLOOKUP(A74,'Lista de Parametros'!$C$5:$F$1001,4,FALSE),"")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64"/>
      <c r="B75" s="367" t="str">
        <f>_xlfn.IFNA(VLOOKUP(A75,'Lista de Parametros'!$C$5:$F$1001,4,FALSE),"")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64"/>
      <c r="B76" s="367" t="str">
        <f>_xlfn.IFNA(VLOOKUP(A76,'Lista de Parametros'!$C$5:$F$1001,4,FALSE),"")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64"/>
      <c r="B77" s="367" t="str">
        <f>_xlfn.IFNA(VLOOKUP(A77,'Lista de Parametros'!$C$5:$F$1001,4,FALSE),"")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64"/>
      <c r="B78" s="367" t="str">
        <f>_xlfn.IFNA(VLOOKUP(A78,'Lista de Parametros'!$C$5:$F$1001,4,FALSE),"")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64"/>
      <c r="B79" s="367" t="str">
        <f>_xlfn.IFNA(VLOOKUP(A79,'Lista de Parametros'!$C$5:$F$1001,4,FALSE),"")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64"/>
      <c r="B80" s="367" t="str">
        <f>_xlfn.IFNA(VLOOKUP(A80,'Lista de Parametros'!$C$5:$F$1001,4,FALSE),"")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64"/>
      <c r="B81" s="367" t="str">
        <f>_xlfn.IFNA(VLOOKUP(A81,'Lista de Parametros'!$C$5:$F$1001,4,FALSE),"")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64"/>
      <c r="B82" s="367" t="str">
        <f>_xlfn.IFNA(VLOOKUP(A82,'Lista de Parametros'!$C$5:$F$1001,4,FALSE),"")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64"/>
      <c r="B83" s="367" t="str">
        <f>_xlfn.IFNA(VLOOKUP(A83,'Lista de Parametros'!$C$5:$F$1001,4,FALSE),"")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64"/>
      <c r="B84" s="367" t="str">
        <f>_xlfn.IFNA(VLOOKUP(A84,'Lista de Parametros'!$C$5:$F$1001,4,FALSE),"")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64"/>
      <c r="B85" s="367" t="str">
        <f>_xlfn.IFNA(VLOOKUP(A85,'Lista de Parametros'!$C$5:$F$1001,4,FALSE),"")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64"/>
      <c r="B86" s="367" t="str">
        <f>_xlfn.IFNA(VLOOKUP(A86,'Lista de Parametros'!$C$5:$F$1001,4,FALSE),"")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64"/>
      <c r="B87" s="367" t="str">
        <f>_xlfn.IFNA(VLOOKUP(A87,'Lista de Parametros'!$C$5:$F$1001,4,FALSE),"")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64"/>
      <c r="B88" s="367" t="str">
        <f>_xlfn.IFNA(VLOOKUP(A88,'Lista de Parametros'!$C$5:$F$1001,4,FALSE),"")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64"/>
      <c r="B89" s="367" t="str">
        <f>_xlfn.IFNA(VLOOKUP(A89,'Lista de Parametros'!$C$5:$F$1001,4,FALSE),"")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64"/>
      <c r="B90" s="367" t="str">
        <f>_xlfn.IFNA(VLOOKUP(A90,'Lista de Parametros'!$C$5:$F$1001,4,FALSE),"")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64"/>
      <c r="B91" s="367" t="str">
        <f>_xlfn.IFNA(VLOOKUP(A91,'Lista de Parametros'!$C$5:$F$1001,4,FALSE),"")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64"/>
      <c r="B92" s="367" t="str">
        <f>_xlfn.IFNA(VLOOKUP(A92,'Lista de Parametros'!$C$5:$F$1001,4,FALSE),"")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64"/>
      <c r="B93" s="367" t="str">
        <f>_xlfn.IFNA(VLOOKUP(A93,'Lista de Parametros'!$C$5:$F$1001,4,FALSE),"")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64"/>
      <c r="B94" s="367" t="str">
        <f>_xlfn.IFNA(VLOOKUP(A94,'Lista de Parametros'!$C$5:$F$1001,4,FALSE),"")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64"/>
      <c r="B95" s="367" t="str">
        <f>_xlfn.IFNA(VLOOKUP(A95,'Lista de Parametros'!$C$5:$F$1001,4,FALSE),"")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64"/>
      <c r="B96" s="367" t="str">
        <f>_xlfn.IFNA(VLOOKUP(A96,'Lista de Parametros'!$C$5:$F$1001,4,FALSE),"")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64"/>
      <c r="B97" s="367" t="str">
        <f>_xlfn.IFNA(VLOOKUP(A97,'Lista de Parametros'!$C$5:$F$1001,4,FALSE),"")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64"/>
      <c r="B98" s="367" t="str">
        <f>_xlfn.IFNA(VLOOKUP(A98,'Lista de Parametros'!$C$5:$F$1001,4,FALSE),"")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64"/>
      <c r="B99" s="367" t="str">
        <f>_xlfn.IFNA(VLOOKUP(A99,'Lista de Parametros'!$C$5:$F$1001,4,FALSE),"")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64"/>
      <c r="B100" s="367" t="str">
        <f>_xlfn.IFNA(VLOOKUP(A100,'Lista de Parametros'!$C$5:$F$1001,4,FALSE),"")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59" priority="3" operator="greaterThan">
      <formula>0</formula>
    </cfRule>
  </conditionalFormatting>
  <conditionalFormatting sqref="C33:W70">
    <cfRule type="cellIs" dxfId="58" priority="2" operator="greaterThan">
      <formula>0</formula>
    </cfRule>
  </conditionalFormatting>
  <conditionalFormatting sqref="C71:W100">
    <cfRule type="cellIs" dxfId="57" priority="1" operator="greater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4:AC100"/>
  <sheetViews>
    <sheetView showGridLines="0" zoomScale="60" zoomScaleNormal="60" workbookViewId="0">
      <selection activeCell="P20" sqref="P20"/>
    </sheetView>
  </sheetViews>
  <sheetFormatPr baseColWidth="10" defaultRowHeight="15"/>
  <cols>
    <col min="2" max="2" width="53.2851562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producción'!F64*60)-SUM(C8:C100)</f>
        <v>480</v>
      </c>
      <c r="D6" s="592">
        <f>480-('Tiempos de producción'!G64*60)-SUM(D8:D100)</f>
        <v>480</v>
      </c>
      <c r="E6" s="594">
        <f>480-('Tiempos de producción'!H64*60)-SUM(E8:E100)</f>
        <v>480</v>
      </c>
      <c r="F6" s="596">
        <f>480-('Tiempos de producción'!I64*60)-SUM(F8:F100)</f>
        <v>480</v>
      </c>
      <c r="G6" s="592">
        <f>480-('Tiempos de producción'!J64*60)-SUM(G8:G100)</f>
        <v>480</v>
      </c>
      <c r="H6" s="594">
        <f>480-('Tiempos de producción'!K64*60)-SUM(H8:H100)</f>
        <v>480</v>
      </c>
      <c r="I6" s="592">
        <f>480-('Tiempos de producción'!L64*60)-SUM(I8:I100)</f>
        <v>480</v>
      </c>
      <c r="J6" s="592">
        <f>480-('Tiempos de producción'!M64*60)-SUM(J8:J100)</f>
        <v>480</v>
      </c>
      <c r="K6" s="594">
        <f>480-('Tiempos de producción'!N64*60)-SUM(K8:K100)</f>
        <v>480</v>
      </c>
      <c r="L6" s="592">
        <f>480-('Tiempos de producción'!O64*60)-SUM(L8:L100)</f>
        <v>480</v>
      </c>
      <c r="M6" s="592">
        <f>480-('Tiempos de producción'!P64*60)-SUM(M8:M100)</f>
        <v>480</v>
      </c>
      <c r="N6" s="594">
        <f>480-('Tiempos de producción'!Q64*60)-SUM(N8:N100)</f>
        <v>480</v>
      </c>
      <c r="O6" s="592">
        <f>480-('Tiempos de producción'!R64*60)-SUM(O8:O100)</f>
        <v>480</v>
      </c>
      <c r="P6" s="592">
        <f>480-('Tiempos de producción'!S64*60)-SUM(P8:P100)</f>
        <v>480</v>
      </c>
      <c r="Q6" s="594">
        <f>480-('Tiempos de producción'!T64*60)-SUM(Q8:Q100)</f>
        <v>480</v>
      </c>
      <c r="R6" s="592">
        <f>480-('Tiempos de producción'!U64*60)-SUM(R8:R100)</f>
        <v>480</v>
      </c>
      <c r="S6" s="592">
        <f>480-('Tiempos de producción'!V64*60)-SUM(S8:S100)</f>
        <v>480</v>
      </c>
      <c r="T6" s="594">
        <f>480-('Tiempos de producción'!W64*60)-SUM(T8:T100)</f>
        <v>480</v>
      </c>
      <c r="U6" s="592">
        <f>480-('Tiempos de producción'!X64*60)-SUM(U8:U100)</f>
        <v>480</v>
      </c>
      <c r="V6" s="592">
        <f>480-('Tiempos de producción'!Y64*60)-SUM(V8:V100)</f>
        <v>480</v>
      </c>
      <c r="W6" s="594">
        <f>480-('Tiempos de producción'!Z64*60)-SUM(W8:W100)</f>
        <v>480</v>
      </c>
      <c r="X6" s="434"/>
    </row>
    <row r="7" spans="1:29" ht="15.75" customHeight="1" thickBot="1">
      <c r="A7" s="297" t="s">
        <v>562</v>
      </c>
      <c r="B7" s="298" t="s">
        <v>581</v>
      </c>
      <c r="C7" s="593"/>
      <c r="D7" s="593"/>
      <c r="E7" s="595"/>
      <c r="F7" s="597"/>
      <c r="G7" s="593"/>
      <c r="H7" s="595"/>
      <c r="I7" s="593"/>
      <c r="J7" s="593"/>
      <c r="K7" s="595"/>
      <c r="L7" s="593"/>
      <c r="M7" s="593"/>
      <c r="N7" s="595"/>
      <c r="O7" s="593"/>
      <c r="P7" s="593"/>
      <c r="Q7" s="595"/>
      <c r="R7" s="593"/>
      <c r="S7" s="593"/>
      <c r="T7" s="595"/>
      <c r="U7" s="593"/>
      <c r="V7" s="593"/>
      <c r="W7" s="595"/>
      <c r="X7" s="438"/>
      <c r="AA7" s="346" t="s">
        <v>34</v>
      </c>
      <c r="AB7" s="346" t="s">
        <v>582</v>
      </c>
      <c r="AC7" s="346" t="s">
        <v>583</v>
      </c>
    </row>
    <row r="8" spans="1:29">
      <c r="A8" s="368">
        <v>174</v>
      </c>
      <c r="B8" s="367" t="str">
        <f>_xlfn.IFNA(VLOOKUP(A8,'Lista de Parametros'!$C$5:$F$1001,4,FALSE),"")</f>
        <v>Falta de electricidad (Problemas Internos)</v>
      </c>
      <c r="C8" s="311"/>
      <c r="D8" s="312"/>
      <c r="E8" s="313"/>
      <c r="F8" s="330"/>
      <c r="G8" s="332"/>
      <c r="H8" s="313"/>
      <c r="I8" s="332"/>
      <c r="J8" s="332"/>
      <c r="K8" s="313"/>
      <c r="L8" s="332"/>
      <c r="M8" s="332"/>
      <c r="N8" s="313"/>
      <c r="O8" s="332"/>
      <c r="P8" s="332"/>
      <c r="Q8" s="313"/>
      <c r="R8" s="332"/>
      <c r="S8" s="332"/>
      <c r="T8" s="313"/>
      <c r="U8" s="332"/>
      <c r="V8" s="332"/>
      <c r="W8" s="313"/>
      <c r="X8" s="295">
        <f t="shared" ref="X8:X39" si="0">SUM(C8:W8)/60</f>
        <v>0</v>
      </c>
      <c r="AA8" s="159">
        <v>169</v>
      </c>
      <c r="AB8" s="159" t="s">
        <v>436</v>
      </c>
      <c r="AC8" s="159">
        <f t="shared" ref="AC8:AC23" si="1">SUMIF($A$8:$A$100,AA8,$X$8:$X$100)</f>
        <v>0</v>
      </c>
    </row>
    <row r="9" spans="1:29">
      <c r="A9" s="364">
        <v>187</v>
      </c>
      <c r="B9" s="367" t="str">
        <f>_xlfn.IFNA(VLOOKUP(A9,'Lista de Parametros'!$C$5:$F$1001,4,FALSE),"")</f>
        <v>Sanitización Planeada</v>
      </c>
      <c r="C9" s="293"/>
      <c r="D9" s="159"/>
      <c r="E9" s="314"/>
      <c r="F9" s="331"/>
      <c r="G9" s="159"/>
      <c r="H9" s="314"/>
      <c r="I9" s="159"/>
      <c r="J9" s="159"/>
      <c r="K9" s="314"/>
      <c r="L9" s="159"/>
      <c r="M9" s="159"/>
      <c r="N9" s="314"/>
      <c r="O9" s="159"/>
      <c r="P9" s="159"/>
      <c r="Q9" s="314"/>
      <c r="R9" s="159"/>
      <c r="S9" s="159"/>
      <c r="T9" s="314"/>
      <c r="U9" s="159"/>
      <c r="V9" s="159"/>
      <c r="W9" s="314"/>
      <c r="X9" s="295">
        <f t="shared" si="0"/>
        <v>0</v>
      </c>
      <c r="AA9" s="159">
        <v>162</v>
      </c>
      <c r="AB9" s="159" t="s">
        <v>437</v>
      </c>
      <c r="AC9" s="159">
        <f t="shared" si="1"/>
        <v>0</v>
      </c>
    </row>
    <row r="10" spans="1:29">
      <c r="A10" s="364">
        <v>160</v>
      </c>
      <c r="B10" s="367" t="str">
        <f>_xlfn.IFNA(VLOOKUP(A10,'Lista de Parametros'!$C$5:$F$1001,4,FALSE),"")</f>
        <v>No ordenes de producción</v>
      </c>
      <c r="C10" s="293"/>
      <c r="D10" s="159"/>
      <c r="E10" s="314"/>
      <c r="F10" s="331"/>
      <c r="G10" s="159"/>
      <c r="H10" s="314"/>
      <c r="I10" s="159"/>
      <c r="J10" s="159"/>
      <c r="K10" s="314"/>
      <c r="L10" s="159"/>
      <c r="M10" s="159"/>
      <c r="N10" s="314"/>
      <c r="O10" s="159"/>
      <c r="P10" s="159"/>
      <c r="Q10" s="314"/>
      <c r="R10" s="159"/>
      <c r="S10" s="159"/>
      <c r="T10" s="314"/>
      <c r="U10" s="159"/>
      <c r="V10" s="159"/>
      <c r="W10" s="314"/>
      <c r="X10" s="295">
        <f t="shared" si="0"/>
        <v>0</v>
      </c>
      <c r="AA10" s="159">
        <v>171</v>
      </c>
      <c r="AB10" s="159" t="s">
        <v>421</v>
      </c>
      <c r="AC10" s="159">
        <f t="shared" si="1"/>
        <v>0</v>
      </c>
    </row>
    <row r="11" spans="1:29">
      <c r="A11" s="364">
        <v>93</v>
      </c>
      <c r="B11" s="367" t="str">
        <f>_xlfn.IFNA(VLOOKUP(A11,'Lista de Parametros'!$C$5:$F$1001,4,FALSE),"")</f>
        <v>Arranque de línea</v>
      </c>
      <c r="C11" s="293"/>
      <c r="D11" s="159"/>
      <c r="E11" s="314"/>
      <c r="F11" s="331"/>
      <c r="G11" s="159"/>
      <c r="H11" s="314"/>
      <c r="I11" s="159"/>
      <c r="J11" s="159"/>
      <c r="K11" s="314"/>
      <c r="L11" s="159"/>
      <c r="M11" s="159"/>
      <c r="N11" s="314"/>
      <c r="O11" s="159"/>
      <c r="P11" s="159"/>
      <c r="Q11" s="314"/>
      <c r="R11" s="159"/>
      <c r="S11" s="159"/>
      <c r="T11" s="314"/>
      <c r="U11" s="159"/>
      <c r="V11" s="159"/>
      <c r="W11" s="314"/>
      <c r="X11" s="295">
        <f t="shared" si="0"/>
        <v>0</v>
      </c>
      <c r="AA11" s="159">
        <v>165</v>
      </c>
      <c r="AB11" s="159" t="s">
        <v>432</v>
      </c>
      <c r="AC11" s="159">
        <f t="shared" si="1"/>
        <v>0</v>
      </c>
    </row>
    <row r="12" spans="1:29">
      <c r="A12" s="364">
        <v>80</v>
      </c>
      <c r="B12" s="367" t="str">
        <f>_xlfn.IFNA(VLOOKUP(A12,'Lista de Parametros'!$C$5:$F$1001,4,FALSE),"")</f>
        <v>Cambio de Formato</v>
      </c>
      <c r="C12" s="293"/>
      <c r="D12" s="159"/>
      <c r="E12" s="314"/>
      <c r="F12" s="331"/>
      <c r="G12" s="159"/>
      <c r="H12" s="314"/>
      <c r="I12" s="159"/>
      <c r="J12" s="159"/>
      <c r="K12" s="314"/>
      <c r="L12" s="159"/>
      <c r="M12" s="159"/>
      <c r="N12" s="314"/>
      <c r="O12" s="159"/>
      <c r="P12" s="159"/>
      <c r="Q12" s="314"/>
      <c r="R12" s="159"/>
      <c r="S12" s="159"/>
      <c r="T12" s="314"/>
      <c r="U12" s="159"/>
      <c r="V12" s="159"/>
      <c r="W12" s="314"/>
      <c r="X12" s="295">
        <f t="shared" si="0"/>
        <v>0</v>
      </c>
      <c r="AA12" s="159">
        <v>157</v>
      </c>
      <c r="AB12" s="159" t="s">
        <v>859</v>
      </c>
      <c r="AC12" s="159">
        <f t="shared" si="1"/>
        <v>0</v>
      </c>
    </row>
    <row r="13" spans="1:29">
      <c r="A13" s="364">
        <v>79</v>
      </c>
      <c r="B13" s="367" t="str">
        <f>_xlfn.IFNA(VLOOKUP(A13,'Lista de Parametros'!$C$5:$F$1001,4,FALSE),"")</f>
        <v>Cambio de Producto</v>
      </c>
      <c r="C13" s="293"/>
      <c r="D13" s="159"/>
      <c r="E13" s="314"/>
      <c r="F13" s="331"/>
      <c r="G13" s="159"/>
      <c r="H13" s="314"/>
      <c r="I13" s="159"/>
      <c r="J13" s="159"/>
      <c r="K13" s="314"/>
      <c r="L13" s="159"/>
      <c r="M13" s="159"/>
      <c r="N13" s="314"/>
      <c r="O13" s="159"/>
      <c r="P13" s="159"/>
      <c r="Q13" s="314"/>
      <c r="R13" s="159"/>
      <c r="S13" s="159"/>
      <c r="T13" s="314"/>
      <c r="U13" s="159"/>
      <c r="V13" s="159"/>
      <c r="W13" s="314"/>
      <c r="X13" s="295">
        <f t="shared" si="0"/>
        <v>0</v>
      </c>
      <c r="AA13" s="159">
        <v>167</v>
      </c>
      <c r="AB13" s="159" t="s">
        <v>434</v>
      </c>
      <c r="AC13" s="159">
        <f t="shared" si="1"/>
        <v>0</v>
      </c>
    </row>
    <row r="14" spans="1:29" ht="13.5" customHeight="1">
      <c r="A14" s="364">
        <v>159</v>
      </c>
      <c r="B14" s="367" t="str">
        <f>_xlfn.IFNA(VLOOKUP(A14,'Lista de Parametros'!$C$5:$F$1001,4,FALSE),"")</f>
        <v>Programación fin de semana</v>
      </c>
      <c r="C14" s="293"/>
      <c r="D14" s="159"/>
      <c r="E14" s="314"/>
      <c r="F14" s="331"/>
      <c r="G14" s="159"/>
      <c r="H14" s="314"/>
      <c r="I14" s="159"/>
      <c r="J14" s="159"/>
      <c r="K14" s="314"/>
      <c r="L14" s="159"/>
      <c r="M14" s="159"/>
      <c r="N14" s="314"/>
      <c r="O14" s="159"/>
      <c r="P14" s="159"/>
      <c r="Q14" s="314"/>
      <c r="R14" s="159"/>
      <c r="S14" s="159"/>
      <c r="T14" s="314"/>
      <c r="U14" s="159"/>
      <c r="V14" s="159"/>
      <c r="W14" s="314"/>
      <c r="X14" s="295">
        <f t="shared" si="0"/>
        <v>0</v>
      </c>
      <c r="AA14" s="159">
        <v>159</v>
      </c>
      <c r="AB14" s="159" t="s">
        <v>861</v>
      </c>
      <c r="AC14" s="159">
        <f t="shared" si="1"/>
        <v>0</v>
      </c>
    </row>
    <row r="15" spans="1:29">
      <c r="A15" s="364">
        <v>147</v>
      </c>
      <c r="B15" s="367" t="str">
        <f>_xlfn.IFNA(VLOOKUP(A15,'Lista de Parametros'!$C$5:$F$1001,4,FALSE),"")</f>
        <v>Defectos mecánicos de máquina</v>
      </c>
      <c r="C15" s="293"/>
      <c r="D15" s="159"/>
      <c r="E15" s="314"/>
      <c r="F15" s="331"/>
      <c r="G15" s="159"/>
      <c r="H15" s="314"/>
      <c r="I15" s="159"/>
      <c r="J15" s="159"/>
      <c r="K15" s="314"/>
      <c r="L15" s="159"/>
      <c r="M15" s="159"/>
      <c r="N15" s="314"/>
      <c r="O15" s="159"/>
      <c r="P15" s="159"/>
      <c r="Q15" s="314"/>
      <c r="R15" s="159"/>
      <c r="S15" s="159"/>
      <c r="T15" s="314"/>
      <c r="U15" s="159"/>
      <c r="V15" s="159"/>
      <c r="W15" s="314"/>
      <c r="X15" s="295">
        <f t="shared" si="0"/>
        <v>0</v>
      </c>
      <c r="AA15" s="159">
        <v>168</v>
      </c>
      <c r="AB15" s="159" t="s">
        <v>427</v>
      </c>
      <c r="AC15" s="159">
        <f t="shared" si="1"/>
        <v>0</v>
      </c>
    </row>
    <row r="16" spans="1:29">
      <c r="A16" s="364"/>
      <c r="B16" s="367" t="str">
        <f>_xlfn.IFNA(VLOOKUP(A16,'Lista de Parametros'!$C$5:$F$1001,4,FALSE),"")</f>
        <v/>
      </c>
      <c r="C16" s="293"/>
      <c r="D16" s="159"/>
      <c r="E16" s="314"/>
      <c r="F16" s="331"/>
      <c r="G16" s="159"/>
      <c r="H16" s="314"/>
      <c r="I16" s="159"/>
      <c r="J16" s="159"/>
      <c r="K16" s="314"/>
      <c r="L16" s="159"/>
      <c r="M16" s="159"/>
      <c r="N16" s="314"/>
      <c r="O16" s="159"/>
      <c r="P16" s="159"/>
      <c r="Q16" s="314"/>
      <c r="R16" s="159"/>
      <c r="S16" s="159"/>
      <c r="T16" s="314"/>
      <c r="U16" s="159"/>
      <c r="V16" s="159"/>
      <c r="W16" s="314"/>
      <c r="X16" s="295">
        <f t="shared" si="0"/>
        <v>0</v>
      </c>
      <c r="AA16" s="159">
        <v>161</v>
      </c>
      <c r="AB16" s="159" t="s">
        <v>429</v>
      </c>
      <c r="AC16" s="159">
        <f t="shared" si="1"/>
        <v>0</v>
      </c>
    </row>
    <row r="17" spans="1:29">
      <c r="A17" s="364"/>
      <c r="B17" s="367" t="str">
        <f>_xlfn.IFNA(VLOOKUP(A17,'Lista de Parametros'!$C$5:$F$1001,4,FALSE),"")</f>
        <v/>
      </c>
      <c r="C17" s="293"/>
      <c r="D17" s="159"/>
      <c r="E17" s="314"/>
      <c r="F17" s="331"/>
      <c r="G17" s="159"/>
      <c r="H17" s="314"/>
      <c r="I17" s="159"/>
      <c r="J17" s="159"/>
      <c r="K17" s="314"/>
      <c r="L17" s="159"/>
      <c r="M17" s="159"/>
      <c r="N17" s="314"/>
      <c r="O17" s="159"/>
      <c r="P17" s="159"/>
      <c r="Q17" s="314"/>
      <c r="R17" s="159"/>
      <c r="S17" s="159"/>
      <c r="T17" s="314"/>
      <c r="U17" s="159"/>
      <c r="V17" s="159"/>
      <c r="W17" s="314"/>
      <c r="X17" s="295">
        <f t="shared" si="0"/>
        <v>0</v>
      </c>
      <c r="AA17" s="159">
        <v>170</v>
      </c>
      <c r="AB17" s="159" t="s">
        <v>430</v>
      </c>
      <c r="AC17" s="159">
        <f t="shared" si="1"/>
        <v>0</v>
      </c>
    </row>
    <row r="18" spans="1:29">
      <c r="A18" s="364"/>
      <c r="B18" s="367" t="str">
        <f>_xlfn.IFNA(VLOOKUP(A18,'Lista de Parametros'!$C$5:$F$1001,4,FALSE),"")</f>
        <v/>
      </c>
      <c r="C18" s="293"/>
      <c r="D18" s="159"/>
      <c r="E18" s="314"/>
      <c r="F18" s="331"/>
      <c r="G18" s="159"/>
      <c r="H18" s="314"/>
      <c r="I18" s="159"/>
      <c r="J18" s="159"/>
      <c r="K18" s="314"/>
      <c r="L18" s="159"/>
      <c r="M18" s="159"/>
      <c r="N18" s="314"/>
      <c r="O18" s="159"/>
      <c r="P18" s="159"/>
      <c r="Q18" s="314"/>
      <c r="R18" s="159"/>
      <c r="S18" s="159"/>
      <c r="T18" s="314"/>
      <c r="U18" s="159"/>
      <c r="V18" s="159"/>
      <c r="W18" s="314"/>
      <c r="X18" s="295">
        <f t="shared" si="0"/>
        <v>0</v>
      </c>
      <c r="AA18" s="159">
        <v>164</v>
      </c>
      <c r="AB18" s="159" t="s">
        <v>423</v>
      </c>
      <c r="AC18" s="159">
        <f t="shared" si="1"/>
        <v>0</v>
      </c>
    </row>
    <row r="19" spans="1:29">
      <c r="A19" s="364"/>
      <c r="B19" s="367" t="str">
        <f>_xlfn.IFNA(VLOOKUP(A19,'Lista de Parametros'!$C$5:$F$1001,4,FALSE),"")</f>
        <v/>
      </c>
      <c r="C19" s="293"/>
      <c r="D19" s="159"/>
      <c r="E19" s="314"/>
      <c r="F19" s="331"/>
      <c r="G19" s="159"/>
      <c r="H19" s="314"/>
      <c r="I19" s="159"/>
      <c r="J19" s="159"/>
      <c r="K19" s="314"/>
      <c r="L19" s="159"/>
      <c r="M19" s="159"/>
      <c r="N19" s="314"/>
      <c r="O19" s="159"/>
      <c r="P19" s="159"/>
      <c r="Q19" s="314"/>
      <c r="R19" s="159"/>
      <c r="S19" s="159"/>
      <c r="T19" s="314"/>
      <c r="U19" s="159"/>
      <c r="V19" s="159"/>
      <c r="W19" s="314"/>
      <c r="X19" s="295">
        <f t="shared" si="0"/>
        <v>0</v>
      </c>
      <c r="AA19" s="159">
        <v>629</v>
      </c>
      <c r="AB19" s="159" t="s">
        <v>862</v>
      </c>
      <c r="AC19" s="159">
        <f t="shared" si="1"/>
        <v>0</v>
      </c>
    </row>
    <row r="20" spans="1:29">
      <c r="A20" s="364"/>
      <c r="B20" s="367" t="str">
        <f>_xlfn.IFNA(VLOOKUP(A20,'Lista de Parametros'!$C$5:$F$1001,4,FALSE),"")</f>
        <v/>
      </c>
      <c r="C20" s="293"/>
      <c r="D20" s="159"/>
      <c r="E20" s="314"/>
      <c r="F20" s="331"/>
      <c r="G20" s="159"/>
      <c r="H20" s="314"/>
      <c r="I20" s="159"/>
      <c r="J20" s="159"/>
      <c r="K20" s="314"/>
      <c r="L20" s="159"/>
      <c r="M20" s="159"/>
      <c r="N20" s="314"/>
      <c r="O20" s="159"/>
      <c r="P20" s="159"/>
      <c r="Q20" s="314"/>
      <c r="R20" s="159"/>
      <c r="S20" s="159"/>
      <c r="T20" s="314"/>
      <c r="U20" s="159"/>
      <c r="V20" s="159"/>
      <c r="W20" s="314"/>
      <c r="X20" s="295">
        <f t="shared" si="0"/>
        <v>0</v>
      </c>
      <c r="AA20" s="159">
        <v>166</v>
      </c>
      <c r="AB20" s="159" t="s">
        <v>425</v>
      </c>
      <c r="AC20" s="159">
        <f t="shared" si="1"/>
        <v>0</v>
      </c>
    </row>
    <row r="21" spans="1:29">
      <c r="A21" s="364"/>
      <c r="B21" s="367" t="str">
        <f>_xlfn.IFNA(VLOOKUP(A21,'Lista de Parametros'!$C$5:$F$1001,4,FALSE),"")</f>
        <v/>
      </c>
      <c r="C21" s="293"/>
      <c r="D21" s="159"/>
      <c r="E21" s="314"/>
      <c r="F21" s="331"/>
      <c r="G21" s="159"/>
      <c r="H21" s="314"/>
      <c r="I21" s="159"/>
      <c r="J21" s="159"/>
      <c r="K21" s="314"/>
      <c r="L21" s="159"/>
      <c r="M21" s="159"/>
      <c r="N21" s="314"/>
      <c r="O21" s="159"/>
      <c r="P21" s="159"/>
      <c r="Q21" s="314"/>
      <c r="R21" s="159"/>
      <c r="S21" s="159"/>
      <c r="T21" s="314"/>
      <c r="U21" s="159"/>
      <c r="V21" s="159"/>
      <c r="W21" s="314"/>
      <c r="X21" s="295">
        <f t="shared" si="0"/>
        <v>0</v>
      </c>
      <c r="AA21" s="159">
        <v>158</v>
      </c>
      <c r="AB21" s="159" t="s">
        <v>863</v>
      </c>
      <c r="AC21" s="159">
        <f>SUMIF($A$8:$A$100,AA21,$X$8:$X$100)</f>
        <v>0</v>
      </c>
    </row>
    <row r="22" spans="1:29">
      <c r="A22" s="364"/>
      <c r="B22" s="367" t="str">
        <f>_xlfn.IFNA(VLOOKUP(A22,'Lista de Parametros'!$C$5:$F$1001,4,FALSE),"")</f>
        <v/>
      </c>
      <c r="C22" s="293"/>
      <c r="D22" s="159"/>
      <c r="E22" s="314"/>
      <c r="F22" s="331"/>
      <c r="G22" s="159"/>
      <c r="H22" s="314"/>
      <c r="I22" s="159"/>
      <c r="J22" s="159"/>
      <c r="K22" s="314"/>
      <c r="L22" s="159"/>
      <c r="M22" s="159"/>
      <c r="N22" s="314"/>
      <c r="O22" s="159"/>
      <c r="P22" s="159"/>
      <c r="Q22" s="314"/>
      <c r="R22" s="159"/>
      <c r="S22" s="159"/>
      <c r="T22" s="314"/>
      <c r="U22" s="159"/>
      <c r="V22" s="159"/>
      <c r="W22" s="314"/>
      <c r="X22" s="295">
        <f t="shared" si="0"/>
        <v>0</v>
      </c>
      <c r="AA22" s="159">
        <v>628</v>
      </c>
      <c r="AB22" s="159" t="s">
        <v>864</v>
      </c>
      <c r="AC22" s="159">
        <f t="shared" si="1"/>
        <v>0</v>
      </c>
    </row>
    <row r="23" spans="1:29">
      <c r="A23" s="364"/>
      <c r="B23" s="367" t="str">
        <f>_xlfn.IFNA(VLOOKUP(A23,'Lista de Parametros'!$C$5:$F$1001,4,FALSE),"")</f>
        <v/>
      </c>
      <c r="C23" s="293"/>
      <c r="D23" s="159"/>
      <c r="E23" s="314"/>
      <c r="F23" s="331"/>
      <c r="G23" s="159"/>
      <c r="H23" s="314"/>
      <c r="I23" s="159"/>
      <c r="J23" s="159"/>
      <c r="K23" s="314"/>
      <c r="L23" s="159"/>
      <c r="M23" s="159"/>
      <c r="N23" s="314"/>
      <c r="O23" s="159"/>
      <c r="P23" s="159"/>
      <c r="Q23" s="314"/>
      <c r="R23" s="159"/>
      <c r="S23" s="159"/>
      <c r="T23" s="314"/>
      <c r="U23" s="159"/>
      <c r="V23" s="159"/>
      <c r="W23" s="314"/>
      <c r="X23" s="295">
        <f t="shared" si="0"/>
        <v>0</v>
      </c>
      <c r="AA23" s="159">
        <v>946</v>
      </c>
      <c r="AB23" s="159" t="s">
        <v>906</v>
      </c>
      <c r="AC23" s="159">
        <f t="shared" si="1"/>
        <v>0</v>
      </c>
    </row>
    <row r="24" spans="1:29">
      <c r="A24" s="364"/>
      <c r="B24" s="367" t="str">
        <f>_xlfn.IFNA(VLOOKUP(A24,'Lista de Parametros'!$C$5:$F$1001,4,FALSE),"")</f>
        <v/>
      </c>
      <c r="C24" s="293"/>
      <c r="D24" s="159"/>
      <c r="E24" s="314"/>
      <c r="F24" s="331"/>
      <c r="G24" s="159"/>
      <c r="H24" s="314"/>
      <c r="I24" s="159"/>
      <c r="J24" s="159"/>
      <c r="K24" s="314"/>
      <c r="L24" s="159"/>
      <c r="M24" s="159"/>
      <c r="N24" s="314"/>
      <c r="O24" s="159"/>
      <c r="P24" s="159"/>
      <c r="Q24" s="314"/>
      <c r="R24" s="159"/>
      <c r="S24" s="159"/>
      <c r="T24" s="314"/>
      <c r="U24" s="159"/>
      <c r="V24" s="159"/>
      <c r="W24" s="314"/>
      <c r="X24" s="295">
        <f t="shared" si="0"/>
        <v>0</v>
      </c>
      <c r="AA24" s="159">
        <v>160</v>
      </c>
      <c r="AB24" s="159" t="s">
        <v>435</v>
      </c>
      <c r="AC24" s="159">
        <f>SUMIF($A$8:$A$100,AA24,$X$8:$X$100)</f>
        <v>0</v>
      </c>
    </row>
    <row r="25" spans="1:29">
      <c r="A25" s="364"/>
      <c r="B25" s="367" t="str">
        <f>_xlfn.IFNA(VLOOKUP(A25,'Lista de Parametros'!$C$5:$F$1001,4,FALSE),"")</f>
        <v/>
      </c>
      <c r="C25" s="293"/>
      <c r="D25" s="159"/>
      <c r="E25" s="314"/>
      <c r="F25" s="331"/>
      <c r="G25" s="159"/>
      <c r="H25" s="314"/>
      <c r="I25" s="159"/>
      <c r="J25" s="159"/>
      <c r="K25" s="314"/>
      <c r="L25" s="159"/>
      <c r="M25" s="159"/>
      <c r="N25" s="314"/>
      <c r="O25" s="159"/>
      <c r="P25" s="159"/>
      <c r="Q25" s="314"/>
      <c r="R25" s="159"/>
      <c r="S25" s="159"/>
      <c r="T25" s="314"/>
      <c r="U25" s="159"/>
      <c r="V25" s="159"/>
      <c r="W25" s="314"/>
      <c r="X25" s="295">
        <f t="shared" si="0"/>
        <v>0</v>
      </c>
      <c r="AA25" s="587" t="s">
        <v>584</v>
      </c>
      <c r="AB25" s="387"/>
      <c r="AC25" s="159">
        <f>SUM(AC8:AC24)</f>
        <v>0</v>
      </c>
    </row>
    <row r="26" spans="1:29">
      <c r="A26" s="364"/>
      <c r="B26" s="367" t="str">
        <f>_xlfn.IFNA(VLOOKUP(A26,'Lista de Parametros'!$C$5:$F$1001,4,FALSE),"")</f>
        <v/>
      </c>
      <c r="C26" s="293"/>
      <c r="D26" s="159"/>
      <c r="E26" s="314"/>
      <c r="F26" s="331"/>
      <c r="G26" s="159"/>
      <c r="H26" s="314"/>
      <c r="I26" s="159"/>
      <c r="J26" s="159"/>
      <c r="K26" s="314"/>
      <c r="L26" s="159"/>
      <c r="M26" s="159"/>
      <c r="N26" s="314"/>
      <c r="O26" s="159"/>
      <c r="P26" s="159"/>
      <c r="Q26" s="314"/>
      <c r="R26" s="159"/>
      <c r="S26" s="159"/>
      <c r="T26" s="314"/>
      <c r="U26" s="159"/>
      <c r="V26" s="159"/>
      <c r="W26" s="314"/>
      <c r="X26" s="295">
        <f t="shared" si="0"/>
        <v>0</v>
      </c>
    </row>
    <row r="27" spans="1:29">
      <c r="A27" s="364"/>
      <c r="B27" s="367" t="str">
        <f>_xlfn.IFNA(VLOOKUP(A27,'Lista de Parametros'!$C$5:$F$1001,4,FALSE),"")</f>
        <v/>
      </c>
      <c r="C27" s="293"/>
      <c r="D27" s="159"/>
      <c r="E27" s="314"/>
      <c r="F27" s="331"/>
      <c r="G27" s="159"/>
      <c r="H27" s="314"/>
      <c r="I27" s="159"/>
      <c r="J27" s="159"/>
      <c r="K27" s="314"/>
      <c r="L27" s="159"/>
      <c r="M27" s="159"/>
      <c r="N27" s="314"/>
      <c r="O27" s="159"/>
      <c r="P27" s="159"/>
      <c r="Q27" s="314"/>
      <c r="R27" s="159"/>
      <c r="S27" s="159"/>
      <c r="T27" s="314"/>
      <c r="U27" s="159"/>
      <c r="V27" s="159"/>
      <c r="W27" s="314"/>
      <c r="X27" s="295">
        <f t="shared" si="0"/>
        <v>0</v>
      </c>
    </row>
    <row r="28" spans="1:29">
      <c r="A28" s="364"/>
      <c r="B28" s="367" t="str">
        <f>_xlfn.IFNA(VLOOKUP(A28,'Lista de Parametros'!$C$5:$F$1001,4,FALSE),"")</f>
        <v/>
      </c>
      <c r="C28" s="293"/>
      <c r="D28" s="159"/>
      <c r="E28" s="314"/>
      <c r="F28" s="331"/>
      <c r="G28" s="159"/>
      <c r="H28" s="314"/>
      <c r="I28" s="159"/>
      <c r="J28" s="159"/>
      <c r="K28" s="314"/>
      <c r="L28" s="159"/>
      <c r="M28" s="159"/>
      <c r="N28" s="314"/>
      <c r="O28" s="159"/>
      <c r="P28" s="159"/>
      <c r="Q28" s="314"/>
      <c r="R28" s="159"/>
      <c r="S28" s="159"/>
      <c r="T28" s="314"/>
      <c r="U28" s="159"/>
      <c r="V28" s="159"/>
      <c r="W28" s="314"/>
      <c r="X28" s="295">
        <f t="shared" si="0"/>
        <v>0</v>
      </c>
    </row>
    <row r="29" spans="1:29">
      <c r="A29" s="364"/>
      <c r="B29" s="367" t="str">
        <f>_xlfn.IFNA(VLOOKUP(A29,'Lista de Parametros'!$C$5:$F$1001,4,FALSE),"")</f>
        <v/>
      </c>
      <c r="C29" s="293"/>
      <c r="D29" s="159"/>
      <c r="E29" s="314"/>
      <c r="F29" s="331"/>
      <c r="G29" s="159"/>
      <c r="H29" s="314"/>
      <c r="I29" s="159"/>
      <c r="J29" s="159"/>
      <c r="K29" s="314"/>
      <c r="L29" s="159"/>
      <c r="M29" s="159"/>
      <c r="N29" s="314"/>
      <c r="O29" s="159"/>
      <c r="P29" s="159"/>
      <c r="Q29" s="314"/>
      <c r="R29" s="159"/>
      <c r="S29" s="159"/>
      <c r="T29" s="314"/>
      <c r="U29" s="159"/>
      <c r="V29" s="159"/>
      <c r="W29" s="314"/>
      <c r="X29" s="295">
        <f t="shared" si="0"/>
        <v>0</v>
      </c>
    </row>
    <row r="30" spans="1:29">
      <c r="A30" s="364"/>
      <c r="B30" s="367" t="str">
        <f>_xlfn.IFNA(VLOOKUP(A30,'Lista de Parametros'!$C$5:$F$1001,4,FALSE),"")</f>
        <v/>
      </c>
      <c r="C30" s="293"/>
      <c r="D30" s="159"/>
      <c r="E30" s="314"/>
      <c r="F30" s="331"/>
      <c r="G30" s="159"/>
      <c r="H30" s="314"/>
      <c r="I30" s="159"/>
      <c r="J30" s="159"/>
      <c r="K30" s="314"/>
      <c r="L30" s="159"/>
      <c r="M30" s="159"/>
      <c r="N30" s="314"/>
      <c r="O30" s="159"/>
      <c r="P30" s="159"/>
      <c r="Q30" s="314"/>
      <c r="R30" s="159"/>
      <c r="S30" s="159"/>
      <c r="T30" s="314"/>
      <c r="U30" s="159"/>
      <c r="V30" s="159"/>
      <c r="W30" s="314"/>
      <c r="X30" s="295">
        <f t="shared" si="0"/>
        <v>0</v>
      </c>
    </row>
    <row r="31" spans="1:29">
      <c r="A31" s="364"/>
      <c r="B31" s="367" t="str">
        <f>_xlfn.IFNA(VLOOKUP(A31,'Lista de Parametros'!$C$5:$F$1001,4,FALSE),"")</f>
        <v/>
      </c>
      <c r="C31" s="293"/>
      <c r="D31" s="159"/>
      <c r="E31" s="314"/>
      <c r="F31" s="331"/>
      <c r="G31" s="159"/>
      <c r="H31" s="314"/>
      <c r="I31" s="159"/>
      <c r="J31" s="159"/>
      <c r="K31" s="314"/>
      <c r="L31" s="159"/>
      <c r="M31" s="159"/>
      <c r="N31" s="314"/>
      <c r="O31" s="159"/>
      <c r="P31" s="159"/>
      <c r="Q31" s="314"/>
      <c r="R31" s="159"/>
      <c r="S31" s="159"/>
      <c r="T31" s="314"/>
      <c r="U31" s="159"/>
      <c r="V31" s="159"/>
      <c r="W31" s="314"/>
      <c r="X31" s="295">
        <f t="shared" si="0"/>
        <v>0</v>
      </c>
    </row>
    <row r="32" spans="1:29">
      <c r="A32" s="364"/>
      <c r="B32" s="367" t="str">
        <f>_xlfn.IFNA(VLOOKUP(A32,'Lista de Parametros'!$C$5:$F$1001,4,FALSE),"")</f>
        <v/>
      </c>
      <c r="C32" s="293"/>
      <c r="D32" s="159"/>
      <c r="E32" s="314"/>
      <c r="F32" s="331"/>
      <c r="G32" s="159"/>
      <c r="H32" s="314"/>
      <c r="I32" s="159"/>
      <c r="J32" s="159"/>
      <c r="K32" s="314"/>
      <c r="L32" s="159"/>
      <c r="M32" s="159"/>
      <c r="N32" s="314"/>
      <c r="O32" s="159"/>
      <c r="P32" s="159"/>
      <c r="Q32" s="314"/>
      <c r="R32" s="159"/>
      <c r="S32" s="159"/>
      <c r="T32" s="314"/>
      <c r="U32" s="159"/>
      <c r="V32" s="159"/>
      <c r="W32" s="314"/>
      <c r="X32" s="295">
        <f t="shared" si="0"/>
        <v>0</v>
      </c>
    </row>
    <row r="33" spans="1:24">
      <c r="A33" s="364"/>
      <c r="B33" s="367" t="str">
        <f>_xlfn.IFNA(VLOOKUP(A33,'Lista de Parametros'!$C$5:$F$1001,4,FALSE),"")</f>
        <v/>
      </c>
      <c r="C33" s="293"/>
      <c r="D33" s="159"/>
      <c r="E33" s="314"/>
      <c r="F33" s="331"/>
      <c r="G33" s="159"/>
      <c r="H33" s="314"/>
      <c r="I33" s="159"/>
      <c r="J33" s="159"/>
      <c r="K33" s="314"/>
      <c r="L33" s="159"/>
      <c r="M33" s="159"/>
      <c r="N33" s="314"/>
      <c r="O33" s="159"/>
      <c r="P33" s="159"/>
      <c r="Q33" s="314"/>
      <c r="R33" s="159"/>
      <c r="S33" s="159"/>
      <c r="T33" s="314"/>
      <c r="U33" s="159"/>
      <c r="V33" s="159"/>
      <c r="W33" s="314"/>
      <c r="X33" s="295">
        <f t="shared" si="0"/>
        <v>0</v>
      </c>
    </row>
    <row r="34" spans="1:24">
      <c r="A34" s="364"/>
      <c r="B34" s="367" t="str">
        <f>_xlfn.IFNA(VLOOKUP(A34,'Lista de Parametros'!$C$5:$F$1001,4,FALSE),"")</f>
        <v/>
      </c>
      <c r="C34" s="293"/>
      <c r="D34" s="159"/>
      <c r="E34" s="314"/>
      <c r="F34" s="331"/>
      <c r="G34" s="159"/>
      <c r="H34" s="314"/>
      <c r="I34" s="159"/>
      <c r="J34" s="159"/>
      <c r="K34" s="314"/>
      <c r="L34" s="159"/>
      <c r="M34" s="159"/>
      <c r="N34" s="314"/>
      <c r="O34" s="159"/>
      <c r="P34" s="159"/>
      <c r="Q34" s="314"/>
      <c r="R34" s="159"/>
      <c r="S34" s="159"/>
      <c r="T34" s="314"/>
      <c r="U34" s="159"/>
      <c r="V34" s="159"/>
      <c r="W34" s="314"/>
      <c r="X34" s="295">
        <f t="shared" si="0"/>
        <v>0</v>
      </c>
    </row>
    <row r="35" spans="1:24">
      <c r="A35" s="364"/>
      <c r="B35" s="367" t="str">
        <f>_xlfn.IFNA(VLOOKUP(A35,'Lista de Parametros'!$C$5:$F$1001,4,FALSE),"")</f>
        <v/>
      </c>
      <c r="C35" s="293"/>
      <c r="D35" s="159"/>
      <c r="E35" s="314"/>
      <c r="F35" s="331"/>
      <c r="G35" s="159"/>
      <c r="H35" s="314"/>
      <c r="I35" s="159"/>
      <c r="J35" s="159"/>
      <c r="K35" s="314"/>
      <c r="L35" s="159"/>
      <c r="M35" s="159"/>
      <c r="N35" s="314"/>
      <c r="O35" s="159"/>
      <c r="P35" s="159"/>
      <c r="Q35" s="314"/>
      <c r="R35" s="159"/>
      <c r="S35" s="159"/>
      <c r="T35" s="314"/>
      <c r="U35" s="159"/>
      <c r="V35" s="159"/>
      <c r="W35" s="314"/>
      <c r="X35" s="295">
        <f t="shared" si="0"/>
        <v>0</v>
      </c>
    </row>
    <row r="36" spans="1:24">
      <c r="A36" s="364"/>
      <c r="B36" s="367" t="str">
        <f>_xlfn.IFNA(VLOOKUP(A36,'Lista de Parametros'!$C$5:$F$1001,4,FALSE),"")</f>
        <v/>
      </c>
      <c r="C36" s="293"/>
      <c r="D36" s="159"/>
      <c r="E36" s="314"/>
      <c r="F36" s="331"/>
      <c r="G36" s="159"/>
      <c r="H36" s="314"/>
      <c r="I36" s="159"/>
      <c r="J36" s="159"/>
      <c r="K36" s="314"/>
      <c r="L36" s="159"/>
      <c r="M36" s="159"/>
      <c r="N36" s="314"/>
      <c r="O36" s="159"/>
      <c r="P36" s="159"/>
      <c r="Q36" s="314"/>
      <c r="R36" s="159"/>
      <c r="S36" s="159"/>
      <c r="T36" s="314"/>
      <c r="U36" s="159"/>
      <c r="V36" s="159"/>
      <c r="W36" s="314"/>
      <c r="X36" s="295">
        <f t="shared" si="0"/>
        <v>0</v>
      </c>
    </row>
    <row r="37" spans="1:24">
      <c r="A37" s="364"/>
      <c r="B37" s="367" t="str">
        <f>_xlfn.IFNA(VLOOKUP(A37,'Lista de Parametros'!$C$5:$F$1001,4,FALSE),"")</f>
        <v/>
      </c>
      <c r="C37" s="293"/>
      <c r="D37" s="159"/>
      <c r="E37" s="314"/>
      <c r="F37" s="331"/>
      <c r="G37" s="159"/>
      <c r="H37" s="314"/>
      <c r="I37" s="159"/>
      <c r="J37" s="159"/>
      <c r="K37" s="314"/>
      <c r="L37" s="159"/>
      <c r="M37" s="159"/>
      <c r="N37" s="314"/>
      <c r="O37" s="159"/>
      <c r="P37" s="159"/>
      <c r="Q37" s="314"/>
      <c r="R37" s="159"/>
      <c r="S37" s="159"/>
      <c r="T37" s="314"/>
      <c r="U37" s="159"/>
      <c r="V37" s="159"/>
      <c r="W37" s="314"/>
      <c r="X37" s="295">
        <f t="shared" si="0"/>
        <v>0</v>
      </c>
    </row>
    <row r="38" spans="1:24">
      <c r="A38" s="364"/>
      <c r="B38" s="367" t="str">
        <f>_xlfn.IFNA(VLOOKUP(A38,'Lista de Parametros'!$C$5:$F$1001,4,FALSE),"")</f>
        <v/>
      </c>
      <c r="C38" s="293"/>
      <c r="D38" s="159"/>
      <c r="E38" s="314"/>
      <c r="F38" s="331"/>
      <c r="G38" s="159"/>
      <c r="H38" s="314"/>
      <c r="I38" s="159"/>
      <c r="J38" s="159"/>
      <c r="K38" s="314"/>
      <c r="L38" s="159"/>
      <c r="M38" s="159"/>
      <c r="N38" s="314"/>
      <c r="O38" s="159"/>
      <c r="P38" s="159"/>
      <c r="Q38" s="314"/>
      <c r="R38" s="159"/>
      <c r="S38" s="159"/>
      <c r="T38" s="314"/>
      <c r="U38" s="159"/>
      <c r="V38" s="159"/>
      <c r="W38" s="314"/>
      <c r="X38" s="295">
        <f t="shared" si="0"/>
        <v>0</v>
      </c>
    </row>
    <row r="39" spans="1:24">
      <c r="A39" s="364"/>
      <c r="B39" s="367" t="str">
        <f>_xlfn.IFNA(VLOOKUP(A39,'Lista de Parametros'!$C$5:$F$1001,4,FALSE),"")</f>
        <v/>
      </c>
      <c r="C39" s="293"/>
      <c r="D39" s="159"/>
      <c r="E39" s="314"/>
      <c r="F39" s="331"/>
      <c r="G39" s="159"/>
      <c r="H39" s="314"/>
      <c r="I39" s="159"/>
      <c r="J39" s="159"/>
      <c r="K39" s="314"/>
      <c r="L39" s="159"/>
      <c r="M39" s="159"/>
      <c r="N39" s="314"/>
      <c r="O39" s="159"/>
      <c r="P39" s="159"/>
      <c r="Q39" s="314"/>
      <c r="R39" s="159"/>
      <c r="S39" s="159"/>
      <c r="T39" s="314"/>
      <c r="U39" s="159"/>
      <c r="V39" s="159"/>
      <c r="W39" s="314"/>
      <c r="X39" s="295">
        <f t="shared" si="0"/>
        <v>0</v>
      </c>
    </row>
    <row r="40" spans="1:24">
      <c r="A40" s="364"/>
      <c r="B40" s="367" t="str">
        <f>_xlfn.IFNA(VLOOKUP(A40,'Lista de Parametros'!$C$5:$F$1001,4,FALSE),"")</f>
        <v/>
      </c>
      <c r="C40" s="293"/>
      <c r="D40" s="159"/>
      <c r="E40" s="314"/>
      <c r="F40" s="331"/>
      <c r="G40" s="159"/>
      <c r="H40" s="314"/>
      <c r="I40" s="159"/>
      <c r="J40" s="159"/>
      <c r="K40" s="314"/>
      <c r="L40" s="159"/>
      <c r="M40" s="159"/>
      <c r="N40" s="314"/>
      <c r="O40" s="159"/>
      <c r="P40" s="159"/>
      <c r="Q40" s="314"/>
      <c r="R40" s="159"/>
      <c r="S40" s="159"/>
      <c r="T40" s="314"/>
      <c r="U40" s="159"/>
      <c r="V40" s="159"/>
      <c r="W40" s="314"/>
      <c r="X40" s="295">
        <f t="shared" ref="X40:X71" si="2">SUM(C40:W40)/60</f>
        <v>0</v>
      </c>
    </row>
    <row r="41" spans="1:24">
      <c r="A41" s="364"/>
      <c r="B41" s="367" t="str">
        <f>_xlfn.IFNA(VLOOKUP(A41,'Lista de Parametros'!$C$5:$F$1001,4,FALSE),"")</f>
        <v/>
      </c>
      <c r="C41" s="293"/>
      <c r="D41" s="159"/>
      <c r="E41" s="314"/>
      <c r="F41" s="331"/>
      <c r="G41" s="159"/>
      <c r="H41" s="314"/>
      <c r="I41" s="159"/>
      <c r="J41" s="159"/>
      <c r="K41" s="314"/>
      <c r="L41" s="159"/>
      <c r="M41" s="159"/>
      <c r="N41" s="314"/>
      <c r="O41" s="159"/>
      <c r="P41" s="159"/>
      <c r="Q41" s="314"/>
      <c r="R41" s="159"/>
      <c r="S41" s="159"/>
      <c r="T41" s="314"/>
      <c r="U41" s="159"/>
      <c r="V41" s="159"/>
      <c r="W41" s="314"/>
      <c r="X41" s="295">
        <f t="shared" si="2"/>
        <v>0</v>
      </c>
    </row>
    <row r="42" spans="1:24">
      <c r="A42" s="364"/>
      <c r="B42" s="367" t="str">
        <f>_xlfn.IFNA(VLOOKUP(A42,'Lista de Parametros'!$C$5:$F$1001,4,FALSE),"")</f>
        <v/>
      </c>
      <c r="C42" s="293"/>
      <c r="D42" s="159"/>
      <c r="E42" s="314"/>
      <c r="F42" s="331"/>
      <c r="G42" s="159"/>
      <c r="H42" s="314"/>
      <c r="I42" s="159"/>
      <c r="J42" s="159"/>
      <c r="K42" s="314"/>
      <c r="L42" s="159"/>
      <c r="M42" s="159"/>
      <c r="N42" s="314"/>
      <c r="O42" s="159"/>
      <c r="P42" s="159"/>
      <c r="Q42" s="314"/>
      <c r="R42" s="159"/>
      <c r="S42" s="159"/>
      <c r="T42" s="314"/>
      <c r="U42" s="159"/>
      <c r="V42" s="159"/>
      <c r="W42" s="314"/>
      <c r="X42" s="295">
        <f t="shared" si="2"/>
        <v>0</v>
      </c>
    </row>
    <row r="43" spans="1:24">
      <c r="A43" s="364"/>
      <c r="B43" s="367" t="str">
        <f>_xlfn.IFNA(VLOOKUP(A43,'Lista de Parametros'!$C$5:$F$1001,4,FALSE),"")</f>
        <v/>
      </c>
      <c r="C43" s="293"/>
      <c r="D43" s="159"/>
      <c r="E43" s="314"/>
      <c r="F43" s="331"/>
      <c r="G43" s="159"/>
      <c r="H43" s="314"/>
      <c r="I43" s="159"/>
      <c r="J43" s="159"/>
      <c r="K43" s="314"/>
      <c r="L43" s="159"/>
      <c r="M43" s="159"/>
      <c r="N43" s="314"/>
      <c r="O43" s="159"/>
      <c r="P43" s="159"/>
      <c r="Q43" s="314"/>
      <c r="R43" s="159"/>
      <c r="S43" s="159"/>
      <c r="T43" s="314"/>
      <c r="U43" s="159"/>
      <c r="V43" s="159"/>
      <c r="W43" s="314"/>
      <c r="X43" s="295">
        <f t="shared" si="2"/>
        <v>0</v>
      </c>
    </row>
    <row r="44" spans="1:24">
      <c r="A44" s="364"/>
      <c r="B44" s="367" t="str">
        <f>_xlfn.IFNA(VLOOKUP(A44,'Lista de Parametros'!$C$5:$F$1001,4,FALSE),"")</f>
        <v/>
      </c>
      <c r="C44" s="293"/>
      <c r="D44" s="159"/>
      <c r="E44" s="314"/>
      <c r="F44" s="331"/>
      <c r="G44" s="159"/>
      <c r="H44" s="314"/>
      <c r="I44" s="159"/>
      <c r="J44" s="159"/>
      <c r="K44" s="314"/>
      <c r="L44" s="159"/>
      <c r="M44" s="159"/>
      <c r="N44" s="314"/>
      <c r="O44" s="159"/>
      <c r="P44" s="159"/>
      <c r="Q44" s="314"/>
      <c r="R44" s="159"/>
      <c r="S44" s="159"/>
      <c r="T44" s="314"/>
      <c r="U44" s="159"/>
      <c r="V44" s="159"/>
      <c r="W44" s="314"/>
      <c r="X44" s="295">
        <f t="shared" si="2"/>
        <v>0</v>
      </c>
    </row>
    <row r="45" spans="1:24">
      <c r="A45" s="364"/>
      <c r="B45" s="367" t="str">
        <f>_xlfn.IFNA(VLOOKUP(A45,'Lista de Parametros'!$C$5:$F$1001,4,FALSE),"")</f>
        <v/>
      </c>
      <c r="C45" s="293"/>
      <c r="D45" s="159"/>
      <c r="E45" s="314"/>
      <c r="F45" s="331"/>
      <c r="G45" s="159"/>
      <c r="H45" s="314"/>
      <c r="I45" s="159"/>
      <c r="J45" s="159"/>
      <c r="K45" s="314"/>
      <c r="L45" s="159"/>
      <c r="M45" s="159"/>
      <c r="N45" s="314"/>
      <c r="O45" s="159"/>
      <c r="P45" s="159"/>
      <c r="Q45" s="314"/>
      <c r="R45" s="159"/>
      <c r="S45" s="159"/>
      <c r="T45" s="314"/>
      <c r="U45" s="159"/>
      <c r="V45" s="159"/>
      <c r="W45" s="314"/>
      <c r="X45" s="295">
        <f t="shared" si="2"/>
        <v>0</v>
      </c>
    </row>
    <row r="46" spans="1:24">
      <c r="A46" s="364"/>
      <c r="B46" s="367" t="str">
        <f>_xlfn.IFNA(VLOOKUP(A46,'Lista de Parametros'!$C$5:$F$1001,4,FALSE),"")</f>
        <v/>
      </c>
      <c r="C46" s="293"/>
      <c r="D46" s="159"/>
      <c r="E46" s="314"/>
      <c r="F46" s="331"/>
      <c r="G46" s="159"/>
      <c r="H46" s="314"/>
      <c r="I46" s="159"/>
      <c r="J46" s="159"/>
      <c r="K46" s="314"/>
      <c r="L46" s="159"/>
      <c r="M46" s="159"/>
      <c r="N46" s="314"/>
      <c r="O46" s="159"/>
      <c r="P46" s="159"/>
      <c r="Q46" s="314"/>
      <c r="R46" s="159"/>
      <c r="S46" s="159"/>
      <c r="T46" s="314"/>
      <c r="U46" s="159"/>
      <c r="V46" s="159"/>
      <c r="W46" s="314"/>
      <c r="X46" s="295">
        <f t="shared" si="2"/>
        <v>0</v>
      </c>
    </row>
    <row r="47" spans="1:24">
      <c r="A47" s="364"/>
      <c r="B47" s="367" t="str">
        <f>_xlfn.IFNA(VLOOKUP(A47,'Lista de Parametros'!$C$5:$F$1001,4,FALSE),"")</f>
        <v/>
      </c>
      <c r="C47" s="293"/>
      <c r="D47" s="159"/>
      <c r="E47" s="314"/>
      <c r="F47" s="331"/>
      <c r="G47" s="159"/>
      <c r="H47" s="314"/>
      <c r="I47" s="159"/>
      <c r="J47" s="159"/>
      <c r="K47" s="314"/>
      <c r="L47" s="159"/>
      <c r="M47" s="159"/>
      <c r="N47" s="314"/>
      <c r="O47" s="159"/>
      <c r="P47" s="159"/>
      <c r="Q47" s="314"/>
      <c r="R47" s="159"/>
      <c r="S47" s="159"/>
      <c r="T47" s="314"/>
      <c r="U47" s="159"/>
      <c r="V47" s="159"/>
      <c r="W47" s="314"/>
      <c r="X47" s="295">
        <f t="shared" si="2"/>
        <v>0</v>
      </c>
    </row>
    <row r="48" spans="1:24">
      <c r="A48" s="364"/>
      <c r="B48" s="367" t="str">
        <f>_xlfn.IFNA(VLOOKUP(A48,'Lista de Parametros'!$C$5:$F$1001,4,FALSE),"")</f>
        <v/>
      </c>
      <c r="C48" s="293"/>
      <c r="D48" s="159"/>
      <c r="E48" s="314"/>
      <c r="F48" s="331"/>
      <c r="G48" s="159"/>
      <c r="H48" s="314"/>
      <c r="I48" s="159"/>
      <c r="J48" s="159"/>
      <c r="K48" s="314"/>
      <c r="L48" s="159"/>
      <c r="M48" s="159"/>
      <c r="N48" s="314"/>
      <c r="O48" s="159"/>
      <c r="P48" s="159"/>
      <c r="Q48" s="314"/>
      <c r="R48" s="159"/>
      <c r="S48" s="159"/>
      <c r="T48" s="314"/>
      <c r="U48" s="159"/>
      <c r="V48" s="159"/>
      <c r="W48" s="314"/>
      <c r="X48" s="295">
        <f t="shared" si="2"/>
        <v>0</v>
      </c>
    </row>
    <row r="49" spans="1:24">
      <c r="A49" s="364"/>
      <c r="B49" s="367" t="str">
        <f>_xlfn.IFNA(VLOOKUP(A49,'Lista de Parametros'!$C$5:$F$1001,4,FALSE),"")</f>
        <v/>
      </c>
      <c r="C49" s="293"/>
      <c r="D49" s="159"/>
      <c r="E49" s="314"/>
      <c r="F49" s="331"/>
      <c r="G49" s="159"/>
      <c r="H49" s="314"/>
      <c r="I49" s="159"/>
      <c r="J49" s="159"/>
      <c r="K49" s="314"/>
      <c r="L49" s="159"/>
      <c r="M49" s="159"/>
      <c r="N49" s="314"/>
      <c r="O49" s="159"/>
      <c r="P49" s="159"/>
      <c r="Q49" s="314"/>
      <c r="R49" s="159"/>
      <c r="S49" s="159"/>
      <c r="T49" s="314"/>
      <c r="U49" s="159"/>
      <c r="V49" s="159"/>
      <c r="W49" s="314"/>
      <c r="X49" s="295">
        <f t="shared" si="2"/>
        <v>0</v>
      </c>
    </row>
    <row r="50" spans="1:24">
      <c r="A50" s="364"/>
      <c r="B50" s="367" t="str">
        <f>_xlfn.IFNA(VLOOKUP(A50,'Lista de Parametros'!$C$5:$F$1001,4,FALSE),"")</f>
        <v/>
      </c>
      <c r="C50" s="293"/>
      <c r="D50" s="159"/>
      <c r="E50" s="314"/>
      <c r="F50" s="331"/>
      <c r="G50" s="159"/>
      <c r="H50" s="314"/>
      <c r="I50" s="159"/>
      <c r="J50" s="159"/>
      <c r="K50" s="314"/>
      <c r="L50" s="159"/>
      <c r="M50" s="159"/>
      <c r="N50" s="314"/>
      <c r="O50" s="159"/>
      <c r="P50" s="159"/>
      <c r="Q50" s="314"/>
      <c r="R50" s="159"/>
      <c r="S50" s="159"/>
      <c r="T50" s="314"/>
      <c r="U50" s="159"/>
      <c r="V50" s="159"/>
      <c r="W50" s="314"/>
      <c r="X50" s="295">
        <f t="shared" si="2"/>
        <v>0</v>
      </c>
    </row>
    <row r="51" spans="1:24">
      <c r="A51" s="364"/>
      <c r="B51" s="367" t="str">
        <f>_xlfn.IFNA(VLOOKUP(A51,'Lista de Parametros'!$C$5:$F$1001,4,FALSE),"")</f>
        <v/>
      </c>
      <c r="C51" s="293"/>
      <c r="D51" s="159"/>
      <c r="E51" s="314"/>
      <c r="F51" s="331"/>
      <c r="G51" s="159"/>
      <c r="H51" s="314"/>
      <c r="I51" s="159"/>
      <c r="J51" s="159"/>
      <c r="K51" s="314"/>
      <c r="L51" s="159"/>
      <c r="M51" s="159"/>
      <c r="N51" s="314"/>
      <c r="O51" s="159"/>
      <c r="P51" s="159"/>
      <c r="Q51" s="314"/>
      <c r="R51" s="159"/>
      <c r="S51" s="159"/>
      <c r="T51" s="314"/>
      <c r="U51" s="159"/>
      <c r="V51" s="159"/>
      <c r="W51" s="314"/>
      <c r="X51" s="295">
        <f t="shared" si="2"/>
        <v>0</v>
      </c>
    </row>
    <row r="52" spans="1:24">
      <c r="A52" s="364"/>
      <c r="B52" s="367" t="str">
        <f>_xlfn.IFNA(VLOOKUP(A52,'Lista de Parametros'!$C$5:$F$1001,4,FALSE),"")</f>
        <v/>
      </c>
      <c r="C52" s="293"/>
      <c r="D52" s="159"/>
      <c r="E52" s="314"/>
      <c r="F52" s="331"/>
      <c r="G52" s="159"/>
      <c r="H52" s="314"/>
      <c r="I52" s="159"/>
      <c r="J52" s="159"/>
      <c r="K52" s="314"/>
      <c r="L52" s="159"/>
      <c r="M52" s="159"/>
      <c r="N52" s="314"/>
      <c r="O52" s="159"/>
      <c r="P52" s="159"/>
      <c r="Q52" s="314"/>
      <c r="R52" s="159"/>
      <c r="S52" s="159"/>
      <c r="T52" s="314"/>
      <c r="U52" s="159"/>
      <c r="V52" s="159"/>
      <c r="W52" s="314"/>
      <c r="X52" s="295">
        <f t="shared" si="2"/>
        <v>0</v>
      </c>
    </row>
    <row r="53" spans="1:24">
      <c r="A53" s="364"/>
      <c r="B53" s="367" t="str">
        <f>_xlfn.IFNA(VLOOKUP(A53,'Lista de Parametros'!$C$5:$F$1001,4,FALSE),"")</f>
        <v/>
      </c>
      <c r="C53" s="293"/>
      <c r="D53" s="159"/>
      <c r="E53" s="314"/>
      <c r="F53" s="331"/>
      <c r="G53" s="159"/>
      <c r="H53" s="314"/>
      <c r="I53" s="159"/>
      <c r="J53" s="159"/>
      <c r="K53" s="314"/>
      <c r="L53" s="159"/>
      <c r="M53" s="159"/>
      <c r="N53" s="314"/>
      <c r="O53" s="159"/>
      <c r="P53" s="159"/>
      <c r="Q53" s="314"/>
      <c r="R53" s="159"/>
      <c r="S53" s="159"/>
      <c r="T53" s="314"/>
      <c r="U53" s="159"/>
      <c r="V53" s="159"/>
      <c r="W53" s="314"/>
      <c r="X53" s="295">
        <f t="shared" si="2"/>
        <v>0</v>
      </c>
    </row>
    <row r="54" spans="1:24">
      <c r="A54" s="364"/>
      <c r="B54" s="367" t="str">
        <f>_xlfn.IFNA(VLOOKUP(A54,'Lista de Parametros'!$C$5:$F$1001,4,FALSE),"")</f>
        <v/>
      </c>
      <c r="C54" s="293"/>
      <c r="D54" s="159"/>
      <c r="E54" s="314"/>
      <c r="F54" s="331"/>
      <c r="G54" s="159"/>
      <c r="H54" s="314"/>
      <c r="I54" s="159"/>
      <c r="J54" s="159"/>
      <c r="K54" s="314"/>
      <c r="L54" s="159"/>
      <c r="M54" s="159"/>
      <c r="N54" s="314"/>
      <c r="O54" s="159"/>
      <c r="P54" s="159"/>
      <c r="Q54" s="314"/>
      <c r="R54" s="159"/>
      <c r="S54" s="159"/>
      <c r="T54" s="314"/>
      <c r="U54" s="159"/>
      <c r="V54" s="159"/>
      <c r="W54" s="314"/>
      <c r="X54" s="295">
        <f t="shared" si="2"/>
        <v>0</v>
      </c>
    </row>
    <row r="55" spans="1:24">
      <c r="A55" s="364"/>
      <c r="B55" s="367" t="str">
        <f>_xlfn.IFNA(VLOOKUP(A55,'Lista de Parametros'!$C$5:$F$1001,4,FALSE),"")</f>
        <v/>
      </c>
      <c r="C55" s="293"/>
      <c r="D55" s="159"/>
      <c r="E55" s="314"/>
      <c r="F55" s="331"/>
      <c r="G55" s="159"/>
      <c r="H55" s="314"/>
      <c r="I55" s="159"/>
      <c r="J55" s="159"/>
      <c r="K55" s="314"/>
      <c r="L55" s="159"/>
      <c r="M55" s="159"/>
      <c r="N55" s="314"/>
      <c r="O55" s="159"/>
      <c r="P55" s="159"/>
      <c r="Q55" s="314"/>
      <c r="R55" s="159"/>
      <c r="S55" s="159"/>
      <c r="T55" s="314"/>
      <c r="U55" s="159"/>
      <c r="V55" s="159"/>
      <c r="W55" s="314"/>
      <c r="X55" s="295">
        <f t="shared" si="2"/>
        <v>0</v>
      </c>
    </row>
    <row r="56" spans="1:24">
      <c r="A56" s="364"/>
      <c r="B56" s="367" t="str">
        <f>_xlfn.IFNA(VLOOKUP(A56,'Lista de Parametros'!$C$5:$F$1001,4,FALSE),"")</f>
        <v/>
      </c>
      <c r="C56" s="293"/>
      <c r="D56" s="159"/>
      <c r="E56" s="314"/>
      <c r="F56" s="331"/>
      <c r="G56" s="159"/>
      <c r="H56" s="314"/>
      <c r="I56" s="159"/>
      <c r="J56" s="159"/>
      <c r="K56" s="314"/>
      <c r="L56" s="159"/>
      <c r="M56" s="159"/>
      <c r="N56" s="314"/>
      <c r="O56" s="159"/>
      <c r="P56" s="159"/>
      <c r="Q56" s="314"/>
      <c r="R56" s="159"/>
      <c r="S56" s="159"/>
      <c r="T56" s="314"/>
      <c r="U56" s="159"/>
      <c r="V56" s="159"/>
      <c r="W56" s="314"/>
      <c r="X56" s="295">
        <f t="shared" si="2"/>
        <v>0</v>
      </c>
    </row>
    <row r="57" spans="1:24">
      <c r="A57" s="364"/>
      <c r="B57" s="367" t="str">
        <f>_xlfn.IFNA(VLOOKUP(A57,'Lista de Parametros'!$C$5:$F$1001,4,FALSE),"")</f>
        <v/>
      </c>
      <c r="C57" s="293"/>
      <c r="D57" s="159"/>
      <c r="E57" s="314"/>
      <c r="F57" s="331"/>
      <c r="G57" s="159"/>
      <c r="H57" s="314"/>
      <c r="I57" s="159"/>
      <c r="J57" s="159"/>
      <c r="K57" s="314"/>
      <c r="L57" s="159"/>
      <c r="M57" s="159"/>
      <c r="N57" s="314"/>
      <c r="O57" s="159"/>
      <c r="P57" s="159"/>
      <c r="Q57" s="314"/>
      <c r="R57" s="159"/>
      <c r="S57" s="159"/>
      <c r="T57" s="314"/>
      <c r="U57" s="159"/>
      <c r="V57" s="159"/>
      <c r="W57" s="314"/>
      <c r="X57" s="295">
        <f t="shared" si="2"/>
        <v>0</v>
      </c>
    </row>
    <row r="58" spans="1:24">
      <c r="A58" s="364"/>
      <c r="B58" s="367" t="str">
        <f>_xlfn.IFNA(VLOOKUP(A58,'Lista de Parametros'!$C$5:$F$1001,4,FALSE),"")</f>
        <v/>
      </c>
      <c r="C58" s="293"/>
      <c r="D58" s="159"/>
      <c r="E58" s="314"/>
      <c r="F58" s="331"/>
      <c r="G58" s="159"/>
      <c r="H58" s="314"/>
      <c r="I58" s="159"/>
      <c r="J58" s="159"/>
      <c r="K58" s="314"/>
      <c r="L58" s="159"/>
      <c r="M58" s="159"/>
      <c r="N58" s="314"/>
      <c r="O58" s="159"/>
      <c r="P58" s="159"/>
      <c r="Q58" s="314"/>
      <c r="R58" s="159"/>
      <c r="S58" s="159"/>
      <c r="T58" s="314"/>
      <c r="U58" s="159"/>
      <c r="V58" s="159"/>
      <c r="W58" s="314"/>
      <c r="X58" s="295">
        <f t="shared" si="2"/>
        <v>0</v>
      </c>
    </row>
    <row r="59" spans="1:24">
      <c r="A59" s="364"/>
      <c r="B59" s="367" t="str">
        <f>_xlfn.IFNA(VLOOKUP(A59,'Lista de Parametros'!$C$5:$F$1001,4,FALSE),"")</f>
        <v/>
      </c>
      <c r="C59" s="293"/>
      <c r="D59" s="159"/>
      <c r="E59" s="314"/>
      <c r="F59" s="331"/>
      <c r="G59" s="159"/>
      <c r="H59" s="314"/>
      <c r="I59" s="159"/>
      <c r="J59" s="159"/>
      <c r="K59" s="314"/>
      <c r="L59" s="159"/>
      <c r="M59" s="159"/>
      <c r="N59" s="314"/>
      <c r="O59" s="159"/>
      <c r="P59" s="159"/>
      <c r="Q59" s="314"/>
      <c r="R59" s="159"/>
      <c r="S59" s="159"/>
      <c r="T59" s="314"/>
      <c r="U59" s="159"/>
      <c r="V59" s="159"/>
      <c r="W59" s="314"/>
      <c r="X59" s="295">
        <f t="shared" si="2"/>
        <v>0</v>
      </c>
    </row>
    <row r="60" spans="1:24">
      <c r="A60" s="364"/>
      <c r="B60" s="367" t="str">
        <f>_xlfn.IFNA(VLOOKUP(A60,'Lista de Parametros'!$C$5:$F$1001,4,FALSE),"")</f>
        <v/>
      </c>
      <c r="C60" s="293"/>
      <c r="D60" s="159"/>
      <c r="E60" s="314"/>
      <c r="F60" s="331"/>
      <c r="G60" s="159"/>
      <c r="H60" s="314"/>
      <c r="I60" s="159"/>
      <c r="J60" s="159"/>
      <c r="K60" s="314"/>
      <c r="L60" s="159"/>
      <c r="M60" s="159"/>
      <c r="N60" s="314"/>
      <c r="O60" s="159"/>
      <c r="P60" s="159"/>
      <c r="Q60" s="314"/>
      <c r="R60" s="159"/>
      <c r="S60" s="159"/>
      <c r="T60" s="314"/>
      <c r="U60" s="159"/>
      <c r="V60" s="159"/>
      <c r="W60" s="314"/>
      <c r="X60" s="295">
        <f t="shared" si="2"/>
        <v>0</v>
      </c>
    </row>
    <row r="61" spans="1:24">
      <c r="A61" s="364"/>
      <c r="B61" s="367" t="str">
        <f>_xlfn.IFNA(VLOOKUP(A61,'Lista de Parametros'!$C$5:$F$1001,4,FALSE),"")</f>
        <v/>
      </c>
      <c r="C61" s="293"/>
      <c r="D61" s="159"/>
      <c r="E61" s="314"/>
      <c r="F61" s="331"/>
      <c r="G61" s="159"/>
      <c r="H61" s="314"/>
      <c r="I61" s="159"/>
      <c r="J61" s="159"/>
      <c r="K61" s="314"/>
      <c r="L61" s="159"/>
      <c r="M61" s="159"/>
      <c r="N61" s="314"/>
      <c r="O61" s="159"/>
      <c r="P61" s="159"/>
      <c r="Q61" s="314"/>
      <c r="R61" s="159"/>
      <c r="S61" s="159"/>
      <c r="T61" s="314"/>
      <c r="U61" s="159"/>
      <c r="V61" s="159"/>
      <c r="W61" s="314"/>
      <c r="X61" s="295">
        <f t="shared" si="2"/>
        <v>0</v>
      </c>
    </row>
    <row r="62" spans="1:24">
      <c r="A62" s="364"/>
      <c r="B62" s="367" t="str">
        <f>_xlfn.IFNA(VLOOKUP(A62,'Lista de Parametros'!$C$5:$F$1001,4,FALSE),"")</f>
        <v/>
      </c>
      <c r="C62" s="293"/>
      <c r="D62" s="159"/>
      <c r="E62" s="314"/>
      <c r="F62" s="331"/>
      <c r="G62" s="159"/>
      <c r="H62" s="314"/>
      <c r="I62" s="159"/>
      <c r="J62" s="159"/>
      <c r="K62" s="314"/>
      <c r="L62" s="159"/>
      <c r="M62" s="159"/>
      <c r="N62" s="314"/>
      <c r="O62" s="159"/>
      <c r="P62" s="159"/>
      <c r="Q62" s="314"/>
      <c r="R62" s="159"/>
      <c r="S62" s="159"/>
      <c r="T62" s="314"/>
      <c r="U62" s="159"/>
      <c r="V62" s="159"/>
      <c r="W62" s="314"/>
      <c r="X62" s="295">
        <f t="shared" si="2"/>
        <v>0</v>
      </c>
    </row>
    <row r="63" spans="1:24">
      <c r="A63" s="364"/>
      <c r="B63" s="367" t="str">
        <f>_xlfn.IFNA(VLOOKUP(A63,'Lista de Parametros'!$C$5:$F$1001,4,FALSE),"")</f>
        <v/>
      </c>
      <c r="C63" s="293"/>
      <c r="D63" s="159"/>
      <c r="E63" s="314"/>
      <c r="F63" s="331"/>
      <c r="G63" s="159"/>
      <c r="H63" s="314"/>
      <c r="I63" s="159"/>
      <c r="J63" s="159"/>
      <c r="K63" s="314"/>
      <c r="L63" s="159"/>
      <c r="M63" s="159"/>
      <c r="N63" s="314"/>
      <c r="O63" s="159"/>
      <c r="P63" s="159"/>
      <c r="Q63" s="314"/>
      <c r="R63" s="159"/>
      <c r="S63" s="159"/>
      <c r="T63" s="314"/>
      <c r="U63" s="159"/>
      <c r="V63" s="159"/>
      <c r="W63" s="314"/>
      <c r="X63" s="295">
        <f t="shared" si="2"/>
        <v>0</v>
      </c>
    </row>
    <row r="64" spans="1:24">
      <c r="A64" s="364"/>
      <c r="B64" s="367" t="str">
        <f>_xlfn.IFNA(VLOOKUP(A64,'Lista de Parametros'!$C$5:$F$1001,4,FALSE),"")</f>
        <v/>
      </c>
      <c r="C64" s="293"/>
      <c r="D64" s="159"/>
      <c r="E64" s="314"/>
      <c r="F64" s="331"/>
      <c r="G64" s="159"/>
      <c r="H64" s="314"/>
      <c r="I64" s="159"/>
      <c r="J64" s="159"/>
      <c r="K64" s="314"/>
      <c r="L64" s="159"/>
      <c r="M64" s="159"/>
      <c r="N64" s="314"/>
      <c r="O64" s="159"/>
      <c r="P64" s="159"/>
      <c r="Q64" s="314"/>
      <c r="R64" s="159"/>
      <c r="S64" s="159"/>
      <c r="T64" s="314"/>
      <c r="U64" s="159"/>
      <c r="V64" s="159"/>
      <c r="W64" s="314"/>
      <c r="X64" s="295">
        <f t="shared" si="2"/>
        <v>0</v>
      </c>
    </row>
    <row r="65" spans="1:24">
      <c r="A65" s="364"/>
      <c r="B65" s="367" t="str">
        <f>_xlfn.IFNA(VLOOKUP(A65,'Lista de Parametros'!$C$5:$F$1001,4,FALSE),"")</f>
        <v/>
      </c>
      <c r="C65" s="293"/>
      <c r="D65" s="159"/>
      <c r="E65" s="314"/>
      <c r="F65" s="331"/>
      <c r="G65" s="159"/>
      <c r="H65" s="314"/>
      <c r="I65" s="159"/>
      <c r="J65" s="159"/>
      <c r="K65" s="314"/>
      <c r="L65" s="159"/>
      <c r="M65" s="159"/>
      <c r="N65" s="314"/>
      <c r="O65" s="159"/>
      <c r="P65" s="159"/>
      <c r="Q65" s="314"/>
      <c r="R65" s="159"/>
      <c r="S65" s="159"/>
      <c r="T65" s="314"/>
      <c r="U65" s="159"/>
      <c r="V65" s="159"/>
      <c r="W65" s="314"/>
      <c r="X65" s="295">
        <f t="shared" si="2"/>
        <v>0</v>
      </c>
    </row>
    <row r="66" spans="1:24">
      <c r="A66" s="364"/>
      <c r="B66" s="367" t="str">
        <f>_xlfn.IFNA(VLOOKUP(A66,'Lista de Parametros'!$C$5:$F$1001,4,FALSE),"")</f>
        <v/>
      </c>
      <c r="C66" s="293"/>
      <c r="D66" s="159"/>
      <c r="E66" s="314"/>
      <c r="F66" s="331"/>
      <c r="G66" s="159"/>
      <c r="H66" s="314"/>
      <c r="I66" s="159"/>
      <c r="J66" s="159"/>
      <c r="K66" s="314"/>
      <c r="L66" s="159"/>
      <c r="M66" s="159"/>
      <c r="N66" s="314"/>
      <c r="O66" s="159"/>
      <c r="P66" s="159"/>
      <c r="Q66" s="314"/>
      <c r="R66" s="159"/>
      <c r="S66" s="159"/>
      <c r="T66" s="314"/>
      <c r="U66" s="159"/>
      <c r="V66" s="159"/>
      <c r="W66" s="314"/>
      <c r="X66" s="295">
        <f t="shared" si="2"/>
        <v>0</v>
      </c>
    </row>
    <row r="67" spans="1:24">
      <c r="A67" s="364"/>
      <c r="B67" s="367" t="str">
        <f>_xlfn.IFNA(VLOOKUP(A67,'Lista de Parametros'!$C$5:$F$1001,4,FALSE),"")</f>
        <v/>
      </c>
      <c r="C67" s="293"/>
      <c r="D67" s="159"/>
      <c r="E67" s="314"/>
      <c r="F67" s="331"/>
      <c r="G67" s="159"/>
      <c r="H67" s="314"/>
      <c r="I67" s="159"/>
      <c r="J67" s="159"/>
      <c r="K67" s="314"/>
      <c r="L67" s="159"/>
      <c r="M67" s="159"/>
      <c r="N67" s="314"/>
      <c r="O67" s="159"/>
      <c r="P67" s="159"/>
      <c r="Q67" s="314"/>
      <c r="R67" s="159"/>
      <c r="S67" s="159"/>
      <c r="T67" s="314"/>
      <c r="U67" s="159"/>
      <c r="V67" s="159"/>
      <c r="W67" s="314"/>
      <c r="X67" s="295">
        <f t="shared" si="2"/>
        <v>0</v>
      </c>
    </row>
    <row r="68" spans="1:24">
      <c r="A68" s="364"/>
      <c r="B68" s="367" t="str">
        <f>_xlfn.IFNA(VLOOKUP(A68,'Lista de Parametros'!$C$5:$F$1001,4,FALSE),"")</f>
        <v/>
      </c>
      <c r="C68" s="293"/>
      <c r="D68" s="159"/>
      <c r="E68" s="314"/>
      <c r="F68" s="331"/>
      <c r="G68" s="159"/>
      <c r="H68" s="314"/>
      <c r="I68" s="159"/>
      <c r="J68" s="159"/>
      <c r="K68" s="314"/>
      <c r="L68" s="159"/>
      <c r="M68" s="159"/>
      <c r="N68" s="314"/>
      <c r="O68" s="159"/>
      <c r="P68" s="159"/>
      <c r="Q68" s="314"/>
      <c r="R68" s="159"/>
      <c r="S68" s="159"/>
      <c r="T68" s="314"/>
      <c r="U68" s="159"/>
      <c r="V68" s="159"/>
      <c r="W68" s="314"/>
      <c r="X68" s="295">
        <f t="shared" si="2"/>
        <v>0</v>
      </c>
    </row>
    <row r="69" spans="1:24">
      <c r="A69" s="364"/>
      <c r="B69" s="367" t="str">
        <f>_xlfn.IFNA(VLOOKUP(A69,'Lista de Parametros'!$C$5:$F$1001,4,FALSE),"")</f>
        <v/>
      </c>
      <c r="C69" s="293"/>
      <c r="D69" s="159"/>
      <c r="E69" s="314"/>
      <c r="F69" s="331"/>
      <c r="G69" s="159"/>
      <c r="H69" s="314"/>
      <c r="I69" s="159"/>
      <c r="J69" s="159"/>
      <c r="K69" s="314"/>
      <c r="L69" s="159"/>
      <c r="M69" s="159"/>
      <c r="N69" s="314"/>
      <c r="O69" s="159"/>
      <c r="P69" s="159"/>
      <c r="Q69" s="314"/>
      <c r="R69" s="159"/>
      <c r="S69" s="159"/>
      <c r="T69" s="314"/>
      <c r="U69" s="159"/>
      <c r="V69" s="159"/>
      <c r="W69" s="314"/>
      <c r="X69" s="295">
        <f t="shared" si="2"/>
        <v>0</v>
      </c>
    </row>
    <row r="70" spans="1:24">
      <c r="A70" s="364"/>
      <c r="B70" s="367" t="str">
        <f>_xlfn.IFNA(VLOOKUP(A70,'Lista de Parametros'!$C$5:$F$1001,4,FALSE),"")</f>
        <v/>
      </c>
      <c r="C70" s="293"/>
      <c r="D70" s="159"/>
      <c r="E70" s="314"/>
      <c r="F70" s="331"/>
      <c r="G70" s="159"/>
      <c r="H70" s="314"/>
      <c r="I70" s="159"/>
      <c r="J70" s="159"/>
      <c r="K70" s="314"/>
      <c r="L70" s="159"/>
      <c r="M70" s="159"/>
      <c r="N70" s="314"/>
      <c r="O70" s="159"/>
      <c r="P70" s="159"/>
      <c r="Q70" s="314"/>
      <c r="R70" s="159"/>
      <c r="S70" s="159"/>
      <c r="T70" s="314"/>
      <c r="U70" s="159"/>
      <c r="V70" s="159"/>
      <c r="W70" s="314"/>
      <c r="X70" s="295">
        <f t="shared" si="2"/>
        <v>0</v>
      </c>
    </row>
    <row r="71" spans="1:24">
      <c r="A71" s="364"/>
      <c r="B71" s="367" t="str">
        <f>_xlfn.IFNA(VLOOKUP(A71,'Lista de Parametros'!$C$5:$F$1001,4,FALSE),"")</f>
        <v/>
      </c>
      <c r="C71" s="293"/>
      <c r="D71" s="159"/>
      <c r="E71" s="314"/>
      <c r="F71" s="331"/>
      <c r="G71" s="159"/>
      <c r="H71" s="314"/>
      <c r="I71" s="159"/>
      <c r="J71" s="159"/>
      <c r="K71" s="314"/>
      <c r="L71" s="159"/>
      <c r="M71" s="159"/>
      <c r="N71" s="314"/>
      <c r="O71" s="159"/>
      <c r="P71" s="159"/>
      <c r="Q71" s="314"/>
      <c r="R71" s="159"/>
      <c r="S71" s="159"/>
      <c r="T71" s="314"/>
      <c r="U71" s="159"/>
      <c r="V71" s="159"/>
      <c r="W71" s="314"/>
      <c r="X71" s="295">
        <f t="shared" si="2"/>
        <v>0</v>
      </c>
    </row>
    <row r="72" spans="1:24">
      <c r="A72" s="364"/>
      <c r="B72" s="367" t="str">
        <f>_xlfn.IFNA(VLOOKUP(A72,'Lista de Parametros'!$C$5:$F$1001,4,FALSE),"")</f>
        <v/>
      </c>
      <c r="C72" s="293"/>
      <c r="D72" s="159"/>
      <c r="E72" s="314"/>
      <c r="F72" s="331"/>
      <c r="G72" s="159"/>
      <c r="H72" s="314"/>
      <c r="I72" s="159"/>
      <c r="J72" s="159"/>
      <c r="K72" s="314"/>
      <c r="L72" s="159"/>
      <c r="M72" s="159"/>
      <c r="N72" s="314"/>
      <c r="O72" s="159"/>
      <c r="P72" s="159"/>
      <c r="Q72" s="314"/>
      <c r="R72" s="159"/>
      <c r="S72" s="159"/>
      <c r="T72" s="314"/>
      <c r="U72" s="159"/>
      <c r="V72" s="159"/>
      <c r="W72" s="314"/>
      <c r="X72" s="295">
        <f t="shared" ref="X72:X100" si="3">SUM(C72:W72)/60</f>
        <v>0</v>
      </c>
    </row>
    <row r="73" spans="1:24">
      <c r="A73" s="364"/>
      <c r="B73" s="367" t="str">
        <f>_xlfn.IFNA(VLOOKUP(A73,'Lista de Parametros'!$C$5:$F$1001,4,FALSE),"")</f>
        <v/>
      </c>
      <c r="C73" s="293"/>
      <c r="D73" s="159"/>
      <c r="E73" s="314"/>
      <c r="F73" s="331"/>
      <c r="G73" s="159"/>
      <c r="H73" s="314"/>
      <c r="I73" s="159"/>
      <c r="J73" s="159"/>
      <c r="K73" s="314"/>
      <c r="L73" s="159"/>
      <c r="M73" s="159"/>
      <c r="N73" s="314"/>
      <c r="O73" s="159"/>
      <c r="P73" s="159"/>
      <c r="Q73" s="314"/>
      <c r="R73" s="159"/>
      <c r="S73" s="159"/>
      <c r="T73" s="314"/>
      <c r="U73" s="159"/>
      <c r="V73" s="159"/>
      <c r="W73" s="314"/>
      <c r="X73" s="295">
        <f t="shared" si="3"/>
        <v>0</v>
      </c>
    </row>
    <row r="74" spans="1:24">
      <c r="A74" s="364"/>
      <c r="B74" s="367" t="str">
        <f>_xlfn.IFNA(VLOOKUP(A74,'Lista de Parametros'!$C$5:$F$1001,4,FALSE),"")</f>
        <v/>
      </c>
      <c r="C74" s="293"/>
      <c r="D74" s="159"/>
      <c r="E74" s="314"/>
      <c r="F74" s="331"/>
      <c r="G74" s="159"/>
      <c r="H74" s="314"/>
      <c r="I74" s="159"/>
      <c r="J74" s="159"/>
      <c r="K74" s="314"/>
      <c r="L74" s="159"/>
      <c r="M74" s="159"/>
      <c r="N74" s="314"/>
      <c r="O74" s="159"/>
      <c r="P74" s="159"/>
      <c r="Q74" s="314"/>
      <c r="R74" s="159"/>
      <c r="S74" s="159"/>
      <c r="T74" s="314"/>
      <c r="U74" s="159"/>
      <c r="V74" s="159"/>
      <c r="W74" s="314"/>
      <c r="X74" s="295">
        <f t="shared" si="3"/>
        <v>0</v>
      </c>
    </row>
    <row r="75" spans="1:24">
      <c r="A75" s="364"/>
      <c r="B75" s="367" t="str">
        <f>_xlfn.IFNA(VLOOKUP(A75,'Lista de Parametros'!$C$5:$F$1001,4,FALSE),"")</f>
        <v/>
      </c>
      <c r="C75" s="293"/>
      <c r="D75" s="159"/>
      <c r="E75" s="314"/>
      <c r="F75" s="331"/>
      <c r="G75" s="159"/>
      <c r="H75" s="314"/>
      <c r="I75" s="159"/>
      <c r="J75" s="159"/>
      <c r="K75" s="314"/>
      <c r="L75" s="159"/>
      <c r="M75" s="159"/>
      <c r="N75" s="314"/>
      <c r="O75" s="159"/>
      <c r="P75" s="159"/>
      <c r="Q75" s="314"/>
      <c r="R75" s="159"/>
      <c r="S75" s="159"/>
      <c r="T75" s="314"/>
      <c r="U75" s="159"/>
      <c r="V75" s="159"/>
      <c r="W75" s="314"/>
      <c r="X75" s="295">
        <f t="shared" si="3"/>
        <v>0</v>
      </c>
    </row>
    <row r="76" spans="1:24">
      <c r="A76" s="364"/>
      <c r="B76" s="367" t="str">
        <f>_xlfn.IFNA(VLOOKUP(A76,'Lista de Parametros'!$C$5:$F$1001,4,FALSE),"")</f>
        <v/>
      </c>
      <c r="C76" s="293"/>
      <c r="D76" s="159"/>
      <c r="E76" s="314"/>
      <c r="F76" s="331"/>
      <c r="G76" s="159"/>
      <c r="H76" s="314"/>
      <c r="I76" s="159"/>
      <c r="J76" s="159"/>
      <c r="K76" s="314"/>
      <c r="L76" s="159"/>
      <c r="M76" s="159"/>
      <c r="N76" s="314"/>
      <c r="O76" s="159"/>
      <c r="P76" s="159"/>
      <c r="Q76" s="314"/>
      <c r="R76" s="159"/>
      <c r="S76" s="159"/>
      <c r="T76" s="314"/>
      <c r="U76" s="159"/>
      <c r="V76" s="159"/>
      <c r="W76" s="314"/>
      <c r="X76" s="295">
        <f t="shared" si="3"/>
        <v>0</v>
      </c>
    </row>
    <row r="77" spans="1:24">
      <c r="A77" s="364"/>
      <c r="B77" s="367" t="str">
        <f>_xlfn.IFNA(VLOOKUP(A77,'Lista de Parametros'!$C$5:$F$1001,4,FALSE),"")</f>
        <v/>
      </c>
      <c r="C77" s="293"/>
      <c r="D77" s="159"/>
      <c r="E77" s="314"/>
      <c r="F77" s="331"/>
      <c r="G77" s="159"/>
      <c r="H77" s="314"/>
      <c r="I77" s="159"/>
      <c r="J77" s="159"/>
      <c r="K77" s="314"/>
      <c r="L77" s="159"/>
      <c r="M77" s="159"/>
      <c r="N77" s="314"/>
      <c r="O77" s="159"/>
      <c r="P77" s="159"/>
      <c r="Q77" s="314"/>
      <c r="R77" s="159"/>
      <c r="S77" s="159"/>
      <c r="T77" s="314"/>
      <c r="U77" s="159"/>
      <c r="V77" s="159"/>
      <c r="W77" s="314"/>
      <c r="X77" s="295">
        <f t="shared" si="3"/>
        <v>0</v>
      </c>
    </row>
    <row r="78" spans="1:24">
      <c r="A78" s="364"/>
      <c r="B78" s="367" t="str">
        <f>_xlfn.IFNA(VLOOKUP(A78,'Lista de Parametros'!$C$5:$F$1001,4,FALSE),"")</f>
        <v/>
      </c>
      <c r="C78" s="293"/>
      <c r="D78" s="159"/>
      <c r="E78" s="314"/>
      <c r="F78" s="331"/>
      <c r="G78" s="159"/>
      <c r="H78" s="314"/>
      <c r="I78" s="159"/>
      <c r="J78" s="159"/>
      <c r="K78" s="314"/>
      <c r="L78" s="159"/>
      <c r="M78" s="159"/>
      <c r="N78" s="314"/>
      <c r="O78" s="159"/>
      <c r="P78" s="159"/>
      <c r="Q78" s="314"/>
      <c r="R78" s="159"/>
      <c r="S78" s="159"/>
      <c r="T78" s="314"/>
      <c r="U78" s="159"/>
      <c r="V78" s="159"/>
      <c r="W78" s="314"/>
      <c r="X78" s="295">
        <f t="shared" si="3"/>
        <v>0</v>
      </c>
    </row>
    <row r="79" spans="1:24">
      <c r="A79" s="364"/>
      <c r="B79" s="367" t="str">
        <f>_xlfn.IFNA(VLOOKUP(A79,'Lista de Parametros'!$C$5:$F$1001,4,FALSE),"")</f>
        <v/>
      </c>
      <c r="C79" s="293"/>
      <c r="D79" s="159"/>
      <c r="E79" s="314"/>
      <c r="F79" s="331"/>
      <c r="G79" s="159"/>
      <c r="H79" s="314"/>
      <c r="I79" s="159"/>
      <c r="J79" s="159"/>
      <c r="K79" s="314"/>
      <c r="L79" s="159"/>
      <c r="M79" s="159"/>
      <c r="N79" s="314"/>
      <c r="O79" s="159"/>
      <c r="P79" s="159"/>
      <c r="Q79" s="314"/>
      <c r="R79" s="159"/>
      <c r="S79" s="159"/>
      <c r="T79" s="314"/>
      <c r="U79" s="159"/>
      <c r="V79" s="159"/>
      <c r="W79" s="314"/>
      <c r="X79" s="295">
        <f t="shared" si="3"/>
        <v>0</v>
      </c>
    </row>
    <row r="80" spans="1:24">
      <c r="A80" s="364"/>
      <c r="B80" s="367" t="str">
        <f>_xlfn.IFNA(VLOOKUP(A80,'Lista de Parametros'!$C$5:$F$1001,4,FALSE),"")</f>
        <v/>
      </c>
      <c r="C80" s="293"/>
      <c r="D80" s="159"/>
      <c r="E80" s="314"/>
      <c r="F80" s="331"/>
      <c r="G80" s="159"/>
      <c r="H80" s="314"/>
      <c r="I80" s="159"/>
      <c r="J80" s="159"/>
      <c r="K80" s="314"/>
      <c r="L80" s="159"/>
      <c r="M80" s="159"/>
      <c r="N80" s="314"/>
      <c r="O80" s="159"/>
      <c r="P80" s="159"/>
      <c r="Q80" s="314"/>
      <c r="R80" s="159"/>
      <c r="S80" s="159"/>
      <c r="T80" s="314"/>
      <c r="U80" s="159"/>
      <c r="V80" s="159"/>
      <c r="W80" s="314"/>
      <c r="X80" s="295">
        <f t="shared" si="3"/>
        <v>0</v>
      </c>
    </row>
    <row r="81" spans="1:24">
      <c r="A81" s="364"/>
      <c r="B81" s="367" t="str">
        <f>_xlfn.IFNA(VLOOKUP(A81,'Lista de Parametros'!$C$5:$F$1001,4,FALSE),"")</f>
        <v/>
      </c>
      <c r="C81" s="293"/>
      <c r="D81" s="159"/>
      <c r="E81" s="314"/>
      <c r="F81" s="331"/>
      <c r="G81" s="159"/>
      <c r="H81" s="314"/>
      <c r="I81" s="159"/>
      <c r="J81" s="159"/>
      <c r="K81" s="314"/>
      <c r="L81" s="159"/>
      <c r="M81" s="159"/>
      <c r="N81" s="314"/>
      <c r="O81" s="159"/>
      <c r="P81" s="159"/>
      <c r="Q81" s="314"/>
      <c r="R81" s="159"/>
      <c r="S81" s="159"/>
      <c r="T81" s="314"/>
      <c r="U81" s="159"/>
      <c r="V81" s="159"/>
      <c r="W81" s="314"/>
      <c r="X81" s="295">
        <f t="shared" si="3"/>
        <v>0</v>
      </c>
    </row>
    <row r="82" spans="1:24">
      <c r="A82" s="364"/>
      <c r="B82" s="367" t="str">
        <f>_xlfn.IFNA(VLOOKUP(A82,'Lista de Parametros'!$C$5:$F$1001,4,FALSE),"")</f>
        <v/>
      </c>
      <c r="C82" s="293"/>
      <c r="D82" s="159"/>
      <c r="E82" s="314"/>
      <c r="F82" s="331"/>
      <c r="G82" s="159"/>
      <c r="H82" s="314"/>
      <c r="I82" s="159"/>
      <c r="J82" s="159"/>
      <c r="K82" s="314"/>
      <c r="L82" s="159"/>
      <c r="M82" s="159"/>
      <c r="N82" s="314"/>
      <c r="O82" s="159"/>
      <c r="P82" s="159"/>
      <c r="Q82" s="314"/>
      <c r="R82" s="159"/>
      <c r="S82" s="159"/>
      <c r="T82" s="314"/>
      <c r="U82" s="159"/>
      <c r="V82" s="159"/>
      <c r="W82" s="314"/>
      <c r="X82" s="295">
        <f t="shared" si="3"/>
        <v>0</v>
      </c>
    </row>
    <row r="83" spans="1:24">
      <c r="A83" s="364"/>
      <c r="B83" s="367" t="str">
        <f>_xlfn.IFNA(VLOOKUP(A83,'Lista de Parametros'!$C$5:$F$1001,4,FALSE),"")</f>
        <v/>
      </c>
      <c r="C83" s="293"/>
      <c r="D83" s="159"/>
      <c r="E83" s="314"/>
      <c r="F83" s="331"/>
      <c r="G83" s="159"/>
      <c r="H83" s="314"/>
      <c r="I83" s="159"/>
      <c r="J83" s="159"/>
      <c r="K83" s="314"/>
      <c r="L83" s="159"/>
      <c r="M83" s="159"/>
      <c r="N83" s="314"/>
      <c r="O83" s="159"/>
      <c r="P83" s="159"/>
      <c r="Q83" s="314"/>
      <c r="R83" s="159"/>
      <c r="S83" s="159"/>
      <c r="T83" s="314"/>
      <c r="U83" s="159"/>
      <c r="V83" s="159"/>
      <c r="W83" s="314"/>
      <c r="X83" s="295">
        <f t="shared" si="3"/>
        <v>0</v>
      </c>
    </row>
    <row r="84" spans="1:24">
      <c r="A84" s="364"/>
      <c r="B84" s="367" t="str">
        <f>_xlfn.IFNA(VLOOKUP(A84,'Lista de Parametros'!$C$5:$F$1001,4,FALSE),"")</f>
        <v/>
      </c>
      <c r="C84" s="293"/>
      <c r="D84" s="159"/>
      <c r="E84" s="314"/>
      <c r="F84" s="331"/>
      <c r="G84" s="159"/>
      <c r="H84" s="314"/>
      <c r="I84" s="159"/>
      <c r="J84" s="159"/>
      <c r="K84" s="314"/>
      <c r="L84" s="159"/>
      <c r="M84" s="159"/>
      <c r="N84" s="314"/>
      <c r="O84" s="159"/>
      <c r="P84" s="159"/>
      <c r="Q84" s="314"/>
      <c r="R84" s="159"/>
      <c r="S84" s="159"/>
      <c r="T84" s="314"/>
      <c r="U84" s="159"/>
      <c r="V84" s="159"/>
      <c r="W84" s="314"/>
      <c r="X84" s="295">
        <f t="shared" si="3"/>
        <v>0</v>
      </c>
    </row>
    <row r="85" spans="1:24">
      <c r="A85" s="364"/>
      <c r="B85" s="367" t="str">
        <f>_xlfn.IFNA(VLOOKUP(A85,'Lista de Parametros'!$C$5:$F$1001,4,FALSE),"")</f>
        <v/>
      </c>
      <c r="C85" s="293"/>
      <c r="D85" s="159"/>
      <c r="E85" s="314"/>
      <c r="F85" s="331"/>
      <c r="G85" s="159"/>
      <c r="H85" s="314"/>
      <c r="I85" s="159"/>
      <c r="J85" s="159"/>
      <c r="K85" s="314"/>
      <c r="L85" s="159"/>
      <c r="M85" s="159"/>
      <c r="N85" s="314"/>
      <c r="O85" s="159"/>
      <c r="P85" s="159"/>
      <c r="Q85" s="314"/>
      <c r="R85" s="159"/>
      <c r="S85" s="159"/>
      <c r="T85" s="314"/>
      <c r="U85" s="159"/>
      <c r="V85" s="159"/>
      <c r="W85" s="314"/>
      <c r="X85" s="295">
        <f t="shared" si="3"/>
        <v>0</v>
      </c>
    </row>
    <row r="86" spans="1:24">
      <c r="A86" s="364"/>
      <c r="B86" s="367" t="str">
        <f>_xlfn.IFNA(VLOOKUP(A86,'Lista de Parametros'!$C$5:$F$1001,4,FALSE),"")</f>
        <v/>
      </c>
      <c r="C86" s="293"/>
      <c r="D86" s="159"/>
      <c r="E86" s="314"/>
      <c r="F86" s="331"/>
      <c r="G86" s="159"/>
      <c r="H86" s="314"/>
      <c r="I86" s="159"/>
      <c r="J86" s="159"/>
      <c r="K86" s="314"/>
      <c r="L86" s="159"/>
      <c r="M86" s="159"/>
      <c r="N86" s="314"/>
      <c r="O86" s="159"/>
      <c r="P86" s="159"/>
      <c r="Q86" s="314"/>
      <c r="R86" s="159"/>
      <c r="S86" s="159"/>
      <c r="T86" s="314"/>
      <c r="U86" s="159"/>
      <c r="V86" s="159"/>
      <c r="W86" s="314"/>
      <c r="X86" s="295">
        <f t="shared" si="3"/>
        <v>0</v>
      </c>
    </row>
    <row r="87" spans="1:24">
      <c r="A87" s="364"/>
      <c r="B87" s="367" t="str">
        <f>_xlfn.IFNA(VLOOKUP(A87,'Lista de Parametros'!$C$5:$F$1001,4,FALSE),"")</f>
        <v/>
      </c>
      <c r="C87" s="293"/>
      <c r="D87" s="159"/>
      <c r="E87" s="314"/>
      <c r="F87" s="331"/>
      <c r="G87" s="159"/>
      <c r="H87" s="314"/>
      <c r="I87" s="159"/>
      <c r="J87" s="159"/>
      <c r="K87" s="314"/>
      <c r="L87" s="159"/>
      <c r="M87" s="159"/>
      <c r="N87" s="314"/>
      <c r="O87" s="159"/>
      <c r="P87" s="159"/>
      <c r="Q87" s="314"/>
      <c r="R87" s="159"/>
      <c r="S87" s="159"/>
      <c r="T87" s="314"/>
      <c r="U87" s="159"/>
      <c r="V87" s="159"/>
      <c r="W87" s="314"/>
      <c r="X87" s="295">
        <f t="shared" si="3"/>
        <v>0</v>
      </c>
    </row>
    <row r="88" spans="1:24">
      <c r="A88" s="364"/>
      <c r="B88" s="367" t="str">
        <f>_xlfn.IFNA(VLOOKUP(A88,'Lista de Parametros'!$C$5:$F$1001,4,FALSE),"")</f>
        <v/>
      </c>
      <c r="C88" s="293"/>
      <c r="D88" s="159"/>
      <c r="E88" s="314"/>
      <c r="F88" s="331"/>
      <c r="G88" s="159"/>
      <c r="H88" s="314"/>
      <c r="I88" s="159"/>
      <c r="J88" s="159"/>
      <c r="K88" s="314"/>
      <c r="L88" s="159"/>
      <c r="M88" s="159"/>
      <c r="N88" s="314"/>
      <c r="O88" s="159"/>
      <c r="P88" s="159"/>
      <c r="Q88" s="314"/>
      <c r="R88" s="159"/>
      <c r="S88" s="159"/>
      <c r="T88" s="314"/>
      <c r="U88" s="159"/>
      <c r="V88" s="159"/>
      <c r="W88" s="314"/>
      <c r="X88" s="295">
        <f t="shared" si="3"/>
        <v>0</v>
      </c>
    </row>
    <row r="89" spans="1:24">
      <c r="A89" s="364"/>
      <c r="B89" s="367" t="str">
        <f>_xlfn.IFNA(VLOOKUP(A89,'Lista de Parametros'!$C$5:$F$1001,4,FALSE),"")</f>
        <v/>
      </c>
      <c r="C89" s="293"/>
      <c r="D89" s="159"/>
      <c r="E89" s="314"/>
      <c r="F89" s="331"/>
      <c r="G89" s="159"/>
      <c r="H89" s="314"/>
      <c r="I89" s="159"/>
      <c r="J89" s="159"/>
      <c r="K89" s="314"/>
      <c r="L89" s="159"/>
      <c r="M89" s="159"/>
      <c r="N89" s="314"/>
      <c r="O89" s="159"/>
      <c r="P89" s="159"/>
      <c r="Q89" s="314"/>
      <c r="R89" s="159"/>
      <c r="S89" s="159"/>
      <c r="T89" s="314"/>
      <c r="U89" s="159"/>
      <c r="V89" s="159"/>
      <c r="W89" s="314"/>
      <c r="X89" s="295">
        <f t="shared" si="3"/>
        <v>0</v>
      </c>
    </row>
    <row r="90" spans="1:24">
      <c r="A90" s="364"/>
      <c r="B90" s="367" t="str">
        <f>_xlfn.IFNA(VLOOKUP(A90,'Lista de Parametros'!$C$5:$F$1001,4,FALSE),"")</f>
        <v/>
      </c>
      <c r="C90" s="293"/>
      <c r="D90" s="159"/>
      <c r="E90" s="314"/>
      <c r="F90" s="331"/>
      <c r="G90" s="159"/>
      <c r="H90" s="314"/>
      <c r="I90" s="159"/>
      <c r="J90" s="159"/>
      <c r="K90" s="314"/>
      <c r="L90" s="159"/>
      <c r="M90" s="159"/>
      <c r="N90" s="314"/>
      <c r="O90" s="159"/>
      <c r="P90" s="159"/>
      <c r="Q90" s="314"/>
      <c r="R90" s="159"/>
      <c r="S90" s="159"/>
      <c r="T90" s="314"/>
      <c r="U90" s="159"/>
      <c r="V90" s="159"/>
      <c r="W90" s="314"/>
      <c r="X90" s="295">
        <f t="shared" si="3"/>
        <v>0</v>
      </c>
    </row>
    <row r="91" spans="1:24">
      <c r="A91" s="364"/>
      <c r="B91" s="367" t="str">
        <f>_xlfn.IFNA(VLOOKUP(A91,'Lista de Parametros'!$C$5:$F$1001,4,FALSE),"")</f>
        <v/>
      </c>
      <c r="C91" s="293"/>
      <c r="D91" s="159"/>
      <c r="E91" s="314"/>
      <c r="F91" s="331"/>
      <c r="G91" s="159"/>
      <c r="H91" s="314"/>
      <c r="I91" s="159"/>
      <c r="J91" s="159"/>
      <c r="K91" s="314"/>
      <c r="L91" s="159"/>
      <c r="M91" s="159"/>
      <c r="N91" s="314"/>
      <c r="O91" s="159"/>
      <c r="P91" s="159"/>
      <c r="Q91" s="314"/>
      <c r="R91" s="159"/>
      <c r="S91" s="159"/>
      <c r="T91" s="314"/>
      <c r="U91" s="159"/>
      <c r="V91" s="159"/>
      <c r="W91" s="314"/>
      <c r="X91" s="295">
        <f t="shared" si="3"/>
        <v>0</v>
      </c>
    </row>
    <row r="92" spans="1:24">
      <c r="A92" s="364"/>
      <c r="B92" s="367" t="str">
        <f>_xlfn.IFNA(VLOOKUP(A92,'Lista de Parametros'!$C$5:$F$1001,4,FALSE),"")</f>
        <v/>
      </c>
      <c r="C92" s="293"/>
      <c r="D92" s="159"/>
      <c r="E92" s="314"/>
      <c r="F92" s="331"/>
      <c r="G92" s="159"/>
      <c r="H92" s="314"/>
      <c r="I92" s="159"/>
      <c r="J92" s="159"/>
      <c r="K92" s="314"/>
      <c r="L92" s="159"/>
      <c r="M92" s="159"/>
      <c r="N92" s="314"/>
      <c r="O92" s="159"/>
      <c r="P92" s="159"/>
      <c r="Q92" s="314"/>
      <c r="R92" s="159"/>
      <c r="S92" s="159"/>
      <c r="T92" s="314"/>
      <c r="U92" s="159"/>
      <c r="V92" s="159"/>
      <c r="W92" s="314"/>
      <c r="X92" s="295">
        <f t="shared" si="3"/>
        <v>0</v>
      </c>
    </row>
    <row r="93" spans="1:24">
      <c r="A93" s="364"/>
      <c r="B93" s="367" t="str">
        <f>_xlfn.IFNA(VLOOKUP(A93,'Lista de Parametros'!$C$5:$F$1001,4,FALSE),"")</f>
        <v/>
      </c>
      <c r="C93" s="293"/>
      <c r="D93" s="159"/>
      <c r="E93" s="314"/>
      <c r="F93" s="331"/>
      <c r="G93" s="159"/>
      <c r="H93" s="314"/>
      <c r="I93" s="159"/>
      <c r="J93" s="159"/>
      <c r="K93" s="314"/>
      <c r="L93" s="159"/>
      <c r="M93" s="159"/>
      <c r="N93" s="314"/>
      <c r="O93" s="159"/>
      <c r="P93" s="159"/>
      <c r="Q93" s="314"/>
      <c r="R93" s="159"/>
      <c r="S93" s="159"/>
      <c r="T93" s="314"/>
      <c r="U93" s="159"/>
      <c r="V93" s="159"/>
      <c r="W93" s="314"/>
      <c r="X93" s="295">
        <f t="shared" si="3"/>
        <v>0</v>
      </c>
    </row>
    <row r="94" spans="1:24">
      <c r="A94" s="364"/>
      <c r="B94" s="367" t="str">
        <f>_xlfn.IFNA(VLOOKUP(A94,'Lista de Parametros'!$C$5:$F$1001,4,FALSE),"")</f>
        <v/>
      </c>
      <c r="C94" s="293"/>
      <c r="D94" s="159"/>
      <c r="E94" s="314"/>
      <c r="F94" s="331"/>
      <c r="G94" s="159"/>
      <c r="H94" s="314"/>
      <c r="I94" s="159"/>
      <c r="J94" s="159"/>
      <c r="K94" s="314"/>
      <c r="L94" s="159"/>
      <c r="M94" s="159"/>
      <c r="N94" s="314"/>
      <c r="O94" s="159"/>
      <c r="P94" s="159"/>
      <c r="Q94" s="314"/>
      <c r="R94" s="159"/>
      <c r="S94" s="159"/>
      <c r="T94" s="314"/>
      <c r="U94" s="159"/>
      <c r="V94" s="159"/>
      <c r="W94" s="314"/>
      <c r="X94" s="295">
        <f t="shared" si="3"/>
        <v>0</v>
      </c>
    </row>
    <row r="95" spans="1:24">
      <c r="A95" s="364"/>
      <c r="B95" s="367" t="str">
        <f>_xlfn.IFNA(VLOOKUP(A95,'Lista de Parametros'!$C$5:$F$1001,4,FALSE),"")</f>
        <v/>
      </c>
      <c r="C95" s="293"/>
      <c r="D95" s="159"/>
      <c r="E95" s="314"/>
      <c r="F95" s="331"/>
      <c r="G95" s="159"/>
      <c r="H95" s="314"/>
      <c r="I95" s="159"/>
      <c r="J95" s="159"/>
      <c r="K95" s="314"/>
      <c r="L95" s="159"/>
      <c r="M95" s="159"/>
      <c r="N95" s="314"/>
      <c r="O95" s="159"/>
      <c r="P95" s="159"/>
      <c r="Q95" s="314"/>
      <c r="R95" s="159"/>
      <c r="S95" s="159"/>
      <c r="T95" s="314"/>
      <c r="U95" s="159"/>
      <c r="V95" s="159"/>
      <c r="W95" s="314"/>
      <c r="X95" s="295">
        <f t="shared" si="3"/>
        <v>0</v>
      </c>
    </row>
    <row r="96" spans="1:24">
      <c r="A96" s="364"/>
      <c r="B96" s="367" t="str">
        <f>_xlfn.IFNA(VLOOKUP(A96,'Lista de Parametros'!$C$5:$F$1001,4,FALSE),"")</f>
        <v/>
      </c>
      <c r="C96" s="293"/>
      <c r="D96" s="159"/>
      <c r="E96" s="314"/>
      <c r="F96" s="331"/>
      <c r="G96" s="159"/>
      <c r="H96" s="314"/>
      <c r="I96" s="159"/>
      <c r="J96" s="159"/>
      <c r="K96" s="314"/>
      <c r="L96" s="159"/>
      <c r="M96" s="159"/>
      <c r="N96" s="314"/>
      <c r="O96" s="159"/>
      <c r="P96" s="159"/>
      <c r="Q96" s="314"/>
      <c r="R96" s="159"/>
      <c r="S96" s="159"/>
      <c r="T96" s="314"/>
      <c r="U96" s="159"/>
      <c r="V96" s="159"/>
      <c r="W96" s="314"/>
      <c r="X96" s="295">
        <f t="shared" si="3"/>
        <v>0</v>
      </c>
    </row>
    <row r="97" spans="1:24">
      <c r="A97" s="364"/>
      <c r="B97" s="367" t="str">
        <f>_xlfn.IFNA(VLOOKUP(A97,'Lista de Parametros'!$C$5:$F$1001,4,FALSE),"")</f>
        <v/>
      </c>
      <c r="C97" s="293"/>
      <c r="D97" s="159"/>
      <c r="E97" s="314"/>
      <c r="F97" s="331"/>
      <c r="G97" s="159"/>
      <c r="H97" s="314"/>
      <c r="I97" s="159"/>
      <c r="J97" s="159"/>
      <c r="K97" s="314"/>
      <c r="L97" s="159"/>
      <c r="M97" s="159"/>
      <c r="N97" s="314"/>
      <c r="O97" s="159"/>
      <c r="P97" s="159"/>
      <c r="Q97" s="314"/>
      <c r="R97" s="159"/>
      <c r="S97" s="159"/>
      <c r="T97" s="314"/>
      <c r="U97" s="159"/>
      <c r="V97" s="159"/>
      <c r="W97" s="314"/>
      <c r="X97" s="295">
        <f t="shared" si="3"/>
        <v>0</v>
      </c>
    </row>
    <row r="98" spans="1:24">
      <c r="A98" s="364"/>
      <c r="B98" s="367" t="str">
        <f>_xlfn.IFNA(VLOOKUP(A98,'Lista de Parametros'!$C$5:$F$1001,4,FALSE),"")</f>
        <v/>
      </c>
      <c r="C98" s="293"/>
      <c r="D98" s="159"/>
      <c r="E98" s="314"/>
      <c r="F98" s="331"/>
      <c r="G98" s="159"/>
      <c r="H98" s="314"/>
      <c r="I98" s="159"/>
      <c r="J98" s="159"/>
      <c r="K98" s="314"/>
      <c r="L98" s="159"/>
      <c r="M98" s="159"/>
      <c r="N98" s="314"/>
      <c r="O98" s="159"/>
      <c r="P98" s="159"/>
      <c r="Q98" s="314"/>
      <c r="R98" s="159"/>
      <c r="S98" s="159"/>
      <c r="T98" s="314"/>
      <c r="U98" s="159"/>
      <c r="V98" s="159"/>
      <c r="W98" s="314"/>
      <c r="X98" s="295">
        <f t="shared" si="3"/>
        <v>0</v>
      </c>
    </row>
    <row r="99" spans="1:24">
      <c r="A99" s="364"/>
      <c r="B99" s="367" t="str">
        <f>_xlfn.IFNA(VLOOKUP(A99,'Lista de Parametros'!$C$5:$F$1001,4,FALSE),"")</f>
        <v/>
      </c>
      <c r="C99" s="293"/>
      <c r="D99" s="159"/>
      <c r="E99" s="314"/>
      <c r="F99" s="331"/>
      <c r="G99" s="159"/>
      <c r="H99" s="314"/>
      <c r="I99" s="159"/>
      <c r="J99" s="159"/>
      <c r="K99" s="314"/>
      <c r="L99" s="159"/>
      <c r="M99" s="159"/>
      <c r="N99" s="314"/>
      <c r="O99" s="159"/>
      <c r="P99" s="159"/>
      <c r="Q99" s="314"/>
      <c r="R99" s="159"/>
      <c r="S99" s="159"/>
      <c r="T99" s="314"/>
      <c r="U99" s="159"/>
      <c r="V99" s="159"/>
      <c r="W99" s="314"/>
      <c r="X99" s="295">
        <f t="shared" si="3"/>
        <v>0</v>
      </c>
    </row>
    <row r="100" spans="1:24">
      <c r="A100" s="364"/>
      <c r="B100" s="367" t="str">
        <f>_xlfn.IFNA(VLOOKUP(A100,'Lista de Parametros'!$C$5:$F$1001,4,FALSE),"")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295">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56" priority="3" operator="greaterThan">
      <formula>0</formula>
    </cfRule>
  </conditionalFormatting>
  <conditionalFormatting sqref="C33:W70">
    <cfRule type="cellIs" dxfId="55" priority="2" operator="greaterThan">
      <formula>0</formula>
    </cfRule>
  </conditionalFormatting>
  <conditionalFormatting sqref="C71:W100">
    <cfRule type="cellIs" dxfId="54" priority="1"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4:AC100"/>
  <sheetViews>
    <sheetView showGridLines="0" zoomScale="60" zoomScaleNormal="60" workbookViewId="0">
      <selection activeCell="C6" sqref="C6:C7"/>
    </sheetView>
  </sheetViews>
  <sheetFormatPr baseColWidth="10" defaultRowHeight="15"/>
  <cols>
    <col min="2" max="2" width="48.7109375" bestFit="1"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producción'!F69*60)-SUM(C8:C100)</f>
        <v>480</v>
      </c>
      <c r="D6" s="592">
        <f>480-('Tiempos de producción'!G69*60)-SUM(D8:D100)</f>
        <v>480</v>
      </c>
      <c r="E6" s="592">
        <f>480-('Tiempos de producción'!H69*60)-SUM(E8:E100)</f>
        <v>480</v>
      </c>
      <c r="F6" s="601">
        <f>480-('Tiempos de producción'!I69*60)-SUM(F8:F100)</f>
        <v>480</v>
      </c>
      <c r="G6" s="603">
        <f>480-('Tiempos de producción'!J69*60)-SUM(G8:G100)</f>
        <v>480</v>
      </c>
      <c r="H6" s="599">
        <f>480-('Tiempos de producción'!K69*60)-SUM(H8:H100)</f>
        <v>480</v>
      </c>
      <c r="I6" s="601">
        <f>480-('Tiempos de producción'!L69*60)-SUM(I8:I100)</f>
        <v>480</v>
      </c>
      <c r="J6" s="603">
        <f>480-('Tiempos de producción'!M69*60)-SUM(J8:J100)</f>
        <v>480</v>
      </c>
      <c r="K6" s="599">
        <f>480-('Tiempos de producción'!N69*60)-SUM(K8:K100)</f>
        <v>480</v>
      </c>
      <c r="L6" s="601">
        <f>480-('Tiempos de producción'!O69*60)-SUM(L8:L100)</f>
        <v>480</v>
      </c>
      <c r="M6" s="603">
        <f>480-('Tiempos de producción'!P69*60)-SUM(M8:M100)</f>
        <v>480</v>
      </c>
      <c r="N6" s="599">
        <f>480-('Tiempos de producción'!Q69*60)-SUM(N8:N100)</f>
        <v>480</v>
      </c>
      <c r="O6" s="601">
        <f>480-('Tiempos de producción'!R69*60)-SUM(O8:O100)</f>
        <v>480</v>
      </c>
      <c r="P6" s="603">
        <f>480-('Tiempos de producción'!S69*60)-SUM(P8:P100)</f>
        <v>480</v>
      </c>
      <c r="Q6" s="599">
        <f>480-('Tiempos de producción'!T69*60)-SUM(Q8:Q100)</f>
        <v>480</v>
      </c>
      <c r="R6" s="601">
        <f>480-('Tiempos de producción'!U69*60)-SUM(R8:R100)</f>
        <v>480</v>
      </c>
      <c r="S6" s="603">
        <f>480-('Tiempos de producción'!V69*60)-SUM(S8:S100)</f>
        <v>480</v>
      </c>
      <c r="T6" s="599">
        <f>480-('Tiempos de producción'!W69*60)-SUM(T8:T100)</f>
        <v>480</v>
      </c>
      <c r="U6" s="601">
        <f>480-('Tiempos de producción'!X69*60)-SUM(U8:U100)</f>
        <v>480</v>
      </c>
      <c r="V6" s="603">
        <f>480-('Tiempos de producción'!Y69*60)-SUM(V8:V100)</f>
        <v>480</v>
      </c>
      <c r="W6" s="599">
        <f>480-('Tiempos de producción'!Z69*60)-SUM(W8:W100)</f>
        <v>480</v>
      </c>
      <c r="X6" s="434"/>
    </row>
    <row r="7" spans="1:29" ht="15.75" thickBot="1">
      <c r="A7" s="297" t="s">
        <v>562</v>
      </c>
      <c r="B7" s="298" t="s">
        <v>581</v>
      </c>
      <c r="C7" s="593"/>
      <c r="D7" s="593"/>
      <c r="E7" s="593"/>
      <c r="F7" s="602"/>
      <c r="G7" s="604"/>
      <c r="H7" s="600"/>
      <c r="I7" s="602"/>
      <c r="J7" s="604"/>
      <c r="K7" s="600"/>
      <c r="L7" s="602"/>
      <c r="M7" s="604"/>
      <c r="N7" s="600"/>
      <c r="O7" s="602"/>
      <c r="P7" s="604"/>
      <c r="Q7" s="600"/>
      <c r="R7" s="602"/>
      <c r="S7" s="604"/>
      <c r="T7" s="600"/>
      <c r="U7" s="602"/>
      <c r="V7" s="604"/>
      <c r="W7" s="600"/>
      <c r="X7" s="438"/>
      <c r="AA7" s="346" t="s">
        <v>34</v>
      </c>
      <c r="AB7" s="346" t="s">
        <v>582</v>
      </c>
      <c r="AC7" s="346" t="s">
        <v>583</v>
      </c>
    </row>
    <row r="8" spans="1:29">
      <c r="A8" s="368">
        <v>187</v>
      </c>
      <c r="B8" s="367" t="str">
        <f>_xlfn.IFNA(VLOOKUP(A8,'Lista de Parametros'!$C$5:$F$1000,4,FALSE),"")</f>
        <v>Sanitización Planeada</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65">
        <v>160</v>
      </c>
      <c r="B9" s="367" t="str">
        <f>_xlfn.IFNA(VLOOKUP(A9,'Lista de Parametros'!$C$5:$F$1000,4,FALSE),"")</f>
        <v>No ordenes de producción</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65">
        <v>93</v>
      </c>
      <c r="B10" s="367" t="str">
        <f>_xlfn.IFNA(VLOOKUP(A10,'Lista de Parametros'!$C$5:$F$1000,4,FALSE),"")</f>
        <v>Arranque de línea</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65">
        <v>159</v>
      </c>
      <c r="B11" s="367" t="str">
        <f>_xlfn.IFNA(VLOOKUP(A11,'Lista de Parametros'!$C$5:$F$1000,4,FALSE),"")</f>
        <v>Programación fin de semana</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65">
        <v>147</v>
      </c>
      <c r="B12" s="367" t="str">
        <f>_xlfn.IFNA(VLOOKUP(A12,'Lista de Parametros'!$C$5:$F$1000,4,FALSE),"")</f>
        <v>Defectos mecánicos de máquina</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65"/>
      <c r="B13" s="367" t="str">
        <f>_xlfn.IFNA(VLOOKUP(A13,'Lista de Parametros'!$C$5:$F$1000,4,FALSE),"")</f>
        <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65"/>
      <c r="B14" s="367" t="str">
        <f>_xlfn.IFNA(VLOOKUP(A14,'Lista de Parametros'!$C$5:$F$1000,4,FALSE),"")</f>
        <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 t="shared" si="1"/>
        <v>0</v>
      </c>
    </row>
    <row r="15" spans="1:29">
      <c r="A15" s="365"/>
      <c r="B15" s="367" t="str">
        <f>_xlfn.IFNA(VLOOKUP(A15,'Lista de Parametros'!$C$5:$F$1000,4,FALSE),"")</f>
        <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65"/>
      <c r="B16" s="367" t="str">
        <f>_xlfn.IFNA(VLOOKUP(A16,'Lista de Parametros'!$C$5:$F$1000,4,FALSE),"")</f>
        <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65"/>
      <c r="B17" s="367" t="str">
        <f>_xlfn.IFNA(VLOOKUP(A17,'Lista de Parametros'!$C$5:$F$1000,4,FALSE),"")</f>
        <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65"/>
      <c r="B18" s="367" t="str">
        <f>_xlfn.IFNA(VLOOKUP(A18,'Lista de Parametros'!$C$5:$F$1000,4,FALSE),"")</f>
        <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65"/>
      <c r="B19" s="367" t="str">
        <f>_xlfn.IFNA(VLOOKUP(A19,'Lista de Parametros'!$C$5:$F$1000,4,FALSE),"")</f>
        <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65"/>
      <c r="B20" s="367" t="str">
        <f>_xlfn.IFNA(VLOOKUP(A20,'Lista de Parametros'!$C$5:$F$1000,4,FALSE),"")</f>
        <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65"/>
      <c r="B21" s="367" t="str">
        <f>_xlfn.IFNA(VLOOKUP(A21,'Lista de Parametros'!$C$5:$F$1000,4,FALSE),"")</f>
        <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65"/>
      <c r="B22" s="367" t="str">
        <f>_xlfn.IFNA(VLOOKUP(A22,'Lista de Parametros'!$C$5:$F$1000,4,FALSE),"")</f>
        <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65"/>
      <c r="B23" s="367" t="str">
        <f>_xlfn.IFNA(VLOOKUP(A23,'Lista de Parametros'!$C$5:$F$1000,4,FALSE),"")</f>
        <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65"/>
      <c r="B24" s="367" t="str">
        <f>_xlfn.IFNA(VLOOKUP(A24,'Lista de Parametros'!$C$5:$F$1000,4,FALSE),"")</f>
        <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65"/>
      <c r="B25" s="367" t="str">
        <f>_xlfn.IFNA(VLOOKUP(A25,'Lista de Parametros'!$C$5:$F$1000,4,FALSE),"")</f>
        <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587" t="s">
        <v>584</v>
      </c>
      <c r="AB25" s="387"/>
      <c r="AC25" s="159">
        <f>SUM(AC8:AC24)</f>
        <v>0</v>
      </c>
    </row>
    <row r="26" spans="1:29">
      <c r="A26" s="365"/>
      <c r="B26" s="367" t="str">
        <f>_xlfn.IFNA(VLOOKUP(A26,'Lista de Parametros'!$C$5:$F$1000,4,FALSE),"")</f>
        <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65"/>
      <c r="B27" s="367" t="str">
        <f>_xlfn.IFNA(VLOOKUP(A27,'Lista de Parametros'!$C$5:$F$1000,4,FALSE),"")</f>
        <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65"/>
      <c r="B28" s="367" t="str">
        <f>_xlfn.IFNA(VLOOKUP(A28,'Lista de Parametros'!$C$5:$F$1000,4,FALSE),"")</f>
        <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65"/>
      <c r="B29" s="367" t="str">
        <f>_xlfn.IFNA(VLOOKUP(A29,'Lista de Parametros'!$C$5:$F$1000,4,FALSE),"")</f>
        <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65"/>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65"/>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65"/>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65"/>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65"/>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65"/>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65"/>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65"/>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65"/>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65"/>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65"/>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65"/>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65"/>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65"/>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65"/>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65"/>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65"/>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65"/>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65"/>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65"/>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65"/>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65"/>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65"/>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65"/>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65"/>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65"/>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65"/>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65"/>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65"/>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65"/>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65"/>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65"/>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65"/>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65"/>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65"/>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65"/>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65"/>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65"/>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65"/>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65"/>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65"/>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65"/>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65"/>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65"/>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65"/>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65"/>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65"/>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65"/>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65"/>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65"/>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65"/>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65"/>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65"/>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65"/>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65"/>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65"/>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65"/>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65"/>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65"/>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65"/>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65"/>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65"/>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65"/>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65"/>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65"/>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65"/>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65"/>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65"/>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65"/>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65"/>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65"/>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53" priority="3" operator="greaterThan">
      <formula>0</formula>
    </cfRule>
  </conditionalFormatting>
  <conditionalFormatting sqref="C33:W70">
    <cfRule type="cellIs" dxfId="52" priority="2" operator="greaterThan">
      <formula>0</formula>
    </cfRule>
  </conditionalFormatting>
  <conditionalFormatting sqref="C71:W100">
    <cfRule type="cellIs" dxfId="51" priority="1" operator="greater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4:AC100"/>
  <sheetViews>
    <sheetView showGridLines="0" zoomScale="60" zoomScaleNormal="60" workbookViewId="0">
      <selection activeCell="W8" sqref="W8"/>
    </sheetView>
  </sheetViews>
  <sheetFormatPr baseColWidth="10" defaultRowHeight="15"/>
  <cols>
    <col min="2" max="2" width="59" customWidth="1"/>
    <col min="28" max="28" width="65.85546875" bestFit="1" customWidth="1"/>
  </cols>
  <sheetData>
    <row r="4" spans="1:29">
      <c r="A4" s="588" t="s">
        <v>577</v>
      </c>
      <c r="B4" s="387"/>
      <c r="C4" s="598" t="s">
        <v>0</v>
      </c>
      <c r="D4" s="386"/>
      <c r="E4" s="387"/>
      <c r="F4" s="583" t="s">
        <v>1</v>
      </c>
      <c r="G4" s="386"/>
      <c r="H4" s="387"/>
      <c r="I4" s="583" t="s">
        <v>2</v>
      </c>
      <c r="J4" s="386"/>
      <c r="K4" s="387"/>
      <c r="L4" s="583" t="s">
        <v>3</v>
      </c>
      <c r="M4" s="386"/>
      <c r="N4" s="387"/>
      <c r="O4" s="583" t="s">
        <v>4</v>
      </c>
      <c r="P4" s="386"/>
      <c r="Q4" s="387"/>
      <c r="R4" s="583" t="s">
        <v>5</v>
      </c>
      <c r="S4" s="386"/>
      <c r="T4" s="387"/>
      <c r="U4" s="583" t="s">
        <v>6</v>
      </c>
      <c r="V4" s="386"/>
      <c r="W4" s="387"/>
      <c r="X4" s="591" t="s">
        <v>578</v>
      </c>
    </row>
    <row r="5" spans="1:29">
      <c r="A5" s="589" t="s">
        <v>579</v>
      </c>
      <c r="B5" s="387"/>
      <c r="C5" s="292" t="s">
        <v>566</v>
      </c>
      <c r="D5" s="291" t="s">
        <v>567</v>
      </c>
      <c r="E5" s="291" t="s">
        <v>568</v>
      </c>
      <c r="F5" s="291" t="s">
        <v>566</v>
      </c>
      <c r="G5" s="291" t="s">
        <v>567</v>
      </c>
      <c r="H5" s="291" t="s">
        <v>568</v>
      </c>
      <c r="I5" s="291" t="s">
        <v>566</v>
      </c>
      <c r="J5" s="291" t="s">
        <v>567</v>
      </c>
      <c r="K5" s="291" t="s">
        <v>568</v>
      </c>
      <c r="L5" s="291" t="s">
        <v>566</v>
      </c>
      <c r="M5" s="291" t="s">
        <v>567</v>
      </c>
      <c r="N5" s="291" t="s">
        <v>568</v>
      </c>
      <c r="O5" s="291" t="s">
        <v>566</v>
      </c>
      <c r="P5" s="291" t="s">
        <v>567</v>
      </c>
      <c r="Q5" s="291" t="s">
        <v>568</v>
      </c>
      <c r="R5" s="291" t="s">
        <v>566</v>
      </c>
      <c r="S5" s="291" t="s">
        <v>567</v>
      </c>
      <c r="T5" s="291" t="s">
        <v>568</v>
      </c>
      <c r="U5" s="291" t="s">
        <v>566</v>
      </c>
      <c r="V5" s="291" t="s">
        <v>567</v>
      </c>
      <c r="W5" s="294" t="s">
        <v>568</v>
      </c>
      <c r="X5" s="434"/>
    </row>
    <row r="6" spans="1:29" ht="15.75" customHeight="1" thickBot="1">
      <c r="A6" s="590" t="s">
        <v>580</v>
      </c>
      <c r="B6" s="387"/>
      <c r="C6" s="592">
        <f>480-('Tiempos de producción'!F17*60)-SUM(C8:C100)</f>
        <v>480</v>
      </c>
      <c r="D6" s="592">
        <f>480-('Tiempos de producción'!G17*60)-SUM(D8:D100)</f>
        <v>480</v>
      </c>
      <c r="E6" s="594">
        <f>480-('Tiempos de producción'!H17*60)-SUM(E8:E100)</f>
        <v>480</v>
      </c>
      <c r="F6" s="596">
        <f>480-('Tiempos de producción'!I17*60)-SUM(F8:F100)</f>
        <v>480</v>
      </c>
      <c r="G6" s="592">
        <f>480-('Tiempos de producción'!J17*60)-SUM(G8:G100)</f>
        <v>480</v>
      </c>
      <c r="H6" s="594">
        <f>480-('Tiempos de producción'!K17*60)-SUM(H8:H100)</f>
        <v>480</v>
      </c>
      <c r="I6" s="592">
        <f>480-('Tiempos de producción'!L17*60)-SUM(I8:I100)</f>
        <v>480</v>
      </c>
      <c r="J6" s="592">
        <f>480-('Tiempos de producción'!M17*60)-SUM(J8:J100)</f>
        <v>480</v>
      </c>
      <c r="K6" s="594">
        <f>480-('Tiempos de producción'!N17*60)-SUM(K8:K100)</f>
        <v>480</v>
      </c>
      <c r="L6" s="592">
        <f>480-('Tiempos de producción'!O17*60)-SUM(L8:L100)</f>
        <v>480</v>
      </c>
      <c r="M6" s="592">
        <f>480-('Tiempos de producción'!P17*60)-SUM(M8:M100)</f>
        <v>480</v>
      </c>
      <c r="N6" s="594">
        <f>480-('Tiempos de producción'!Q17*60)-SUM(N8:N100)</f>
        <v>480</v>
      </c>
      <c r="O6" s="592">
        <f>480-('Tiempos de producción'!R17*60)-SUM(O8:O100)</f>
        <v>480</v>
      </c>
      <c r="P6" s="592">
        <f>480-('Tiempos de producción'!S17*60)-SUM(P8:P100)</f>
        <v>480</v>
      </c>
      <c r="Q6" s="594">
        <f>480-('Tiempos de producción'!T17*60)-SUM(Q8:Q100)</f>
        <v>480</v>
      </c>
      <c r="R6" s="592">
        <f>480-('Tiempos de producción'!U17*60)-SUM(R8:R100)</f>
        <v>480</v>
      </c>
      <c r="S6" s="592">
        <f>480-('Tiempos de producción'!V17*60)-SUM(S8:S100)</f>
        <v>480</v>
      </c>
      <c r="T6" s="594">
        <f>480-('Tiempos de producción'!W17*60)-SUM(T8:T100)</f>
        <v>480</v>
      </c>
      <c r="U6" s="592">
        <f>480-('Tiempos de producción'!X17*60)-SUM(U8:U100)</f>
        <v>480</v>
      </c>
      <c r="V6" s="592">
        <f>480-('Tiempos de producción'!Y17*60)-SUM(V8:V100)</f>
        <v>480</v>
      </c>
      <c r="W6" s="594">
        <f>480-('Tiempos de producción'!Z17*60)-SUM(W8:W100)</f>
        <v>480</v>
      </c>
      <c r="X6" s="434"/>
    </row>
    <row r="7" spans="1:29" ht="15.75" customHeight="1" thickBot="1">
      <c r="A7" s="297" t="s">
        <v>562</v>
      </c>
      <c r="B7" s="298" t="s">
        <v>581</v>
      </c>
      <c r="C7" s="593"/>
      <c r="D7" s="593"/>
      <c r="E7" s="595"/>
      <c r="F7" s="597"/>
      <c r="G7" s="593"/>
      <c r="H7" s="595"/>
      <c r="I7" s="593"/>
      <c r="J7" s="593"/>
      <c r="K7" s="595"/>
      <c r="L7" s="593"/>
      <c r="M7" s="593"/>
      <c r="N7" s="595"/>
      <c r="O7" s="593"/>
      <c r="P7" s="593"/>
      <c r="Q7" s="595"/>
      <c r="R7" s="593"/>
      <c r="S7" s="593"/>
      <c r="T7" s="595"/>
      <c r="U7" s="593"/>
      <c r="V7" s="593"/>
      <c r="W7" s="595"/>
      <c r="X7" s="438"/>
      <c r="AA7" s="346" t="s">
        <v>34</v>
      </c>
      <c r="AB7" s="346" t="s">
        <v>582</v>
      </c>
      <c r="AC7" s="346" t="s">
        <v>583</v>
      </c>
    </row>
    <row r="8" spans="1:29">
      <c r="A8" s="368">
        <v>187</v>
      </c>
      <c r="B8" s="367" t="str">
        <f>_xlfn.IFNA(VLOOKUP(A8,'Lista de Parametros'!$C$5:$F$1000,4,FALSE),"")</f>
        <v>Sanitización Planeada</v>
      </c>
      <c r="C8" s="311"/>
      <c r="D8" s="312"/>
      <c r="E8" s="313"/>
      <c r="F8" s="330"/>
      <c r="G8" s="332"/>
      <c r="H8" s="313"/>
      <c r="I8" s="332"/>
      <c r="J8" s="332"/>
      <c r="K8" s="313"/>
      <c r="L8" s="332"/>
      <c r="M8" s="332"/>
      <c r="N8" s="313"/>
      <c r="O8" s="332"/>
      <c r="P8" s="332"/>
      <c r="Q8" s="313"/>
      <c r="R8" s="332"/>
      <c r="S8" s="332"/>
      <c r="T8" s="313"/>
      <c r="U8" s="332"/>
      <c r="V8" s="332"/>
      <c r="W8" s="313"/>
      <c r="X8" s="322">
        <f t="shared" ref="X8:X39" si="0">SUM(C8:W8)/60</f>
        <v>0</v>
      </c>
      <c r="AA8" s="159">
        <v>169</v>
      </c>
      <c r="AB8" s="159" t="s">
        <v>436</v>
      </c>
      <c r="AC8" s="159">
        <f t="shared" ref="AC8:AC23" si="1">SUMIF($A$8:$A$100,AA8,$X$8:$X$100)</f>
        <v>0</v>
      </c>
    </row>
    <row r="9" spans="1:29">
      <c r="A9" s="365">
        <v>175</v>
      </c>
      <c r="B9" s="367" t="str">
        <f>_xlfn.IFNA(VLOOKUP(A9,'Lista de Parametros'!$C$5:$F$1000,4,FALSE),"")</f>
        <v>Falta de aire comprimido (Problemas Internos)</v>
      </c>
      <c r="C9" s="293"/>
      <c r="D9" s="159"/>
      <c r="E9" s="314"/>
      <c r="F9" s="331"/>
      <c r="G9" s="159"/>
      <c r="H9" s="314"/>
      <c r="I9" s="159"/>
      <c r="J9" s="159"/>
      <c r="K9" s="314"/>
      <c r="L9" s="159"/>
      <c r="M9" s="159"/>
      <c r="N9" s="314"/>
      <c r="O9" s="159"/>
      <c r="P9" s="159"/>
      <c r="Q9" s="314"/>
      <c r="R9" s="159"/>
      <c r="S9" s="159"/>
      <c r="T9" s="314"/>
      <c r="U9" s="159"/>
      <c r="V9" s="159"/>
      <c r="W9" s="314"/>
      <c r="X9" s="322">
        <f t="shared" si="0"/>
        <v>0</v>
      </c>
      <c r="AA9" s="159">
        <v>162</v>
      </c>
      <c r="AB9" s="159" t="s">
        <v>437</v>
      </c>
      <c r="AC9" s="159">
        <f t="shared" si="1"/>
        <v>0</v>
      </c>
    </row>
    <row r="10" spans="1:29">
      <c r="A10" s="365">
        <v>234</v>
      </c>
      <c r="B10" s="367" t="str">
        <f>_xlfn.IFNA(VLOOKUP(A10,'Lista de Parametros'!$C$5:$F$1000,4,FALSE),"")</f>
        <v>Ajuste de sello de tapas</v>
      </c>
      <c r="C10" s="293"/>
      <c r="D10" s="159"/>
      <c r="E10" s="314"/>
      <c r="F10" s="331"/>
      <c r="G10" s="159"/>
      <c r="H10" s="314"/>
      <c r="I10" s="159"/>
      <c r="J10" s="159"/>
      <c r="K10" s="314"/>
      <c r="L10" s="159"/>
      <c r="M10" s="159"/>
      <c r="N10" s="314"/>
      <c r="O10" s="159"/>
      <c r="P10" s="159"/>
      <c r="Q10" s="314"/>
      <c r="R10" s="159"/>
      <c r="S10" s="159"/>
      <c r="T10" s="314"/>
      <c r="U10" s="159"/>
      <c r="V10" s="159"/>
      <c r="W10" s="314"/>
      <c r="X10" s="322">
        <f t="shared" si="0"/>
        <v>0</v>
      </c>
      <c r="AA10" s="159">
        <v>171</v>
      </c>
      <c r="AB10" s="159" t="s">
        <v>421</v>
      </c>
      <c r="AC10" s="159">
        <f t="shared" si="1"/>
        <v>0</v>
      </c>
    </row>
    <row r="11" spans="1:29">
      <c r="A11" s="365">
        <v>160</v>
      </c>
      <c r="B11" s="367" t="str">
        <f>_xlfn.IFNA(VLOOKUP(A11,'Lista de Parametros'!$C$5:$F$1000,4,FALSE),"")</f>
        <v>No ordenes de producción</v>
      </c>
      <c r="C11" s="293"/>
      <c r="D11" s="159"/>
      <c r="E11" s="314"/>
      <c r="F11" s="331"/>
      <c r="G11" s="159"/>
      <c r="H11" s="314"/>
      <c r="I11" s="159"/>
      <c r="J11" s="159"/>
      <c r="K11" s="314"/>
      <c r="L11" s="159"/>
      <c r="M11" s="159"/>
      <c r="N11" s="314"/>
      <c r="O11" s="159"/>
      <c r="P11" s="159"/>
      <c r="Q11" s="314"/>
      <c r="R11" s="159"/>
      <c r="S11" s="159"/>
      <c r="T11" s="314"/>
      <c r="U11" s="159"/>
      <c r="V11" s="159"/>
      <c r="W11" s="314"/>
      <c r="X11" s="322">
        <f t="shared" si="0"/>
        <v>0</v>
      </c>
      <c r="AA11" s="159">
        <v>165</v>
      </c>
      <c r="AB11" s="159" t="s">
        <v>432</v>
      </c>
      <c r="AC11" s="159">
        <f t="shared" si="1"/>
        <v>0</v>
      </c>
    </row>
    <row r="12" spans="1:29">
      <c r="A12" s="365">
        <v>93</v>
      </c>
      <c r="B12" s="367" t="str">
        <f>_xlfn.IFNA(VLOOKUP(A12,'Lista de Parametros'!$C$5:$F$1000,4,FALSE),"")</f>
        <v>Arranque de línea</v>
      </c>
      <c r="C12" s="293"/>
      <c r="D12" s="159"/>
      <c r="E12" s="314"/>
      <c r="F12" s="331"/>
      <c r="G12" s="159"/>
      <c r="H12" s="314"/>
      <c r="I12" s="159"/>
      <c r="J12" s="159"/>
      <c r="K12" s="314"/>
      <c r="L12" s="159"/>
      <c r="M12" s="159"/>
      <c r="N12" s="314"/>
      <c r="O12" s="159"/>
      <c r="P12" s="159"/>
      <c r="Q12" s="314"/>
      <c r="R12" s="159"/>
      <c r="S12" s="159"/>
      <c r="T12" s="314"/>
      <c r="U12" s="159"/>
      <c r="V12" s="159"/>
      <c r="W12" s="314"/>
      <c r="X12" s="322">
        <f t="shared" si="0"/>
        <v>0</v>
      </c>
      <c r="AA12" s="159">
        <v>157</v>
      </c>
      <c r="AB12" s="159" t="s">
        <v>859</v>
      </c>
      <c r="AC12" s="159">
        <f t="shared" si="1"/>
        <v>0</v>
      </c>
    </row>
    <row r="13" spans="1:29">
      <c r="A13" s="365">
        <v>250</v>
      </c>
      <c r="B13" s="367" t="str">
        <f>_xlfn.IFNA(VLOOKUP(A13,'Lista de Parametros'!$C$5:$F$1000,4,FALSE),"")</f>
        <v>Ajuste de dosificación (peso)</v>
      </c>
      <c r="C13" s="293"/>
      <c r="D13" s="159"/>
      <c r="E13" s="314"/>
      <c r="F13" s="331"/>
      <c r="G13" s="159"/>
      <c r="H13" s="314"/>
      <c r="I13" s="159"/>
      <c r="J13" s="159"/>
      <c r="K13" s="314"/>
      <c r="L13" s="159"/>
      <c r="M13" s="159"/>
      <c r="N13" s="314"/>
      <c r="O13" s="159"/>
      <c r="P13" s="159"/>
      <c r="Q13" s="314"/>
      <c r="R13" s="159"/>
      <c r="S13" s="159"/>
      <c r="T13" s="314"/>
      <c r="U13" s="159"/>
      <c r="V13" s="159"/>
      <c r="W13" s="314"/>
      <c r="X13" s="322">
        <f t="shared" si="0"/>
        <v>0</v>
      </c>
      <c r="AA13" s="159">
        <v>167</v>
      </c>
      <c r="AB13" s="159" t="s">
        <v>434</v>
      </c>
      <c r="AC13" s="159">
        <f t="shared" si="1"/>
        <v>0</v>
      </c>
    </row>
    <row r="14" spans="1:29">
      <c r="A14" s="365">
        <v>230</v>
      </c>
      <c r="B14" s="367" t="str">
        <f>_xlfn.IFNA(VLOOKUP(A14,'Lista de Parametros'!$C$5:$F$1000,4,FALSE),"")</f>
        <v>Ajuste de sellos verticales</v>
      </c>
      <c r="C14" s="293"/>
      <c r="D14" s="159"/>
      <c r="E14" s="314"/>
      <c r="F14" s="331"/>
      <c r="G14" s="159"/>
      <c r="H14" s="314"/>
      <c r="I14" s="159"/>
      <c r="J14" s="159"/>
      <c r="K14" s="314"/>
      <c r="L14" s="159"/>
      <c r="M14" s="159"/>
      <c r="N14" s="314"/>
      <c r="O14" s="159"/>
      <c r="P14" s="159"/>
      <c r="Q14" s="314"/>
      <c r="R14" s="159"/>
      <c r="S14" s="159"/>
      <c r="T14" s="314"/>
      <c r="U14" s="159"/>
      <c r="V14" s="159"/>
      <c r="W14" s="314"/>
      <c r="X14" s="322">
        <f t="shared" si="0"/>
        <v>0</v>
      </c>
      <c r="AA14" s="159">
        <v>159</v>
      </c>
      <c r="AB14" s="159" t="s">
        <v>861</v>
      </c>
      <c r="AC14" s="159">
        <f t="shared" si="1"/>
        <v>0</v>
      </c>
    </row>
    <row r="15" spans="1:29">
      <c r="A15" s="365">
        <v>191</v>
      </c>
      <c r="B15" s="367" t="str">
        <f>_xlfn.IFNA(VLOOKUP(A15,'Lista de Parametros'!$C$5:$F$1000,4,FALSE),"")</f>
        <v>Limpieza Inesperada</v>
      </c>
      <c r="C15" s="293"/>
      <c r="D15" s="159"/>
      <c r="E15" s="314"/>
      <c r="F15" s="331"/>
      <c r="G15" s="159"/>
      <c r="H15" s="314"/>
      <c r="I15" s="159"/>
      <c r="J15" s="159"/>
      <c r="K15" s="314"/>
      <c r="L15" s="159"/>
      <c r="M15" s="159"/>
      <c r="N15" s="314"/>
      <c r="O15" s="159"/>
      <c r="P15" s="159"/>
      <c r="Q15" s="314"/>
      <c r="R15" s="159"/>
      <c r="S15" s="159"/>
      <c r="T15" s="314"/>
      <c r="U15" s="159"/>
      <c r="V15" s="159"/>
      <c r="W15" s="314"/>
      <c r="X15" s="322">
        <f t="shared" si="0"/>
        <v>0</v>
      </c>
      <c r="AA15" s="159">
        <v>168</v>
      </c>
      <c r="AB15" s="159" t="s">
        <v>427</v>
      </c>
      <c r="AC15" s="159">
        <f t="shared" si="1"/>
        <v>0</v>
      </c>
    </row>
    <row r="16" spans="1:29">
      <c r="A16" s="365">
        <v>161</v>
      </c>
      <c r="B16" s="367" t="str">
        <f>_xlfn.IFNA(VLOOKUP(A16,'Lista de Parametros'!$C$5:$F$1000,4,FALSE),"")</f>
        <v>Cuellos de botella conocidos en areas de Proceso.</v>
      </c>
      <c r="C16" s="293"/>
      <c r="D16" s="159"/>
      <c r="E16" s="314"/>
      <c r="F16" s="331"/>
      <c r="G16" s="159"/>
      <c r="H16" s="314"/>
      <c r="I16" s="159"/>
      <c r="J16" s="159"/>
      <c r="K16" s="314"/>
      <c r="L16" s="159"/>
      <c r="M16" s="159"/>
      <c r="N16" s="314"/>
      <c r="O16" s="159"/>
      <c r="P16" s="159"/>
      <c r="Q16" s="314"/>
      <c r="R16" s="159"/>
      <c r="S16" s="159"/>
      <c r="T16" s="314"/>
      <c r="U16" s="159"/>
      <c r="V16" s="159"/>
      <c r="W16" s="314"/>
      <c r="X16" s="322">
        <f t="shared" si="0"/>
        <v>0</v>
      </c>
      <c r="AA16" s="159">
        <v>161</v>
      </c>
      <c r="AB16" s="159" t="s">
        <v>429</v>
      </c>
      <c r="AC16" s="159">
        <f t="shared" si="1"/>
        <v>0</v>
      </c>
    </row>
    <row r="17" spans="1:29">
      <c r="A17" s="365">
        <v>82</v>
      </c>
      <c r="B17" s="367" t="str">
        <f>_xlfn.IFNA(VLOOKUP(A17,'Lista de Parametros'!$C$5:$F$1000,4,FALSE),"")</f>
        <v>Cambio de Laminado</v>
      </c>
      <c r="C17" s="293"/>
      <c r="D17" s="159"/>
      <c r="E17" s="314"/>
      <c r="F17" s="331"/>
      <c r="G17" s="159"/>
      <c r="H17" s="314"/>
      <c r="I17" s="159"/>
      <c r="J17" s="159"/>
      <c r="K17" s="314"/>
      <c r="L17" s="159"/>
      <c r="M17" s="159"/>
      <c r="N17" s="314"/>
      <c r="O17" s="159"/>
      <c r="P17" s="159"/>
      <c r="Q17" s="314"/>
      <c r="R17" s="159"/>
      <c r="S17" s="159"/>
      <c r="T17" s="314"/>
      <c r="U17" s="159"/>
      <c r="V17" s="159"/>
      <c r="W17" s="314"/>
      <c r="X17" s="322">
        <f t="shared" si="0"/>
        <v>0</v>
      </c>
      <c r="AA17" s="159">
        <v>170</v>
      </c>
      <c r="AB17" s="159" t="s">
        <v>430</v>
      </c>
      <c r="AC17" s="159">
        <f t="shared" si="1"/>
        <v>0</v>
      </c>
    </row>
    <row r="18" spans="1:29">
      <c r="A18" s="365">
        <v>224</v>
      </c>
      <c r="B18" s="367" t="str">
        <f>_xlfn.IFNA(VLOOKUP(A18,'Lista de Parametros'!$C$5:$F$1000,4,FALSE),"")</f>
        <v>Ajuste de Codificador Willet</v>
      </c>
      <c r="C18" s="293"/>
      <c r="D18" s="159"/>
      <c r="E18" s="314"/>
      <c r="F18" s="331"/>
      <c r="G18" s="159"/>
      <c r="H18" s="314"/>
      <c r="I18" s="159"/>
      <c r="J18" s="159"/>
      <c r="K18" s="314"/>
      <c r="L18" s="159"/>
      <c r="M18" s="159"/>
      <c r="N18" s="314"/>
      <c r="O18" s="159"/>
      <c r="P18" s="159"/>
      <c r="Q18" s="314"/>
      <c r="R18" s="159"/>
      <c r="S18" s="159"/>
      <c r="T18" s="314"/>
      <c r="U18" s="159"/>
      <c r="V18" s="159"/>
      <c r="W18" s="314"/>
      <c r="X18" s="322">
        <f t="shared" si="0"/>
        <v>0</v>
      </c>
      <c r="AA18" s="159">
        <v>164</v>
      </c>
      <c r="AB18" s="159" t="s">
        <v>423</v>
      </c>
      <c r="AC18" s="159">
        <f t="shared" si="1"/>
        <v>0</v>
      </c>
    </row>
    <row r="19" spans="1:29">
      <c r="A19" s="365">
        <v>166</v>
      </c>
      <c r="B19" s="367" t="str">
        <f>_xlfn.IFNA(VLOOKUP(A19,'Lista de Parametros'!$C$5:$F$1000,4,FALSE),"")</f>
        <v>Mover personal a actividades fuera de la Línea.</v>
      </c>
      <c r="C19" s="293"/>
      <c r="D19" s="159"/>
      <c r="E19" s="314"/>
      <c r="F19" s="331"/>
      <c r="G19" s="159"/>
      <c r="H19" s="314"/>
      <c r="I19" s="159"/>
      <c r="J19" s="159"/>
      <c r="K19" s="314"/>
      <c r="L19" s="159"/>
      <c r="M19" s="159"/>
      <c r="N19" s="314"/>
      <c r="O19" s="159"/>
      <c r="P19" s="159"/>
      <c r="Q19" s="314"/>
      <c r="R19" s="159"/>
      <c r="S19" s="159"/>
      <c r="T19" s="314"/>
      <c r="U19" s="159"/>
      <c r="V19" s="159"/>
      <c r="W19" s="314"/>
      <c r="X19" s="322">
        <f t="shared" si="0"/>
        <v>0</v>
      </c>
      <c r="AA19" s="159">
        <v>629</v>
      </c>
      <c r="AB19" s="159" t="s">
        <v>862</v>
      </c>
      <c r="AC19" s="159">
        <f t="shared" si="1"/>
        <v>0</v>
      </c>
    </row>
    <row r="20" spans="1:29">
      <c r="A20" s="365">
        <v>163</v>
      </c>
      <c r="B20" s="367" t="str">
        <f>_xlfn.IFNA(VLOOKUP(A20,'Lista de Parametros'!$C$5:$F$1000,4,FALSE),"")</f>
        <v>Mover personal a otra líneas</v>
      </c>
      <c r="C20" s="293"/>
      <c r="D20" s="159"/>
      <c r="E20" s="314"/>
      <c r="F20" s="331"/>
      <c r="G20" s="159"/>
      <c r="H20" s="314"/>
      <c r="I20" s="159"/>
      <c r="J20" s="159"/>
      <c r="K20" s="314"/>
      <c r="L20" s="159"/>
      <c r="M20" s="159"/>
      <c r="N20" s="314"/>
      <c r="O20" s="159"/>
      <c r="P20" s="159"/>
      <c r="Q20" s="314"/>
      <c r="R20" s="159"/>
      <c r="S20" s="159"/>
      <c r="T20" s="314"/>
      <c r="U20" s="159"/>
      <c r="V20" s="159"/>
      <c r="W20" s="314"/>
      <c r="X20" s="322">
        <f t="shared" si="0"/>
        <v>0</v>
      </c>
      <c r="AA20" s="159">
        <v>166</v>
      </c>
      <c r="AB20" s="159" t="s">
        <v>425</v>
      </c>
      <c r="AC20" s="159">
        <f t="shared" si="1"/>
        <v>0</v>
      </c>
    </row>
    <row r="21" spans="1:29">
      <c r="A21" s="365">
        <v>147</v>
      </c>
      <c r="B21" s="367" t="str">
        <f>_xlfn.IFNA(VLOOKUP(A21,'Lista de Parametros'!$C$5:$F$1000,4,FALSE),"")</f>
        <v>Defectos mecánicos de máquina</v>
      </c>
      <c r="C21" s="293"/>
      <c r="D21" s="159"/>
      <c r="E21" s="314"/>
      <c r="F21" s="331"/>
      <c r="G21" s="159"/>
      <c r="H21" s="314"/>
      <c r="I21" s="159"/>
      <c r="J21" s="159"/>
      <c r="K21" s="314"/>
      <c r="L21" s="159"/>
      <c r="M21" s="159"/>
      <c r="N21" s="314"/>
      <c r="O21" s="159"/>
      <c r="P21" s="159"/>
      <c r="Q21" s="314"/>
      <c r="R21" s="159"/>
      <c r="S21" s="159"/>
      <c r="T21" s="314"/>
      <c r="U21" s="159"/>
      <c r="V21" s="159"/>
      <c r="W21" s="314"/>
      <c r="X21" s="322">
        <f t="shared" si="0"/>
        <v>0</v>
      </c>
      <c r="AA21" s="159">
        <v>158</v>
      </c>
      <c r="AB21" s="159" t="s">
        <v>863</v>
      </c>
      <c r="AC21" s="159">
        <f>SUMIF($A$8:$A$100,AA21,$X$8:$X$100)</f>
        <v>0</v>
      </c>
    </row>
    <row r="22" spans="1:29">
      <c r="A22" s="365">
        <v>159</v>
      </c>
      <c r="B22" s="367" t="str">
        <f>_xlfn.IFNA(VLOOKUP(A22,'Lista de Parametros'!$C$5:$F$1000,4,FALSE),"")</f>
        <v>Programación fin de semana</v>
      </c>
      <c r="C22" s="293"/>
      <c r="D22" s="159"/>
      <c r="E22" s="314"/>
      <c r="F22" s="331"/>
      <c r="G22" s="159"/>
      <c r="H22" s="314"/>
      <c r="I22" s="159"/>
      <c r="J22" s="159"/>
      <c r="K22" s="314"/>
      <c r="L22" s="159"/>
      <c r="M22" s="159"/>
      <c r="N22" s="314"/>
      <c r="O22" s="159"/>
      <c r="P22" s="159"/>
      <c r="Q22" s="314"/>
      <c r="R22" s="159"/>
      <c r="S22" s="159"/>
      <c r="T22" s="314"/>
      <c r="U22" s="159"/>
      <c r="V22" s="159"/>
      <c r="W22" s="314"/>
      <c r="X22" s="322">
        <f t="shared" si="0"/>
        <v>0</v>
      </c>
      <c r="AA22" s="159">
        <v>628</v>
      </c>
      <c r="AB22" s="159" t="s">
        <v>864</v>
      </c>
      <c r="AC22" s="159">
        <f t="shared" si="1"/>
        <v>0</v>
      </c>
    </row>
    <row r="23" spans="1:29">
      <c r="A23" s="365"/>
      <c r="B23" s="367" t="str">
        <f>_xlfn.IFNA(VLOOKUP(A23,'Lista de Parametros'!$C$5:$F$1000,4,FALSE),"")</f>
        <v/>
      </c>
      <c r="C23" s="293"/>
      <c r="D23" s="159"/>
      <c r="E23" s="314"/>
      <c r="F23" s="331"/>
      <c r="G23" s="159"/>
      <c r="H23" s="314"/>
      <c r="I23" s="159"/>
      <c r="J23" s="159"/>
      <c r="K23" s="314"/>
      <c r="L23" s="159"/>
      <c r="M23" s="159"/>
      <c r="N23" s="314"/>
      <c r="O23" s="159"/>
      <c r="P23" s="159"/>
      <c r="Q23" s="314"/>
      <c r="R23" s="159"/>
      <c r="S23" s="159"/>
      <c r="T23" s="314"/>
      <c r="U23" s="159"/>
      <c r="V23" s="159"/>
      <c r="W23" s="314"/>
      <c r="X23" s="322">
        <f t="shared" si="0"/>
        <v>0</v>
      </c>
      <c r="AA23" s="159">
        <v>946</v>
      </c>
      <c r="AB23" s="159" t="s">
        <v>906</v>
      </c>
      <c r="AC23" s="159">
        <f t="shared" si="1"/>
        <v>0</v>
      </c>
    </row>
    <row r="24" spans="1:29">
      <c r="A24" s="365"/>
      <c r="B24" s="367" t="str">
        <f>_xlfn.IFNA(VLOOKUP(A24,'Lista de Parametros'!$C$5:$F$1000,4,FALSE),"")</f>
        <v/>
      </c>
      <c r="C24" s="293"/>
      <c r="D24" s="159"/>
      <c r="E24" s="314"/>
      <c r="F24" s="331"/>
      <c r="G24" s="159"/>
      <c r="H24" s="314"/>
      <c r="I24" s="159"/>
      <c r="J24" s="159"/>
      <c r="K24" s="314"/>
      <c r="L24" s="159"/>
      <c r="M24" s="159"/>
      <c r="N24" s="314"/>
      <c r="O24" s="159"/>
      <c r="P24" s="159"/>
      <c r="Q24" s="314"/>
      <c r="R24" s="159"/>
      <c r="S24" s="159"/>
      <c r="T24" s="314"/>
      <c r="U24" s="159"/>
      <c r="V24" s="159"/>
      <c r="W24" s="314"/>
      <c r="X24" s="322">
        <f t="shared" si="0"/>
        <v>0</v>
      </c>
      <c r="AA24" s="159">
        <v>160</v>
      </c>
      <c r="AB24" s="159" t="s">
        <v>435</v>
      </c>
      <c r="AC24" s="159">
        <f>SUMIF($A$8:$A$100,AA24,$X$8:$X$100)</f>
        <v>0</v>
      </c>
    </row>
    <row r="25" spans="1:29">
      <c r="A25" s="365"/>
      <c r="B25" s="367" t="str">
        <f>_xlfn.IFNA(VLOOKUP(A25,'Lista de Parametros'!$C$5:$F$1000,4,FALSE),"")</f>
        <v/>
      </c>
      <c r="C25" s="293"/>
      <c r="D25" s="159"/>
      <c r="E25" s="314"/>
      <c r="F25" s="331"/>
      <c r="G25" s="159"/>
      <c r="H25" s="314"/>
      <c r="I25" s="159"/>
      <c r="J25" s="159"/>
      <c r="K25" s="314"/>
      <c r="L25" s="159"/>
      <c r="M25" s="159"/>
      <c r="N25" s="314"/>
      <c r="O25" s="159"/>
      <c r="P25" s="159"/>
      <c r="Q25" s="314"/>
      <c r="R25" s="159"/>
      <c r="S25" s="159"/>
      <c r="T25" s="314"/>
      <c r="U25" s="159"/>
      <c r="V25" s="159"/>
      <c r="W25" s="314"/>
      <c r="X25" s="322">
        <f t="shared" si="0"/>
        <v>0</v>
      </c>
      <c r="AA25" s="605" t="s">
        <v>584</v>
      </c>
      <c r="AB25" s="606"/>
      <c r="AC25" s="159">
        <f>SUM(AC8:AC24)</f>
        <v>0</v>
      </c>
    </row>
    <row r="26" spans="1:29">
      <c r="A26" s="365"/>
      <c r="B26" s="367" t="str">
        <f>_xlfn.IFNA(VLOOKUP(A26,'Lista de Parametros'!$C$5:$F$1000,4,FALSE),"")</f>
        <v/>
      </c>
      <c r="C26" s="293"/>
      <c r="D26" s="159"/>
      <c r="E26" s="314"/>
      <c r="F26" s="331"/>
      <c r="G26" s="159"/>
      <c r="H26" s="314"/>
      <c r="I26" s="159"/>
      <c r="J26" s="159"/>
      <c r="K26" s="314"/>
      <c r="L26" s="159"/>
      <c r="M26" s="159"/>
      <c r="N26" s="314"/>
      <c r="O26" s="159"/>
      <c r="P26" s="159"/>
      <c r="Q26" s="314"/>
      <c r="R26" s="159"/>
      <c r="S26" s="159"/>
      <c r="T26" s="314"/>
      <c r="U26" s="159"/>
      <c r="V26" s="159"/>
      <c r="W26" s="314"/>
      <c r="X26" s="322">
        <f t="shared" si="0"/>
        <v>0</v>
      </c>
    </row>
    <row r="27" spans="1:29">
      <c r="A27" s="365"/>
      <c r="B27" s="367" t="str">
        <f>_xlfn.IFNA(VLOOKUP(A27,'Lista de Parametros'!$C$5:$F$1000,4,FALSE),"")</f>
        <v/>
      </c>
      <c r="C27" s="293"/>
      <c r="D27" s="159"/>
      <c r="E27" s="314"/>
      <c r="F27" s="331"/>
      <c r="G27" s="159"/>
      <c r="H27" s="314"/>
      <c r="I27" s="159"/>
      <c r="J27" s="159"/>
      <c r="K27" s="314"/>
      <c r="L27" s="159"/>
      <c r="M27" s="159"/>
      <c r="N27" s="314"/>
      <c r="O27" s="159"/>
      <c r="P27" s="159"/>
      <c r="Q27" s="314"/>
      <c r="R27" s="159"/>
      <c r="S27" s="159"/>
      <c r="T27" s="314"/>
      <c r="U27" s="159"/>
      <c r="V27" s="159"/>
      <c r="W27" s="314"/>
      <c r="X27" s="322">
        <f t="shared" si="0"/>
        <v>0</v>
      </c>
    </row>
    <row r="28" spans="1:29">
      <c r="A28" s="365"/>
      <c r="B28" s="367" t="str">
        <f>_xlfn.IFNA(VLOOKUP(A28,'Lista de Parametros'!$C$5:$F$1000,4,FALSE),"")</f>
        <v/>
      </c>
      <c r="C28" s="293"/>
      <c r="D28" s="159"/>
      <c r="E28" s="314"/>
      <c r="F28" s="331"/>
      <c r="G28" s="159"/>
      <c r="H28" s="314"/>
      <c r="I28" s="159"/>
      <c r="J28" s="159"/>
      <c r="K28" s="314"/>
      <c r="L28" s="159"/>
      <c r="M28" s="159"/>
      <c r="N28" s="314"/>
      <c r="O28" s="159"/>
      <c r="P28" s="159"/>
      <c r="Q28" s="314"/>
      <c r="R28" s="159"/>
      <c r="S28" s="159"/>
      <c r="T28" s="314"/>
      <c r="U28" s="159"/>
      <c r="V28" s="159"/>
      <c r="W28" s="314"/>
      <c r="X28" s="322">
        <f t="shared" si="0"/>
        <v>0</v>
      </c>
    </row>
    <row r="29" spans="1:29">
      <c r="A29" s="365"/>
      <c r="B29" s="367" t="str">
        <f>_xlfn.IFNA(VLOOKUP(A29,'Lista de Parametros'!$C$5:$F$1000,4,FALSE),"")</f>
        <v/>
      </c>
      <c r="C29" s="293"/>
      <c r="D29" s="159"/>
      <c r="E29" s="314"/>
      <c r="F29" s="331"/>
      <c r="G29" s="159"/>
      <c r="H29" s="314"/>
      <c r="I29" s="159"/>
      <c r="J29" s="159"/>
      <c r="K29" s="314"/>
      <c r="L29" s="159"/>
      <c r="M29" s="159"/>
      <c r="N29" s="314"/>
      <c r="O29" s="159"/>
      <c r="P29" s="159"/>
      <c r="Q29" s="314"/>
      <c r="R29" s="159"/>
      <c r="S29" s="159"/>
      <c r="T29" s="314"/>
      <c r="U29" s="159"/>
      <c r="V29" s="159"/>
      <c r="W29" s="314"/>
      <c r="X29" s="322">
        <f t="shared" si="0"/>
        <v>0</v>
      </c>
    </row>
    <row r="30" spans="1:29">
      <c r="A30" s="365"/>
      <c r="B30" s="367" t="str">
        <f>_xlfn.IFNA(VLOOKUP(A30,'Lista de Parametros'!$C$5:$F$1000,4,FALSE),"")</f>
        <v/>
      </c>
      <c r="C30" s="293"/>
      <c r="D30" s="159"/>
      <c r="E30" s="314"/>
      <c r="F30" s="331"/>
      <c r="G30" s="159"/>
      <c r="H30" s="314"/>
      <c r="I30" s="159"/>
      <c r="J30" s="159"/>
      <c r="K30" s="314"/>
      <c r="L30" s="159"/>
      <c r="M30" s="159"/>
      <c r="N30" s="314"/>
      <c r="O30" s="159"/>
      <c r="P30" s="159"/>
      <c r="Q30" s="314"/>
      <c r="R30" s="159"/>
      <c r="S30" s="159"/>
      <c r="T30" s="314"/>
      <c r="U30" s="159"/>
      <c r="V30" s="159"/>
      <c r="W30" s="314"/>
      <c r="X30" s="322">
        <f t="shared" si="0"/>
        <v>0</v>
      </c>
    </row>
    <row r="31" spans="1:29">
      <c r="A31" s="365"/>
      <c r="B31" s="367" t="str">
        <f>_xlfn.IFNA(VLOOKUP(A31,'Lista de Parametros'!$C$5:$F$1000,4,FALSE),"")</f>
        <v/>
      </c>
      <c r="C31" s="293"/>
      <c r="D31" s="159"/>
      <c r="E31" s="314"/>
      <c r="F31" s="331"/>
      <c r="G31" s="159"/>
      <c r="H31" s="314"/>
      <c r="I31" s="159"/>
      <c r="J31" s="159"/>
      <c r="K31" s="314"/>
      <c r="L31" s="159"/>
      <c r="M31" s="159"/>
      <c r="N31" s="314"/>
      <c r="O31" s="159"/>
      <c r="P31" s="159"/>
      <c r="Q31" s="314"/>
      <c r="R31" s="159"/>
      <c r="S31" s="159"/>
      <c r="T31" s="314"/>
      <c r="U31" s="159"/>
      <c r="V31" s="159"/>
      <c r="W31" s="314"/>
      <c r="X31" s="322">
        <f t="shared" si="0"/>
        <v>0</v>
      </c>
    </row>
    <row r="32" spans="1:29">
      <c r="A32" s="365"/>
      <c r="B32" s="367" t="str">
        <f>_xlfn.IFNA(VLOOKUP(A32,'Lista de Parametros'!$C$5:$F$1000,4,FALSE),"")</f>
        <v/>
      </c>
      <c r="C32" s="293"/>
      <c r="D32" s="159"/>
      <c r="E32" s="314"/>
      <c r="F32" s="331"/>
      <c r="G32" s="159"/>
      <c r="H32" s="314"/>
      <c r="I32" s="159"/>
      <c r="J32" s="159"/>
      <c r="K32" s="314"/>
      <c r="L32" s="159"/>
      <c r="M32" s="159"/>
      <c r="N32" s="314"/>
      <c r="O32" s="159"/>
      <c r="P32" s="159"/>
      <c r="Q32" s="314"/>
      <c r="R32" s="159"/>
      <c r="S32" s="159"/>
      <c r="T32" s="314"/>
      <c r="U32" s="159"/>
      <c r="V32" s="159"/>
      <c r="W32" s="314"/>
      <c r="X32" s="322">
        <f t="shared" si="0"/>
        <v>0</v>
      </c>
    </row>
    <row r="33" spans="1:24">
      <c r="A33" s="365"/>
      <c r="B33" s="367" t="str">
        <f>_xlfn.IFNA(VLOOKUP(A33,'Lista de Parametros'!$C$5:$F$1000,4,FALSE),"")</f>
        <v/>
      </c>
      <c r="C33" s="293"/>
      <c r="D33" s="159"/>
      <c r="E33" s="314"/>
      <c r="F33" s="331"/>
      <c r="G33" s="159"/>
      <c r="H33" s="314"/>
      <c r="I33" s="159"/>
      <c r="J33" s="159"/>
      <c r="K33" s="314"/>
      <c r="L33" s="159"/>
      <c r="M33" s="159"/>
      <c r="N33" s="314"/>
      <c r="O33" s="159"/>
      <c r="P33" s="159"/>
      <c r="Q33" s="314"/>
      <c r="R33" s="159"/>
      <c r="S33" s="159"/>
      <c r="T33" s="314"/>
      <c r="U33" s="159"/>
      <c r="V33" s="159"/>
      <c r="W33" s="314"/>
      <c r="X33" s="322">
        <f t="shared" si="0"/>
        <v>0</v>
      </c>
    </row>
    <row r="34" spans="1:24">
      <c r="A34" s="365"/>
      <c r="B34" s="367" t="str">
        <f>_xlfn.IFNA(VLOOKUP(A34,'Lista de Parametros'!$C$5:$F$1000,4,FALSE),"")</f>
        <v/>
      </c>
      <c r="C34" s="293"/>
      <c r="D34" s="159"/>
      <c r="E34" s="314"/>
      <c r="F34" s="331"/>
      <c r="G34" s="159"/>
      <c r="H34" s="314"/>
      <c r="I34" s="159"/>
      <c r="J34" s="159"/>
      <c r="K34" s="314"/>
      <c r="L34" s="159"/>
      <c r="M34" s="159"/>
      <c r="N34" s="314"/>
      <c r="O34" s="159"/>
      <c r="P34" s="159"/>
      <c r="Q34" s="314"/>
      <c r="R34" s="159"/>
      <c r="S34" s="159"/>
      <c r="T34" s="314"/>
      <c r="U34" s="159"/>
      <c r="V34" s="159"/>
      <c r="W34" s="314"/>
      <c r="X34" s="322">
        <f t="shared" si="0"/>
        <v>0</v>
      </c>
    </row>
    <row r="35" spans="1:24">
      <c r="A35" s="365"/>
      <c r="B35" s="367" t="str">
        <f>_xlfn.IFNA(VLOOKUP(A35,'Lista de Parametros'!$C$5:$F$1000,4,FALSE),"")</f>
        <v/>
      </c>
      <c r="C35" s="293"/>
      <c r="D35" s="159"/>
      <c r="E35" s="314"/>
      <c r="F35" s="331"/>
      <c r="G35" s="159"/>
      <c r="H35" s="314"/>
      <c r="I35" s="159"/>
      <c r="J35" s="159"/>
      <c r="K35" s="314"/>
      <c r="L35" s="159"/>
      <c r="M35" s="159"/>
      <c r="N35" s="314"/>
      <c r="O35" s="159"/>
      <c r="P35" s="159"/>
      <c r="Q35" s="314"/>
      <c r="R35" s="159"/>
      <c r="S35" s="159"/>
      <c r="T35" s="314"/>
      <c r="U35" s="159"/>
      <c r="V35" s="159"/>
      <c r="W35" s="314"/>
      <c r="X35" s="322">
        <f t="shared" si="0"/>
        <v>0</v>
      </c>
    </row>
    <row r="36" spans="1:24">
      <c r="A36" s="365"/>
      <c r="B36" s="367" t="str">
        <f>_xlfn.IFNA(VLOOKUP(A36,'Lista de Parametros'!$C$5:$F$1000,4,FALSE),"")</f>
        <v/>
      </c>
      <c r="C36" s="293"/>
      <c r="D36" s="159"/>
      <c r="E36" s="314"/>
      <c r="F36" s="331"/>
      <c r="G36" s="159"/>
      <c r="H36" s="314"/>
      <c r="I36" s="159"/>
      <c r="J36" s="159"/>
      <c r="K36" s="314"/>
      <c r="L36" s="159"/>
      <c r="M36" s="159"/>
      <c r="N36" s="314"/>
      <c r="O36" s="159"/>
      <c r="P36" s="159"/>
      <c r="Q36" s="314"/>
      <c r="R36" s="159"/>
      <c r="S36" s="159"/>
      <c r="T36" s="314"/>
      <c r="U36" s="159"/>
      <c r="V36" s="159"/>
      <c r="W36" s="314"/>
      <c r="X36" s="322">
        <f t="shared" si="0"/>
        <v>0</v>
      </c>
    </row>
    <row r="37" spans="1:24">
      <c r="A37" s="365"/>
      <c r="B37" s="367" t="str">
        <f>_xlfn.IFNA(VLOOKUP(A37,'Lista de Parametros'!$C$5:$F$1000,4,FALSE),"")</f>
        <v/>
      </c>
      <c r="C37" s="293"/>
      <c r="D37" s="159"/>
      <c r="E37" s="314"/>
      <c r="F37" s="331"/>
      <c r="G37" s="159"/>
      <c r="H37" s="314"/>
      <c r="I37" s="159"/>
      <c r="J37" s="159"/>
      <c r="K37" s="314"/>
      <c r="L37" s="159"/>
      <c r="M37" s="159"/>
      <c r="N37" s="314"/>
      <c r="O37" s="159"/>
      <c r="P37" s="159"/>
      <c r="Q37" s="314"/>
      <c r="R37" s="159"/>
      <c r="S37" s="159"/>
      <c r="T37" s="314"/>
      <c r="U37" s="159"/>
      <c r="V37" s="159"/>
      <c r="W37" s="314"/>
      <c r="X37" s="322">
        <f t="shared" si="0"/>
        <v>0</v>
      </c>
    </row>
    <row r="38" spans="1:24">
      <c r="A38" s="365"/>
      <c r="B38" s="367" t="str">
        <f>_xlfn.IFNA(VLOOKUP(A38,'Lista de Parametros'!$C$5:$F$1000,4,FALSE),"")</f>
        <v/>
      </c>
      <c r="C38" s="293"/>
      <c r="D38" s="159"/>
      <c r="E38" s="314"/>
      <c r="F38" s="331"/>
      <c r="G38" s="159"/>
      <c r="H38" s="314"/>
      <c r="I38" s="159"/>
      <c r="J38" s="159"/>
      <c r="K38" s="314"/>
      <c r="L38" s="159"/>
      <c r="M38" s="159"/>
      <c r="N38" s="314"/>
      <c r="O38" s="159"/>
      <c r="P38" s="159"/>
      <c r="Q38" s="314"/>
      <c r="R38" s="159"/>
      <c r="S38" s="159"/>
      <c r="T38" s="314"/>
      <c r="U38" s="159"/>
      <c r="V38" s="159"/>
      <c r="W38" s="314"/>
      <c r="X38" s="322">
        <f t="shared" si="0"/>
        <v>0</v>
      </c>
    </row>
    <row r="39" spans="1:24">
      <c r="A39" s="365"/>
      <c r="B39" s="367" t="str">
        <f>_xlfn.IFNA(VLOOKUP(A39,'Lista de Parametros'!$C$5:$F$1000,4,FALSE),"")</f>
        <v/>
      </c>
      <c r="C39" s="293"/>
      <c r="D39" s="159"/>
      <c r="E39" s="314"/>
      <c r="F39" s="331"/>
      <c r="G39" s="159"/>
      <c r="H39" s="314"/>
      <c r="I39" s="159"/>
      <c r="J39" s="159"/>
      <c r="K39" s="314"/>
      <c r="L39" s="159"/>
      <c r="M39" s="159"/>
      <c r="N39" s="314"/>
      <c r="O39" s="159"/>
      <c r="P39" s="159"/>
      <c r="Q39" s="314"/>
      <c r="R39" s="159"/>
      <c r="S39" s="159"/>
      <c r="T39" s="314"/>
      <c r="U39" s="159"/>
      <c r="V39" s="159"/>
      <c r="W39" s="314"/>
      <c r="X39" s="322">
        <f t="shared" si="0"/>
        <v>0</v>
      </c>
    </row>
    <row r="40" spans="1:24">
      <c r="A40" s="365"/>
      <c r="B40" s="367" t="str">
        <f>_xlfn.IFNA(VLOOKUP(A40,'Lista de Parametros'!$C$5:$F$1000,4,FALSE),"")</f>
        <v/>
      </c>
      <c r="C40" s="293"/>
      <c r="D40" s="159"/>
      <c r="E40" s="314"/>
      <c r="F40" s="331"/>
      <c r="G40" s="159"/>
      <c r="H40" s="314"/>
      <c r="I40" s="159"/>
      <c r="J40" s="159"/>
      <c r="K40" s="314"/>
      <c r="L40" s="159"/>
      <c r="M40" s="159"/>
      <c r="N40" s="314"/>
      <c r="O40" s="159"/>
      <c r="P40" s="159"/>
      <c r="Q40" s="314"/>
      <c r="R40" s="159"/>
      <c r="S40" s="159"/>
      <c r="T40" s="314"/>
      <c r="U40" s="159"/>
      <c r="V40" s="159"/>
      <c r="W40" s="314"/>
      <c r="X40" s="322">
        <f t="shared" ref="X40:X71" si="2">SUM(C40:W40)/60</f>
        <v>0</v>
      </c>
    </row>
    <row r="41" spans="1:24">
      <c r="A41" s="365"/>
      <c r="B41" s="367" t="str">
        <f>_xlfn.IFNA(VLOOKUP(A41,'Lista de Parametros'!$C$5:$F$1000,4,FALSE),"")</f>
        <v/>
      </c>
      <c r="C41" s="293"/>
      <c r="D41" s="159"/>
      <c r="E41" s="314"/>
      <c r="F41" s="331"/>
      <c r="G41" s="159"/>
      <c r="H41" s="314"/>
      <c r="I41" s="159"/>
      <c r="J41" s="159"/>
      <c r="K41" s="314"/>
      <c r="L41" s="159"/>
      <c r="M41" s="159"/>
      <c r="N41" s="314"/>
      <c r="O41" s="159"/>
      <c r="P41" s="159"/>
      <c r="Q41" s="314"/>
      <c r="R41" s="159"/>
      <c r="S41" s="159"/>
      <c r="T41" s="314"/>
      <c r="U41" s="159"/>
      <c r="V41" s="159"/>
      <c r="W41" s="314"/>
      <c r="X41" s="322">
        <f t="shared" si="2"/>
        <v>0</v>
      </c>
    </row>
    <row r="42" spans="1:24">
      <c r="A42" s="365"/>
      <c r="B42" s="367" t="str">
        <f>_xlfn.IFNA(VLOOKUP(A42,'Lista de Parametros'!$C$5:$F$1000,4,FALSE),"")</f>
        <v/>
      </c>
      <c r="C42" s="293"/>
      <c r="D42" s="159"/>
      <c r="E42" s="314"/>
      <c r="F42" s="331"/>
      <c r="G42" s="159"/>
      <c r="H42" s="314"/>
      <c r="I42" s="159"/>
      <c r="J42" s="159"/>
      <c r="K42" s="314"/>
      <c r="L42" s="159"/>
      <c r="M42" s="159"/>
      <c r="N42" s="314"/>
      <c r="O42" s="159"/>
      <c r="P42" s="159"/>
      <c r="Q42" s="314"/>
      <c r="R42" s="159"/>
      <c r="S42" s="159"/>
      <c r="T42" s="314"/>
      <c r="U42" s="159"/>
      <c r="V42" s="159"/>
      <c r="W42" s="314"/>
      <c r="X42" s="322">
        <f t="shared" si="2"/>
        <v>0</v>
      </c>
    </row>
    <row r="43" spans="1:24">
      <c r="A43" s="365"/>
      <c r="B43" s="367" t="str">
        <f>_xlfn.IFNA(VLOOKUP(A43,'Lista de Parametros'!$C$5:$F$1000,4,FALSE),"")</f>
        <v/>
      </c>
      <c r="C43" s="293"/>
      <c r="D43" s="159"/>
      <c r="E43" s="314"/>
      <c r="F43" s="331"/>
      <c r="G43" s="159"/>
      <c r="H43" s="314"/>
      <c r="I43" s="159"/>
      <c r="J43" s="159"/>
      <c r="K43" s="314"/>
      <c r="L43" s="159"/>
      <c r="M43" s="159"/>
      <c r="N43" s="314"/>
      <c r="O43" s="159"/>
      <c r="P43" s="159"/>
      <c r="Q43" s="314"/>
      <c r="R43" s="159"/>
      <c r="S43" s="159"/>
      <c r="T43" s="314"/>
      <c r="U43" s="159"/>
      <c r="V43" s="159"/>
      <c r="W43" s="314"/>
      <c r="X43" s="322">
        <f t="shared" si="2"/>
        <v>0</v>
      </c>
    </row>
    <row r="44" spans="1:24">
      <c r="A44" s="365"/>
      <c r="B44" s="367" t="str">
        <f>_xlfn.IFNA(VLOOKUP(A44,'Lista de Parametros'!$C$5:$F$1000,4,FALSE),"")</f>
        <v/>
      </c>
      <c r="C44" s="293"/>
      <c r="D44" s="159"/>
      <c r="E44" s="314"/>
      <c r="F44" s="331"/>
      <c r="G44" s="159"/>
      <c r="H44" s="314"/>
      <c r="I44" s="159"/>
      <c r="J44" s="159"/>
      <c r="K44" s="314"/>
      <c r="L44" s="159"/>
      <c r="M44" s="159"/>
      <c r="N44" s="314"/>
      <c r="O44" s="159"/>
      <c r="P44" s="159"/>
      <c r="Q44" s="314"/>
      <c r="R44" s="159"/>
      <c r="S44" s="159"/>
      <c r="T44" s="314"/>
      <c r="U44" s="159"/>
      <c r="V44" s="159"/>
      <c r="W44" s="314"/>
      <c r="X44" s="322">
        <f t="shared" si="2"/>
        <v>0</v>
      </c>
    </row>
    <row r="45" spans="1:24">
      <c r="A45" s="365"/>
      <c r="B45" s="367" t="str">
        <f>_xlfn.IFNA(VLOOKUP(A45,'Lista de Parametros'!$C$5:$F$1000,4,FALSE),"")</f>
        <v/>
      </c>
      <c r="C45" s="293"/>
      <c r="D45" s="159"/>
      <c r="E45" s="314"/>
      <c r="F45" s="331"/>
      <c r="G45" s="159"/>
      <c r="H45" s="314"/>
      <c r="I45" s="159"/>
      <c r="J45" s="159"/>
      <c r="K45" s="314"/>
      <c r="L45" s="159"/>
      <c r="M45" s="159"/>
      <c r="N45" s="314"/>
      <c r="O45" s="159"/>
      <c r="P45" s="159"/>
      <c r="Q45" s="314"/>
      <c r="R45" s="159"/>
      <c r="S45" s="159"/>
      <c r="T45" s="314"/>
      <c r="U45" s="159"/>
      <c r="V45" s="159"/>
      <c r="W45" s="314"/>
      <c r="X45" s="322">
        <f t="shared" si="2"/>
        <v>0</v>
      </c>
    </row>
    <row r="46" spans="1:24">
      <c r="A46" s="365"/>
      <c r="B46" s="367" t="str">
        <f>_xlfn.IFNA(VLOOKUP(A46,'Lista de Parametros'!$C$5:$F$1000,4,FALSE),"")</f>
        <v/>
      </c>
      <c r="C46" s="293"/>
      <c r="D46" s="159"/>
      <c r="E46" s="314"/>
      <c r="F46" s="331"/>
      <c r="G46" s="159"/>
      <c r="H46" s="314"/>
      <c r="I46" s="159"/>
      <c r="J46" s="159"/>
      <c r="K46" s="314"/>
      <c r="L46" s="159"/>
      <c r="M46" s="159"/>
      <c r="N46" s="314"/>
      <c r="O46" s="159"/>
      <c r="P46" s="159"/>
      <c r="Q46" s="314"/>
      <c r="R46" s="159"/>
      <c r="S46" s="159"/>
      <c r="T46" s="314"/>
      <c r="U46" s="159"/>
      <c r="V46" s="159"/>
      <c r="W46" s="314"/>
      <c r="X46" s="322">
        <f t="shared" si="2"/>
        <v>0</v>
      </c>
    </row>
    <row r="47" spans="1:24">
      <c r="A47" s="365"/>
      <c r="B47" s="367" t="str">
        <f>_xlfn.IFNA(VLOOKUP(A47,'Lista de Parametros'!$C$5:$F$1000,4,FALSE),"")</f>
        <v/>
      </c>
      <c r="C47" s="293"/>
      <c r="D47" s="159"/>
      <c r="E47" s="314"/>
      <c r="F47" s="331"/>
      <c r="G47" s="159"/>
      <c r="H47" s="314"/>
      <c r="I47" s="159"/>
      <c r="J47" s="159"/>
      <c r="K47" s="314"/>
      <c r="L47" s="159"/>
      <c r="M47" s="159"/>
      <c r="N47" s="314"/>
      <c r="O47" s="159"/>
      <c r="P47" s="159"/>
      <c r="Q47" s="314"/>
      <c r="R47" s="159"/>
      <c r="S47" s="159"/>
      <c r="T47" s="314"/>
      <c r="U47" s="159"/>
      <c r="V47" s="159"/>
      <c r="W47" s="314"/>
      <c r="X47" s="322">
        <f t="shared" si="2"/>
        <v>0</v>
      </c>
    </row>
    <row r="48" spans="1:24">
      <c r="A48" s="365"/>
      <c r="B48" s="367" t="str">
        <f>_xlfn.IFNA(VLOOKUP(A48,'Lista de Parametros'!$C$5:$F$1000,4,FALSE),"")</f>
        <v/>
      </c>
      <c r="C48" s="293"/>
      <c r="D48" s="159"/>
      <c r="E48" s="314"/>
      <c r="F48" s="331"/>
      <c r="G48" s="159"/>
      <c r="H48" s="314"/>
      <c r="I48" s="159"/>
      <c r="J48" s="159"/>
      <c r="K48" s="314"/>
      <c r="L48" s="159"/>
      <c r="M48" s="159"/>
      <c r="N48" s="314"/>
      <c r="O48" s="159"/>
      <c r="P48" s="159"/>
      <c r="Q48" s="314"/>
      <c r="R48" s="159"/>
      <c r="S48" s="159"/>
      <c r="T48" s="314"/>
      <c r="U48" s="159"/>
      <c r="V48" s="159"/>
      <c r="W48" s="314"/>
      <c r="X48" s="322">
        <f t="shared" si="2"/>
        <v>0</v>
      </c>
    </row>
    <row r="49" spans="1:24">
      <c r="A49" s="365"/>
      <c r="B49" s="367" t="str">
        <f>_xlfn.IFNA(VLOOKUP(A49,'Lista de Parametros'!$C$5:$F$1000,4,FALSE),"")</f>
        <v/>
      </c>
      <c r="C49" s="293"/>
      <c r="D49" s="159"/>
      <c r="E49" s="314"/>
      <c r="F49" s="331"/>
      <c r="G49" s="159"/>
      <c r="H49" s="314"/>
      <c r="I49" s="159"/>
      <c r="J49" s="159"/>
      <c r="K49" s="314"/>
      <c r="L49" s="159"/>
      <c r="M49" s="159"/>
      <c r="N49" s="314"/>
      <c r="O49" s="159"/>
      <c r="P49" s="159"/>
      <c r="Q49" s="314"/>
      <c r="R49" s="159"/>
      <c r="S49" s="159"/>
      <c r="T49" s="314"/>
      <c r="U49" s="159"/>
      <c r="V49" s="159"/>
      <c r="W49" s="314"/>
      <c r="X49" s="322">
        <f t="shared" si="2"/>
        <v>0</v>
      </c>
    </row>
    <row r="50" spans="1:24">
      <c r="A50" s="365"/>
      <c r="B50" s="367" t="str">
        <f>_xlfn.IFNA(VLOOKUP(A50,'Lista de Parametros'!$C$5:$F$1000,4,FALSE),"")</f>
        <v/>
      </c>
      <c r="C50" s="293"/>
      <c r="D50" s="159"/>
      <c r="E50" s="314"/>
      <c r="F50" s="331"/>
      <c r="G50" s="159"/>
      <c r="H50" s="314"/>
      <c r="I50" s="159"/>
      <c r="J50" s="159"/>
      <c r="K50" s="314"/>
      <c r="L50" s="159"/>
      <c r="M50" s="159"/>
      <c r="N50" s="314"/>
      <c r="O50" s="159"/>
      <c r="P50" s="159"/>
      <c r="Q50" s="314"/>
      <c r="R50" s="159"/>
      <c r="S50" s="159"/>
      <c r="T50" s="314"/>
      <c r="U50" s="159"/>
      <c r="V50" s="159"/>
      <c r="W50" s="314"/>
      <c r="X50" s="322">
        <f t="shared" si="2"/>
        <v>0</v>
      </c>
    </row>
    <row r="51" spans="1:24">
      <c r="A51" s="365"/>
      <c r="B51" s="367" t="str">
        <f>_xlfn.IFNA(VLOOKUP(A51,'Lista de Parametros'!$C$5:$F$1000,4,FALSE),"")</f>
        <v/>
      </c>
      <c r="C51" s="293"/>
      <c r="D51" s="159"/>
      <c r="E51" s="314"/>
      <c r="F51" s="331"/>
      <c r="G51" s="159"/>
      <c r="H51" s="314"/>
      <c r="I51" s="159"/>
      <c r="J51" s="159"/>
      <c r="K51" s="314"/>
      <c r="L51" s="159"/>
      <c r="M51" s="159"/>
      <c r="N51" s="314"/>
      <c r="O51" s="159"/>
      <c r="P51" s="159"/>
      <c r="Q51" s="314"/>
      <c r="R51" s="159"/>
      <c r="S51" s="159"/>
      <c r="T51" s="314"/>
      <c r="U51" s="159"/>
      <c r="V51" s="159"/>
      <c r="W51" s="314"/>
      <c r="X51" s="322">
        <f t="shared" si="2"/>
        <v>0</v>
      </c>
    </row>
    <row r="52" spans="1:24">
      <c r="A52" s="365"/>
      <c r="B52" s="367" t="str">
        <f>_xlfn.IFNA(VLOOKUP(A52,'Lista de Parametros'!$C$5:$F$1000,4,FALSE),"")</f>
        <v/>
      </c>
      <c r="C52" s="293"/>
      <c r="D52" s="159"/>
      <c r="E52" s="314"/>
      <c r="F52" s="331"/>
      <c r="G52" s="159"/>
      <c r="H52" s="314"/>
      <c r="I52" s="159"/>
      <c r="J52" s="159"/>
      <c r="K52" s="314"/>
      <c r="L52" s="159"/>
      <c r="M52" s="159"/>
      <c r="N52" s="314"/>
      <c r="O52" s="159"/>
      <c r="P52" s="159"/>
      <c r="Q52" s="314"/>
      <c r="R52" s="159"/>
      <c r="S52" s="159"/>
      <c r="T52" s="314"/>
      <c r="U52" s="159"/>
      <c r="V52" s="159"/>
      <c r="W52" s="314"/>
      <c r="X52" s="322">
        <f t="shared" si="2"/>
        <v>0</v>
      </c>
    </row>
    <row r="53" spans="1:24">
      <c r="A53" s="365"/>
      <c r="B53" s="367" t="str">
        <f>_xlfn.IFNA(VLOOKUP(A53,'Lista de Parametros'!$C$5:$F$1000,4,FALSE),"")</f>
        <v/>
      </c>
      <c r="C53" s="293"/>
      <c r="D53" s="159"/>
      <c r="E53" s="314"/>
      <c r="F53" s="331"/>
      <c r="G53" s="159"/>
      <c r="H53" s="314"/>
      <c r="I53" s="159"/>
      <c r="J53" s="159"/>
      <c r="K53" s="314"/>
      <c r="L53" s="159"/>
      <c r="M53" s="159"/>
      <c r="N53" s="314"/>
      <c r="O53" s="159"/>
      <c r="P53" s="159"/>
      <c r="Q53" s="314"/>
      <c r="R53" s="159"/>
      <c r="S53" s="159"/>
      <c r="T53" s="314"/>
      <c r="U53" s="159"/>
      <c r="V53" s="159"/>
      <c r="W53" s="314"/>
      <c r="X53" s="322">
        <f t="shared" si="2"/>
        <v>0</v>
      </c>
    </row>
    <row r="54" spans="1:24">
      <c r="A54" s="365"/>
      <c r="B54" s="367" t="str">
        <f>_xlfn.IFNA(VLOOKUP(A54,'Lista de Parametros'!$C$5:$F$1000,4,FALSE),"")</f>
        <v/>
      </c>
      <c r="C54" s="293"/>
      <c r="D54" s="159"/>
      <c r="E54" s="314"/>
      <c r="F54" s="331"/>
      <c r="G54" s="159"/>
      <c r="H54" s="314"/>
      <c r="I54" s="159"/>
      <c r="J54" s="159"/>
      <c r="K54" s="314"/>
      <c r="L54" s="159"/>
      <c r="M54" s="159"/>
      <c r="N54" s="314"/>
      <c r="O54" s="159"/>
      <c r="P54" s="159"/>
      <c r="Q54" s="314"/>
      <c r="R54" s="159"/>
      <c r="S54" s="159"/>
      <c r="T54" s="314"/>
      <c r="U54" s="159"/>
      <c r="V54" s="159"/>
      <c r="W54" s="314"/>
      <c r="X54" s="322">
        <f t="shared" si="2"/>
        <v>0</v>
      </c>
    </row>
    <row r="55" spans="1:24">
      <c r="A55" s="365"/>
      <c r="B55" s="367" t="str">
        <f>_xlfn.IFNA(VLOOKUP(A55,'Lista de Parametros'!$C$5:$F$1000,4,FALSE),"")</f>
        <v/>
      </c>
      <c r="C55" s="293"/>
      <c r="D55" s="159"/>
      <c r="E55" s="314"/>
      <c r="F55" s="331"/>
      <c r="G55" s="159"/>
      <c r="H55" s="314"/>
      <c r="I55" s="159"/>
      <c r="J55" s="159"/>
      <c r="K55" s="314"/>
      <c r="L55" s="159"/>
      <c r="M55" s="159"/>
      <c r="N55" s="314"/>
      <c r="O55" s="159"/>
      <c r="P55" s="159"/>
      <c r="Q55" s="314"/>
      <c r="R55" s="159"/>
      <c r="S55" s="159"/>
      <c r="T55" s="314"/>
      <c r="U55" s="159"/>
      <c r="V55" s="159"/>
      <c r="W55" s="314"/>
      <c r="X55" s="322">
        <f t="shared" si="2"/>
        <v>0</v>
      </c>
    </row>
    <row r="56" spans="1:24">
      <c r="A56" s="365"/>
      <c r="B56" s="367" t="str">
        <f>_xlfn.IFNA(VLOOKUP(A56,'Lista de Parametros'!$C$5:$F$1000,4,FALSE),"")</f>
        <v/>
      </c>
      <c r="C56" s="293"/>
      <c r="D56" s="159"/>
      <c r="E56" s="314"/>
      <c r="F56" s="331"/>
      <c r="G56" s="159"/>
      <c r="H56" s="314"/>
      <c r="I56" s="159"/>
      <c r="J56" s="159"/>
      <c r="K56" s="314"/>
      <c r="L56" s="159"/>
      <c r="M56" s="159"/>
      <c r="N56" s="314"/>
      <c r="O56" s="159"/>
      <c r="P56" s="159"/>
      <c r="Q56" s="314"/>
      <c r="R56" s="159"/>
      <c r="S56" s="159"/>
      <c r="T56" s="314"/>
      <c r="U56" s="159"/>
      <c r="V56" s="159"/>
      <c r="W56" s="314"/>
      <c r="X56" s="322">
        <f t="shared" si="2"/>
        <v>0</v>
      </c>
    </row>
    <row r="57" spans="1:24">
      <c r="A57" s="365"/>
      <c r="B57" s="367" t="str">
        <f>_xlfn.IFNA(VLOOKUP(A57,'Lista de Parametros'!$C$5:$F$1000,4,FALSE),"")</f>
        <v/>
      </c>
      <c r="C57" s="293"/>
      <c r="D57" s="159"/>
      <c r="E57" s="314"/>
      <c r="F57" s="331"/>
      <c r="G57" s="159"/>
      <c r="H57" s="314"/>
      <c r="I57" s="159"/>
      <c r="J57" s="159"/>
      <c r="K57" s="314"/>
      <c r="L57" s="159"/>
      <c r="M57" s="159"/>
      <c r="N57" s="314"/>
      <c r="O57" s="159"/>
      <c r="P57" s="159"/>
      <c r="Q57" s="314"/>
      <c r="R57" s="159"/>
      <c r="S57" s="159"/>
      <c r="T57" s="314"/>
      <c r="U57" s="159"/>
      <c r="V57" s="159"/>
      <c r="W57" s="314"/>
      <c r="X57" s="322">
        <f t="shared" si="2"/>
        <v>0</v>
      </c>
    </row>
    <row r="58" spans="1:24">
      <c r="A58" s="365"/>
      <c r="B58" s="367" t="str">
        <f>_xlfn.IFNA(VLOOKUP(A58,'Lista de Parametros'!$C$5:$F$1000,4,FALSE),"")</f>
        <v/>
      </c>
      <c r="C58" s="293"/>
      <c r="D58" s="159"/>
      <c r="E58" s="314"/>
      <c r="F58" s="331"/>
      <c r="G58" s="159"/>
      <c r="H58" s="314"/>
      <c r="I58" s="159"/>
      <c r="J58" s="159"/>
      <c r="K58" s="314"/>
      <c r="L58" s="159"/>
      <c r="M58" s="159"/>
      <c r="N58" s="314"/>
      <c r="O58" s="159"/>
      <c r="P58" s="159"/>
      <c r="Q58" s="314"/>
      <c r="R58" s="159"/>
      <c r="S58" s="159"/>
      <c r="T58" s="314"/>
      <c r="U58" s="159"/>
      <c r="V58" s="159"/>
      <c r="W58" s="314"/>
      <c r="X58" s="322">
        <f t="shared" si="2"/>
        <v>0</v>
      </c>
    </row>
    <row r="59" spans="1:24">
      <c r="A59" s="365"/>
      <c r="B59" s="367" t="str">
        <f>_xlfn.IFNA(VLOOKUP(A59,'Lista de Parametros'!$C$5:$F$1000,4,FALSE),"")</f>
        <v/>
      </c>
      <c r="C59" s="293"/>
      <c r="D59" s="159"/>
      <c r="E59" s="314"/>
      <c r="F59" s="331"/>
      <c r="G59" s="159"/>
      <c r="H59" s="314"/>
      <c r="I59" s="159"/>
      <c r="J59" s="159"/>
      <c r="K59" s="314"/>
      <c r="L59" s="159"/>
      <c r="M59" s="159"/>
      <c r="N59" s="314"/>
      <c r="O59" s="159"/>
      <c r="P59" s="159"/>
      <c r="Q59" s="314"/>
      <c r="R59" s="159"/>
      <c r="S59" s="159"/>
      <c r="T59" s="314"/>
      <c r="U59" s="159"/>
      <c r="V59" s="159"/>
      <c r="W59" s="314"/>
      <c r="X59" s="322">
        <f t="shared" si="2"/>
        <v>0</v>
      </c>
    </row>
    <row r="60" spans="1:24">
      <c r="A60" s="365"/>
      <c r="B60" s="367" t="str">
        <f>_xlfn.IFNA(VLOOKUP(A60,'Lista de Parametros'!$C$5:$F$1000,4,FALSE),"")</f>
        <v/>
      </c>
      <c r="C60" s="293"/>
      <c r="D60" s="159"/>
      <c r="E60" s="314"/>
      <c r="F60" s="331"/>
      <c r="G60" s="159"/>
      <c r="H60" s="314"/>
      <c r="I60" s="159"/>
      <c r="J60" s="159"/>
      <c r="K60" s="314"/>
      <c r="L60" s="159"/>
      <c r="M60" s="159"/>
      <c r="N60" s="314"/>
      <c r="O60" s="159"/>
      <c r="P60" s="159"/>
      <c r="Q60" s="314"/>
      <c r="R60" s="159"/>
      <c r="S60" s="159"/>
      <c r="T60" s="314"/>
      <c r="U60" s="159"/>
      <c r="V60" s="159"/>
      <c r="W60" s="314"/>
      <c r="X60" s="322">
        <f t="shared" si="2"/>
        <v>0</v>
      </c>
    </row>
    <row r="61" spans="1:24">
      <c r="A61" s="365"/>
      <c r="B61" s="367" t="str">
        <f>_xlfn.IFNA(VLOOKUP(A61,'Lista de Parametros'!$C$5:$F$1000,4,FALSE),"")</f>
        <v/>
      </c>
      <c r="C61" s="293"/>
      <c r="D61" s="159"/>
      <c r="E61" s="314"/>
      <c r="F61" s="331"/>
      <c r="G61" s="159"/>
      <c r="H61" s="314"/>
      <c r="I61" s="159"/>
      <c r="J61" s="159"/>
      <c r="K61" s="314"/>
      <c r="L61" s="159"/>
      <c r="M61" s="159"/>
      <c r="N61" s="314"/>
      <c r="O61" s="159"/>
      <c r="P61" s="159"/>
      <c r="Q61" s="314"/>
      <c r="R61" s="159"/>
      <c r="S61" s="159"/>
      <c r="T61" s="314"/>
      <c r="U61" s="159"/>
      <c r="V61" s="159"/>
      <c r="W61" s="314"/>
      <c r="X61" s="322">
        <f t="shared" si="2"/>
        <v>0</v>
      </c>
    </row>
    <row r="62" spans="1:24">
      <c r="A62" s="365"/>
      <c r="B62" s="367" t="str">
        <f>_xlfn.IFNA(VLOOKUP(A62,'Lista de Parametros'!$C$5:$F$1000,4,FALSE),"")</f>
        <v/>
      </c>
      <c r="C62" s="293"/>
      <c r="D62" s="159"/>
      <c r="E62" s="314"/>
      <c r="F62" s="331"/>
      <c r="G62" s="159"/>
      <c r="H62" s="314"/>
      <c r="I62" s="159"/>
      <c r="J62" s="159"/>
      <c r="K62" s="314"/>
      <c r="L62" s="159"/>
      <c r="M62" s="159"/>
      <c r="N62" s="314"/>
      <c r="O62" s="159"/>
      <c r="P62" s="159"/>
      <c r="Q62" s="314"/>
      <c r="R62" s="159"/>
      <c r="S62" s="159"/>
      <c r="T62" s="314"/>
      <c r="U62" s="159"/>
      <c r="V62" s="159"/>
      <c r="W62" s="314"/>
      <c r="X62" s="322">
        <f t="shared" si="2"/>
        <v>0</v>
      </c>
    </row>
    <row r="63" spans="1:24">
      <c r="A63" s="365"/>
      <c r="B63" s="367" t="str">
        <f>_xlfn.IFNA(VLOOKUP(A63,'Lista de Parametros'!$C$5:$F$1000,4,FALSE),"")</f>
        <v/>
      </c>
      <c r="C63" s="293"/>
      <c r="D63" s="159"/>
      <c r="E63" s="314"/>
      <c r="F63" s="331"/>
      <c r="G63" s="159"/>
      <c r="H63" s="314"/>
      <c r="I63" s="159"/>
      <c r="J63" s="159"/>
      <c r="K63" s="314"/>
      <c r="L63" s="159"/>
      <c r="M63" s="159"/>
      <c r="N63" s="314"/>
      <c r="O63" s="159"/>
      <c r="P63" s="159"/>
      <c r="Q63" s="314"/>
      <c r="R63" s="159"/>
      <c r="S63" s="159"/>
      <c r="T63" s="314"/>
      <c r="U63" s="159"/>
      <c r="V63" s="159"/>
      <c r="W63" s="314"/>
      <c r="X63" s="322">
        <f t="shared" si="2"/>
        <v>0</v>
      </c>
    </row>
    <row r="64" spans="1:24">
      <c r="A64" s="365"/>
      <c r="B64" s="367" t="str">
        <f>_xlfn.IFNA(VLOOKUP(A64,'Lista de Parametros'!$C$5:$F$1000,4,FALSE),"")</f>
        <v/>
      </c>
      <c r="C64" s="293"/>
      <c r="D64" s="159"/>
      <c r="E64" s="314"/>
      <c r="F64" s="331"/>
      <c r="G64" s="159"/>
      <c r="H64" s="314"/>
      <c r="I64" s="159"/>
      <c r="J64" s="159"/>
      <c r="K64" s="314"/>
      <c r="L64" s="159"/>
      <c r="M64" s="159"/>
      <c r="N64" s="314"/>
      <c r="O64" s="159"/>
      <c r="P64" s="159"/>
      <c r="Q64" s="314"/>
      <c r="R64" s="159"/>
      <c r="S64" s="159"/>
      <c r="T64" s="314"/>
      <c r="U64" s="159"/>
      <c r="V64" s="159"/>
      <c r="W64" s="314"/>
      <c r="X64" s="322">
        <f t="shared" si="2"/>
        <v>0</v>
      </c>
    </row>
    <row r="65" spans="1:24">
      <c r="A65" s="365"/>
      <c r="B65" s="367" t="str">
        <f>_xlfn.IFNA(VLOOKUP(A65,'Lista de Parametros'!$C$5:$F$1000,4,FALSE),"")</f>
        <v/>
      </c>
      <c r="C65" s="293"/>
      <c r="D65" s="159"/>
      <c r="E65" s="314"/>
      <c r="F65" s="331"/>
      <c r="G65" s="159"/>
      <c r="H65" s="314"/>
      <c r="I65" s="159"/>
      <c r="J65" s="159"/>
      <c r="K65" s="314"/>
      <c r="L65" s="159"/>
      <c r="M65" s="159"/>
      <c r="N65" s="314"/>
      <c r="O65" s="159"/>
      <c r="P65" s="159"/>
      <c r="Q65" s="314"/>
      <c r="R65" s="159"/>
      <c r="S65" s="159"/>
      <c r="T65" s="314"/>
      <c r="U65" s="159"/>
      <c r="V65" s="159"/>
      <c r="W65" s="314"/>
      <c r="X65" s="322">
        <f t="shared" si="2"/>
        <v>0</v>
      </c>
    </row>
    <row r="66" spans="1:24">
      <c r="A66" s="365"/>
      <c r="B66" s="367" t="str">
        <f>_xlfn.IFNA(VLOOKUP(A66,'Lista de Parametros'!$C$5:$F$1000,4,FALSE),"")</f>
        <v/>
      </c>
      <c r="C66" s="293"/>
      <c r="D66" s="159"/>
      <c r="E66" s="314"/>
      <c r="F66" s="331"/>
      <c r="G66" s="159"/>
      <c r="H66" s="314"/>
      <c r="I66" s="159"/>
      <c r="J66" s="159"/>
      <c r="K66" s="314"/>
      <c r="L66" s="159"/>
      <c r="M66" s="159"/>
      <c r="N66" s="314"/>
      <c r="O66" s="159"/>
      <c r="P66" s="159"/>
      <c r="Q66" s="314"/>
      <c r="R66" s="159"/>
      <c r="S66" s="159"/>
      <c r="T66" s="314"/>
      <c r="U66" s="159"/>
      <c r="V66" s="159"/>
      <c r="W66" s="314"/>
      <c r="X66" s="322">
        <f t="shared" si="2"/>
        <v>0</v>
      </c>
    </row>
    <row r="67" spans="1:24">
      <c r="A67" s="365"/>
      <c r="B67" s="367" t="str">
        <f>_xlfn.IFNA(VLOOKUP(A67,'Lista de Parametros'!$C$5:$F$1000,4,FALSE),"")</f>
        <v/>
      </c>
      <c r="C67" s="293"/>
      <c r="D67" s="159"/>
      <c r="E67" s="314"/>
      <c r="F67" s="331"/>
      <c r="G67" s="159"/>
      <c r="H67" s="314"/>
      <c r="I67" s="159"/>
      <c r="J67" s="159"/>
      <c r="K67" s="314"/>
      <c r="L67" s="159"/>
      <c r="M67" s="159"/>
      <c r="N67" s="314"/>
      <c r="O67" s="159"/>
      <c r="P67" s="159"/>
      <c r="Q67" s="314"/>
      <c r="R67" s="159"/>
      <c r="S67" s="159"/>
      <c r="T67" s="314"/>
      <c r="U67" s="159"/>
      <c r="V67" s="159"/>
      <c r="W67" s="314"/>
      <c r="X67" s="322">
        <f t="shared" si="2"/>
        <v>0</v>
      </c>
    </row>
    <row r="68" spans="1:24">
      <c r="A68" s="365"/>
      <c r="B68" s="367" t="str">
        <f>_xlfn.IFNA(VLOOKUP(A68,'Lista de Parametros'!$C$5:$F$1000,4,FALSE),"")</f>
        <v/>
      </c>
      <c r="C68" s="293"/>
      <c r="D68" s="159"/>
      <c r="E68" s="314"/>
      <c r="F68" s="331"/>
      <c r="G68" s="159"/>
      <c r="H68" s="314"/>
      <c r="I68" s="159"/>
      <c r="J68" s="159"/>
      <c r="K68" s="314"/>
      <c r="L68" s="159"/>
      <c r="M68" s="159"/>
      <c r="N68" s="314"/>
      <c r="O68" s="159"/>
      <c r="P68" s="159"/>
      <c r="Q68" s="314"/>
      <c r="R68" s="159"/>
      <c r="S68" s="159"/>
      <c r="T68" s="314"/>
      <c r="U68" s="159"/>
      <c r="V68" s="159"/>
      <c r="W68" s="314"/>
      <c r="X68" s="322">
        <f t="shared" si="2"/>
        <v>0</v>
      </c>
    </row>
    <row r="69" spans="1:24">
      <c r="A69" s="365"/>
      <c r="B69" s="367" t="str">
        <f>_xlfn.IFNA(VLOOKUP(A69,'Lista de Parametros'!$C$5:$F$1000,4,FALSE),"")</f>
        <v/>
      </c>
      <c r="C69" s="293"/>
      <c r="D69" s="159"/>
      <c r="E69" s="314"/>
      <c r="F69" s="331"/>
      <c r="G69" s="159"/>
      <c r="H69" s="314"/>
      <c r="I69" s="159"/>
      <c r="J69" s="159"/>
      <c r="K69" s="314"/>
      <c r="L69" s="159"/>
      <c r="M69" s="159"/>
      <c r="N69" s="314"/>
      <c r="O69" s="159"/>
      <c r="P69" s="159"/>
      <c r="Q69" s="314"/>
      <c r="R69" s="159"/>
      <c r="S69" s="159"/>
      <c r="T69" s="314"/>
      <c r="U69" s="159"/>
      <c r="V69" s="159"/>
      <c r="W69" s="314"/>
      <c r="X69" s="322">
        <f t="shared" si="2"/>
        <v>0</v>
      </c>
    </row>
    <row r="70" spans="1:24">
      <c r="A70" s="365"/>
      <c r="B70" s="367" t="str">
        <f>_xlfn.IFNA(VLOOKUP(A70,'Lista de Parametros'!$C$5:$F$1000,4,FALSE),"")</f>
        <v/>
      </c>
      <c r="C70" s="293"/>
      <c r="D70" s="159"/>
      <c r="E70" s="314"/>
      <c r="F70" s="331"/>
      <c r="G70" s="159"/>
      <c r="H70" s="314"/>
      <c r="I70" s="159"/>
      <c r="J70" s="159"/>
      <c r="K70" s="314"/>
      <c r="L70" s="159"/>
      <c r="M70" s="159"/>
      <c r="N70" s="314"/>
      <c r="O70" s="159"/>
      <c r="P70" s="159"/>
      <c r="Q70" s="314"/>
      <c r="R70" s="159"/>
      <c r="S70" s="159"/>
      <c r="T70" s="314"/>
      <c r="U70" s="159"/>
      <c r="V70" s="159"/>
      <c r="W70" s="314"/>
      <c r="X70" s="322">
        <f t="shared" si="2"/>
        <v>0</v>
      </c>
    </row>
    <row r="71" spans="1:24">
      <c r="A71" s="365"/>
      <c r="B71" s="367" t="str">
        <f>_xlfn.IFNA(VLOOKUP(A71,'Lista de Parametros'!$C$5:$F$1000,4,FALSE),"")</f>
        <v/>
      </c>
      <c r="C71" s="293"/>
      <c r="D71" s="159"/>
      <c r="E71" s="314"/>
      <c r="F71" s="331"/>
      <c r="G71" s="159"/>
      <c r="H71" s="314"/>
      <c r="I71" s="159"/>
      <c r="J71" s="159"/>
      <c r="K71" s="314"/>
      <c r="L71" s="159"/>
      <c r="M71" s="159"/>
      <c r="N71" s="314"/>
      <c r="O71" s="159"/>
      <c r="P71" s="159"/>
      <c r="Q71" s="314"/>
      <c r="R71" s="159"/>
      <c r="S71" s="159"/>
      <c r="T71" s="314"/>
      <c r="U71" s="159"/>
      <c r="V71" s="159"/>
      <c r="W71" s="314"/>
      <c r="X71" s="322">
        <f t="shared" si="2"/>
        <v>0</v>
      </c>
    </row>
    <row r="72" spans="1:24">
      <c r="A72" s="365"/>
      <c r="B72" s="367" t="str">
        <f>_xlfn.IFNA(VLOOKUP(A72,'Lista de Parametros'!$C$5:$F$1000,4,FALSE),"")</f>
        <v/>
      </c>
      <c r="C72" s="293"/>
      <c r="D72" s="159"/>
      <c r="E72" s="314"/>
      <c r="F72" s="331"/>
      <c r="G72" s="159"/>
      <c r="H72" s="314"/>
      <c r="I72" s="159"/>
      <c r="J72" s="159"/>
      <c r="K72" s="314"/>
      <c r="L72" s="159"/>
      <c r="M72" s="159"/>
      <c r="N72" s="314"/>
      <c r="O72" s="159"/>
      <c r="P72" s="159"/>
      <c r="Q72" s="314"/>
      <c r="R72" s="159"/>
      <c r="S72" s="159"/>
      <c r="T72" s="314"/>
      <c r="U72" s="159"/>
      <c r="V72" s="159"/>
      <c r="W72" s="314"/>
      <c r="X72" s="322">
        <f t="shared" ref="X72:X100" si="3">SUM(C72:W72)/60</f>
        <v>0</v>
      </c>
    </row>
    <row r="73" spans="1:24">
      <c r="A73" s="365"/>
      <c r="B73" s="367" t="str">
        <f>_xlfn.IFNA(VLOOKUP(A73,'Lista de Parametros'!$C$5:$F$1000,4,FALSE),"")</f>
        <v/>
      </c>
      <c r="C73" s="293"/>
      <c r="D73" s="159"/>
      <c r="E73" s="314"/>
      <c r="F73" s="331"/>
      <c r="G73" s="159"/>
      <c r="H73" s="314"/>
      <c r="I73" s="159"/>
      <c r="J73" s="159"/>
      <c r="K73" s="314"/>
      <c r="L73" s="159"/>
      <c r="M73" s="159"/>
      <c r="N73" s="314"/>
      <c r="O73" s="159"/>
      <c r="P73" s="159"/>
      <c r="Q73" s="314"/>
      <c r="R73" s="159"/>
      <c r="S73" s="159"/>
      <c r="T73" s="314"/>
      <c r="U73" s="159"/>
      <c r="V73" s="159"/>
      <c r="W73" s="314"/>
      <c r="X73" s="322">
        <f t="shared" si="3"/>
        <v>0</v>
      </c>
    </row>
    <row r="74" spans="1:24">
      <c r="A74" s="365"/>
      <c r="B74" s="367" t="str">
        <f>_xlfn.IFNA(VLOOKUP(A74,'Lista de Parametros'!$C$5:$F$1000,4,FALSE),"")</f>
        <v/>
      </c>
      <c r="C74" s="293"/>
      <c r="D74" s="159"/>
      <c r="E74" s="314"/>
      <c r="F74" s="331"/>
      <c r="G74" s="159"/>
      <c r="H74" s="314"/>
      <c r="I74" s="159"/>
      <c r="J74" s="159"/>
      <c r="K74" s="314"/>
      <c r="L74" s="159"/>
      <c r="M74" s="159"/>
      <c r="N74" s="314"/>
      <c r="O74" s="159"/>
      <c r="P74" s="159"/>
      <c r="Q74" s="314"/>
      <c r="R74" s="159"/>
      <c r="S74" s="159"/>
      <c r="T74" s="314"/>
      <c r="U74" s="159"/>
      <c r="V74" s="159"/>
      <c r="W74" s="314"/>
      <c r="X74" s="322">
        <f t="shared" si="3"/>
        <v>0</v>
      </c>
    </row>
    <row r="75" spans="1:24">
      <c r="A75" s="365"/>
      <c r="B75" s="367" t="str">
        <f>_xlfn.IFNA(VLOOKUP(A75,'Lista de Parametros'!$C$5:$F$1000,4,FALSE),"")</f>
        <v/>
      </c>
      <c r="C75" s="293"/>
      <c r="D75" s="159"/>
      <c r="E75" s="314"/>
      <c r="F75" s="331"/>
      <c r="G75" s="159"/>
      <c r="H75" s="314"/>
      <c r="I75" s="159"/>
      <c r="J75" s="159"/>
      <c r="K75" s="314"/>
      <c r="L75" s="159"/>
      <c r="M75" s="159"/>
      <c r="N75" s="314"/>
      <c r="O75" s="159"/>
      <c r="P75" s="159"/>
      <c r="Q75" s="314"/>
      <c r="R75" s="159"/>
      <c r="S75" s="159"/>
      <c r="T75" s="314"/>
      <c r="U75" s="159"/>
      <c r="V75" s="159"/>
      <c r="W75" s="314"/>
      <c r="X75" s="322">
        <f t="shared" si="3"/>
        <v>0</v>
      </c>
    </row>
    <row r="76" spans="1:24">
      <c r="A76" s="365"/>
      <c r="B76" s="367" t="str">
        <f>_xlfn.IFNA(VLOOKUP(A76,'Lista de Parametros'!$C$5:$F$1000,4,FALSE),"")</f>
        <v/>
      </c>
      <c r="C76" s="293"/>
      <c r="D76" s="159"/>
      <c r="E76" s="314"/>
      <c r="F76" s="331"/>
      <c r="G76" s="159"/>
      <c r="H76" s="314"/>
      <c r="I76" s="159"/>
      <c r="J76" s="159"/>
      <c r="K76" s="314"/>
      <c r="L76" s="159"/>
      <c r="M76" s="159"/>
      <c r="N76" s="314"/>
      <c r="O76" s="159"/>
      <c r="P76" s="159"/>
      <c r="Q76" s="314"/>
      <c r="R76" s="159"/>
      <c r="S76" s="159"/>
      <c r="T76" s="314"/>
      <c r="U76" s="159"/>
      <c r="V76" s="159"/>
      <c r="W76" s="314"/>
      <c r="X76" s="322">
        <f t="shared" si="3"/>
        <v>0</v>
      </c>
    </row>
    <row r="77" spans="1:24">
      <c r="A77" s="365"/>
      <c r="B77" s="367" t="str">
        <f>_xlfn.IFNA(VLOOKUP(A77,'Lista de Parametros'!$C$5:$F$1000,4,FALSE),"")</f>
        <v/>
      </c>
      <c r="C77" s="293"/>
      <c r="D77" s="159"/>
      <c r="E77" s="314"/>
      <c r="F77" s="331"/>
      <c r="G77" s="159"/>
      <c r="H77" s="314"/>
      <c r="I77" s="159"/>
      <c r="J77" s="159"/>
      <c r="K77" s="314"/>
      <c r="L77" s="159"/>
      <c r="M77" s="159"/>
      <c r="N77" s="314"/>
      <c r="O77" s="159"/>
      <c r="P77" s="159"/>
      <c r="Q77" s="314"/>
      <c r="R77" s="159"/>
      <c r="S77" s="159"/>
      <c r="T77" s="314"/>
      <c r="U77" s="159"/>
      <c r="V77" s="159"/>
      <c r="W77" s="314"/>
      <c r="X77" s="322">
        <f t="shared" si="3"/>
        <v>0</v>
      </c>
    </row>
    <row r="78" spans="1:24">
      <c r="A78" s="365"/>
      <c r="B78" s="367" t="str">
        <f>_xlfn.IFNA(VLOOKUP(A78,'Lista de Parametros'!$C$5:$F$1000,4,FALSE),"")</f>
        <v/>
      </c>
      <c r="C78" s="293"/>
      <c r="D78" s="159"/>
      <c r="E78" s="314"/>
      <c r="F78" s="331"/>
      <c r="G78" s="159"/>
      <c r="H78" s="314"/>
      <c r="I78" s="159"/>
      <c r="J78" s="159"/>
      <c r="K78" s="314"/>
      <c r="L78" s="159"/>
      <c r="M78" s="159"/>
      <c r="N78" s="314"/>
      <c r="O78" s="159"/>
      <c r="P78" s="159"/>
      <c r="Q78" s="314"/>
      <c r="R78" s="159"/>
      <c r="S78" s="159"/>
      <c r="T78" s="314"/>
      <c r="U78" s="159"/>
      <c r="V78" s="159"/>
      <c r="W78" s="314"/>
      <c r="X78" s="322">
        <f t="shared" si="3"/>
        <v>0</v>
      </c>
    </row>
    <row r="79" spans="1:24">
      <c r="A79" s="365"/>
      <c r="B79" s="367" t="str">
        <f>_xlfn.IFNA(VLOOKUP(A79,'Lista de Parametros'!$C$5:$F$1000,4,FALSE),"")</f>
        <v/>
      </c>
      <c r="C79" s="293"/>
      <c r="D79" s="159"/>
      <c r="E79" s="314"/>
      <c r="F79" s="331"/>
      <c r="G79" s="159"/>
      <c r="H79" s="314"/>
      <c r="I79" s="159"/>
      <c r="J79" s="159"/>
      <c r="K79" s="314"/>
      <c r="L79" s="159"/>
      <c r="M79" s="159"/>
      <c r="N79" s="314"/>
      <c r="O79" s="159"/>
      <c r="P79" s="159"/>
      <c r="Q79" s="314"/>
      <c r="R79" s="159"/>
      <c r="S79" s="159"/>
      <c r="T79" s="314"/>
      <c r="U79" s="159"/>
      <c r="V79" s="159"/>
      <c r="W79" s="314"/>
      <c r="X79" s="322">
        <f t="shared" si="3"/>
        <v>0</v>
      </c>
    </row>
    <row r="80" spans="1:24">
      <c r="A80" s="365"/>
      <c r="B80" s="367" t="str">
        <f>_xlfn.IFNA(VLOOKUP(A80,'Lista de Parametros'!$C$5:$F$1000,4,FALSE),"")</f>
        <v/>
      </c>
      <c r="C80" s="293"/>
      <c r="D80" s="159"/>
      <c r="E80" s="314"/>
      <c r="F80" s="331"/>
      <c r="G80" s="159"/>
      <c r="H80" s="314"/>
      <c r="I80" s="159"/>
      <c r="J80" s="159"/>
      <c r="K80" s="314"/>
      <c r="L80" s="159"/>
      <c r="M80" s="159"/>
      <c r="N80" s="314"/>
      <c r="O80" s="159"/>
      <c r="P80" s="159"/>
      <c r="Q80" s="314"/>
      <c r="R80" s="159"/>
      <c r="S80" s="159"/>
      <c r="T80" s="314"/>
      <c r="U80" s="159"/>
      <c r="V80" s="159"/>
      <c r="W80" s="314"/>
      <c r="X80" s="322">
        <f t="shared" si="3"/>
        <v>0</v>
      </c>
    </row>
    <row r="81" spans="1:24">
      <c r="A81" s="365"/>
      <c r="B81" s="367" t="str">
        <f>_xlfn.IFNA(VLOOKUP(A81,'Lista de Parametros'!$C$5:$F$1000,4,FALSE),"")</f>
        <v/>
      </c>
      <c r="C81" s="293"/>
      <c r="D81" s="159"/>
      <c r="E81" s="314"/>
      <c r="F81" s="331"/>
      <c r="G81" s="159"/>
      <c r="H81" s="314"/>
      <c r="I81" s="159"/>
      <c r="J81" s="159"/>
      <c r="K81" s="314"/>
      <c r="L81" s="159"/>
      <c r="M81" s="159"/>
      <c r="N81" s="314"/>
      <c r="O81" s="159"/>
      <c r="P81" s="159"/>
      <c r="Q81" s="314"/>
      <c r="R81" s="159"/>
      <c r="S81" s="159"/>
      <c r="T81" s="314"/>
      <c r="U81" s="159"/>
      <c r="V81" s="159"/>
      <c r="W81" s="314"/>
      <c r="X81" s="322">
        <f t="shared" si="3"/>
        <v>0</v>
      </c>
    </row>
    <row r="82" spans="1:24">
      <c r="A82" s="365"/>
      <c r="B82" s="367" t="str">
        <f>_xlfn.IFNA(VLOOKUP(A82,'Lista de Parametros'!$C$5:$F$1000,4,FALSE),"")</f>
        <v/>
      </c>
      <c r="C82" s="293"/>
      <c r="D82" s="159"/>
      <c r="E82" s="314"/>
      <c r="F82" s="331"/>
      <c r="G82" s="159"/>
      <c r="H82" s="314"/>
      <c r="I82" s="159"/>
      <c r="J82" s="159"/>
      <c r="K82" s="314"/>
      <c r="L82" s="159"/>
      <c r="M82" s="159"/>
      <c r="N82" s="314"/>
      <c r="O82" s="159"/>
      <c r="P82" s="159"/>
      <c r="Q82" s="314"/>
      <c r="R82" s="159"/>
      <c r="S82" s="159"/>
      <c r="T82" s="314"/>
      <c r="U82" s="159"/>
      <c r="V82" s="159"/>
      <c r="W82" s="314"/>
      <c r="X82" s="322">
        <f t="shared" si="3"/>
        <v>0</v>
      </c>
    </row>
    <row r="83" spans="1:24">
      <c r="A83" s="365"/>
      <c r="B83" s="367" t="str">
        <f>_xlfn.IFNA(VLOOKUP(A83,'Lista de Parametros'!$C$5:$F$1000,4,FALSE),"")</f>
        <v/>
      </c>
      <c r="C83" s="293"/>
      <c r="D83" s="159"/>
      <c r="E83" s="314"/>
      <c r="F83" s="331"/>
      <c r="G83" s="159"/>
      <c r="H83" s="314"/>
      <c r="I83" s="159"/>
      <c r="J83" s="159"/>
      <c r="K83" s="314"/>
      <c r="L83" s="159"/>
      <c r="M83" s="159"/>
      <c r="N83" s="314"/>
      <c r="O83" s="159"/>
      <c r="P83" s="159"/>
      <c r="Q83" s="314"/>
      <c r="R83" s="159"/>
      <c r="S83" s="159"/>
      <c r="T83" s="314"/>
      <c r="U83" s="159"/>
      <c r="V83" s="159"/>
      <c r="W83" s="314"/>
      <c r="X83" s="322">
        <f t="shared" si="3"/>
        <v>0</v>
      </c>
    </row>
    <row r="84" spans="1:24">
      <c r="A84" s="365"/>
      <c r="B84" s="367" t="str">
        <f>_xlfn.IFNA(VLOOKUP(A84,'Lista de Parametros'!$C$5:$F$1000,4,FALSE),"")</f>
        <v/>
      </c>
      <c r="C84" s="293"/>
      <c r="D84" s="159"/>
      <c r="E84" s="314"/>
      <c r="F84" s="331"/>
      <c r="G84" s="159"/>
      <c r="H84" s="314"/>
      <c r="I84" s="159"/>
      <c r="J84" s="159"/>
      <c r="K84" s="314"/>
      <c r="L84" s="159"/>
      <c r="M84" s="159"/>
      <c r="N84" s="314"/>
      <c r="O84" s="159"/>
      <c r="P84" s="159"/>
      <c r="Q84" s="314"/>
      <c r="R84" s="159"/>
      <c r="S84" s="159"/>
      <c r="T84" s="314"/>
      <c r="U84" s="159"/>
      <c r="V84" s="159"/>
      <c r="W84" s="314"/>
      <c r="X84" s="322">
        <f t="shared" si="3"/>
        <v>0</v>
      </c>
    </row>
    <row r="85" spans="1:24">
      <c r="A85" s="365"/>
      <c r="B85" s="367" t="str">
        <f>_xlfn.IFNA(VLOOKUP(A85,'Lista de Parametros'!$C$5:$F$1000,4,FALSE),"")</f>
        <v/>
      </c>
      <c r="C85" s="293"/>
      <c r="D85" s="159"/>
      <c r="E85" s="314"/>
      <c r="F85" s="331"/>
      <c r="G85" s="159"/>
      <c r="H85" s="314"/>
      <c r="I85" s="159"/>
      <c r="J85" s="159"/>
      <c r="K85" s="314"/>
      <c r="L85" s="159"/>
      <c r="M85" s="159"/>
      <c r="N85" s="314"/>
      <c r="O85" s="159"/>
      <c r="P85" s="159"/>
      <c r="Q85" s="314"/>
      <c r="R85" s="159"/>
      <c r="S85" s="159"/>
      <c r="T85" s="314"/>
      <c r="U85" s="159"/>
      <c r="V85" s="159"/>
      <c r="W85" s="314"/>
      <c r="X85" s="322">
        <f t="shared" si="3"/>
        <v>0</v>
      </c>
    </row>
    <row r="86" spans="1:24">
      <c r="A86" s="365"/>
      <c r="B86" s="367" t="str">
        <f>_xlfn.IFNA(VLOOKUP(A86,'Lista de Parametros'!$C$5:$F$1000,4,FALSE),"")</f>
        <v/>
      </c>
      <c r="C86" s="293"/>
      <c r="D86" s="159"/>
      <c r="E86" s="314"/>
      <c r="F86" s="331"/>
      <c r="G86" s="159"/>
      <c r="H86" s="314"/>
      <c r="I86" s="159"/>
      <c r="J86" s="159"/>
      <c r="K86" s="314"/>
      <c r="L86" s="159"/>
      <c r="M86" s="159"/>
      <c r="N86" s="314"/>
      <c r="O86" s="159"/>
      <c r="P86" s="159"/>
      <c r="Q86" s="314"/>
      <c r="R86" s="159"/>
      <c r="S86" s="159"/>
      <c r="T86" s="314"/>
      <c r="U86" s="159"/>
      <c r="V86" s="159"/>
      <c r="W86" s="314"/>
      <c r="X86" s="322">
        <f t="shared" si="3"/>
        <v>0</v>
      </c>
    </row>
    <row r="87" spans="1:24">
      <c r="A87" s="365"/>
      <c r="B87" s="367" t="str">
        <f>_xlfn.IFNA(VLOOKUP(A87,'Lista de Parametros'!$C$5:$F$1000,4,FALSE),"")</f>
        <v/>
      </c>
      <c r="C87" s="293"/>
      <c r="D87" s="159"/>
      <c r="E87" s="314"/>
      <c r="F87" s="331"/>
      <c r="G87" s="159"/>
      <c r="H87" s="314"/>
      <c r="I87" s="159"/>
      <c r="J87" s="159"/>
      <c r="K87" s="314"/>
      <c r="L87" s="159"/>
      <c r="M87" s="159"/>
      <c r="N87" s="314"/>
      <c r="O87" s="159"/>
      <c r="P87" s="159"/>
      <c r="Q87" s="314"/>
      <c r="R87" s="159"/>
      <c r="S87" s="159"/>
      <c r="T87" s="314"/>
      <c r="U87" s="159"/>
      <c r="V87" s="159"/>
      <c r="W87" s="314"/>
      <c r="X87" s="322">
        <f t="shared" si="3"/>
        <v>0</v>
      </c>
    </row>
    <row r="88" spans="1:24">
      <c r="A88" s="365"/>
      <c r="B88" s="367" t="str">
        <f>_xlfn.IFNA(VLOOKUP(A88,'Lista de Parametros'!$C$5:$F$1000,4,FALSE),"")</f>
        <v/>
      </c>
      <c r="C88" s="293"/>
      <c r="D88" s="159"/>
      <c r="E88" s="314"/>
      <c r="F88" s="331"/>
      <c r="G88" s="159"/>
      <c r="H88" s="314"/>
      <c r="I88" s="159"/>
      <c r="J88" s="159"/>
      <c r="K88" s="314"/>
      <c r="L88" s="159"/>
      <c r="M88" s="159"/>
      <c r="N88" s="314"/>
      <c r="O88" s="159"/>
      <c r="P88" s="159"/>
      <c r="Q88" s="314"/>
      <c r="R88" s="159"/>
      <c r="S88" s="159"/>
      <c r="T88" s="314"/>
      <c r="U88" s="159"/>
      <c r="V88" s="159"/>
      <c r="W88" s="314"/>
      <c r="X88" s="322">
        <f t="shared" si="3"/>
        <v>0</v>
      </c>
    </row>
    <row r="89" spans="1:24">
      <c r="A89" s="365"/>
      <c r="B89" s="367" t="str">
        <f>_xlfn.IFNA(VLOOKUP(A89,'Lista de Parametros'!$C$5:$F$1000,4,FALSE),"")</f>
        <v/>
      </c>
      <c r="C89" s="293"/>
      <c r="D89" s="159"/>
      <c r="E89" s="314"/>
      <c r="F89" s="331"/>
      <c r="G89" s="159"/>
      <c r="H89" s="314"/>
      <c r="I89" s="159"/>
      <c r="J89" s="159"/>
      <c r="K89" s="314"/>
      <c r="L89" s="159"/>
      <c r="M89" s="159"/>
      <c r="N89" s="314"/>
      <c r="O89" s="159"/>
      <c r="P89" s="159"/>
      <c r="Q89" s="314"/>
      <c r="R89" s="159"/>
      <c r="S89" s="159"/>
      <c r="T89" s="314"/>
      <c r="U89" s="159"/>
      <c r="V89" s="159"/>
      <c r="W89" s="314"/>
      <c r="X89" s="322">
        <f t="shared" si="3"/>
        <v>0</v>
      </c>
    </row>
    <row r="90" spans="1:24">
      <c r="A90" s="365"/>
      <c r="B90" s="367" t="str">
        <f>_xlfn.IFNA(VLOOKUP(A90,'Lista de Parametros'!$C$5:$F$1000,4,FALSE),"")</f>
        <v/>
      </c>
      <c r="C90" s="293"/>
      <c r="D90" s="159"/>
      <c r="E90" s="314"/>
      <c r="F90" s="331"/>
      <c r="G90" s="159"/>
      <c r="H90" s="314"/>
      <c r="I90" s="159"/>
      <c r="J90" s="159"/>
      <c r="K90" s="314"/>
      <c r="L90" s="159"/>
      <c r="M90" s="159"/>
      <c r="N90" s="314"/>
      <c r="O90" s="159"/>
      <c r="P90" s="159"/>
      <c r="Q90" s="314"/>
      <c r="R90" s="159"/>
      <c r="S90" s="159"/>
      <c r="T90" s="314"/>
      <c r="U90" s="159"/>
      <c r="V90" s="159"/>
      <c r="W90" s="314"/>
      <c r="X90" s="322">
        <f t="shared" si="3"/>
        <v>0</v>
      </c>
    </row>
    <row r="91" spans="1:24">
      <c r="A91" s="365"/>
      <c r="B91" s="367" t="str">
        <f>_xlfn.IFNA(VLOOKUP(A91,'Lista de Parametros'!$C$5:$F$1000,4,FALSE),"")</f>
        <v/>
      </c>
      <c r="C91" s="293"/>
      <c r="D91" s="159"/>
      <c r="E91" s="314"/>
      <c r="F91" s="331"/>
      <c r="G91" s="159"/>
      <c r="H91" s="314"/>
      <c r="I91" s="159"/>
      <c r="J91" s="159"/>
      <c r="K91" s="314"/>
      <c r="L91" s="159"/>
      <c r="M91" s="159"/>
      <c r="N91" s="314"/>
      <c r="O91" s="159"/>
      <c r="P91" s="159"/>
      <c r="Q91" s="314"/>
      <c r="R91" s="159"/>
      <c r="S91" s="159"/>
      <c r="T91" s="314"/>
      <c r="U91" s="159"/>
      <c r="V91" s="159"/>
      <c r="W91" s="314"/>
      <c r="X91" s="322">
        <f t="shared" si="3"/>
        <v>0</v>
      </c>
    </row>
    <row r="92" spans="1:24">
      <c r="A92" s="365"/>
      <c r="B92" s="367" t="str">
        <f>_xlfn.IFNA(VLOOKUP(A92,'Lista de Parametros'!$C$5:$F$1000,4,FALSE),"")</f>
        <v/>
      </c>
      <c r="C92" s="293"/>
      <c r="D92" s="159"/>
      <c r="E92" s="314"/>
      <c r="F92" s="331"/>
      <c r="G92" s="159"/>
      <c r="H92" s="314"/>
      <c r="I92" s="159"/>
      <c r="J92" s="159"/>
      <c r="K92" s="314"/>
      <c r="L92" s="159"/>
      <c r="M92" s="159"/>
      <c r="N92" s="314"/>
      <c r="O92" s="159"/>
      <c r="P92" s="159"/>
      <c r="Q92" s="314"/>
      <c r="R92" s="159"/>
      <c r="S92" s="159"/>
      <c r="T92" s="314"/>
      <c r="U92" s="159"/>
      <c r="V92" s="159"/>
      <c r="W92" s="314"/>
      <c r="X92" s="322">
        <f t="shared" si="3"/>
        <v>0</v>
      </c>
    </row>
    <row r="93" spans="1:24">
      <c r="A93" s="365"/>
      <c r="B93" s="367" t="str">
        <f>_xlfn.IFNA(VLOOKUP(A93,'Lista de Parametros'!$C$5:$F$1000,4,FALSE),"")</f>
        <v/>
      </c>
      <c r="C93" s="293"/>
      <c r="D93" s="159"/>
      <c r="E93" s="314"/>
      <c r="F93" s="331"/>
      <c r="G93" s="159"/>
      <c r="H93" s="314"/>
      <c r="I93" s="159"/>
      <c r="J93" s="159"/>
      <c r="K93" s="314"/>
      <c r="L93" s="159"/>
      <c r="M93" s="159"/>
      <c r="N93" s="314"/>
      <c r="O93" s="159"/>
      <c r="P93" s="159"/>
      <c r="Q93" s="314"/>
      <c r="R93" s="159"/>
      <c r="S93" s="159"/>
      <c r="T93" s="314"/>
      <c r="U93" s="159"/>
      <c r="V93" s="159"/>
      <c r="W93" s="314"/>
      <c r="X93" s="322">
        <f t="shared" si="3"/>
        <v>0</v>
      </c>
    </row>
    <row r="94" spans="1:24">
      <c r="A94" s="365"/>
      <c r="B94" s="367" t="str">
        <f>_xlfn.IFNA(VLOOKUP(A94,'Lista de Parametros'!$C$5:$F$1000,4,FALSE),"")</f>
        <v/>
      </c>
      <c r="C94" s="293"/>
      <c r="D94" s="159"/>
      <c r="E94" s="314"/>
      <c r="F94" s="331"/>
      <c r="G94" s="159"/>
      <c r="H94" s="314"/>
      <c r="I94" s="159"/>
      <c r="J94" s="159"/>
      <c r="K94" s="314"/>
      <c r="L94" s="159"/>
      <c r="M94" s="159"/>
      <c r="N94" s="314"/>
      <c r="O94" s="159"/>
      <c r="P94" s="159"/>
      <c r="Q94" s="314"/>
      <c r="R94" s="159"/>
      <c r="S94" s="159"/>
      <c r="T94" s="314"/>
      <c r="U94" s="159"/>
      <c r="V94" s="159"/>
      <c r="W94" s="314"/>
      <c r="X94" s="322">
        <f t="shared" si="3"/>
        <v>0</v>
      </c>
    </row>
    <row r="95" spans="1:24">
      <c r="A95" s="365"/>
      <c r="B95" s="367" t="str">
        <f>_xlfn.IFNA(VLOOKUP(A95,'Lista de Parametros'!$C$5:$F$1000,4,FALSE),"")</f>
        <v/>
      </c>
      <c r="C95" s="293"/>
      <c r="D95" s="159"/>
      <c r="E95" s="314"/>
      <c r="F95" s="331"/>
      <c r="G95" s="159"/>
      <c r="H95" s="314"/>
      <c r="I95" s="159"/>
      <c r="J95" s="159"/>
      <c r="K95" s="314"/>
      <c r="L95" s="159"/>
      <c r="M95" s="159"/>
      <c r="N95" s="314"/>
      <c r="O95" s="159"/>
      <c r="P95" s="159"/>
      <c r="Q95" s="314"/>
      <c r="R95" s="159"/>
      <c r="S95" s="159"/>
      <c r="T95" s="314"/>
      <c r="U95" s="159"/>
      <c r="V95" s="159"/>
      <c r="W95" s="314"/>
      <c r="X95" s="322">
        <f t="shared" si="3"/>
        <v>0</v>
      </c>
    </row>
    <row r="96" spans="1:24">
      <c r="A96" s="365"/>
      <c r="B96" s="367" t="str">
        <f>_xlfn.IFNA(VLOOKUP(A96,'Lista de Parametros'!$C$5:$F$1000,4,FALSE),"")</f>
        <v/>
      </c>
      <c r="C96" s="293"/>
      <c r="D96" s="159"/>
      <c r="E96" s="314"/>
      <c r="F96" s="331"/>
      <c r="G96" s="159"/>
      <c r="H96" s="314"/>
      <c r="I96" s="159"/>
      <c r="J96" s="159"/>
      <c r="K96" s="314"/>
      <c r="L96" s="159"/>
      <c r="M96" s="159"/>
      <c r="N96" s="314"/>
      <c r="O96" s="159"/>
      <c r="P96" s="159"/>
      <c r="Q96" s="314"/>
      <c r="R96" s="159"/>
      <c r="S96" s="159"/>
      <c r="T96" s="314"/>
      <c r="U96" s="159"/>
      <c r="V96" s="159"/>
      <c r="W96" s="314"/>
      <c r="X96" s="322">
        <f t="shared" si="3"/>
        <v>0</v>
      </c>
    </row>
    <row r="97" spans="1:24">
      <c r="A97" s="365"/>
      <c r="B97" s="367" t="str">
        <f>_xlfn.IFNA(VLOOKUP(A97,'Lista de Parametros'!$C$5:$F$1000,4,FALSE),"")</f>
        <v/>
      </c>
      <c r="C97" s="293"/>
      <c r="D97" s="159"/>
      <c r="E97" s="314"/>
      <c r="F97" s="331"/>
      <c r="G97" s="159"/>
      <c r="H97" s="314"/>
      <c r="I97" s="159"/>
      <c r="J97" s="159"/>
      <c r="K97" s="314"/>
      <c r="L97" s="159"/>
      <c r="M97" s="159"/>
      <c r="N97" s="314"/>
      <c r="O97" s="159"/>
      <c r="P97" s="159"/>
      <c r="Q97" s="314"/>
      <c r="R97" s="159"/>
      <c r="S97" s="159"/>
      <c r="T97" s="314"/>
      <c r="U97" s="159"/>
      <c r="V97" s="159"/>
      <c r="W97" s="314"/>
      <c r="X97" s="322">
        <f t="shared" si="3"/>
        <v>0</v>
      </c>
    </row>
    <row r="98" spans="1:24">
      <c r="A98" s="365"/>
      <c r="B98" s="367" t="str">
        <f>_xlfn.IFNA(VLOOKUP(A98,'Lista de Parametros'!$C$5:$F$1000,4,FALSE),"")</f>
        <v/>
      </c>
      <c r="C98" s="293"/>
      <c r="D98" s="159"/>
      <c r="E98" s="314"/>
      <c r="F98" s="331"/>
      <c r="G98" s="159"/>
      <c r="H98" s="314"/>
      <c r="I98" s="159"/>
      <c r="J98" s="159"/>
      <c r="K98" s="314"/>
      <c r="L98" s="159"/>
      <c r="M98" s="159"/>
      <c r="N98" s="314"/>
      <c r="O98" s="159"/>
      <c r="P98" s="159"/>
      <c r="Q98" s="314"/>
      <c r="R98" s="159"/>
      <c r="S98" s="159"/>
      <c r="T98" s="314"/>
      <c r="U98" s="159"/>
      <c r="V98" s="159"/>
      <c r="W98" s="314"/>
      <c r="X98" s="322">
        <f t="shared" si="3"/>
        <v>0</v>
      </c>
    </row>
    <row r="99" spans="1:24">
      <c r="A99" s="365"/>
      <c r="B99" s="367" t="str">
        <f>_xlfn.IFNA(VLOOKUP(A99,'Lista de Parametros'!$C$5:$F$1000,4,FALSE),"")</f>
        <v/>
      </c>
      <c r="C99" s="293"/>
      <c r="D99" s="159"/>
      <c r="E99" s="314"/>
      <c r="F99" s="331"/>
      <c r="G99" s="159"/>
      <c r="H99" s="314"/>
      <c r="I99" s="159"/>
      <c r="J99" s="159"/>
      <c r="K99" s="314"/>
      <c r="L99" s="159"/>
      <c r="M99" s="159"/>
      <c r="N99" s="314"/>
      <c r="O99" s="159"/>
      <c r="P99" s="159"/>
      <c r="Q99" s="314"/>
      <c r="R99" s="159"/>
      <c r="S99" s="159"/>
      <c r="T99" s="314"/>
      <c r="U99" s="159"/>
      <c r="V99" s="159"/>
      <c r="W99" s="314"/>
      <c r="X99" s="322">
        <f t="shared" si="3"/>
        <v>0</v>
      </c>
    </row>
    <row r="100" spans="1:24">
      <c r="A100" s="365"/>
      <c r="B100" s="367" t="str">
        <f>_xlfn.IFNA(VLOOKUP(A100,'Lista de Parametros'!$C$5:$F$1000,4,FALSE),"")</f>
        <v/>
      </c>
      <c r="C100" s="293"/>
      <c r="D100" s="159"/>
      <c r="E100" s="314"/>
      <c r="F100" s="331"/>
      <c r="G100" s="159"/>
      <c r="H100" s="314"/>
      <c r="I100" s="159"/>
      <c r="J100" s="159"/>
      <c r="K100" s="314"/>
      <c r="L100" s="159"/>
      <c r="M100" s="159"/>
      <c r="N100" s="314"/>
      <c r="O100" s="159"/>
      <c r="P100" s="159"/>
      <c r="Q100" s="314"/>
      <c r="R100" s="159"/>
      <c r="S100" s="159"/>
      <c r="T100" s="314"/>
      <c r="U100" s="159"/>
      <c r="V100" s="159"/>
      <c r="W100" s="314"/>
      <c r="X100" s="322">
        <f t="shared" si="3"/>
        <v>0</v>
      </c>
    </row>
  </sheetData>
  <mergeCells count="33">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 ref="S6:S7"/>
    <mergeCell ref="H6:H7"/>
    <mergeCell ref="I6:I7"/>
    <mergeCell ref="J6:J7"/>
    <mergeCell ref="K6:K7"/>
    <mergeCell ref="L6:L7"/>
    <mergeCell ref="M6:M7"/>
    <mergeCell ref="N6:N7"/>
    <mergeCell ref="O6:O7"/>
    <mergeCell ref="P6:P7"/>
    <mergeCell ref="Q6:Q7"/>
    <mergeCell ref="R6:R7"/>
    <mergeCell ref="T6:T7"/>
    <mergeCell ref="U6:U7"/>
    <mergeCell ref="V6:V7"/>
    <mergeCell ref="W6:W7"/>
    <mergeCell ref="AA25:AB25"/>
  </mergeCells>
  <conditionalFormatting sqref="C8:W32">
    <cfRule type="cellIs" dxfId="50" priority="3" operator="greaterThan">
      <formula>0</formula>
    </cfRule>
  </conditionalFormatting>
  <conditionalFormatting sqref="C33:W70">
    <cfRule type="cellIs" dxfId="49" priority="2" operator="greaterThan">
      <formula>0</formula>
    </cfRule>
  </conditionalFormatting>
  <conditionalFormatting sqref="C71:W100">
    <cfRule type="cellIs" dxfId="48"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Plan Actual</vt:lpstr>
      <vt:lpstr>Lista de Parametros</vt:lpstr>
      <vt:lpstr>Tiempos de producción</vt:lpstr>
      <vt:lpstr>Resumen</vt:lpstr>
      <vt:lpstr>FR1</vt:lpstr>
      <vt:lpstr>FR2</vt:lpstr>
      <vt:lpstr>FS1</vt:lpstr>
      <vt:lpstr>FS2</vt:lpstr>
      <vt:lpstr>M1</vt:lpstr>
      <vt:lpstr>M3</vt:lpstr>
      <vt:lpstr>M2</vt:lpstr>
      <vt:lpstr>SO1</vt:lpstr>
      <vt:lpstr>S1</vt:lpstr>
      <vt:lpstr>S2</vt:lpstr>
      <vt:lpstr>S3</vt:lpstr>
      <vt:lpstr>S4</vt:lpstr>
      <vt:lpstr>S5</vt:lpstr>
      <vt:lpstr>S6</vt:lpstr>
      <vt:lpstr>S7</vt:lpstr>
      <vt:lpstr>S8</vt:lpstr>
      <vt:lpstr>S9</vt:lpstr>
      <vt:lpstr>Horix</vt:lpstr>
      <vt:lpstr>KM</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Kimberly</dc:creator>
  <cp:lastModifiedBy>Romero, Bryan</cp:lastModifiedBy>
  <dcterms:created xsi:type="dcterms:W3CDTF">2019-11-26T19:59:47Z</dcterms:created>
  <dcterms:modified xsi:type="dcterms:W3CDTF">2021-03-22T20:09:10Z</dcterms:modified>
</cp:coreProperties>
</file>