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07"/>
  <workbookPr hidePivotFieldList="1" defaultThemeVersion="166925"/>
  <mc:AlternateContent xmlns:mc="http://schemas.openxmlformats.org/markup-compatibility/2006">
    <mc:Choice Requires="x15">
      <x15ac:absPath xmlns:x15ac="http://schemas.microsoft.com/office/spreadsheetml/2010/11/ac" url="https://ing.sharepoint.com/sites/RetailDataGovernance/Gedeelde documenten/General/4_Record Retention and Deletion/"/>
    </mc:Choice>
  </mc:AlternateContent>
  <xr:revisionPtr revIDLastSave="1123" documentId="8_{450CCC15-71F4-4592-BB7C-1084663D0A90}" xr6:coauthVersionLast="47" xr6:coauthVersionMax="47" xr10:uidLastSave="{4753329B-3CF7-4FD8-AFC9-EC300EABF0E8}"/>
  <bookViews>
    <workbookView xWindow="-110" yWindow="-110" windowWidth="19420" windowHeight="10420" firstSheet="3" activeTab="3" xr2:uid="{B30DB71A-D28A-4150-99F5-FFC21DE47BF2}"/>
  </bookViews>
  <sheets>
    <sheet name="PIVOT TRIBE" sheetId="6" r:id="rId1"/>
    <sheet name="TOPSHEET" sheetId="11" r:id="rId2"/>
    <sheet name="MAIN_TABLE" sheetId="4" r:id="rId3"/>
    <sheet name="Validation List" sheetId="7" r:id="rId4"/>
    <sheet name="DATA DICTIONARY" sheetId="1" state="hidden" r:id="rId5"/>
    <sheet name="DPIA List" sheetId="13" r:id="rId6"/>
    <sheet name="Sheet1" sheetId="15" r:id="rId7"/>
    <sheet name="Sheet2" sheetId="16" r:id="rId8"/>
    <sheet name="Sheet3" sheetId="17" r:id="rId9"/>
    <sheet name="Sheet4" sheetId="18" r:id="rId10"/>
    <sheet name="SOC's" sheetId="14" r:id="rId11"/>
  </sheets>
  <externalReferences>
    <externalReference r:id="rId12"/>
  </externalReferences>
  <definedNames>
    <definedName name="_xlnm._FilterDatabase" localSheetId="5" hidden="1">'DPIA List'!$G$1:$O$671</definedName>
    <definedName name="_xlnm._FilterDatabase" localSheetId="2" hidden="1">MAIN_TABLE!$A$1:$BV$1</definedName>
    <definedName name="_xlnm._FilterDatabase" localSheetId="3" hidden="1">'Validation List'!$A$1:$B$56</definedName>
    <definedName name="_xlcn.WorksheetConnection_COMBINEDFINAL.xlsxAppend1" hidden="1">Append1[]</definedName>
    <definedName name="_xlcn.WorksheetConnection_MAIN_TABLEA1AL977" hidden="1">MAIN_TABLE!$B$2:$AM$978</definedName>
    <definedName name="ExternalData_1" localSheetId="2" hidden="1">MAIN_TABLE!$B$2:$B$978</definedName>
  </definedNames>
  <calcPr calcId="191028"/>
  <pivotCaches>
    <pivotCache cacheId="17386" r:id="rId13"/>
    <pivotCache cacheId="17387" r:id="rId1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MAIN_TABLE!$A$1:$AL$977"/>
          <x15:modelTable id="Append1" name="Append1" connection="WorksheetConnection_COMBINED (FINAL).xlsx!Append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74" i="13" l="1" a="1"/>
  <c r="N474" i="13" s="1"/>
  <c r="N473" i="13" a="1"/>
  <c r="N473" i="13" s="1"/>
  <c r="N472" i="13" a="1"/>
  <c r="N472" i="13" s="1"/>
  <c r="N471" i="13" a="1"/>
  <c r="N471" i="13" s="1"/>
  <c r="N470" i="13" a="1"/>
  <c r="N470" i="13" s="1"/>
  <c r="N469" i="13" a="1"/>
  <c r="N469" i="13" s="1"/>
  <c r="N468" i="13" a="1"/>
  <c r="N468" i="13" s="1"/>
  <c r="N467" i="13" a="1"/>
  <c r="N467" i="13" s="1"/>
  <c r="N466" i="13" a="1"/>
  <c r="N466" i="13" s="1"/>
  <c r="N465" i="13" a="1"/>
  <c r="N465" i="13" s="1"/>
  <c r="N464" i="13" a="1"/>
  <c r="N464" i="13" s="1"/>
  <c r="N463" i="13" a="1"/>
  <c r="N463" i="13" s="1"/>
  <c r="N462" i="13" a="1"/>
  <c r="N462" i="13" s="1"/>
  <c r="N461" i="13" a="1"/>
  <c r="N461" i="13" s="1"/>
  <c r="N460" i="13" a="1"/>
  <c r="N460" i="13" s="1"/>
  <c r="N459" i="13" a="1"/>
  <c r="N459" i="13" s="1"/>
  <c r="N458" i="13" a="1"/>
  <c r="N458" i="13" s="1"/>
  <c r="N457" i="13" a="1"/>
  <c r="N457" i="13" s="1"/>
  <c r="N456" i="13" a="1"/>
  <c r="N456" i="13" s="1"/>
  <c r="N455" i="13" a="1"/>
  <c r="N455" i="13" s="1"/>
  <c r="N454" i="13" a="1"/>
  <c r="N454" i="13" s="1"/>
  <c r="N453" i="13" a="1"/>
  <c r="N453" i="13" s="1"/>
  <c r="N452" i="13" a="1"/>
  <c r="N452" i="13" s="1"/>
  <c r="N451" i="13" a="1"/>
  <c r="N451" i="13" s="1"/>
  <c r="N450" i="13" a="1"/>
  <c r="N450" i="13" s="1"/>
  <c r="N449" i="13" a="1"/>
  <c r="N449" i="13" s="1"/>
  <c r="N448" i="13" a="1"/>
  <c r="N448" i="13" s="1"/>
  <c r="N447" i="13" a="1"/>
  <c r="N447" i="13" s="1"/>
  <c r="N446" i="13" a="1"/>
  <c r="N446" i="13" s="1"/>
  <c r="N445" i="13" a="1"/>
  <c r="N445" i="13" s="1"/>
  <c r="N444" i="13" a="1"/>
  <c r="N444" i="13" s="1"/>
  <c r="N443" i="13" a="1"/>
  <c r="N443" i="13" s="1"/>
  <c r="N442" i="13" a="1"/>
  <c r="N442" i="13" s="1"/>
  <c r="N441" i="13" a="1"/>
  <c r="N441" i="13" s="1"/>
  <c r="N440" i="13" a="1"/>
  <c r="N440" i="13" s="1"/>
  <c r="N439" i="13" a="1"/>
  <c r="N439" i="13" s="1"/>
  <c r="N438" i="13" a="1"/>
  <c r="N438" i="13" s="1"/>
  <c r="N437" i="13" a="1"/>
  <c r="N437" i="13" s="1"/>
  <c r="N436" i="13" a="1"/>
  <c r="N436" i="13" s="1"/>
  <c r="N435" i="13" a="1"/>
  <c r="N435" i="13" s="1"/>
  <c r="N434" i="13" a="1"/>
  <c r="N434" i="13" s="1"/>
  <c r="N433" i="13" a="1"/>
  <c r="N433" i="13" s="1"/>
  <c r="N432" i="13" a="1"/>
  <c r="N432" i="13" s="1"/>
  <c r="N431" i="13" a="1"/>
  <c r="N431" i="13" s="1"/>
  <c r="N430" i="13" a="1"/>
  <c r="N430" i="13" s="1"/>
  <c r="N429" i="13" a="1"/>
  <c r="N429" i="13" s="1"/>
  <c r="N428" i="13" a="1"/>
  <c r="N428" i="13" s="1"/>
  <c r="N427" i="13" a="1"/>
  <c r="N427" i="13" s="1"/>
  <c r="N426" i="13" a="1"/>
  <c r="N426" i="13" s="1"/>
  <c r="N425" i="13" a="1"/>
  <c r="N425" i="13" s="1"/>
  <c r="N424" i="13" a="1"/>
  <c r="N424" i="13" s="1"/>
  <c r="N423" i="13" a="1"/>
  <c r="N423" i="13" s="1"/>
  <c r="N422" i="13" a="1"/>
  <c r="N422" i="13" s="1"/>
  <c r="N421" i="13" a="1"/>
  <c r="N421" i="13" s="1"/>
  <c r="N420" i="13" a="1"/>
  <c r="N420" i="13" s="1"/>
  <c r="N419" i="13" a="1"/>
  <c r="N419" i="13" s="1"/>
  <c r="N418" i="13" a="1"/>
  <c r="N418" i="13" s="1"/>
  <c r="N417" i="13" a="1"/>
  <c r="N417" i="13" s="1"/>
  <c r="N416" i="13" a="1"/>
  <c r="N416" i="13" s="1"/>
  <c r="N415" i="13" a="1"/>
  <c r="N415" i="13" s="1"/>
  <c r="N414" i="13" a="1"/>
  <c r="N414" i="13" s="1"/>
  <c r="N413" i="13" a="1"/>
  <c r="N413" i="13" s="1"/>
  <c r="N412" i="13" a="1"/>
  <c r="N412" i="13" s="1"/>
  <c r="N411" i="13" a="1"/>
  <c r="N411" i="13" s="1"/>
  <c r="N410" i="13" a="1"/>
  <c r="N410" i="13" s="1"/>
  <c r="N409" i="13" a="1"/>
  <c r="N409" i="13" s="1"/>
  <c r="N408" i="13" a="1"/>
  <c r="N408" i="13" s="1"/>
  <c r="N407" i="13" a="1"/>
  <c r="N407" i="13" s="1"/>
  <c r="N406" i="13" a="1"/>
  <c r="N406" i="13" s="1"/>
  <c r="N405" i="13" a="1"/>
  <c r="N405" i="13" s="1"/>
  <c r="N404" i="13" a="1"/>
  <c r="N404" i="13" s="1"/>
  <c r="N403" i="13" a="1"/>
  <c r="N403" i="13" s="1"/>
  <c r="N402" i="13" a="1"/>
  <c r="N402" i="13" s="1"/>
  <c r="N401" i="13" a="1"/>
  <c r="N401" i="13" s="1"/>
  <c r="N400" i="13" a="1"/>
  <c r="N400" i="13" s="1"/>
  <c r="N399" i="13" a="1"/>
  <c r="N399" i="13" s="1"/>
  <c r="N398" i="13" a="1"/>
  <c r="N398" i="13" s="1"/>
  <c r="N397" i="13" a="1"/>
  <c r="N397" i="13" s="1"/>
  <c r="N396" i="13" a="1"/>
  <c r="N396" i="13" s="1"/>
  <c r="N395" i="13" a="1"/>
  <c r="N395" i="13" s="1"/>
  <c r="N394" i="13" a="1"/>
  <c r="N394" i="13" s="1"/>
  <c r="N393" i="13" a="1"/>
  <c r="N393" i="13" s="1"/>
  <c r="N392" i="13" a="1"/>
  <c r="N392" i="13" s="1"/>
  <c r="N391" i="13" a="1"/>
  <c r="N391" i="13" s="1"/>
  <c r="N390" i="13" a="1"/>
  <c r="N390" i="13" s="1"/>
  <c r="N389" i="13" a="1"/>
  <c r="N389" i="13" s="1"/>
  <c r="N388" i="13" a="1"/>
  <c r="N388" i="13" s="1"/>
  <c r="N387" i="13" a="1"/>
  <c r="N387" i="13" s="1"/>
  <c r="N386" i="13" a="1"/>
  <c r="N386" i="13" s="1"/>
  <c r="N385" i="13" a="1"/>
  <c r="N385" i="13" s="1"/>
  <c r="N384" i="13" a="1"/>
  <c r="N384" i="13" s="1"/>
  <c r="N383" i="13" a="1"/>
  <c r="N383" i="13" s="1"/>
  <c r="N382" i="13" a="1"/>
  <c r="N382" i="13" s="1"/>
  <c r="N381" i="13" a="1"/>
  <c r="N381" i="13" s="1"/>
  <c r="N380" i="13" a="1"/>
  <c r="N380" i="13" s="1"/>
  <c r="N379" i="13" a="1"/>
  <c r="N379" i="13" s="1"/>
  <c r="N378" i="13" a="1"/>
  <c r="N378" i="13" s="1"/>
  <c r="N377" i="13" a="1"/>
  <c r="N377" i="13" s="1"/>
  <c r="N376" i="13" a="1"/>
  <c r="N376" i="13" s="1"/>
  <c r="N375" i="13" a="1"/>
  <c r="N375" i="13" s="1"/>
  <c r="N374" i="13" a="1"/>
  <c r="N374" i="13" s="1"/>
  <c r="N373" i="13" a="1"/>
  <c r="N373" i="13" s="1"/>
  <c r="N372" i="13" a="1"/>
  <c r="N372" i="13" s="1"/>
  <c r="N371" i="13" a="1"/>
  <c r="N371" i="13" s="1"/>
  <c r="N370" i="13" a="1"/>
  <c r="N370" i="13" s="1"/>
  <c r="N369" i="13" a="1"/>
  <c r="N369" i="13" s="1"/>
  <c r="N368" i="13" a="1"/>
  <c r="N368" i="13" s="1"/>
  <c r="N367" i="13" a="1"/>
  <c r="N367" i="13" s="1"/>
  <c r="N366" i="13" a="1"/>
  <c r="N366" i="13" s="1"/>
  <c r="N365" i="13" a="1"/>
  <c r="N365" i="13" s="1"/>
  <c r="N364" i="13" a="1"/>
  <c r="N364" i="13" s="1"/>
  <c r="N363" i="13" a="1"/>
  <c r="N363" i="13" s="1"/>
  <c r="N362" i="13" a="1"/>
  <c r="N362" i="13" s="1"/>
  <c r="N361" i="13" a="1"/>
  <c r="N361" i="13" s="1"/>
  <c r="N360" i="13" a="1"/>
  <c r="N360" i="13" s="1"/>
  <c r="N359" i="13" a="1"/>
  <c r="N359" i="13" s="1"/>
  <c r="N358" i="13" a="1"/>
  <c r="N358" i="13" s="1"/>
  <c r="N357" i="13" a="1"/>
  <c r="N357" i="13" s="1"/>
  <c r="N356" i="13" a="1"/>
  <c r="N356" i="13" s="1"/>
  <c r="N355" i="13" a="1"/>
  <c r="N355" i="13" s="1"/>
  <c r="N354" i="13" a="1"/>
  <c r="N354" i="13" s="1"/>
  <c r="N353" i="13" a="1"/>
  <c r="N353" i="13" s="1"/>
  <c r="N352" i="13" a="1"/>
  <c r="N352" i="13" s="1"/>
  <c r="N351" i="13" a="1"/>
  <c r="N351" i="13" s="1"/>
  <c r="N350" i="13" a="1"/>
  <c r="N350" i="13" s="1"/>
  <c r="N349" i="13" a="1"/>
  <c r="N349" i="13" s="1"/>
  <c r="N348" i="13" a="1"/>
  <c r="N348" i="13" s="1"/>
  <c r="N347" i="13" a="1"/>
  <c r="N347" i="13" s="1"/>
  <c r="N346" i="13" a="1"/>
  <c r="N346" i="13" s="1"/>
  <c r="N345" i="13" a="1"/>
  <c r="N345" i="13" s="1"/>
  <c r="N344" i="13" a="1"/>
  <c r="N344" i="13" s="1"/>
  <c r="N343" i="13" a="1"/>
  <c r="N343" i="13" s="1"/>
  <c r="N342" i="13" a="1"/>
  <c r="N342" i="13" s="1"/>
  <c r="N341" i="13" a="1"/>
  <c r="N341" i="13" s="1"/>
  <c r="N340" i="13" a="1"/>
  <c r="N340" i="13" s="1"/>
  <c r="N339" i="13" a="1"/>
  <c r="N339" i="13" s="1"/>
  <c r="N338" i="13" a="1"/>
  <c r="N338" i="13" s="1"/>
  <c r="N337" i="13" a="1"/>
  <c r="N337" i="13" s="1"/>
  <c r="N336" i="13" a="1"/>
  <c r="N336" i="13" s="1"/>
  <c r="N335" i="13" a="1"/>
  <c r="N335" i="13" s="1"/>
  <c r="N334" i="13" a="1"/>
  <c r="N334" i="13" s="1"/>
  <c r="N333" i="13" a="1"/>
  <c r="N333" i="13" s="1"/>
  <c r="N332" i="13" a="1"/>
  <c r="N332" i="13" s="1"/>
  <c r="N331" i="13" a="1"/>
  <c r="N331" i="13" s="1"/>
  <c r="N330" i="13" a="1"/>
  <c r="N330" i="13" s="1"/>
  <c r="N329" i="13" a="1"/>
  <c r="N329" i="13" s="1"/>
  <c r="N328" i="13" a="1"/>
  <c r="N328" i="13" s="1"/>
  <c r="N327" i="13" a="1"/>
  <c r="N327" i="13" s="1"/>
  <c r="N326" i="13" a="1"/>
  <c r="N326" i="13" s="1"/>
  <c r="N325" i="13" a="1"/>
  <c r="N325" i="13" s="1"/>
  <c r="N324" i="13" a="1"/>
  <c r="N324" i="13" s="1"/>
  <c r="N323" i="13" a="1"/>
  <c r="N323" i="13" s="1"/>
  <c r="N322" i="13" a="1"/>
  <c r="N322" i="13" s="1"/>
  <c r="N321" i="13" a="1"/>
  <c r="N321" i="13" s="1"/>
  <c r="N320" i="13" a="1"/>
  <c r="N320" i="13" s="1"/>
  <c r="N319" i="13" a="1"/>
  <c r="N319" i="13" s="1"/>
  <c r="N318" i="13" a="1"/>
  <c r="N318" i="13" s="1"/>
  <c r="N317" i="13" a="1"/>
  <c r="N317" i="13" s="1"/>
  <c r="N316" i="13" a="1"/>
  <c r="N316" i="13" s="1"/>
  <c r="N315" i="13" a="1"/>
  <c r="N315" i="13" s="1"/>
  <c r="N314" i="13" a="1"/>
  <c r="N314" i="13" s="1"/>
  <c r="N313" i="13" a="1"/>
  <c r="N313" i="13" s="1"/>
  <c r="N312" i="13" a="1"/>
  <c r="N312" i="13" s="1"/>
  <c r="N311" i="13" a="1"/>
  <c r="N311" i="13" s="1"/>
  <c r="N310" i="13" a="1"/>
  <c r="N310" i="13" s="1"/>
  <c r="N309" i="13" a="1"/>
  <c r="N309" i="13" s="1"/>
  <c r="N308" i="13" a="1"/>
  <c r="N308" i="13" s="1"/>
  <c r="N307" i="13" a="1"/>
  <c r="N307" i="13" s="1"/>
  <c r="N306" i="13" a="1"/>
  <c r="N306" i="13" s="1"/>
  <c r="N305" i="13" a="1"/>
  <c r="N305" i="13" s="1"/>
  <c r="N304" i="13" a="1"/>
  <c r="N304" i="13" s="1"/>
  <c r="N303" i="13" a="1"/>
  <c r="N303" i="13" s="1"/>
  <c r="N302" i="13" a="1"/>
  <c r="N302" i="13" s="1"/>
  <c r="N301" i="13" a="1"/>
  <c r="N301" i="13" s="1"/>
  <c r="N300" i="13" a="1"/>
  <c r="N300" i="13" s="1"/>
  <c r="N299" i="13" a="1"/>
  <c r="N299" i="13" s="1"/>
  <c r="N298" i="13" a="1"/>
  <c r="N298" i="13" s="1"/>
  <c r="N297" i="13" a="1"/>
  <c r="N297" i="13" s="1"/>
  <c r="N296" i="13" a="1"/>
  <c r="N296" i="13" s="1"/>
  <c r="N295" i="13" a="1"/>
  <c r="N295" i="13" s="1"/>
  <c r="N294" i="13" a="1"/>
  <c r="N294" i="13" s="1"/>
  <c r="N293" i="13" a="1"/>
  <c r="N293" i="13" s="1"/>
  <c r="N292" i="13" a="1"/>
  <c r="N292" i="13" s="1"/>
  <c r="N291" i="13" a="1"/>
  <c r="N291" i="13" s="1"/>
  <c r="N290" i="13" a="1"/>
  <c r="N290" i="13" s="1"/>
  <c r="N289" i="13" a="1"/>
  <c r="N289" i="13" s="1"/>
  <c r="N288" i="13" a="1"/>
  <c r="N288" i="13" s="1"/>
  <c r="N287" i="13" a="1"/>
  <c r="N287" i="13" s="1"/>
  <c r="N286" i="13" a="1"/>
  <c r="N286" i="13" s="1"/>
  <c r="N285" i="13" a="1"/>
  <c r="N285" i="13" s="1"/>
  <c r="N284" i="13" a="1"/>
  <c r="N284" i="13" s="1"/>
  <c r="N283" i="13" a="1"/>
  <c r="N283" i="13" s="1"/>
  <c r="N282" i="13" a="1"/>
  <c r="N282" i="13" s="1"/>
  <c r="N281" i="13" a="1"/>
  <c r="N281" i="13" s="1"/>
  <c r="N280" i="13" a="1"/>
  <c r="N280" i="13" s="1"/>
  <c r="N279" i="13" a="1"/>
  <c r="N279" i="13" s="1"/>
  <c r="N278" i="13" a="1"/>
  <c r="N278" i="13" s="1"/>
  <c r="N277" i="13" a="1"/>
  <c r="N277" i="13" s="1"/>
  <c r="N276" i="13" a="1"/>
  <c r="N276" i="13" s="1"/>
  <c r="N275" i="13" a="1"/>
  <c r="N275" i="13" s="1"/>
  <c r="N274" i="13" a="1"/>
  <c r="N274" i="13" s="1"/>
  <c r="N273" i="13" a="1"/>
  <c r="N273" i="13" s="1"/>
  <c r="N272" i="13" a="1"/>
  <c r="N272" i="13" s="1"/>
  <c r="N271" i="13" a="1"/>
  <c r="N271" i="13" s="1"/>
  <c r="N270" i="13" a="1"/>
  <c r="N270" i="13" s="1"/>
  <c r="N269" i="13" a="1"/>
  <c r="N269" i="13" s="1"/>
  <c r="N268" i="13" a="1"/>
  <c r="N268" i="13" s="1"/>
  <c r="N267" i="13" a="1"/>
  <c r="N267" i="13" s="1"/>
  <c r="N266" i="13" a="1"/>
  <c r="N266" i="13" s="1"/>
  <c r="N265" i="13" a="1"/>
  <c r="N265" i="13" s="1"/>
  <c r="N264" i="13" a="1"/>
  <c r="N264" i="13" s="1"/>
  <c r="N263" i="13" a="1"/>
  <c r="N263" i="13" s="1"/>
  <c r="N262" i="13" a="1"/>
  <c r="N262" i="13" s="1"/>
  <c r="N261" i="13" a="1"/>
  <c r="N261" i="13" s="1"/>
  <c r="N260" i="13" a="1"/>
  <c r="N260" i="13" s="1"/>
  <c r="N259" i="13" a="1"/>
  <c r="N259" i="13" s="1"/>
  <c r="N258" i="13" a="1"/>
  <c r="N258" i="13" s="1"/>
  <c r="N257" i="13" a="1"/>
  <c r="N257" i="13" s="1"/>
  <c r="N256" i="13" a="1"/>
  <c r="N256" i="13" s="1"/>
  <c r="N255" i="13" a="1"/>
  <c r="N255" i="13" s="1"/>
  <c r="N254" i="13" a="1"/>
  <c r="N254" i="13" s="1"/>
  <c r="N253" i="13" a="1"/>
  <c r="N253" i="13" s="1"/>
  <c r="N252" i="13" a="1"/>
  <c r="N252" i="13" s="1"/>
  <c r="N251" i="13" a="1"/>
  <c r="N251" i="13" s="1"/>
  <c r="N250" i="13" a="1"/>
  <c r="N250" i="13" s="1"/>
  <c r="N249" i="13" a="1"/>
  <c r="N249" i="13" s="1"/>
  <c r="N248" i="13" a="1"/>
  <c r="N248" i="13" s="1"/>
  <c r="N247" i="13" a="1"/>
  <c r="N247" i="13" s="1"/>
  <c r="N246" i="13" a="1"/>
  <c r="N246" i="13" s="1"/>
  <c r="N245" i="13" a="1"/>
  <c r="N245" i="13" s="1"/>
  <c r="N244" i="13" a="1"/>
  <c r="N244" i="13" s="1"/>
  <c r="N243" i="13" a="1"/>
  <c r="N243" i="13" s="1"/>
  <c r="N242" i="13" a="1"/>
  <c r="N242" i="13" s="1"/>
  <c r="N241" i="13" a="1"/>
  <c r="N241" i="13" s="1"/>
  <c r="N240" i="13" a="1"/>
  <c r="N240" i="13" s="1"/>
  <c r="N239" i="13" a="1"/>
  <c r="N239" i="13" s="1"/>
  <c r="N238" i="13" a="1"/>
  <c r="N238" i="13" s="1"/>
  <c r="N237" i="13" a="1"/>
  <c r="N237" i="13" s="1"/>
  <c r="N236" i="13" a="1"/>
  <c r="N236" i="13" s="1"/>
  <c r="N235" i="13" a="1"/>
  <c r="N235" i="13" s="1"/>
  <c r="N234" i="13" a="1"/>
  <c r="N234" i="13" s="1"/>
  <c r="N233" i="13" a="1"/>
  <c r="N233" i="13" s="1"/>
  <c r="N232" i="13" a="1"/>
  <c r="N232" i="13" s="1"/>
  <c r="N231" i="13" a="1"/>
  <c r="N231" i="13" s="1"/>
  <c r="N230" i="13" a="1"/>
  <c r="N230" i="13" s="1"/>
  <c r="N229" i="13" a="1"/>
  <c r="N229" i="13" s="1"/>
  <c r="N228" i="13" a="1"/>
  <c r="N228" i="13" s="1"/>
  <c r="N227" i="13" a="1"/>
  <c r="N227" i="13" s="1"/>
  <c r="N226" i="13" a="1"/>
  <c r="N226" i="13" s="1"/>
  <c r="N225" i="13" a="1"/>
  <c r="N225" i="13" s="1"/>
  <c r="N224" i="13" a="1"/>
  <c r="N224" i="13" s="1"/>
  <c r="N223" i="13" a="1"/>
  <c r="N223" i="13" s="1"/>
  <c r="N222" i="13" a="1"/>
  <c r="N222" i="13" s="1"/>
  <c r="N221" i="13" a="1"/>
  <c r="N221" i="13" s="1"/>
  <c r="N220" i="13" a="1"/>
  <c r="N220" i="13" s="1"/>
  <c r="N219" i="13" a="1"/>
  <c r="N219" i="13" s="1"/>
  <c r="N218" i="13" a="1"/>
  <c r="N218" i="13" s="1"/>
  <c r="N217" i="13" a="1"/>
  <c r="N217" i="13" s="1"/>
  <c r="N216" i="13" a="1"/>
  <c r="N216" i="13" s="1"/>
  <c r="N215" i="13" a="1"/>
  <c r="N215" i="13" s="1"/>
  <c r="N214" i="13" a="1"/>
  <c r="N214" i="13" s="1"/>
  <c r="N213" i="13" a="1"/>
  <c r="N213" i="13" s="1"/>
  <c r="N212" i="13" a="1"/>
  <c r="N212" i="13" s="1"/>
  <c r="N211" i="13" a="1"/>
  <c r="N211" i="13" s="1"/>
  <c r="N210" i="13" a="1"/>
  <c r="N210" i="13" s="1"/>
  <c r="N209" i="13" a="1"/>
  <c r="N209" i="13" s="1"/>
  <c r="N208" i="13" a="1"/>
  <c r="N208" i="13" s="1"/>
  <c r="N207" i="13" a="1"/>
  <c r="N207" i="13" s="1"/>
  <c r="N206" i="13" a="1"/>
  <c r="N206" i="13" s="1"/>
  <c r="N205" i="13" a="1"/>
  <c r="N205" i="13" s="1"/>
  <c r="N204" i="13" a="1"/>
  <c r="N204" i="13" s="1"/>
  <c r="N203" i="13" a="1"/>
  <c r="N203" i="13" s="1"/>
  <c r="N202" i="13" a="1"/>
  <c r="N202" i="13" s="1"/>
  <c r="N201" i="13" a="1"/>
  <c r="N201" i="13" s="1"/>
  <c r="N200" i="13" a="1"/>
  <c r="N200" i="13" s="1"/>
  <c r="N199" i="13" a="1"/>
  <c r="N199" i="13" s="1"/>
  <c r="N198" i="13" a="1"/>
  <c r="N198" i="13" s="1"/>
  <c r="N197" i="13" a="1"/>
  <c r="N197" i="13" s="1"/>
  <c r="N196" i="13" a="1"/>
  <c r="N196" i="13" s="1"/>
  <c r="N195" i="13" a="1"/>
  <c r="N195" i="13" s="1"/>
  <c r="N194" i="13" a="1"/>
  <c r="N194" i="13" s="1"/>
  <c r="N193" i="13" a="1"/>
  <c r="N193" i="13" s="1"/>
  <c r="N192" i="13" a="1"/>
  <c r="N192" i="13" s="1"/>
  <c r="N191" i="13" a="1"/>
  <c r="N191" i="13" s="1"/>
  <c r="N190" i="13" a="1"/>
  <c r="N190" i="13" s="1"/>
  <c r="N189" i="13" a="1"/>
  <c r="N189" i="13" s="1"/>
  <c r="N188" i="13" a="1"/>
  <c r="N188" i="13" s="1"/>
  <c r="N187" i="13" a="1"/>
  <c r="N187" i="13" s="1"/>
  <c r="N186" i="13" a="1"/>
  <c r="N186" i="13" s="1"/>
  <c r="N185" i="13" a="1"/>
  <c r="N185" i="13" s="1"/>
  <c r="N184" i="13" a="1"/>
  <c r="N184" i="13" s="1"/>
  <c r="N183" i="13" a="1"/>
  <c r="N183" i="13" s="1"/>
  <c r="N182" i="13" a="1"/>
  <c r="N182" i="13" s="1"/>
  <c r="N181" i="13" a="1"/>
  <c r="N181" i="13" s="1"/>
  <c r="N180" i="13" a="1"/>
  <c r="N180" i="13" s="1"/>
  <c r="N179" i="13" a="1"/>
  <c r="N179" i="13" s="1"/>
  <c r="N178" i="13" a="1"/>
  <c r="N178" i="13" s="1"/>
  <c r="N177" i="13" a="1"/>
  <c r="N177" i="13" s="1"/>
  <c r="N176" i="13" a="1"/>
  <c r="N176" i="13" s="1"/>
  <c r="N175" i="13" a="1"/>
  <c r="N175" i="13" s="1"/>
  <c r="N174" i="13" a="1"/>
  <c r="N174" i="13" s="1"/>
  <c r="N173" i="13" a="1"/>
  <c r="N173" i="13" s="1"/>
  <c r="N172" i="13" a="1"/>
  <c r="N172" i="13" s="1"/>
  <c r="N171" i="13" a="1"/>
  <c r="N171" i="13" s="1"/>
  <c r="N170" i="13" a="1"/>
  <c r="N170" i="13" s="1"/>
  <c r="N169" i="13" a="1"/>
  <c r="N169" i="13" s="1"/>
  <c r="N168" i="13" a="1"/>
  <c r="N168" i="13" s="1"/>
  <c r="N167" i="13" a="1"/>
  <c r="N167" i="13" s="1"/>
  <c r="N166" i="13" a="1"/>
  <c r="N166" i="13" s="1"/>
  <c r="N165" i="13" a="1"/>
  <c r="N165" i="13" s="1"/>
  <c r="N164" i="13" a="1"/>
  <c r="N164" i="13" s="1"/>
  <c r="N163" i="13" a="1"/>
  <c r="N163" i="13" s="1"/>
  <c r="N162" i="13" a="1"/>
  <c r="N162" i="13" s="1"/>
  <c r="N161" i="13" a="1"/>
  <c r="N161" i="13" s="1"/>
  <c r="N160" i="13" a="1"/>
  <c r="N160" i="13" s="1"/>
  <c r="N159" i="13" a="1"/>
  <c r="N159" i="13" s="1"/>
  <c r="N158" i="13" a="1"/>
  <c r="N158" i="13" s="1"/>
  <c r="N157" i="13" a="1"/>
  <c r="N157" i="13" s="1"/>
  <c r="N156" i="13" a="1"/>
  <c r="N156" i="13" s="1"/>
  <c r="N155" i="13" a="1"/>
  <c r="N155" i="13" s="1"/>
  <c r="N154" i="13" a="1"/>
  <c r="N154" i="13" s="1"/>
  <c r="N153" i="13" a="1"/>
  <c r="N153" i="13" s="1"/>
  <c r="N152" i="13" a="1"/>
  <c r="N152" i="13" s="1"/>
  <c r="N151" i="13" a="1"/>
  <c r="N151" i="13" s="1"/>
  <c r="N150" i="13" a="1"/>
  <c r="N150" i="13" s="1"/>
  <c r="N149" i="13" a="1"/>
  <c r="N149" i="13" s="1"/>
  <c r="N148" i="13" a="1"/>
  <c r="N148" i="13" s="1"/>
  <c r="N147" i="13" a="1"/>
  <c r="N147" i="13" s="1"/>
  <c r="N146" i="13" a="1"/>
  <c r="N146" i="13" s="1"/>
  <c r="N145" i="13" a="1"/>
  <c r="N145" i="13" s="1"/>
  <c r="N144" i="13" a="1"/>
  <c r="N144" i="13" s="1"/>
  <c r="N143" i="13" a="1"/>
  <c r="N143" i="13" s="1"/>
  <c r="N142" i="13" a="1"/>
  <c r="N142" i="13" s="1"/>
  <c r="N141" i="13" a="1"/>
  <c r="N141" i="13" s="1"/>
  <c r="N140" i="13" a="1"/>
  <c r="N140" i="13" s="1"/>
  <c r="N139" i="13" a="1"/>
  <c r="N139" i="13" s="1"/>
  <c r="N138" i="13" a="1"/>
  <c r="N138" i="13" s="1"/>
  <c r="N137" i="13" a="1"/>
  <c r="N137" i="13" s="1"/>
  <c r="N136" i="13" a="1"/>
  <c r="N136" i="13" s="1"/>
  <c r="N135" i="13" a="1"/>
  <c r="N135" i="13" s="1"/>
  <c r="N134" i="13" a="1"/>
  <c r="N134" i="13" s="1"/>
  <c r="N133" i="13" a="1"/>
  <c r="N133" i="13" s="1"/>
  <c r="N132" i="13" a="1"/>
  <c r="N132" i="13" s="1"/>
  <c r="N131" i="13" a="1"/>
  <c r="N131" i="13" s="1"/>
  <c r="N130" i="13" a="1"/>
  <c r="N130" i="13" s="1"/>
  <c r="N129" i="13" a="1"/>
  <c r="N129" i="13" s="1"/>
  <c r="N128" i="13" a="1"/>
  <c r="N128" i="13" s="1"/>
  <c r="N127" i="13" a="1"/>
  <c r="N127" i="13" s="1"/>
  <c r="N126" i="13" a="1"/>
  <c r="N126" i="13" s="1"/>
  <c r="N125" i="13" a="1"/>
  <c r="N125" i="13" s="1"/>
  <c r="N124" i="13" a="1"/>
  <c r="N124" i="13" s="1"/>
  <c r="N123" i="13" a="1"/>
  <c r="N123" i="13" s="1"/>
  <c r="N122" i="13" a="1"/>
  <c r="N122" i="13" s="1"/>
  <c r="N121" i="13" a="1"/>
  <c r="N121" i="13" s="1"/>
  <c r="N120" i="13" a="1"/>
  <c r="N120" i="13" s="1"/>
  <c r="N119" i="13" a="1"/>
  <c r="N119" i="13" s="1"/>
  <c r="N118" i="13" a="1"/>
  <c r="N118" i="13" s="1"/>
  <c r="N117" i="13" a="1"/>
  <c r="N117" i="13" s="1"/>
  <c r="N116" i="13" a="1"/>
  <c r="N116" i="13" s="1"/>
  <c r="N115" i="13" a="1"/>
  <c r="N115" i="13" s="1"/>
  <c r="N114" i="13" a="1"/>
  <c r="N114" i="13" s="1"/>
  <c r="N113" i="13" a="1"/>
  <c r="N113" i="13" s="1"/>
  <c r="N112" i="13" a="1"/>
  <c r="N112" i="13" s="1"/>
  <c r="N111" i="13" a="1"/>
  <c r="N111" i="13" s="1"/>
  <c r="N110" i="13" a="1"/>
  <c r="N110" i="13" s="1"/>
  <c r="N109" i="13" a="1"/>
  <c r="N109" i="13" s="1"/>
  <c r="N108" i="13" a="1"/>
  <c r="N108" i="13" s="1"/>
  <c r="N107" i="13" a="1"/>
  <c r="N107" i="13" s="1"/>
  <c r="N106" i="13" a="1"/>
  <c r="N106" i="13" s="1"/>
  <c r="N105" i="13" a="1"/>
  <c r="N105" i="13" s="1"/>
  <c r="N104" i="13" a="1"/>
  <c r="N104" i="13" s="1"/>
  <c r="N103" i="13" a="1"/>
  <c r="N103" i="13" s="1"/>
  <c r="N102" i="13" a="1"/>
  <c r="N102" i="13" s="1"/>
  <c r="N101" i="13" a="1"/>
  <c r="N101" i="13" s="1"/>
  <c r="N100" i="13" a="1"/>
  <c r="N100" i="13" s="1"/>
  <c r="N99" i="13" a="1"/>
  <c r="N99" i="13" s="1"/>
  <c r="N98" i="13" a="1"/>
  <c r="N98" i="13" s="1"/>
  <c r="N97" i="13" a="1"/>
  <c r="N97" i="13" s="1"/>
  <c r="N96" i="13" a="1"/>
  <c r="N96" i="13" s="1"/>
  <c r="N95" i="13" a="1"/>
  <c r="N95" i="13" s="1"/>
  <c r="N94" i="13" a="1"/>
  <c r="N94" i="13" s="1"/>
  <c r="N93" i="13" a="1"/>
  <c r="N93" i="13" s="1"/>
  <c r="N92" i="13" a="1"/>
  <c r="N92" i="13" s="1"/>
  <c r="N91" i="13" a="1"/>
  <c r="N91" i="13" s="1"/>
  <c r="N90" i="13" a="1"/>
  <c r="N90" i="13" s="1"/>
  <c r="N89" i="13" a="1"/>
  <c r="N89" i="13" s="1"/>
  <c r="N88" i="13" a="1"/>
  <c r="N88" i="13" s="1"/>
  <c r="N87" i="13" a="1"/>
  <c r="N87" i="13" s="1"/>
  <c r="N86" i="13" a="1"/>
  <c r="N86" i="13" s="1"/>
  <c r="N85" i="13" a="1"/>
  <c r="N85" i="13" s="1"/>
  <c r="N84" i="13" a="1"/>
  <c r="N84" i="13" s="1"/>
  <c r="N83" i="13" a="1"/>
  <c r="N83" i="13" s="1"/>
  <c r="N82" i="13" a="1"/>
  <c r="N82" i="13" s="1"/>
  <c r="N81" i="13" a="1"/>
  <c r="N81" i="13" s="1"/>
  <c r="N80" i="13" a="1"/>
  <c r="N80" i="13" s="1"/>
  <c r="N79" i="13" a="1"/>
  <c r="N79" i="13" s="1"/>
  <c r="N78" i="13" a="1"/>
  <c r="N78" i="13" s="1"/>
  <c r="N77" i="13" a="1"/>
  <c r="N77" i="13" s="1"/>
  <c r="N76" i="13" a="1"/>
  <c r="N76" i="13" s="1"/>
  <c r="N75" i="13" a="1"/>
  <c r="N75" i="13" s="1"/>
  <c r="N74" i="13" a="1"/>
  <c r="N74" i="13" s="1"/>
  <c r="N73" i="13" a="1"/>
  <c r="N73" i="13" s="1"/>
  <c r="N72" i="13" a="1"/>
  <c r="N72" i="13" s="1"/>
  <c r="N71" i="13" a="1"/>
  <c r="N71" i="13" s="1"/>
  <c r="N70" i="13" a="1"/>
  <c r="N70" i="13" s="1"/>
  <c r="N69" i="13" a="1"/>
  <c r="N69" i="13" s="1"/>
  <c r="N68" i="13" a="1"/>
  <c r="N68" i="13" s="1"/>
  <c r="N67" i="13" a="1"/>
  <c r="N67" i="13" s="1"/>
  <c r="N66" i="13" a="1"/>
  <c r="N66" i="13" s="1"/>
  <c r="N65" i="13" a="1"/>
  <c r="N65" i="13" s="1"/>
  <c r="N64" i="13" a="1"/>
  <c r="N64" i="13" s="1"/>
  <c r="N63" i="13" a="1"/>
  <c r="N63" i="13" s="1"/>
  <c r="N62" i="13" a="1"/>
  <c r="N62" i="13" s="1"/>
  <c r="N61" i="13" a="1"/>
  <c r="N61" i="13" s="1"/>
  <c r="N60" i="13" a="1"/>
  <c r="N60" i="13" s="1"/>
  <c r="N59" i="13" a="1"/>
  <c r="N59" i="13" s="1"/>
  <c r="N58" i="13" a="1"/>
  <c r="N58" i="13" s="1"/>
  <c r="N57" i="13" a="1"/>
  <c r="N57" i="13" s="1"/>
  <c r="N56" i="13" a="1"/>
  <c r="N56" i="13" s="1"/>
  <c r="N55" i="13" a="1"/>
  <c r="N55" i="13" s="1"/>
  <c r="N54" i="13" a="1"/>
  <c r="N54" i="13" s="1"/>
  <c r="N53" i="13" a="1"/>
  <c r="N53" i="13" s="1"/>
  <c r="N52" i="13" a="1"/>
  <c r="N52" i="13" s="1"/>
  <c r="N51" i="13" a="1"/>
  <c r="N51" i="13" s="1"/>
  <c r="N50" i="13" a="1"/>
  <c r="N50" i="13" s="1"/>
  <c r="N49" i="13" a="1"/>
  <c r="N49" i="13" s="1"/>
  <c r="N48" i="13" a="1"/>
  <c r="N48" i="13" s="1"/>
  <c r="N47" i="13" a="1"/>
  <c r="N47" i="13" s="1"/>
  <c r="N46" i="13" a="1"/>
  <c r="N46" i="13" s="1"/>
  <c r="N45" i="13" a="1"/>
  <c r="N45" i="13" s="1"/>
  <c r="N44" i="13" a="1"/>
  <c r="N44" i="13" s="1"/>
  <c r="N43" i="13" a="1"/>
  <c r="N43" i="13" s="1"/>
  <c r="N42" i="13" a="1"/>
  <c r="N42" i="13" s="1"/>
  <c r="N41" i="13" a="1"/>
  <c r="N41" i="13" s="1"/>
  <c r="N40" i="13" a="1"/>
  <c r="N40" i="13" s="1"/>
  <c r="N39" i="13" a="1"/>
  <c r="N39" i="13" s="1"/>
  <c r="N38" i="13" a="1"/>
  <c r="N38" i="13" s="1"/>
  <c r="N37" i="13" a="1"/>
  <c r="N37" i="13" s="1"/>
  <c r="N36" i="13" a="1"/>
  <c r="N36" i="13" s="1"/>
  <c r="N35" i="13" a="1"/>
  <c r="N35" i="13" s="1"/>
  <c r="N34" i="13" a="1"/>
  <c r="N34" i="13" s="1"/>
  <c r="N33" i="13" a="1"/>
  <c r="N33" i="13" s="1"/>
  <c r="N32" i="13" a="1"/>
  <c r="N32" i="13" s="1"/>
  <c r="N31" i="13" a="1"/>
  <c r="N31" i="13" s="1"/>
  <c r="N30" i="13" a="1"/>
  <c r="N30" i="13" s="1"/>
  <c r="N29" i="13" a="1"/>
  <c r="N29" i="13" s="1"/>
  <c r="N28" i="13" a="1"/>
  <c r="N28" i="13" s="1"/>
  <c r="N27" i="13" a="1"/>
  <c r="N27" i="13" s="1"/>
  <c r="N26" i="13" a="1"/>
  <c r="N26" i="13" s="1"/>
  <c r="N25" i="13" a="1"/>
  <c r="N25" i="13" s="1"/>
  <c r="N24" i="13" a="1"/>
  <c r="N24" i="13" s="1"/>
  <c r="N23" i="13" a="1"/>
  <c r="N23" i="13" s="1"/>
  <c r="N22" i="13" a="1"/>
  <c r="N22" i="13" s="1"/>
  <c r="N21" i="13" a="1"/>
  <c r="N21" i="13" s="1"/>
  <c r="N20" i="13" a="1"/>
  <c r="N20" i="13" s="1"/>
  <c r="N19" i="13" a="1"/>
  <c r="N19" i="13" s="1"/>
  <c r="N18" i="13" a="1"/>
  <c r="N18" i="13" s="1"/>
  <c r="N17" i="13" a="1"/>
  <c r="N17" i="13" s="1"/>
  <c r="N16" i="13" a="1"/>
  <c r="N16" i="13" s="1"/>
  <c r="N15" i="13" a="1"/>
  <c r="N15" i="13" s="1"/>
  <c r="N14" i="13" a="1"/>
  <c r="N14" i="13" s="1"/>
  <c r="N13" i="13" a="1"/>
  <c r="N13" i="13" s="1"/>
  <c r="N12" i="13" a="1"/>
  <c r="N12" i="13" s="1"/>
  <c r="N11" i="13" a="1"/>
  <c r="N11" i="13" s="1"/>
  <c r="N10" i="13" a="1"/>
  <c r="N10" i="13" s="1"/>
  <c r="N9" i="13" a="1"/>
  <c r="N9" i="13" s="1"/>
  <c r="N8" i="13" a="1"/>
  <c r="N8" i="13" s="1"/>
  <c r="N7" i="13" a="1"/>
  <c r="N7" i="13" s="1"/>
  <c r="N6" i="13" a="1"/>
  <c r="N6" i="13" s="1"/>
  <c r="N5" i="13" a="1"/>
  <c r="N5" i="13" s="1"/>
  <c r="N4" i="13" a="1"/>
  <c r="N4" i="13" s="1"/>
  <c r="N3" i="13" a="1"/>
  <c r="N3" i="13" s="1"/>
  <c r="N2" i="13" a="1"/>
  <c r="N2" i="13" s="1"/>
  <c r="I2" i="13" l="1"/>
  <c r="I3" i="13"/>
  <c r="I4" i="13"/>
  <c r="I5" i="13"/>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353" i="13"/>
  <c r="I354" i="13"/>
  <c r="I355" i="13"/>
  <c r="I356" i="13"/>
  <c r="I357" i="13"/>
  <c r="I358" i="13"/>
  <c r="I359" i="13"/>
  <c r="I360" i="13"/>
  <c r="I361" i="13"/>
  <c r="I362" i="13"/>
  <c r="I363" i="13"/>
  <c r="I364" i="13"/>
  <c r="I365" i="13"/>
  <c r="I366" i="13"/>
  <c r="I367" i="13"/>
  <c r="I368" i="13"/>
  <c r="I369" i="13"/>
  <c r="I370" i="13"/>
  <c r="I371" i="13"/>
  <c r="I372" i="13"/>
  <c r="I373" i="13"/>
  <c r="I374" i="13"/>
  <c r="I375" i="13"/>
  <c r="I376" i="13"/>
  <c r="I377" i="13"/>
  <c r="I378" i="13"/>
  <c r="I379" i="13"/>
  <c r="I380" i="13"/>
  <c r="I381" i="13"/>
  <c r="I382" i="13"/>
  <c r="I383" i="13"/>
  <c r="I384" i="13"/>
  <c r="I385" i="13"/>
  <c r="I386" i="13"/>
  <c r="I387" i="13"/>
  <c r="I388" i="13"/>
  <c r="I389" i="13"/>
  <c r="I390" i="13"/>
  <c r="I391" i="13"/>
  <c r="I392" i="13"/>
  <c r="I393" i="13"/>
  <c r="I394" i="13"/>
  <c r="I395" i="13"/>
  <c r="I396" i="13"/>
  <c r="I397" i="13"/>
  <c r="I398" i="13"/>
  <c r="I399" i="13"/>
  <c r="I400" i="13"/>
  <c r="I401" i="13"/>
  <c r="I402" i="13"/>
  <c r="I403" i="13"/>
  <c r="I404" i="13"/>
  <c r="I405" i="13"/>
  <c r="I406" i="13"/>
  <c r="I407" i="13"/>
  <c r="I408" i="13"/>
  <c r="I409" i="13"/>
  <c r="I410" i="13"/>
  <c r="I411" i="13"/>
  <c r="I412" i="13"/>
  <c r="I413" i="13"/>
  <c r="I414" i="13"/>
  <c r="I415" i="13"/>
  <c r="I416" i="13"/>
  <c r="I417" i="13"/>
  <c r="I418" i="13"/>
  <c r="I419" i="13"/>
  <c r="I420" i="13"/>
  <c r="I421" i="13"/>
  <c r="I422" i="13"/>
  <c r="I423" i="13"/>
  <c r="I424" i="13"/>
  <c r="I425" i="13"/>
  <c r="I426" i="13"/>
  <c r="I427" i="13"/>
  <c r="I428" i="13"/>
  <c r="I429" i="13"/>
  <c r="I430" i="13"/>
  <c r="I431" i="13"/>
  <c r="I432" i="13"/>
  <c r="I433" i="13"/>
  <c r="I434" i="13"/>
  <c r="I435" i="13"/>
  <c r="I436" i="13"/>
  <c r="I437" i="13"/>
  <c r="I438" i="13"/>
  <c r="I439" i="13"/>
  <c r="I440" i="13"/>
  <c r="I441" i="13"/>
  <c r="I442" i="13"/>
  <c r="I443" i="13"/>
  <c r="I444" i="13"/>
  <c r="I445" i="13"/>
  <c r="I446" i="13"/>
  <c r="I447" i="13"/>
  <c r="I448" i="13"/>
  <c r="I449" i="13"/>
  <c r="I450" i="13"/>
  <c r="I451" i="13"/>
  <c r="I452" i="13"/>
  <c r="I453" i="13"/>
  <c r="I454" i="13"/>
  <c r="I455" i="13"/>
  <c r="I456" i="13"/>
  <c r="I457" i="13"/>
  <c r="I458" i="13"/>
  <c r="I459" i="13"/>
  <c r="I460" i="13"/>
  <c r="I461" i="13"/>
  <c r="I462" i="13"/>
  <c r="I463" i="13"/>
  <c r="I464" i="13"/>
  <c r="I465" i="13"/>
  <c r="I466" i="13"/>
  <c r="I467" i="13"/>
  <c r="I468" i="13"/>
  <c r="I469" i="13"/>
  <c r="I470" i="13"/>
  <c r="I471" i="13"/>
  <c r="I472" i="13"/>
  <c r="I473" i="13"/>
  <c r="I474" i="13"/>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3" i="4"/>
  <c r="O978" i="4" l="1"/>
  <c r="N978" i="4"/>
  <c r="M978" i="4"/>
  <c r="L978" i="4"/>
  <c r="K978" i="4"/>
  <c r="J978" i="4"/>
  <c r="I978" i="4"/>
  <c r="H978" i="4"/>
  <c r="G978" i="4"/>
  <c r="F978" i="4"/>
  <c r="E978" i="4"/>
  <c r="D978" i="4"/>
  <c r="C978" i="4"/>
  <c r="O977" i="4"/>
  <c r="N977" i="4"/>
  <c r="M977" i="4"/>
  <c r="L977" i="4"/>
  <c r="K977" i="4"/>
  <c r="J977" i="4"/>
  <c r="I977" i="4"/>
  <c r="H977" i="4"/>
  <c r="G977" i="4"/>
  <c r="F977" i="4"/>
  <c r="E977" i="4"/>
  <c r="D977" i="4"/>
  <c r="C977" i="4"/>
  <c r="O973" i="4"/>
  <c r="N973" i="4"/>
  <c r="M973" i="4"/>
  <c r="L973" i="4"/>
  <c r="F973" i="4"/>
  <c r="E973" i="4"/>
  <c r="C973" i="4"/>
  <c r="O971" i="4"/>
  <c r="N971" i="4"/>
  <c r="M971" i="4"/>
  <c r="L971" i="4"/>
  <c r="F971" i="4"/>
  <c r="E971" i="4"/>
  <c r="D971" i="4"/>
  <c r="C971" i="4"/>
  <c r="O970" i="4"/>
  <c r="N970" i="4"/>
  <c r="M970" i="4"/>
  <c r="L970" i="4"/>
  <c r="F970" i="4"/>
  <c r="E970" i="4"/>
  <c r="D970" i="4"/>
  <c r="C970" i="4"/>
  <c r="O969" i="4"/>
  <c r="N969" i="4"/>
  <c r="M969" i="4"/>
  <c r="L969" i="4"/>
  <c r="F969" i="4"/>
  <c r="E969" i="4"/>
  <c r="D969" i="4"/>
  <c r="C969" i="4"/>
  <c r="O967" i="4"/>
  <c r="N967" i="4"/>
  <c r="M967" i="4"/>
  <c r="L967" i="4"/>
  <c r="K967" i="4"/>
  <c r="I967" i="4"/>
  <c r="H967" i="4"/>
  <c r="G967" i="4"/>
  <c r="F967" i="4"/>
  <c r="E967" i="4"/>
  <c r="D967" i="4"/>
  <c r="C967" i="4"/>
  <c r="O966" i="4"/>
  <c r="N966" i="4"/>
  <c r="M966" i="4"/>
  <c r="L966" i="4"/>
  <c r="K966" i="4"/>
  <c r="J966" i="4"/>
  <c r="I966" i="4"/>
  <c r="H966" i="4"/>
  <c r="G966" i="4"/>
  <c r="F966" i="4"/>
  <c r="E966" i="4"/>
  <c r="D966" i="4"/>
  <c r="C966" i="4"/>
  <c r="O965" i="4"/>
  <c r="N965" i="4"/>
  <c r="M965" i="4"/>
  <c r="L965" i="4"/>
  <c r="K965" i="4"/>
  <c r="J965" i="4"/>
  <c r="I965" i="4"/>
  <c r="H965" i="4"/>
  <c r="G965" i="4"/>
  <c r="F965" i="4"/>
  <c r="E965" i="4"/>
  <c r="D965" i="4"/>
  <c r="C965" i="4"/>
  <c r="O961" i="4"/>
  <c r="N961" i="4"/>
  <c r="M961" i="4"/>
  <c r="L961" i="4"/>
  <c r="K961" i="4"/>
  <c r="J961" i="4"/>
  <c r="I961" i="4"/>
  <c r="H961" i="4"/>
  <c r="G961" i="4"/>
  <c r="F961" i="4"/>
  <c r="E961" i="4"/>
  <c r="D961" i="4"/>
  <c r="C961" i="4"/>
  <c r="O960" i="4"/>
  <c r="N960" i="4"/>
  <c r="M960" i="4"/>
  <c r="L960" i="4"/>
  <c r="J960" i="4"/>
  <c r="I960" i="4"/>
  <c r="H960" i="4"/>
  <c r="G960" i="4"/>
  <c r="F960" i="4"/>
  <c r="E960" i="4"/>
  <c r="D960" i="4"/>
  <c r="C960" i="4"/>
  <c r="O959" i="4"/>
  <c r="N959" i="4"/>
  <c r="M959" i="4"/>
  <c r="L959" i="4"/>
  <c r="F959" i="4"/>
  <c r="E959" i="4"/>
  <c r="C959" i="4"/>
  <c r="O958" i="4"/>
  <c r="N958" i="4"/>
  <c r="M958" i="4"/>
  <c r="L958" i="4"/>
  <c r="F958" i="4"/>
  <c r="E958" i="4"/>
  <c r="C958" i="4"/>
  <c r="O957" i="4"/>
  <c r="N957" i="4"/>
  <c r="M957" i="4"/>
  <c r="L957" i="4"/>
  <c r="J957" i="4"/>
  <c r="I957" i="4"/>
  <c r="H957" i="4"/>
  <c r="G957" i="4"/>
  <c r="F957" i="4"/>
  <c r="E957" i="4"/>
  <c r="D957" i="4"/>
  <c r="C957" i="4"/>
  <c r="O956" i="4"/>
  <c r="N956" i="4"/>
  <c r="M956" i="4"/>
  <c r="L956" i="4"/>
  <c r="F956" i="4"/>
  <c r="E956" i="4"/>
  <c r="O955" i="4"/>
  <c r="N955" i="4"/>
  <c r="M955" i="4"/>
  <c r="L955" i="4"/>
  <c r="F955" i="4"/>
  <c r="E955" i="4"/>
  <c r="C955" i="4"/>
  <c r="O954" i="4"/>
  <c r="N954" i="4"/>
  <c r="M954" i="4"/>
  <c r="L954" i="4"/>
  <c r="F954" i="4"/>
  <c r="E954" i="4"/>
  <c r="O953" i="4"/>
  <c r="N953" i="4"/>
  <c r="M953" i="4"/>
  <c r="L953" i="4"/>
  <c r="F953" i="4"/>
  <c r="E953" i="4"/>
  <c r="C953" i="4"/>
  <c r="O952" i="4"/>
  <c r="N952" i="4"/>
  <c r="M952" i="4"/>
  <c r="L952" i="4"/>
  <c r="F952" i="4"/>
  <c r="E952" i="4"/>
  <c r="C952" i="4"/>
  <c r="O951" i="4"/>
  <c r="N951" i="4"/>
  <c r="M951" i="4"/>
  <c r="L951" i="4"/>
  <c r="F951" i="4"/>
  <c r="E951" i="4"/>
  <c r="C951" i="4"/>
  <c r="O950" i="4"/>
  <c r="N950" i="4"/>
  <c r="M950" i="4"/>
  <c r="L950" i="4"/>
  <c r="F950" i="4"/>
  <c r="E950" i="4"/>
  <c r="C950" i="4"/>
  <c r="O949" i="4"/>
  <c r="N949" i="4"/>
  <c r="M949" i="4"/>
  <c r="L949" i="4"/>
  <c r="F949" i="4"/>
  <c r="E949" i="4"/>
  <c r="O948" i="4"/>
  <c r="N948" i="4"/>
  <c r="M948" i="4"/>
  <c r="L948" i="4"/>
  <c r="F948" i="4"/>
  <c r="E948" i="4"/>
  <c r="C948" i="4"/>
  <c r="O947" i="4"/>
  <c r="N947" i="4"/>
  <c r="M947" i="4"/>
  <c r="L947" i="4"/>
  <c r="F947" i="4"/>
  <c r="E947" i="4"/>
  <c r="C947" i="4"/>
  <c r="O946" i="4"/>
  <c r="N946" i="4"/>
  <c r="M946" i="4"/>
  <c r="L946" i="4"/>
  <c r="F946" i="4"/>
  <c r="E946" i="4"/>
  <c r="D946" i="4"/>
  <c r="C946" i="4"/>
  <c r="O945" i="4"/>
  <c r="N945" i="4"/>
  <c r="M945" i="4"/>
  <c r="L945" i="4"/>
  <c r="F945" i="4"/>
  <c r="E945" i="4"/>
  <c r="O944" i="4"/>
  <c r="N944" i="4"/>
  <c r="M944" i="4"/>
  <c r="L944" i="4"/>
  <c r="J944" i="4"/>
  <c r="I944" i="4"/>
  <c r="H944" i="4"/>
  <c r="G944" i="4"/>
  <c r="F944" i="4"/>
  <c r="E944" i="4"/>
  <c r="D944" i="4"/>
  <c r="C944" i="4"/>
  <c r="O943" i="4"/>
  <c r="N943" i="4"/>
  <c r="M943" i="4"/>
  <c r="L943" i="4"/>
  <c r="F943" i="4"/>
  <c r="E943" i="4"/>
  <c r="O942" i="4"/>
  <c r="N942" i="4"/>
  <c r="M942" i="4"/>
  <c r="L942" i="4"/>
  <c r="F942" i="4"/>
  <c r="E942" i="4"/>
  <c r="O941" i="4"/>
  <c r="N941" i="4"/>
  <c r="M941" i="4"/>
  <c r="L941" i="4"/>
  <c r="J941" i="4"/>
  <c r="I941" i="4"/>
  <c r="H941" i="4"/>
  <c r="G941" i="4"/>
  <c r="F941" i="4"/>
  <c r="E941" i="4"/>
  <c r="D941" i="4"/>
  <c r="C941" i="4"/>
  <c r="O940" i="4"/>
  <c r="N940" i="4"/>
  <c r="M940" i="4"/>
  <c r="L940" i="4"/>
  <c r="J940" i="4"/>
  <c r="I940" i="4"/>
  <c r="H940" i="4"/>
  <c r="G940" i="4"/>
  <c r="F940" i="4"/>
  <c r="E940" i="4"/>
  <c r="D940" i="4"/>
  <c r="C940" i="4"/>
  <c r="O939" i="4"/>
  <c r="N939" i="4"/>
  <c r="M939" i="4"/>
  <c r="L939" i="4"/>
  <c r="F939" i="4"/>
  <c r="E939" i="4"/>
  <c r="O938" i="4"/>
  <c r="N938" i="4"/>
  <c r="M938" i="4"/>
  <c r="L938" i="4"/>
  <c r="F938" i="4"/>
  <c r="E938" i="4"/>
  <c r="O937" i="4"/>
  <c r="N937" i="4"/>
  <c r="M937" i="4"/>
  <c r="L937" i="4"/>
  <c r="J937" i="4"/>
  <c r="I937" i="4"/>
  <c r="H937" i="4"/>
  <c r="G937" i="4"/>
  <c r="F937" i="4"/>
  <c r="E937" i="4"/>
  <c r="D937" i="4"/>
  <c r="C937" i="4"/>
  <c r="O936" i="4"/>
  <c r="N936" i="4"/>
  <c r="M936" i="4"/>
  <c r="L936" i="4"/>
  <c r="J936" i="4"/>
  <c r="I936" i="4"/>
  <c r="H936" i="4"/>
  <c r="G936" i="4"/>
  <c r="F936" i="4"/>
  <c r="E936" i="4"/>
  <c r="D936" i="4"/>
  <c r="C936" i="4"/>
  <c r="O935" i="4"/>
  <c r="N935" i="4"/>
  <c r="M935" i="4"/>
  <c r="L935" i="4"/>
  <c r="J935" i="4"/>
  <c r="I935" i="4"/>
  <c r="H935" i="4"/>
  <c r="G935" i="4"/>
  <c r="F935" i="4"/>
  <c r="E935" i="4"/>
  <c r="D935" i="4"/>
  <c r="C935" i="4"/>
  <c r="O934" i="4"/>
  <c r="N934" i="4"/>
  <c r="M934" i="4"/>
  <c r="L934" i="4"/>
  <c r="J934" i="4"/>
  <c r="I934" i="4"/>
  <c r="H934" i="4"/>
  <c r="G934" i="4"/>
  <c r="F934" i="4"/>
  <c r="E934" i="4"/>
  <c r="D934" i="4"/>
  <c r="C934" i="4"/>
  <c r="O933" i="4"/>
  <c r="N933" i="4"/>
  <c r="M933" i="4"/>
  <c r="L933" i="4"/>
  <c r="K933" i="4"/>
  <c r="F933" i="4"/>
  <c r="E933" i="4"/>
  <c r="D933" i="4"/>
  <c r="C933" i="4"/>
  <c r="O930" i="4"/>
  <c r="N930" i="4"/>
  <c r="M930" i="4"/>
  <c r="L930" i="4"/>
  <c r="J930" i="4"/>
  <c r="I930" i="4"/>
  <c r="H930" i="4"/>
  <c r="G930" i="4"/>
  <c r="F930" i="4"/>
  <c r="E930" i="4"/>
  <c r="D930" i="4"/>
  <c r="C930" i="4"/>
  <c r="O929" i="4"/>
  <c r="N929" i="4"/>
  <c r="M929" i="4"/>
  <c r="L929" i="4"/>
  <c r="K929" i="4"/>
  <c r="J929" i="4"/>
  <c r="I929" i="4"/>
  <c r="H929" i="4"/>
  <c r="G929" i="4"/>
  <c r="F929" i="4"/>
  <c r="E929" i="4"/>
  <c r="D929" i="4"/>
  <c r="C929" i="4"/>
  <c r="O928" i="4"/>
  <c r="N928" i="4"/>
  <c r="M928" i="4"/>
  <c r="L928" i="4"/>
  <c r="H928" i="4"/>
  <c r="G928" i="4"/>
  <c r="F928" i="4"/>
  <c r="E928" i="4"/>
  <c r="D928" i="4"/>
  <c r="C928" i="4"/>
  <c r="O927" i="4"/>
  <c r="N927" i="4"/>
  <c r="M927" i="4"/>
  <c r="L927" i="4"/>
  <c r="J927" i="4"/>
  <c r="I927" i="4"/>
  <c r="H927" i="4"/>
  <c r="G927" i="4"/>
  <c r="F927" i="4"/>
  <c r="E927" i="4"/>
  <c r="D927" i="4"/>
  <c r="C927" i="4"/>
  <c r="O924" i="4"/>
  <c r="N924" i="4"/>
  <c r="M924" i="4"/>
  <c r="L924" i="4"/>
  <c r="J924" i="4"/>
  <c r="I924" i="4"/>
  <c r="H924" i="4"/>
  <c r="G924" i="4"/>
  <c r="F924" i="4"/>
  <c r="E924" i="4"/>
  <c r="D924" i="4"/>
  <c r="C924" i="4"/>
  <c r="O923" i="4"/>
  <c r="N923" i="4"/>
  <c r="M923" i="4"/>
  <c r="L923" i="4"/>
  <c r="K923" i="4"/>
  <c r="F923" i="4"/>
  <c r="E923" i="4"/>
  <c r="C923" i="4"/>
  <c r="O922" i="4"/>
  <c r="N922" i="4"/>
  <c r="M922" i="4"/>
  <c r="L922" i="4"/>
  <c r="J922" i="4"/>
  <c r="I922" i="4"/>
  <c r="F922" i="4"/>
  <c r="E922" i="4"/>
  <c r="D922" i="4"/>
  <c r="C922" i="4"/>
  <c r="O921" i="4"/>
  <c r="N921" i="4"/>
  <c r="M921" i="4"/>
  <c r="L921" i="4"/>
  <c r="J921" i="4"/>
  <c r="I921" i="4"/>
  <c r="H921" i="4"/>
  <c r="G921" i="4"/>
  <c r="F921" i="4"/>
  <c r="E921" i="4"/>
  <c r="D921" i="4"/>
  <c r="C921" i="4"/>
  <c r="O919" i="4"/>
  <c r="N919" i="4"/>
  <c r="M919" i="4"/>
  <c r="L919" i="4"/>
  <c r="K919" i="4"/>
  <c r="J919" i="4"/>
  <c r="I919" i="4"/>
  <c r="F919" i="4"/>
  <c r="E919" i="4"/>
  <c r="D919" i="4"/>
  <c r="C919" i="4"/>
  <c r="O918" i="4"/>
  <c r="N918" i="4"/>
  <c r="M918" i="4"/>
  <c r="L918" i="4"/>
  <c r="K918" i="4"/>
  <c r="J918" i="4"/>
  <c r="I918" i="4"/>
  <c r="F918" i="4"/>
  <c r="E918" i="4"/>
  <c r="D918" i="4"/>
  <c r="C918" i="4"/>
  <c r="O917" i="4"/>
  <c r="N917" i="4"/>
  <c r="M917" i="4"/>
  <c r="L917" i="4"/>
  <c r="F917" i="4"/>
  <c r="E917" i="4"/>
  <c r="C917" i="4"/>
  <c r="O916" i="4"/>
  <c r="N916" i="4"/>
  <c r="M916" i="4"/>
  <c r="L916" i="4"/>
  <c r="J916" i="4"/>
  <c r="I916" i="4"/>
  <c r="H916" i="4"/>
  <c r="G916" i="4"/>
  <c r="F916" i="4"/>
  <c r="E916" i="4"/>
  <c r="D916" i="4"/>
  <c r="C916" i="4"/>
  <c r="O915" i="4"/>
  <c r="N915" i="4"/>
  <c r="M915" i="4"/>
  <c r="L915" i="4"/>
  <c r="F915" i="4"/>
  <c r="E915" i="4"/>
  <c r="D915" i="4"/>
  <c r="C915" i="4"/>
  <c r="O910" i="4"/>
  <c r="N910" i="4"/>
  <c r="M910" i="4"/>
  <c r="L910" i="4"/>
  <c r="J910" i="4"/>
  <c r="I910" i="4"/>
  <c r="H910" i="4"/>
  <c r="G910" i="4"/>
  <c r="F910" i="4"/>
  <c r="E910" i="4"/>
  <c r="D910" i="4"/>
  <c r="C910" i="4"/>
  <c r="O909" i="4"/>
  <c r="N909" i="4"/>
  <c r="M909" i="4"/>
  <c r="L909" i="4"/>
  <c r="J909" i="4"/>
  <c r="I909" i="4"/>
  <c r="H909" i="4"/>
  <c r="G909" i="4"/>
  <c r="F909" i="4"/>
  <c r="E909" i="4"/>
  <c r="D909" i="4"/>
  <c r="C909" i="4"/>
  <c r="O908" i="4"/>
  <c r="N908" i="4"/>
  <c r="M908" i="4"/>
  <c r="L908" i="4"/>
  <c r="F908" i="4"/>
  <c r="E908" i="4"/>
  <c r="D908" i="4"/>
  <c r="C908" i="4"/>
  <c r="O907" i="4"/>
  <c r="N907" i="4"/>
  <c r="M907" i="4"/>
  <c r="L907" i="4"/>
  <c r="K907" i="4"/>
  <c r="H907" i="4"/>
  <c r="G907" i="4"/>
  <c r="F907" i="4"/>
  <c r="E907" i="4"/>
  <c r="D907" i="4"/>
  <c r="C907" i="4"/>
  <c r="O905" i="4"/>
  <c r="N905" i="4"/>
  <c r="M905" i="4"/>
  <c r="L905" i="4"/>
  <c r="G905" i="4"/>
  <c r="F905" i="4"/>
  <c r="E905" i="4"/>
  <c r="D905" i="4"/>
  <c r="C905" i="4"/>
  <c r="O904" i="4"/>
  <c r="N904" i="4"/>
  <c r="M904" i="4"/>
  <c r="L904" i="4"/>
  <c r="J904" i="4"/>
  <c r="I904" i="4"/>
  <c r="F904" i="4"/>
  <c r="E904" i="4"/>
  <c r="D904" i="4"/>
  <c r="C904" i="4"/>
  <c r="O903" i="4"/>
  <c r="N903" i="4"/>
  <c r="M903" i="4"/>
  <c r="L903" i="4"/>
  <c r="J903" i="4"/>
  <c r="I903" i="4"/>
  <c r="F903" i="4"/>
  <c r="E903" i="4"/>
  <c r="D903" i="4"/>
  <c r="C903" i="4"/>
  <c r="O901" i="4"/>
  <c r="N901" i="4"/>
  <c r="M901" i="4"/>
  <c r="L901" i="4"/>
  <c r="J901" i="4"/>
  <c r="I901" i="4"/>
  <c r="H901" i="4"/>
  <c r="G901" i="4"/>
  <c r="F901" i="4"/>
  <c r="E901" i="4"/>
  <c r="D901" i="4"/>
  <c r="C901" i="4"/>
  <c r="O900" i="4"/>
  <c r="N900" i="4"/>
  <c r="M900" i="4"/>
  <c r="L900" i="4"/>
  <c r="K900" i="4"/>
  <c r="J900" i="4"/>
  <c r="I900" i="4"/>
  <c r="H900" i="4"/>
  <c r="G900" i="4"/>
  <c r="F900" i="4"/>
  <c r="E900" i="4"/>
  <c r="D900" i="4"/>
  <c r="C900" i="4"/>
  <c r="O898" i="4"/>
  <c r="N898" i="4"/>
  <c r="M898" i="4"/>
  <c r="L898" i="4"/>
  <c r="J898" i="4"/>
  <c r="I898" i="4"/>
  <c r="H898" i="4"/>
  <c r="G898" i="4"/>
  <c r="F898" i="4"/>
  <c r="E898" i="4"/>
  <c r="D898" i="4"/>
  <c r="C898" i="4"/>
  <c r="O897" i="4"/>
  <c r="N897" i="4"/>
  <c r="M897" i="4"/>
  <c r="L897" i="4"/>
  <c r="J897" i="4"/>
  <c r="I897" i="4"/>
  <c r="F897" i="4"/>
  <c r="E897" i="4"/>
  <c r="D897" i="4"/>
  <c r="C897" i="4"/>
  <c r="O895" i="4"/>
  <c r="N895" i="4"/>
  <c r="M895" i="4"/>
  <c r="L895" i="4"/>
  <c r="J895" i="4"/>
  <c r="I895" i="4"/>
  <c r="H895" i="4"/>
  <c r="G895" i="4"/>
  <c r="F895" i="4"/>
  <c r="E895" i="4"/>
  <c r="D895" i="4"/>
  <c r="C895" i="4"/>
  <c r="O894" i="4"/>
  <c r="N894" i="4"/>
  <c r="M894" i="4"/>
  <c r="L894" i="4"/>
  <c r="K894" i="4"/>
  <c r="J894" i="4"/>
  <c r="I894" i="4"/>
  <c r="H894" i="4"/>
  <c r="G894" i="4"/>
  <c r="F894" i="4"/>
  <c r="E894" i="4"/>
  <c r="D894" i="4"/>
  <c r="C894" i="4"/>
  <c r="O892" i="4"/>
  <c r="N892" i="4"/>
  <c r="M892" i="4"/>
  <c r="L892" i="4"/>
  <c r="F892" i="4"/>
  <c r="E892" i="4"/>
  <c r="O891" i="4"/>
  <c r="N891" i="4"/>
  <c r="M891" i="4"/>
  <c r="L891" i="4"/>
  <c r="F891" i="4"/>
  <c r="E891" i="4"/>
  <c r="C891" i="4"/>
  <c r="O889" i="4"/>
  <c r="N889" i="4"/>
  <c r="M889" i="4"/>
  <c r="L889" i="4"/>
  <c r="H889" i="4"/>
  <c r="G889" i="4"/>
  <c r="F889" i="4"/>
  <c r="E889" i="4"/>
  <c r="D889" i="4"/>
  <c r="C889" i="4"/>
  <c r="O887" i="4"/>
  <c r="N887" i="4"/>
  <c r="M887" i="4"/>
  <c r="L887" i="4"/>
  <c r="J887" i="4"/>
  <c r="I887" i="4"/>
  <c r="F887" i="4"/>
  <c r="E887" i="4"/>
  <c r="D887" i="4"/>
  <c r="C887" i="4"/>
  <c r="O885" i="4"/>
  <c r="N885" i="4"/>
  <c r="M885" i="4"/>
  <c r="L885" i="4"/>
  <c r="J885" i="4"/>
  <c r="I885" i="4"/>
  <c r="F885" i="4"/>
  <c r="E885" i="4"/>
  <c r="D885" i="4"/>
  <c r="C885" i="4"/>
  <c r="O884" i="4"/>
  <c r="N884" i="4"/>
  <c r="M884" i="4"/>
  <c r="L884" i="4"/>
  <c r="J884" i="4"/>
  <c r="I884" i="4"/>
  <c r="H884" i="4"/>
  <c r="G884" i="4"/>
  <c r="F884" i="4"/>
  <c r="E884" i="4"/>
  <c r="D884" i="4"/>
  <c r="C884" i="4"/>
  <c r="O883" i="4"/>
  <c r="N883" i="4"/>
  <c r="M883" i="4"/>
  <c r="L883" i="4"/>
  <c r="F883" i="4"/>
  <c r="E883" i="4"/>
  <c r="C883" i="4"/>
  <c r="O882" i="4"/>
  <c r="N882" i="4"/>
  <c r="M882" i="4"/>
  <c r="L882" i="4"/>
  <c r="F882" i="4"/>
  <c r="E882" i="4"/>
  <c r="C882" i="4"/>
  <c r="O881" i="4"/>
  <c r="N881" i="4"/>
  <c r="M881" i="4"/>
  <c r="L881" i="4"/>
  <c r="F881" i="4"/>
  <c r="E881" i="4"/>
  <c r="C881" i="4"/>
  <c r="O879" i="4"/>
  <c r="N879" i="4"/>
  <c r="M879" i="4"/>
  <c r="L879" i="4"/>
  <c r="K879" i="4"/>
  <c r="F879" i="4"/>
  <c r="E879" i="4"/>
  <c r="D879" i="4"/>
  <c r="C879" i="4"/>
  <c r="O878" i="4"/>
  <c r="N878" i="4"/>
  <c r="M878" i="4"/>
  <c r="L878" i="4"/>
  <c r="K878" i="4"/>
  <c r="F878" i="4"/>
  <c r="E878" i="4"/>
  <c r="D878" i="4"/>
  <c r="C878" i="4"/>
  <c r="O877" i="4"/>
  <c r="N877" i="4"/>
  <c r="M877" i="4"/>
  <c r="L877" i="4"/>
  <c r="K877" i="4"/>
  <c r="J877" i="4"/>
  <c r="I877" i="4"/>
  <c r="H877" i="4"/>
  <c r="G877" i="4"/>
  <c r="F877" i="4"/>
  <c r="E877" i="4"/>
  <c r="D877" i="4"/>
  <c r="C877" i="4"/>
  <c r="O876" i="4"/>
  <c r="N876" i="4"/>
  <c r="M876" i="4"/>
  <c r="L876" i="4"/>
  <c r="F876" i="4"/>
  <c r="E876" i="4"/>
  <c r="D876" i="4"/>
  <c r="C876" i="4"/>
  <c r="O875" i="4"/>
  <c r="N875" i="4"/>
  <c r="M875" i="4"/>
  <c r="L875" i="4"/>
  <c r="J875" i="4"/>
  <c r="I875" i="4"/>
  <c r="H875" i="4"/>
  <c r="G875" i="4"/>
  <c r="F875" i="4"/>
  <c r="E875" i="4"/>
  <c r="D875" i="4"/>
  <c r="C875" i="4"/>
  <c r="O874" i="4"/>
  <c r="N874" i="4"/>
  <c r="M874" i="4"/>
  <c r="L874" i="4"/>
  <c r="F874" i="4"/>
  <c r="E874" i="4"/>
  <c r="D874" i="4"/>
  <c r="C874" i="4"/>
  <c r="O873" i="4"/>
  <c r="N873" i="4"/>
  <c r="M873" i="4"/>
  <c r="L873" i="4"/>
  <c r="J873" i="4"/>
  <c r="I873" i="4"/>
  <c r="F873" i="4"/>
  <c r="E873" i="4"/>
  <c r="D873" i="4"/>
  <c r="C873" i="4"/>
  <c r="O872" i="4"/>
  <c r="N872" i="4"/>
  <c r="M872" i="4"/>
  <c r="L872" i="4"/>
  <c r="K872" i="4"/>
  <c r="J872" i="4"/>
  <c r="I872" i="4"/>
  <c r="H872" i="4"/>
  <c r="G872" i="4"/>
  <c r="F872" i="4"/>
  <c r="E872" i="4"/>
  <c r="D872" i="4"/>
  <c r="C872" i="4"/>
  <c r="O871" i="4"/>
  <c r="N871" i="4"/>
  <c r="M871" i="4"/>
  <c r="L871" i="4"/>
  <c r="J871" i="4"/>
  <c r="I871" i="4"/>
  <c r="H871" i="4"/>
  <c r="G871" i="4"/>
  <c r="F871" i="4"/>
  <c r="E871" i="4"/>
  <c r="D871" i="4"/>
  <c r="C871" i="4"/>
  <c r="O870" i="4"/>
  <c r="N870" i="4"/>
  <c r="M870" i="4"/>
  <c r="L870" i="4"/>
  <c r="F870" i="4"/>
  <c r="E870" i="4"/>
  <c r="O869" i="4"/>
  <c r="N869" i="4"/>
  <c r="M869" i="4"/>
  <c r="L869" i="4"/>
  <c r="K869" i="4"/>
  <c r="J869" i="4"/>
  <c r="F869" i="4"/>
  <c r="E869" i="4"/>
  <c r="D869" i="4"/>
  <c r="C869" i="4"/>
  <c r="O868" i="4"/>
  <c r="N868" i="4"/>
  <c r="M868" i="4"/>
  <c r="L868" i="4"/>
  <c r="J868" i="4"/>
  <c r="I868" i="4"/>
  <c r="H868" i="4"/>
  <c r="G868" i="4"/>
  <c r="F868" i="4"/>
  <c r="E868" i="4"/>
  <c r="D868" i="4"/>
  <c r="C868" i="4"/>
  <c r="O867" i="4"/>
  <c r="N867" i="4"/>
  <c r="M867" i="4"/>
  <c r="L867" i="4"/>
  <c r="K867" i="4"/>
  <c r="J867" i="4"/>
  <c r="I867" i="4"/>
  <c r="G867" i="4"/>
  <c r="F867" i="4"/>
  <c r="E867" i="4"/>
  <c r="C867" i="4"/>
  <c r="O866" i="4"/>
  <c r="N866" i="4"/>
  <c r="M866" i="4"/>
  <c r="L866" i="4"/>
  <c r="K866" i="4"/>
  <c r="J866" i="4"/>
  <c r="H866" i="4"/>
  <c r="G866" i="4"/>
  <c r="F866" i="4"/>
  <c r="E866" i="4"/>
  <c r="D866" i="4"/>
  <c r="C866" i="4"/>
  <c r="O865" i="4"/>
  <c r="N865" i="4"/>
  <c r="M865" i="4"/>
  <c r="L865" i="4"/>
  <c r="K865" i="4"/>
  <c r="F865" i="4"/>
  <c r="E865" i="4"/>
  <c r="D865" i="4"/>
  <c r="C865" i="4"/>
  <c r="O864" i="4"/>
  <c r="N864" i="4"/>
  <c r="M864" i="4"/>
  <c r="L864" i="4"/>
  <c r="F864" i="4"/>
  <c r="E864" i="4"/>
  <c r="D864" i="4"/>
  <c r="C864" i="4"/>
  <c r="O863" i="4"/>
  <c r="N863" i="4"/>
  <c r="M863" i="4"/>
  <c r="L863" i="4"/>
  <c r="K863" i="4"/>
  <c r="J863" i="4"/>
  <c r="I863" i="4"/>
  <c r="H863" i="4"/>
  <c r="G863" i="4"/>
  <c r="F863" i="4"/>
  <c r="E863" i="4"/>
  <c r="D863" i="4"/>
  <c r="C863" i="4"/>
  <c r="O862" i="4"/>
  <c r="N862" i="4"/>
  <c r="M862" i="4"/>
  <c r="L862" i="4"/>
  <c r="J862" i="4"/>
  <c r="I862" i="4"/>
  <c r="H862" i="4"/>
  <c r="G862" i="4"/>
  <c r="F862" i="4"/>
  <c r="E862" i="4"/>
  <c r="D862" i="4"/>
  <c r="C862" i="4"/>
  <c r="O861" i="4"/>
  <c r="N861" i="4"/>
  <c r="M861" i="4"/>
  <c r="L861" i="4"/>
  <c r="H861" i="4"/>
  <c r="G861" i="4"/>
  <c r="F861" i="4"/>
  <c r="E861" i="4"/>
  <c r="C861" i="4"/>
  <c r="O860" i="4"/>
  <c r="N860" i="4"/>
  <c r="M860" i="4"/>
  <c r="L860" i="4"/>
  <c r="J860" i="4"/>
  <c r="I860" i="4"/>
  <c r="H860" i="4"/>
  <c r="G860" i="4"/>
  <c r="F860" i="4"/>
  <c r="E860" i="4"/>
  <c r="D860" i="4"/>
  <c r="C860" i="4"/>
  <c r="O859" i="4"/>
  <c r="N859" i="4"/>
  <c r="M859" i="4"/>
  <c r="L859" i="4"/>
  <c r="J859" i="4"/>
  <c r="I859" i="4"/>
  <c r="H859" i="4"/>
  <c r="G859" i="4"/>
  <c r="F859" i="4"/>
  <c r="E859" i="4"/>
  <c r="D859" i="4"/>
  <c r="C859" i="4"/>
  <c r="O856" i="4"/>
  <c r="N856" i="4"/>
  <c r="M856" i="4"/>
  <c r="L856" i="4"/>
  <c r="F856" i="4"/>
  <c r="E856" i="4"/>
  <c r="D856" i="4"/>
  <c r="C856" i="4"/>
  <c r="O855" i="4"/>
  <c r="N855" i="4"/>
  <c r="M855" i="4"/>
  <c r="L855" i="4"/>
  <c r="J855" i="4"/>
  <c r="I855" i="4"/>
  <c r="H855" i="4"/>
  <c r="G855" i="4"/>
  <c r="F855" i="4"/>
  <c r="E855" i="4"/>
  <c r="D855" i="4"/>
  <c r="C855" i="4"/>
  <c r="O850" i="4"/>
  <c r="N850" i="4"/>
  <c r="M850" i="4"/>
  <c r="L850" i="4"/>
  <c r="F850" i="4"/>
  <c r="E850" i="4"/>
  <c r="D850" i="4"/>
  <c r="C850" i="4"/>
  <c r="O849" i="4"/>
  <c r="N849" i="4"/>
  <c r="M849" i="4"/>
  <c r="L849" i="4"/>
  <c r="K849" i="4"/>
  <c r="F849" i="4"/>
  <c r="E849" i="4"/>
  <c r="C849" i="4"/>
  <c r="O848" i="4"/>
  <c r="N848" i="4"/>
  <c r="M848" i="4"/>
  <c r="L848" i="4"/>
  <c r="K848" i="4"/>
  <c r="H848" i="4"/>
  <c r="G848" i="4"/>
  <c r="F848" i="4"/>
  <c r="E848" i="4"/>
  <c r="D848" i="4"/>
  <c r="C848" i="4"/>
  <c r="O847" i="4"/>
  <c r="N847" i="4"/>
  <c r="M847" i="4"/>
  <c r="L847" i="4"/>
  <c r="J847" i="4"/>
  <c r="I847" i="4"/>
  <c r="H847" i="4"/>
  <c r="G847" i="4"/>
  <c r="F847" i="4"/>
  <c r="E847" i="4"/>
  <c r="D847" i="4"/>
  <c r="C847" i="4"/>
  <c r="O846" i="4"/>
  <c r="N846" i="4"/>
  <c r="M846" i="4"/>
  <c r="L846" i="4"/>
  <c r="J846" i="4"/>
  <c r="I846" i="4"/>
  <c r="H846" i="4"/>
  <c r="G846" i="4"/>
  <c r="F846" i="4"/>
  <c r="E846" i="4"/>
  <c r="D846" i="4"/>
  <c r="C846" i="4"/>
  <c r="O842" i="4"/>
  <c r="N842" i="4"/>
  <c r="M842" i="4"/>
  <c r="L842" i="4"/>
  <c r="F842" i="4"/>
  <c r="E842" i="4"/>
  <c r="C842" i="4"/>
  <c r="O841" i="4"/>
  <c r="N841" i="4"/>
  <c r="M841" i="4"/>
  <c r="L841" i="4"/>
  <c r="K841" i="4"/>
  <c r="J841" i="4"/>
  <c r="I841" i="4"/>
  <c r="H841" i="4"/>
  <c r="G841" i="4"/>
  <c r="F841" i="4"/>
  <c r="E841" i="4"/>
  <c r="D841" i="4"/>
  <c r="C841" i="4"/>
  <c r="O840" i="4"/>
  <c r="N840" i="4"/>
  <c r="M840" i="4"/>
  <c r="L840" i="4"/>
  <c r="F840" i="4"/>
  <c r="E840" i="4"/>
  <c r="D840" i="4"/>
  <c r="C840" i="4"/>
  <c r="O838" i="4"/>
  <c r="N838" i="4"/>
  <c r="M838" i="4"/>
  <c r="L838" i="4"/>
  <c r="G838" i="4"/>
  <c r="F838" i="4"/>
  <c r="E838" i="4"/>
  <c r="O836" i="4"/>
  <c r="N836" i="4"/>
  <c r="M836" i="4"/>
  <c r="L836" i="4"/>
  <c r="F836" i="4"/>
  <c r="E836" i="4"/>
  <c r="O835" i="4"/>
  <c r="N835" i="4"/>
  <c r="M835" i="4"/>
  <c r="L835" i="4"/>
  <c r="F835" i="4"/>
  <c r="E835" i="4"/>
  <c r="O834" i="4"/>
  <c r="N834" i="4"/>
  <c r="M834" i="4"/>
  <c r="L834" i="4"/>
  <c r="F834" i="4"/>
  <c r="E834" i="4"/>
  <c r="O833" i="4"/>
  <c r="N833" i="4"/>
  <c r="M833" i="4"/>
  <c r="L833" i="4"/>
  <c r="F833" i="4"/>
  <c r="E833" i="4"/>
  <c r="O832" i="4"/>
  <c r="N832" i="4"/>
  <c r="M832" i="4"/>
  <c r="L832" i="4"/>
  <c r="F832" i="4"/>
  <c r="E832" i="4"/>
  <c r="D832" i="4"/>
  <c r="C832" i="4"/>
  <c r="O829" i="4"/>
  <c r="N829" i="4"/>
  <c r="M829" i="4"/>
  <c r="L829" i="4"/>
  <c r="J829" i="4"/>
  <c r="I829" i="4"/>
  <c r="F829" i="4"/>
  <c r="E829" i="4"/>
  <c r="D829" i="4"/>
  <c r="C829" i="4"/>
  <c r="O828" i="4"/>
  <c r="N828" i="4"/>
  <c r="M828" i="4"/>
  <c r="L828" i="4"/>
  <c r="J828" i="4"/>
  <c r="I828" i="4"/>
  <c r="H828" i="4"/>
  <c r="G828" i="4"/>
  <c r="F828" i="4"/>
  <c r="E828" i="4"/>
  <c r="D828" i="4"/>
  <c r="C828" i="4"/>
  <c r="O827" i="4"/>
  <c r="N827" i="4"/>
  <c r="M827" i="4"/>
  <c r="L827" i="4"/>
  <c r="J827" i="4"/>
  <c r="I827" i="4"/>
  <c r="H827" i="4"/>
  <c r="G827" i="4"/>
  <c r="F827" i="4"/>
  <c r="E827" i="4"/>
  <c r="D827" i="4"/>
  <c r="C827" i="4"/>
  <c r="O825" i="4"/>
  <c r="N825" i="4"/>
  <c r="M825" i="4"/>
  <c r="L825" i="4"/>
  <c r="F825" i="4"/>
  <c r="E825" i="4"/>
  <c r="O824" i="4"/>
  <c r="N824" i="4"/>
  <c r="M824" i="4"/>
  <c r="L824" i="4"/>
  <c r="F824" i="4"/>
  <c r="E824" i="4"/>
  <c r="O823" i="4"/>
  <c r="N823" i="4"/>
  <c r="M823" i="4"/>
  <c r="L823" i="4"/>
  <c r="J823" i="4"/>
  <c r="I823" i="4"/>
  <c r="F823" i="4"/>
  <c r="E823" i="4"/>
  <c r="D823" i="4"/>
  <c r="C823" i="4"/>
  <c r="O817" i="4"/>
  <c r="N817" i="4"/>
  <c r="M817" i="4"/>
  <c r="L817" i="4"/>
  <c r="J817" i="4"/>
  <c r="I817" i="4"/>
  <c r="H817" i="4"/>
  <c r="G817" i="4"/>
  <c r="F817" i="4"/>
  <c r="E817" i="4"/>
  <c r="D817" i="4"/>
  <c r="C817" i="4"/>
  <c r="O816" i="4"/>
  <c r="N816" i="4"/>
  <c r="M816" i="4"/>
  <c r="L816" i="4"/>
  <c r="K816" i="4"/>
  <c r="H816" i="4"/>
  <c r="G816" i="4"/>
  <c r="F816" i="4"/>
  <c r="E816" i="4"/>
  <c r="D816" i="4"/>
  <c r="C816" i="4"/>
  <c r="O815" i="4"/>
  <c r="N815" i="4"/>
  <c r="M815" i="4"/>
  <c r="L815" i="4"/>
  <c r="J815" i="4"/>
  <c r="I815" i="4"/>
  <c r="H815" i="4"/>
  <c r="G815" i="4"/>
  <c r="F815" i="4"/>
  <c r="E815" i="4"/>
  <c r="D815" i="4"/>
  <c r="C815" i="4"/>
  <c r="O813" i="4"/>
  <c r="N813" i="4"/>
  <c r="M813" i="4"/>
  <c r="L813" i="4"/>
  <c r="F813" i="4"/>
  <c r="E813" i="4"/>
  <c r="O812" i="4"/>
  <c r="N812" i="4"/>
  <c r="M812" i="4"/>
  <c r="L812" i="4"/>
  <c r="F812" i="4"/>
  <c r="E812" i="4"/>
  <c r="D812" i="4"/>
  <c r="C812" i="4"/>
  <c r="O811" i="4"/>
  <c r="N811" i="4"/>
  <c r="M811" i="4"/>
  <c r="L811" i="4"/>
  <c r="J811" i="4"/>
  <c r="I811" i="4"/>
  <c r="F811" i="4"/>
  <c r="E811" i="4"/>
  <c r="D811" i="4"/>
  <c r="C811" i="4"/>
  <c r="O810" i="4"/>
  <c r="N810" i="4"/>
  <c r="M810" i="4"/>
  <c r="L810" i="4"/>
  <c r="J810" i="4"/>
  <c r="I810" i="4"/>
  <c r="H810" i="4"/>
  <c r="G810" i="4"/>
  <c r="F810" i="4"/>
  <c r="E810" i="4"/>
  <c r="D810" i="4"/>
  <c r="C810" i="4"/>
  <c r="O808" i="4"/>
  <c r="N808" i="4"/>
  <c r="M808" i="4"/>
  <c r="L808" i="4"/>
  <c r="K808" i="4"/>
  <c r="H808" i="4"/>
  <c r="G808" i="4"/>
  <c r="F808" i="4"/>
  <c r="E808" i="4"/>
  <c r="D808" i="4"/>
  <c r="C808" i="4"/>
  <c r="O806" i="4"/>
  <c r="N806" i="4"/>
  <c r="M806" i="4"/>
  <c r="L806" i="4"/>
  <c r="J806" i="4"/>
  <c r="I806" i="4"/>
  <c r="H806" i="4"/>
  <c r="G806" i="4"/>
  <c r="F806" i="4"/>
  <c r="E806" i="4"/>
  <c r="D806" i="4"/>
  <c r="C806" i="4"/>
  <c r="O805" i="4"/>
  <c r="N805" i="4"/>
  <c r="M805" i="4"/>
  <c r="L805" i="4"/>
  <c r="J805" i="4"/>
  <c r="I805" i="4"/>
  <c r="H805" i="4"/>
  <c r="G805" i="4"/>
  <c r="F805" i="4"/>
  <c r="E805" i="4"/>
  <c r="D805" i="4"/>
  <c r="C805" i="4"/>
  <c r="O804" i="4"/>
  <c r="N804" i="4"/>
  <c r="M804" i="4"/>
  <c r="L804" i="4"/>
  <c r="F804" i="4"/>
  <c r="E804" i="4"/>
  <c r="D804" i="4"/>
  <c r="C804" i="4"/>
  <c r="O803" i="4"/>
  <c r="N803" i="4"/>
  <c r="M803" i="4"/>
  <c r="L803" i="4"/>
  <c r="F803" i="4"/>
  <c r="E803" i="4"/>
  <c r="D803" i="4"/>
  <c r="C803" i="4"/>
  <c r="O802" i="4"/>
  <c r="N802" i="4"/>
  <c r="M802" i="4"/>
  <c r="L802" i="4"/>
  <c r="J802" i="4"/>
  <c r="I802" i="4"/>
  <c r="H802" i="4"/>
  <c r="G802" i="4"/>
  <c r="F802" i="4"/>
  <c r="E802" i="4"/>
  <c r="D802" i="4"/>
  <c r="C802" i="4"/>
  <c r="O801" i="4"/>
  <c r="N801" i="4"/>
  <c r="M801" i="4"/>
  <c r="L801" i="4"/>
  <c r="F801" i="4"/>
  <c r="E801" i="4"/>
  <c r="D801" i="4"/>
  <c r="C801" i="4"/>
  <c r="O798" i="4"/>
  <c r="N798" i="4"/>
  <c r="M798" i="4"/>
  <c r="L798" i="4"/>
  <c r="F798" i="4"/>
  <c r="E798" i="4"/>
  <c r="D798" i="4"/>
  <c r="C798" i="4"/>
  <c r="O796" i="4"/>
  <c r="N796" i="4"/>
  <c r="M796" i="4"/>
  <c r="L796" i="4"/>
  <c r="F796" i="4"/>
  <c r="E796" i="4"/>
  <c r="C796" i="4"/>
  <c r="O792" i="4"/>
  <c r="N792" i="4"/>
  <c r="M792" i="4"/>
  <c r="L792" i="4"/>
  <c r="K792" i="4"/>
  <c r="J792" i="4"/>
  <c r="I792" i="4"/>
  <c r="H792" i="4"/>
  <c r="G792" i="4"/>
  <c r="F792" i="4"/>
  <c r="E792" i="4"/>
  <c r="D792" i="4"/>
  <c r="C792" i="4"/>
  <c r="O791" i="4"/>
  <c r="N791" i="4"/>
  <c r="M791" i="4"/>
  <c r="L791" i="4"/>
  <c r="J791" i="4"/>
  <c r="I791" i="4"/>
  <c r="F791" i="4"/>
  <c r="E791" i="4"/>
  <c r="D791" i="4"/>
  <c r="C791" i="4"/>
  <c r="O789" i="4"/>
  <c r="N789" i="4"/>
  <c r="M789" i="4"/>
  <c r="L789" i="4"/>
  <c r="J789" i="4"/>
  <c r="I789" i="4"/>
  <c r="H789" i="4"/>
  <c r="G789" i="4"/>
  <c r="F789" i="4"/>
  <c r="E789" i="4"/>
  <c r="D789" i="4"/>
  <c r="C789" i="4"/>
  <c r="O788" i="4"/>
  <c r="N788" i="4"/>
  <c r="M788" i="4"/>
  <c r="L788" i="4"/>
  <c r="J788" i="4"/>
  <c r="I788" i="4"/>
  <c r="H788" i="4"/>
  <c r="G788" i="4"/>
  <c r="F788" i="4"/>
  <c r="E788" i="4"/>
  <c r="D788" i="4"/>
  <c r="C788" i="4"/>
  <c r="O787" i="4"/>
  <c r="N787" i="4"/>
  <c r="M787" i="4"/>
  <c r="L787" i="4"/>
  <c r="H787" i="4"/>
  <c r="G787" i="4"/>
  <c r="F787" i="4"/>
  <c r="E787" i="4"/>
  <c r="C787" i="4"/>
  <c r="O785" i="4"/>
  <c r="N785" i="4"/>
  <c r="M785" i="4"/>
  <c r="L785" i="4"/>
  <c r="K785" i="4"/>
  <c r="J785" i="4"/>
  <c r="I785" i="4"/>
  <c r="H785" i="4"/>
  <c r="G785" i="4"/>
  <c r="F785" i="4"/>
  <c r="E785" i="4"/>
  <c r="D785" i="4"/>
  <c r="C785" i="4"/>
  <c r="O781" i="4"/>
  <c r="N781" i="4"/>
  <c r="M781" i="4"/>
  <c r="L781" i="4"/>
  <c r="H781" i="4"/>
  <c r="G781" i="4"/>
  <c r="F781" i="4"/>
  <c r="E781" i="4"/>
  <c r="D781" i="4"/>
  <c r="C781" i="4"/>
  <c r="O780" i="4"/>
  <c r="N780" i="4"/>
  <c r="M780" i="4"/>
  <c r="L780" i="4"/>
  <c r="F780" i="4"/>
  <c r="E780" i="4"/>
  <c r="D780" i="4"/>
  <c r="C780" i="4"/>
  <c r="O778" i="4"/>
  <c r="N778" i="4"/>
  <c r="M778" i="4"/>
  <c r="L778" i="4"/>
  <c r="F778" i="4"/>
  <c r="E778" i="4"/>
  <c r="D778" i="4"/>
  <c r="C778" i="4"/>
  <c r="O777" i="4"/>
  <c r="N777" i="4"/>
  <c r="M777" i="4"/>
  <c r="L777" i="4"/>
  <c r="H777" i="4"/>
  <c r="G777" i="4"/>
  <c r="F777" i="4"/>
  <c r="E777" i="4"/>
  <c r="D777" i="4"/>
  <c r="C777" i="4"/>
  <c r="O776" i="4"/>
  <c r="N776" i="4"/>
  <c r="M776" i="4"/>
  <c r="L776" i="4"/>
  <c r="H776" i="4"/>
  <c r="G776" i="4"/>
  <c r="F776" i="4"/>
  <c r="E776" i="4"/>
  <c r="D776" i="4"/>
  <c r="C776" i="4"/>
  <c r="O775" i="4"/>
  <c r="N775" i="4"/>
  <c r="M775" i="4"/>
  <c r="L775" i="4"/>
  <c r="F775" i="4"/>
  <c r="E775" i="4"/>
  <c r="D775" i="4"/>
  <c r="C775" i="4"/>
  <c r="O774" i="4"/>
  <c r="N774" i="4"/>
  <c r="M774" i="4"/>
  <c r="L774" i="4"/>
  <c r="H774" i="4"/>
  <c r="G774" i="4"/>
  <c r="F774" i="4"/>
  <c r="E774" i="4"/>
  <c r="C774" i="4"/>
  <c r="O773" i="4"/>
  <c r="N773" i="4"/>
  <c r="M773" i="4"/>
  <c r="L773" i="4"/>
  <c r="H773" i="4"/>
  <c r="G773" i="4"/>
  <c r="F773" i="4"/>
  <c r="E773" i="4"/>
  <c r="C773" i="4"/>
  <c r="O771" i="4"/>
  <c r="N771" i="4"/>
  <c r="M771" i="4"/>
  <c r="L771" i="4"/>
  <c r="H771" i="4"/>
  <c r="G771" i="4"/>
  <c r="F771" i="4"/>
  <c r="E771" i="4"/>
  <c r="C771" i="4"/>
  <c r="O768" i="4"/>
  <c r="N768" i="4"/>
  <c r="M768" i="4"/>
  <c r="L768" i="4"/>
  <c r="H768" i="4"/>
  <c r="G768" i="4"/>
  <c r="F768" i="4"/>
  <c r="E768" i="4"/>
  <c r="D768" i="4"/>
  <c r="C768" i="4"/>
  <c r="O767" i="4"/>
  <c r="N767" i="4"/>
  <c r="M767" i="4"/>
  <c r="L767" i="4"/>
  <c r="F767" i="4"/>
  <c r="E767" i="4"/>
  <c r="D767" i="4"/>
  <c r="C767" i="4"/>
  <c r="O763" i="4"/>
  <c r="N763" i="4"/>
  <c r="M763" i="4"/>
  <c r="L763" i="4"/>
  <c r="K763" i="4"/>
  <c r="H763" i="4"/>
  <c r="G763" i="4"/>
  <c r="F763" i="4"/>
  <c r="E763" i="4"/>
  <c r="D763" i="4"/>
  <c r="C763" i="4"/>
  <c r="O761" i="4"/>
  <c r="N761" i="4"/>
  <c r="M761" i="4"/>
  <c r="L761" i="4"/>
  <c r="F761" i="4"/>
  <c r="E761" i="4"/>
  <c r="D761" i="4"/>
  <c r="C761" i="4"/>
  <c r="O758" i="4"/>
  <c r="N758" i="4"/>
  <c r="M758" i="4"/>
  <c r="L758" i="4"/>
  <c r="F758" i="4"/>
  <c r="E758" i="4"/>
  <c r="C758" i="4"/>
  <c r="O757" i="4"/>
  <c r="N757" i="4"/>
  <c r="M757" i="4"/>
  <c r="L757" i="4"/>
  <c r="F757" i="4"/>
  <c r="E757" i="4"/>
  <c r="D757" i="4"/>
  <c r="C757" i="4"/>
  <c r="O752" i="4"/>
  <c r="N752" i="4"/>
  <c r="M752" i="4"/>
  <c r="L752" i="4"/>
  <c r="J752" i="4"/>
  <c r="I752" i="4"/>
  <c r="H752" i="4"/>
  <c r="G752" i="4"/>
  <c r="F752" i="4"/>
  <c r="E752" i="4"/>
  <c r="D752" i="4"/>
  <c r="C752" i="4"/>
  <c r="O750" i="4"/>
  <c r="N750" i="4"/>
  <c r="M750" i="4"/>
  <c r="L750" i="4"/>
  <c r="H750" i="4"/>
  <c r="G750" i="4"/>
  <c r="F750" i="4"/>
  <c r="E750" i="4"/>
  <c r="C750" i="4"/>
  <c r="O749" i="4"/>
  <c r="N749" i="4"/>
  <c r="M749" i="4"/>
  <c r="L749" i="4"/>
  <c r="I749" i="4"/>
  <c r="G749" i="4"/>
  <c r="F749" i="4"/>
  <c r="E749" i="4"/>
  <c r="D749" i="4"/>
  <c r="C749" i="4"/>
  <c r="O748" i="4"/>
  <c r="N748" i="4"/>
  <c r="M748" i="4"/>
  <c r="L748" i="4"/>
  <c r="F748" i="4"/>
  <c r="E748" i="4"/>
  <c r="O746" i="4"/>
  <c r="N746" i="4"/>
  <c r="M746" i="4"/>
  <c r="L746" i="4"/>
  <c r="K746" i="4"/>
  <c r="J746" i="4"/>
  <c r="I746" i="4"/>
  <c r="H746" i="4"/>
  <c r="G746" i="4"/>
  <c r="F746" i="4"/>
  <c r="E746" i="4"/>
  <c r="D746" i="4"/>
  <c r="C746" i="4"/>
  <c r="O742" i="4"/>
  <c r="N742" i="4"/>
  <c r="M742" i="4"/>
  <c r="L742" i="4"/>
  <c r="J742" i="4"/>
  <c r="I742" i="4"/>
  <c r="H742" i="4"/>
  <c r="G742" i="4"/>
  <c r="F742" i="4"/>
  <c r="E742" i="4"/>
  <c r="D742" i="4"/>
  <c r="C742" i="4"/>
  <c r="O741" i="4"/>
  <c r="N741" i="4"/>
  <c r="M741" i="4"/>
  <c r="L741" i="4"/>
  <c r="H741" i="4"/>
  <c r="G741" i="4"/>
  <c r="F741" i="4"/>
  <c r="E741" i="4"/>
  <c r="C741" i="4"/>
  <c r="O740" i="4"/>
  <c r="N740" i="4"/>
  <c r="M740" i="4"/>
  <c r="L740" i="4"/>
  <c r="K740" i="4"/>
  <c r="F740" i="4"/>
  <c r="E740" i="4"/>
  <c r="D740" i="4"/>
  <c r="C740" i="4"/>
  <c r="O738" i="4"/>
  <c r="N738" i="4"/>
  <c r="M738" i="4"/>
  <c r="L738" i="4"/>
  <c r="K738" i="4"/>
  <c r="J738" i="4"/>
  <c r="I738" i="4"/>
  <c r="H738" i="4"/>
  <c r="G738" i="4"/>
  <c r="F738" i="4"/>
  <c r="E738" i="4"/>
  <c r="D738" i="4"/>
  <c r="C738" i="4"/>
  <c r="O736" i="4"/>
  <c r="N736" i="4"/>
  <c r="M736" i="4"/>
  <c r="L736" i="4"/>
  <c r="F736" i="4"/>
  <c r="E736" i="4"/>
  <c r="C736" i="4"/>
  <c r="O735" i="4"/>
  <c r="N735" i="4"/>
  <c r="M735" i="4"/>
  <c r="L735" i="4"/>
  <c r="H735" i="4"/>
  <c r="G735" i="4"/>
  <c r="F735" i="4"/>
  <c r="E735" i="4"/>
  <c r="D735" i="4"/>
  <c r="C735" i="4"/>
  <c r="O734" i="4"/>
  <c r="N734" i="4"/>
  <c r="M734" i="4"/>
  <c r="L734" i="4"/>
  <c r="H734" i="4"/>
  <c r="G734" i="4"/>
  <c r="F734" i="4"/>
  <c r="E734" i="4"/>
  <c r="D734" i="4"/>
  <c r="C734" i="4"/>
  <c r="O733" i="4"/>
  <c r="N733" i="4"/>
  <c r="M733" i="4"/>
  <c r="L733" i="4"/>
  <c r="F733" i="4"/>
  <c r="E733" i="4"/>
  <c r="C733" i="4"/>
  <c r="O732" i="4"/>
  <c r="N732" i="4"/>
  <c r="M732" i="4"/>
  <c r="L732" i="4"/>
  <c r="F732" i="4"/>
  <c r="E732" i="4"/>
  <c r="D732" i="4"/>
  <c r="C732" i="4"/>
  <c r="O731" i="4"/>
  <c r="N731" i="4"/>
  <c r="M731" i="4"/>
  <c r="L731" i="4"/>
  <c r="F731" i="4"/>
  <c r="E731" i="4"/>
  <c r="D731" i="4"/>
  <c r="C731" i="4"/>
  <c r="O730" i="4"/>
  <c r="N730" i="4"/>
  <c r="M730" i="4"/>
  <c r="L730" i="4"/>
  <c r="F730" i="4"/>
  <c r="E730" i="4"/>
  <c r="D730" i="4"/>
  <c r="C730" i="4"/>
  <c r="O729" i="4"/>
  <c r="N729" i="4"/>
  <c r="M729" i="4"/>
  <c r="L729" i="4"/>
  <c r="F729" i="4"/>
  <c r="E729" i="4"/>
  <c r="D729" i="4"/>
  <c r="C729" i="4"/>
  <c r="O728" i="4"/>
  <c r="N728" i="4"/>
  <c r="M728" i="4"/>
  <c r="L728" i="4"/>
  <c r="F728" i="4"/>
  <c r="E728" i="4"/>
  <c r="D728" i="4"/>
  <c r="C728" i="4"/>
  <c r="O727" i="4"/>
  <c r="N727" i="4"/>
  <c r="M727" i="4"/>
  <c r="L727" i="4"/>
  <c r="F727" i="4"/>
  <c r="E727" i="4"/>
  <c r="D727" i="4"/>
  <c r="C727" i="4"/>
  <c r="O726" i="4"/>
  <c r="N726" i="4"/>
  <c r="M726" i="4"/>
  <c r="L726" i="4"/>
  <c r="F726" i="4"/>
  <c r="E726" i="4"/>
  <c r="D726" i="4"/>
  <c r="C726" i="4"/>
  <c r="O725" i="4"/>
  <c r="N725" i="4"/>
  <c r="M725" i="4"/>
  <c r="L725" i="4"/>
  <c r="H725" i="4"/>
  <c r="G725" i="4"/>
  <c r="F725" i="4"/>
  <c r="E725" i="4"/>
  <c r="C725" i="4"/>
  <c r="O724" i="4"/>
  <c r="N724" i="4"/>
  <c r="M724" i="4"/>
  <c r="L724" i="4"/>
  <c r="J724" i="4"/>
  <c r="I724" i="4"/>
  <c r="H724" i="4"/>
  <c r="G724" i="4"/>
  <c r="F724" i="4"/>
  <c r="E724" i="4"/>
  <c r="D724" i="4"/>
  <c r="C724" i="4"/>
  <c r="O723" i="4"/>
  <c r="N723" i="4"/>
  <c r="M723" i="4"/>
  <c r="L723" i="4"/>
  <c r="H723" i="4"/>
  <c r="G723" i="4"/>
  <c r="F723" i="4"/>
  <c r="E723" i="4"/>
  <c r="C723" i="4"/>
  <c r="O722" i="4"/>
  <c r="N722" i="4"/>
  <c r="M722" i="4"/>
  <c r="L722" i="4"/>
  <c r="H722" i="4"/>
  <c r="G722" i="4"/>
  <c r="F722" i="4"/>
  <c r="E722" i="4"/>
  <c r="C722" i="4"/>
  <c r="O721" i="4"/>
  <c r="N721" i="4"/>
  <c r="M721" i="4"/>
  <c r="L721" i="4"/>
  <c r="J721" i="4"/>
  <c r="I721" i="4"/>
  <c r="F721" i="4"/>
  <c r="E721" i="4"/>
  <c r="D721" i="4"/>
  <c r="C721" i="4"/>
  <c r="O720" i="4"/>
  <c r="N720" i="4"/>
  <c r="M720" i="4"/>
  <c r="L720" i="4"/>
  <c r="J720" i="4"/>
  <c r="I720" i="4"/>
  <c r="H720" i="4"/>
  <c r="G720" i="4"/>
  <c r="F720" i="4"/>
  <c r="E720" i="4"/>
  <c r="D720" i="4"/>
  <c r="C720" i="4"/>
  <c r="O719" i="4"/>
  <c r="N719" i="4"/>
  <c r="M719" i="4"/>
  <c r="L719" i="4"/>
  <c r="H719" i="4"/>
  <c r="F719" i="4"/>
  <c r="E719" i="4"/>
  <c r="C719" i="4"/>
  <c r="O717" i="4"/>
  <c r="N717" i="4"/>
  <c r="M717" i="4"/>
  <c r="L717" i="4"/>
  <c r="J717" i="4"/>
  <c r="I717" i="4"/>
  <c r="F717" i="4"/>
  <c r="E717" i="4"/>
  <c r="D717" i="4"/>
  <c r="C717" i="4"/>
  <c r="O716" i="4"/>
  <c r="N716" i="4"/>
  <c r="M716" i="4"/>
  <c r="L716" i="4"/>
  <c r="F716" i="4"/>
  <c r="E716" i="4"/>
  <c r="C716" i="4"/>
  <c r="O714" i="4"/>
  <c r="N714" i="4"/>
  <c r="M714" i="4"/>
  <c r="L714" i="4"/>
  <c r="J714" i="4"/>
  <c r="I714" i="4"/>
  <c r="G714" i="4"/>
  <c r="F714" i="4"/>
  <c r="E714" i="4"/>
  <c r="D714" i="4"/>
  <c r="C714" i="4"/>
  <c r="O713" i="4"/>
  <c r="N713" i="4"/>
  <c r="M713" i="4"/>
  <c r="L713" i="4"/>
  <c r="H713" i="4"/>
  <c r="G713" i="4"/>
  <c r="F713" i="4"/>
  <c r="E713" i="4"/>
  <c r="C713" i="4"/>
  <c r="O711" i="4"/>
  <c r="N711" i="4"/>
  <c r="M711" i="4"/>
  <c r="L711" i="4"/>
  <c r="H711" i="4"/>
  <c r="G711" i="4"/>
  <c r="F711" i="4"/>
  <c r="E711" i="4"/>
  <c r="C711" i="4"/>
  <c r="O710" i="4"/>
  <c r="N710" i="4"/>
  <c r="M710" i="4"/>
  <c r="L710" i="4"/>
  <c r="K710" i="4"/>
  <c r="J710" i="4"/>
  <c r="I710" i="4"/>
  <c r="G710" i="4"/>
  <c r="F710" i="4"/>
  <c r="E710" i="4"/>
  <c r="D710" i="4"/>
  <c r="C710" i="4"/>
  <c r="O708" i="4"/>
  <c r="N708" i="4"/>
  <c r="M708" i="4"/>
  <c r="L708" i="4"/>
  <c r="H708" i="4"/>
  <c r="G708" i="4"/>
  <c r="F708" i="4"/>
  <c r="E708" i="4"/>
  <c r="C708" i="4"/>
  <c r="O707" i="4"/>
  <c r="N707" i="4"/>
  <c r="M707" i="4"/>
  <c r="L707" i="4"/>
  <c r="F707" i="4"/>
  <c r="E707" i="4"/>
  <c r="C707" i="4"/>
  <c r="O706" i="4"/>
  <c r="N706" i="4"/>
  <c r="M706" i="4"/>
  <c r="L706" i="4"/>
  <c r="F706" i="4"/>
  <c r="E706" i="4"/>
  <c r="C706" i="4"/>
  <c r="O704" i="4"/>
  <c r="N704" i="4"/>
  <c r="M704" i="4"/>
  <c r="L704" i="4"/>
  <c r="J704" i="4"/>
  <c r="F704" i="4"/>
  <c r="E704" i="4"/>
  <c r="D704" i="4"/>
  <c r="C704" i="4"/>
  <c r="O703" i="4"/>
  <c r="N703" i="4"/>
  <c r="M703" i="4"/>
  <c r="L703" i="4"/>
  <c r="H703" i="4"/>
  <c r="G703" i="4"/>
  <c r="F703" i="4"/>
  <c r="E703" i="4"/>
  <c r="C703" i="4"/>
  <c r="O701" i="4"/>
  <c r="N701" i="4"/>
  <c r="M701" i="4"/>
  <c r="L701" i="4"/>
  <c r="K701" i="4"/>
  <c r="J701" i="4"/>
  <c r="I701" i="4"/>
  <c r="H701" i="4"/>
  <c r="G701" i="4"/>
  <c r="F701" i="4"/>
  <c r="E701" i="4"/>
  <c r="D701" i="4"/>
  <c r="C701" i="4"/>
  <c r="O698" i="4"/>
  <c r="N698" i="4"/>
  <c r="M698" i="4"/>
  <c r="L698" i="4"/>
  <c r="J698" i="4"/>
  <c r="I698" i="4"/>
  <c r="H698" i="4"/>
  <c r="G698" i="4"/>
  <c r="F698" i="4"/>
  <c r="E698" i="4"/>
  <c r="D698" i="4"/>
  <c r="C698" i="4"/>
  <c r="O697" i="4"/>
  <c r="N697" i="4"/>
  <c r="M697" i="4"/>
  <c r="L697" i="4"/>
  <c r="J697" i="4"/>
  <c r="I697" i="4"/>
  <c r="H697" i="4"/>
  <c r="G697" i="4"/>
  <c r="F697" i="4"/>
  <c r="E697" i="4"/>
  <c r="D697" i="4"/>
  <c r="C697" i="4"/>
  <c r="O694" i="4"/>
  <c r="N694" i="4"/>
  <c r="M694" i="4"/>
  <c r="L694" i="4"/>
  <c r="J694" i="4"/>
  <c r="I694" i="4"/>
  <c r="H694" i="4"/>
  <c r="G694" i="4"/>
  <c r="F694" i="4"/>
  <c r="E694" i="4"/>
  <c r="D694" i="4"/>
  <c r="C694" i="4"/>
  <c r="O693" i="4"/>
  <c r="N693" i="4"/>
  <c r="M693" i="4"/>
  <c r="L693" i="4"/>
  <c r="K693" i="4"/>
  <c r="J693" i="4"/>
  <c r="I693" i="4"/>
  <c r="F693" i="4"/>
  <c r="E693" i="4"/>
  <c r="D693" i="4"/>
  <c r="C693" i="4"/>
  <c r="O692" i="4"/>
  <c r="N692" i="4"/>
  <c r="M692" i="4"/>
  <c r="L692" i="4"/>
  <c r="K692" i="4"/>
  <c r="J692" i="4"/>
  <c r="I692" i="4"/>
  <c r="H692" i="4"/>
  <c r="G692" i="4"/>
  <c r="F692" i="4"/>
  <c r="E692" i="4"/>
  <c r="D692" i="4"/>
  <c r="C692" i="4"/>
  <c r="O691" i="4"/>
  <c r="N691" i="4"/>
  <c r="M691" i="4"/>
  <c r="L691" i="4"/>
  <c r="K691" i="4"/>
  <c r="F691" i="4"/>
  <c r="E691" i="4"/>
  <c r="C691" i="4"/>
  <c r="O689" i="4"/>
  <c r="N689" i="4"/>
  <c r="M689" i="4"/>
  <c r="L689" i="4"/>
  <c r="J689" i="4"/>
  <c r="I689" i="4"/>
  <c r="F689" i="4"/>
  <c r="E689" i="4"/>
  <c r="D689" i="4"/>
  <c r="C689" i="4"/>
  <c r="O688" i="4"/>
  <c r="N688" i="4"/>
  <c r="M688" i="4"/>
  <c r="L688" i="4"/>
  <c r="J688" i="4"/>
  <c r="I688" i="4"/>
  <c r="H688" i="4"/>
  <c r="G688" i="4"/>
  <c r="F688" i="4"/>
  <c r="E688" i="4"/>
  <c r="D688" i="4"/>
  <c r="C688" i="4"/>
  <c r="O687" i="4"/>
  <c r="N687" i="4"/>
  <c r="M687" i="4"/>
  <c r="L687" i="4"/>
  <c r="J687" i="4"/>
  <c r="I687" i="4"/>
  <c r="H687" i="4"/>
  <c r="G687" i="4"/>
  <c r="F687" i="4"/>
  <c r="E687" i="4"/>
  <c r="D687" i="4"/>
  <c r="C687" i="4"/>
  <c r="O685" i="4"/>
  <c r="N685" i="4"/>
  <c r="M685" i="4"/>
  <c r="L685" i="4"/>
  <c r="J685" i="4"/>
  <c r="I685" i="4"/>
  <c r="H685" i="4"/>
  <c r="G685" i="4"/>
  <c r="F685" i="4"/>
  <c r="E685" i="4"/>
  <c r="D685" i="4"/>
  <c r="C685" i="4"/>
  <c r="O684" i="4"/>
  <c r="N684" i="4"/>
  <c r="M684" i="4"/>
  <c r="L684" i="4"/>
  <c r="H684" i="4"/>
  <c r="G684" i="4"/>
  <c r="F684" i="4"/>
  <c r="E684" i="4"/>
  <c r="D684" i="4"/>
  <c r="C684" i="4"/>
  <c r="O683" i="4"/>
  <c r="N683" i="4"/>
  <c r="M683" i="4"/>
  <c r="L683" i="4"/>
  <c r="K683" i="4"/>
  <c r="J683" i="4"/>
  <c r="I683" i="4"/>
  <c r="H683" i="4"/>
  <c r="G683" i="4"/>
  <c r="F683" i="4"/>
  <c r="E683" i="4"/>
  <c r="D683" i="4"/>
  <c r="C683" i="4"/>
  <c r="O682" i="4"/>
  <c r="N682" i="4"/>
  <c r="M682" i="4"/>
  <c r="L682" i="4"/>
  <c r="J682" i="4"/>
  <c r="I682" i="4"/>
  <c r="H682" i="4"/>
  <c r="G682" i="4"/>
  <c r="F682" i="4"/>
  <c r="E682" i="4"/>
  <c r="D682" i="4"/>
  <c r="C682" i="4"/>
  <c r="O681" i="4"/>
  <c r="N681" i="4"/>
  <c r="M681" i="4"/>
  <c r="L681" i="4"/>
  <c r="J681" i="4"/>
  <c r="I681" i="4"/>
  <c r="H681" i="4"/>
  <c r="G681" i="4"/>
  <c r="F681" i="4"/>
  <c r="E681" i="4"/>
  <c r="D681" i="4"/>
  <c r="C681" i="4"/>
  <c r="O680" i="4"/>
  <c r="N680" i="4"/>
  <c r="M680" i="4"/>
  <c r="L680" i="4"/>
  <c r="K680" i="4"/>
  <c r="H680" i="4"/>
  <c r="G680" i="4"/>
  <c r="F680" i="4"/>
  <c r="E680" i="4"/>
  <c r="D680" i="4"/>
  <c r="C680" i="4"/>
  <c r="O679" i="4"/>
  <c r="N679" i="4"/>
  <c r="M679" i="4"/>
  <c r="L679" i="4"/>
  <c r="K679" i="4"/>
  <c r="J679" i="4"/>
  <c r="I679" i="4"/>
  <c r="H679" i="4"/>
  <c r="G679" i="4"/>
  <c r="F679" i="4"/>
  <c r="E679" i="4"/>
  <c r="D679" i="4"/>
  <c r="C679" i="4"/>
  <c r="O678" i="4"/>
  <c r="N678" i="4"/>
  <c r="M678" i="4"/>
  <c r="L678" i="4"/>
  <c r="J678" i="4"/>
  <c r="I678" i="4"/>
  <c r="H678" i="4"/>
  <c r="G678" i="4"/>
  <c r="F678" i="4"/>
  <c r="E678" i="4"/>
  <c r="D678" i="4"/>
  <c r="C678" i="4"/>
  <c r="O677" i="4"/>
  <c r="N677" i="4"/>
  <c r="M677" i="4"/>
  <c r="L677" i="4"/>
  <c r="K677" i="4"/>
  <c r="H677" i="4"/>
  <c r="G677" i="4"/>
  <c r="F677" i="4"/>
  <c r="E677" i="4"/>
  <c r="D677" i="4"/>
  <c r="C677" i="4"/>
  <c r="O676" i="4"/>
  <c r="N676" i="4"/>
  <c r="M676" i="4"/>
  <c r="L676" i="4"/>
  <c r="J676" i="4"/>
  <c r="I676" i="4"/>
  <c r="H676" i="4"/>
  <c r="G676" i="4"/>
  <c r="F676" i="4"/>
  <c r="E676" i="4"/>
  <c r="D676" i="4"/>
  <c r="C676" i="4"/>
  <c r="O675" i="4"/>
  <c r="N675" i="4"/>
  <c r="M675" i="4"/>
  <c r="L675" i="4"/>
  <c r="K675" i="4"/>
  <c r="J675" i="4"/>
  <c r="I675" i="4"/>
  <c r="H675" i="4"/>
  <c r="G675" i="4"/>
  <c r="F675" i="4"/>
  <c r="E675" i="4"/>
  <c r="D675" i="4"/>
  <c r="C675" i="4"/>
  <c r="O674" i="4"/>
  <c r="N674" i="4"/>
  <c r="M674" i="4"/>
  <c r="L674" i="4"/>
  <c r="K674" i="4"/>
  <c r="J674" i="4"/>
  <c r="I674" i="4"/>
  <c r="H674" i="4"/>
  <c r="G674" i="4"/>
  <c r="F674" i="4"/>
  <c r="E674" i="4"/>
  <c r="D674" i="4"/>
  <c r="C674" i="4"/>
  <c r="O673" i="4"/>
  <c r="N673" i="4"/>
  <c r="M673" i="4"/>
  <c r="L673" i="4"/>
  <c r="K673" i="4"/>
  <c r="J673" i="4"/>
  <c r="I673" i="4"/>
  <c r="H673" i="4"/>
  <c r="G673" i="4"/>
  <c r="F673" i="4"/>
  <c r="E673" i="4"/>
  <c r="D673" i="4"/>
  <c r="C673" i="4"/>
  <c r="O672" i="4"/>
  <c r="N672" i="4"/>
  <c r="M672" i="4"/>
  <c r="L672" i="4"/>
  <c r="K672" i="4"/>
  <c r="J672" i="4"/>
  <c r="I672" i="4"/>
  <c r="H672" i="4"/>
  <c r="G672" i="4"/>
  <c r="F672" i="4"/>
  <c r="E672" i="4"/>
  <c r="D672" i="4"/>
  <c r="C672" i="4"/>
  <c r="O671" i="4"/>
  <c r="N671" i="4"/>
  <c r="M671" i="4"/>
  <c r="L671" i="4"/>
  <c r="K671" i="4"/>
  <c r="J671" i="4"/>
  <c r="I671" i="4"/>
  <c r="H671" i="4"/>
  <c r="G671" i="4"/>
  <c r="F671" i="4"/>
  <c r="E671" i="4"/>
  <c r="D671" i="4"/>
  <c r="C671" i="4"/>
  <c r="O670" i="4"/>
  <c r="N670" i="4"/>
  <c r="M670" i="4"/>
  <c r="L670" i="4"/>
  <c r="J670" i="4"/>
  <c r="I670" i="4"/>
  <c r="H670" i="4"/>
  <c r="G670" i="4"/>
  <c r="F670" i="4"/>
  <c r="E670" i="4"/>
  <c r="D670" i="4"/>
  <c r="C670" i="4"/>
  <c r="O669" i="4"/>
  <c r="N669" i="4"/>
  <c r="M669" i="4"/>
  <c r="L669" i="4"/>
  <c r="K669" i="4"/>
  <c r="I669" i="4"/>
  <c r="H669" i="4"/>
  <c r="G669" i="4"/>
  <c r="F669" i="4"/>
  <c r="E669" i="4"/>
  <c r="D669" i="4"/>
  <c r="C669" i="4"/>
  <c r="O668" i="4"/>
  <c r="N668" i="4"/>
  <c r="M668" i="4"/>
  <c r="L668" i="4"/>
  <c r="J668" i="4"/>
  <c r="I668" i="4"/>
  <c r="H668" i="4"/>
  <c r="G668" i="4"/>
  <c r="F668" i="4"/>
  <c r="E668" i="4"/>
  <c r="D668" i="4"/>
  <c r="C668" i="4"/>
  <c r="O667" i="4"/>
  <c r="N667" i="4"/>
  <c r="M667" i="4"/>
  <c r="L667" i="4"/>
  <c r="K667" i="4"/>
  <c r="J667" i="4"/>
  <c r="I667" i="4"/>
  <c r="H667" i="4"/>
  <c r="G667" i="4"/>
  <c r="F667" i="4"/>
  <c r="E667" i="4"/>
  <c r="D667" i="4"/>
  <c r="C667" i="4"/>
  <c r="O666" i="4"/>
  <c r="N666" i="4"/>
  <c r="M666" i="4"/>
  <c r="L666" i="4"/>
  <c r="F666" i="4"/>
  <c r="E666" i="4"/>
  <c r="D666" i="4"/>
  <c r="C666" i="4"/>
  <c r="O665" i="4"/>
  <c r="N665" i="4"/>
  <c r="M665" i="4"/>
  <c r="L665" i="4"/>
  <c r="K665" i="4"/>
  <c r="F665" i="4"/>
  <c r="E665" i="4"/>
  <c r="C665" i="4"/>
  <c r="O664" i="4"/>
  <c r="N664" i="4"/>
  <c r="M664" i="4"/>
  <c r="L664" i="4"/>
  <c r="J664" i="4"/>
  <c r="I664" i="4"/>
  <c r="H664" i="4"/>
  <c r="G664" i="4"/>
  <c r="F664" i="4"/>
  <c r="E664" i="4"/>
  <c r="D664" i="4"/>
  <c r="C664" i="4"/>
  <c r="O663" i="4"/>
  <c r="N663" i="4"/>
  <c r="M663" i="4"/>
  <c r="L663" i="4"/>
  <c r="F663" i="4"/>
  <c r="E663" i="4"/>
  <c r="C663" i="4"/>
  <c r="O662" i="4"/>
  <c r="N662" i="4"/>
  <c r="M662" i="4"/>
  <c r="L662" i="4"/>
  <c r="F662" i="4"/>
  <c r="E662" i="4"/>
  <c r="C662" i="4"/>
  <c r="O661" i="4"/>
  <c r="N661" i="4"/>
  <c r="M661" i="4"/>
  <c r="L661" i="4"/>
  <c r="F661" i="4"/>
  <c r="E661" i="4"/>
  <c r="C661" i="4"/>
  <c r="O660" i="4"/>
  <c r="N660" i="4"/>
  <c r="M660" i="4"/>
  <c r="L660" i="4"/>
  <c r="F660" i="4"/>
  <c r="E660" i="4"/>
  <c r="C660" i="4"/>
  <c r="O659" i="4"/>
  <c r="N659" i="4"/>
  <c r="M659" i="4"/>
  <c r="L659" i="4"/>
  <c r="F659" i="4"/>
  <c r="E659" i="4"/>
  <c r="C659" i="4"/>
  <c r="O657" i="4"/>
  <c r="N657" i="4"/>
  <c r="M657" i="4"/>
  <c r="L657" i="4"/>
  <c r="F657" i="4"/>
  <c r="E657" i="4"/>
  <c r="C657" i="4"/>
  <c r="O656" i="4"/>
  <c r="N656" i="4"/>
  <c r="M656" i="4"/>
  <c r="L656" i="4"/>
  <c r="F656" i="4"/>
  <c r="E656" i="4"/>
  <c r="C656" i="4"/>
  <c r="O655" i="4"/>
  <c r="N655" i="4"/>
  <c r="M655" i="4"/>
  <c r="L655" i="4"/>
  <c r="F655" i="4"/>
  <c r="E655" i="4"/>
  <c r="C655" i="4"/>
  <c r="O654" i="4"/>
  <c r="N654" i="4"/>
  <c r="M654" i="4"/>
  <c r="L654" i="4"/>
  <c r="F654" i="4"/>
  <c r="E654" i="4"/>
  <c r="C654" i="4"/>
  <c r="O653" i="4"/>
  <c r="N653" i="4"/>
  <c r="M653" i="4"/>
  <c r="L653" i="4"/>
  <c r="F653" i="4"/>
  <c r="E653" i="4"/>
  <c r="C653" i="4"/>
  <c r="O652" i="4"/>
  <c r="N652" i="4"/>
  <c r="M652" i="4"/>
  <c r="L652" i="4"/>
  <c r="F652" i="4"/>
  <c r="E652" i="4"/>
  <c r="C652" i="4"/>
  <c r="O650" i="4"/>
  <c r="N650" i="4"/>
  <c r="M650" i="4"/>
  <c r="L650" i="4"/>
  <c r="J650" i="4"/>
  <c r="I650" i="4"/>
  <c r="H650" i="4"/>
  <c r="G650" i="4"/>
  <c r="F650" i="4"/>
  <c r="E650" i="4"/>
  <c r="D650" i="4"/>
  <c r="C650" i="4"/>
  <c r="O649" i="4"/>
  <c r="N649" i="4"/>
  <c r="M649" i="4"/>
  <c r="L649" i="4"/>
  <c r="K649" i="4"/>
  <c r="F649" i="4"/>
  <c r="E649" i="4"/>
  <c r="C649" i="4"/>
  <c r="O648" i="4"/>
  <c r="N648" i="4"/>
  <c r="M648" i="4"/>
  <c r="L648" i="4"/>
  <c r="K648" i="4"/>
  <c r="J648" i="4"/>
  <c r="I648" i="4"/>
  <c r="H648" i="4"/>
  <c r="G648" i="4"/>
  <c r="F648" i="4"/>
  <c r="E648" i="4"/>
  <c r="D648" i="4"/>
  <c r="C648" i="4"/>
  <c r="O647" i="4"/>
  <c r="N647" i="4"/>
  <c r="M647" i="4"/>
  <c r="L647" i="4"/>
  <c r="H647" i="4"/>
  <c r="G647" i="4"/>
  <c r="F647" i="4"/>
  <c r="E647" i="4"/>
  <c r="C647" i="4"/>
  <c r="O644" i="4"/>
  <c r="N644" i="4"/>
  <c r="M644" i="4"/>
  <c r="L644" i="4"/>
  <c r="K644" i="4"/>
  <c r="F644" i="4"/>
  <c r="E644" i="4"/>
  <c r="C644" i="4"/>
  <c r="O643" i="4"/>
  <c r="N643" i="4"/>
  <c r="M643" i="4"/>
  <c r="L643" i="4"/>
  <c r="K643" i="4"/>
  <c r="F643" i="4"/>
  <c r="E643" i="4"/>
  <c r="C643" i="4"/>
  <c r="O642" i="4"/>
  <c r="N642" i="4"/>
  <c r="M642" i="4"/>
  <c r="L642" i="4"/>
  <c r="K642" i="4"/>
  <c r="F642" i="4"/>
  <c r="E642" i="4"/>
  <c r="C642" i="4"/>
  <c r="O641" i="4"/>
  <c r="N641" i="4"/>
  <c r="M641" i="4"/>
  <c r="L641" i="4"/>
  <c r="K641" i="4"/>
  <c r="H641" i="4"/>
  <c r="G641" i="4"/>
  <c r="F641" i="4"/>
  <c r="E641" i="4"/>
  <c r="D641" i="4"/>
  <c r="C641" i="4"/>
  <c r="O640" i="4"/>
  <c r="N640" i="4"/>
  <c r="M640" i="4"/>
  <c r="L640" i="4"/>
  <c r="K640" i="4"/>
  <c r="H640" i="4"/>
  <c r="G640" i="4"/>
  <c r="F640" i="4"/>
  <c r="E640" i="4"/>
  <c r="D640" i="4"/>
  <c r="C640" i="4"/>
  <c r="O637" i="4"/>
  <c r="N637" i="4"/>
  <c r="M637" i="4"/>
  <c r="L637" i="4"/>
  <c r="K637" i="4"/>
  <c r="J637" i="4"/>
  <c r="I637" i="4"/>
  <c r="F637" i="4"/>
  <c r="E637" i="4"/>
  <c r="D637" i="4"/>
  <c r="C637" i="4"/>
  <c r="O636" i="4"/>
  <c r="N636" i="4"/>
  <c r="M636" i="4"/>
  <c r="L636" i="4"/>
  <c r="J636" i="4"/>
  <c r="I636" i="4"/>
  <c r="H636" i="4"/>
  <c r="G636" i="4"/>
  <c r="F636" i="4"/>
  <c r="E636" i="4"/>
  <c r="D636" i="4"/>
  <c r="C636" i="4"/>
  <c r="O635" i="4"/>
  <c r="N635" i="4"/>
  <c r="M635" i="4"/>
  <c r="L635" i="4"/>
  <c r="K635" i="4"/>
  <c r="F635" i="4"/>
  <c r="E635" i="4"/>
  <c r="C635" i="4"/>
  <c r="O632" i="4"/>
  <c r="N632" i="4"/>
  <c r="M632" i="4"/>
  <c r="L632" i="4"/>
  <c r="J632" i="4"/>
  <c r="I632" i="4"/>
  <c r="H632" i="4"/>
  <c r="G632" i="4"/>
  <c r="F632" i="4"/>
  <c r="E632" i="4"/>
  <c r="D632" i="4"/>
  <c r="C632" i="4"/>
  <c r="O631" i="4"/>
  <c r="N631" i="4"/>
  <c r="M631" i="4"/>
  <c r="L631" i="4"/>
  <c r="F631" i="4"/>
  <c r="E631" i="4"/>
  <c r="O629" i="4"/>
  <c r="N629" i="4"/>
  <c r="M629" i="4"/>
  <c r="L629" i="4"/>
  <c r="J629" i="4"/>
  <c r="I629" i="4"/>
  <c r="H629" i="4"/>
  <c r="G629" i="4"/>
  <c r="F629" i="4"/>
  <c r="E629" i="4"/>
  <c r="D629" i="4"/>
  <c r="C629" i="4"/>
  <c r="O628" i="4"/>
  <c r="N628" i="4"/>
  <c r="M628" i="4"/>
  <c r="L628" i="4"/>
  <c r="K628" i="4"/>
  <c r="J628" i="4"/>
  <c r="I628" i="4"/>
  <c r="H628" i="4"/>
  <c r="G628" i="4"/>
  <c r="F628" i="4"/>
  <c r="E628" i="4"/>
  <c r="D628" i="4"/>
  <c r="C628" i="4"/>
  <c r="O621" i="4"/>
  <c r="N621" i="4"/>
  <c r="M621" i="4"/>
  <c r="L621" i="4"/>
  <c r="F621" i="4"/>
  <c r="E621" i="4"/>
  <c r="C621" i="4"/>
  <c r="O620" i="4"/>
  <c r="N620" i="4"/>
  <c r="M620" i="4"/>
  <c r="L620" i="4"/>
  <c r="J620" i="4"/>
  <c r="I620" i="4"/>
  <c r="H620" i="4"/>
  <c r="G620" i="4"/>
  <c r="F620" i="4"/>
  <c r="E620" i="4"/>
  <c r="D620" i="4"/>
  <c r="C620" i="4"/>
  <c r="O619" i="4"/>
  <c r="N619" i="4"/>
  <c r="M619" i="4"/>
  <c r="L619" i="4"/>
  <c r="H619" i="4"/>
  <c r="G619" i="4"/>
  <c r="F619" i="4"/>
  <c r="E619" i="4"/>
  <c r="D619" i="4"/>
  <c r="C619" i="4"/>
  <c r="O618" i="4"/>
  <c r="N618" i="4"/>
  <c r="M618" i="4"/>
  <c r="L618" i="4"/>
  <c r="H618" i="4"/>
  <c r="G618" i="4"/>
  <c r="F618" i="4"/>
  <c r="E618" i="4"/>
  <c r="D618" i="4"/>
  <c r="C618" i="4"/>
  <c r="O617" i="4"/>
  <c r="N617" i="4"/>
  <c r="M617" i="4"/>
  <c r="L617" i="4"/>
  <c r="H617" i="4"/>
  <c r="G617" i="4"/>
  <c r="F617" i="4"/>
  <c r="E617" i="4"/>
  <c r="D617" i="4"/>
  <c r="C617" i="4"/>
  <c r="O616" i="4"/>
  <c r="N616" i="4"/>
  <c r="M616" i="4"/>
  <c r="L616" i="4"/>
  <c r="J616" i="4"/>
  <c r="I616" i="4"/>
  <c r="F616" i="4"/>
  <c r="E616" i="4"/>
  <c r="D616" i="4"/>
  <c r="C616" i="4"/>
  <c r="O615" i="4"/>
  <c r="N615" i="4"/>
  <c r="M615" i="4"/>
  <c r="L615" i="4"/>
  <c r="H615" i="4"/>
  <c r="G615" i="4"/>
  <c r="F615" i="4"/>
  <c r="E615" i="4"/>
  <c r="D615" i="4"/>
  <c r="C615" i="4"/>
  <c r="O614" i="4"/>
  <c r="N614" i="4"/>
  <c r="M614" i="4"/>
  <c r="L614" i="4"/>
  <c r="H614" i="4"/>
  <c r="G614" i="4"/>
  <c r="F614" i="4"/>
  <c r="E614" i="4"/>
  <c r="D614" i="4"/>
  <c r="C614" i="4"/>
  <c r="O612" i="4"/>
  <c r="N612" i="4"/>
  <c r="M612" i="4"/>
  <c r="L612" i="4"/>
  <c r="F612" i="4"/>
  <c r="E612" i="4"/>
  <c r="C612" i="4"/>
  <c r="O611" i="4"/>
  <c r="N611" i="4"/>
  <c r="M611" i="4"/>
  <c r="L611" i="4"/>
  <c r="K611" i="4"/>
  <c r="J611" i="4"/>
  <c r="I611" i="4"/>
  <c r="H611" i="4"/>
  <c r="G611" i="4"/>
  <c r="F611" i="4"/>
  <c r="E611" i="4"/>
  <c r="D611" i="4"/>
  <c r="C611" i="4"/>
  <c r="O610" i="4"/>
  <c r="N610" i="4"/>
  <c r="M610" i="4"/>
  <c r="L610" i="4"/>
  <c r="J610" i="4"/>
  <c r="I610" i="4"/>
  <c r="H610" i="4"/>
  <c r="G610" i="4"/>
  <c r="F610" i="4"/>
  <c r="E610" i="4"/>
  <c r="D610" i="4"/>
  <c r="C610" i="4"/>
  <c r="O609" i="4"/>
  <c r="N609" i="4"/>
  <c r="M609" i="4"/>
  <c r="L609" i="4"/>
  <c r="K609" i="4"/>
  <c r="H609" i="4"/>
  <c r="G609" i="4"/>
  <c r="F609" i="4"/>
  <c r="E609" i="4"/>
  <c r="D609" i="4"/>
  <c r="C609" i="4"/>
  <c r="O608" i="4"/>
  <c r="N608" i="4"/>
  <c r="M608" i="4"/>
  <c r="L608" i="4"/>
  <c r="J608" i="4"/>
  <c r="I608" i="4"/>
  <c r="H608" i="4"/>
  <c r="G608" i="4"/>
  <c r="F608" i="4"/>
  <c r="E608" i="4"/>
  <c r="D608" i="4"/>
  <c r="C608" i="4"/>
  <c r="O606" i="4"/>
  <c r="N606" i="4"/>
  <c r="M606" i="4"/>
  <c r="L606" i="4"/>
  <c r="H606" i="4"/>
  <c r="G606" i="4"/>
  <c r="F606" i="4"/>
  <c r="E606" i="4"/>
  <c r="C606" i="4"/>
  <c r="O605" i="4"/>
  <c r="N605" i="4"/>
  <c r="M605" i="4"/>
  <c r="L605" i="4"/>
  <c r="J605" i="4"/>
  <c r="I605" i="4"/>
  <c r="H605" i="4"/>
  <c r="G605" i="4"/>
  <c r="F605" i="4"/>
  <c r="E605" i="4"/>
  <c r="D605" i="4"/>
  <c r="C605" i="4"/>
  <c r="O604" i="4"/>
  <c r="N604" i="4"/>
  <c r="M604" i="4"/>
  <c r="L604" i="4"/>
  <c r="J604" i="4"/>
  <c r="I604" i="4"/>
  <c r="F604" i="4"/>
  <c r="E604" i="4"/>
  <c r="D604" i="4"/>
  <c r="C604" i="4"/>
  <c r="O603" i="4"/>
  <c r="N603" i="4"/>
  <c r="M603" i="4"/>
  <c r="L603" i="4"/>
  <c r="K603" i="4"/>
  <c r="F603" i="4"/>
  <c r="E603" i="4"/>
  <c r="C603" i="4"/>
  <c r="O602" i="4"/>
  <c r="N602" i="4"/>
  <c r="M602" i="4"/>
  <c r="L602" i="4"/>
  <c r="J602" i="4"/>
  <c r="I602" i="4"/>
  <c r="H602" i="4"/>
  <c r="G602" i="4"/>
  <c r="F602" i="4"/>
  <c r="E602" i="4"/>
  <c r="D602" i="4"/>
  <c r="C602" i="4"/>
  <c r="O601" i="4"/>
  <c r="N601" i="4"/>
  <c r="M601" i="4"/>
  <c r="L601" i="4"/>
  <c r="J601" i="4"/>
  <c r="I601" i="4"/>
  <c r="H601" i="4"/>
  <c r="G601" i="4"/>
  <c r="F601" i="4"/>
  <c r="E601" i="4"/>
  <c r="D601" i="4"/>
  <c r="C601" i="4"/>
  <c r="O600" i="4"/>
  <c r="N600" i="4"/>
  <c r="M600" i="4"/>
  <c r="L600" i="4"/>
  <c r="K600" i="4"/>
  <c r="F600" i="4"/>
  <c r="E600" i="4"/>
  <c r="C600" i="4"/>
  <c r="O598" i="4"/>
  <c r="N598" i="4"/>
  <c r="M598" i="4"/>
  <c r="L598" i="4"/>
  <c r="J598" i="4"/>
  <c r="G598" i="4"/>
  <c r="F598" i="4"/>
  <c r="E598" i="4"/>
  <c r="D598" i="4"/>
  <c r="C598" i="4"/>
  <c r="O597" i="4"/>
  <c r="N597" i="4"/>
  <c r="M597" i="4"/>
  <c r="L597" i="4"/>
  <c r="H597" i="4"/>
  <c r="G597" i="4"/>
  <c r="F597" i="4"/>
  <c r="E597" i="4"/>
  <c r="C597" i="4"/>
  <c r="O594" i="4"/>
  <c r="N594" i="4"/>
  <c r="M594" i="4"/>
  <c r="L594" i="4"/>
  <c r="K594" i="4"/>
  <c r="J594" i="4"/>
  <c r="I594" i="4"/>
  <c r="H594" i="4"/>
  <c r="G594" i="4"/>
  <c r="F594" i="4"/>
  <c r="E594" i="4"/>
  <c r="D594" i="4"/>
  <c r="C594" i="4"/>
  <c r="O592" i="4"/>
  <c r="N592" i="4"/>
  <c r="M592" i="4"/>
  <c r="L592" i="4"/>
  <c r="F592" i="4"/>
  <c r="E592" i="4"/>
  <c r="D592" i="4"/>
  <c r="C592" i="4"/>
  <c r="O587" i="4"/>
  <c r="N587" i="4"/>
  <c r="M587" i="4"/>
  <c r="L587" i="4"/>
  <c r="K587" i="4"/>
  <c r="J587" i="4"/>
  <c r="I587" i="4"/>
  <c r="H587" i="4"/>
  <c r="G587" i="4"/>
  <c r="F587" i="4"/>
  <c r="E587" i="4"/>
  <c r="D587" i="4"/>
  <c r="C587" i="4"/>
  <c r="O586" i="4"/>
  <c r="N586" i="4"/>
  <c r="M586" i="4"/>
  <c r="L586" i="4"/>
  <c r="J586" i="4"/>
  <c r="I586" i="4"/>
  <c r="H586" i="4"/>
  <c r="G586" i="4"/>
  <c r="F586" i="4"/>
  <c r="E586" i="4"/>
  <c r="D586" i="4"/>
  <c r="C586" i="4"/>
  <c r="O585" i="4"/>
  <c r="N585" i="4"/>
  <c r="M585" i="4"/>
  <c r="L585" i="4"/>
  <c r="J585" i="4"/>
  <c r="I585" i="4"/>
  <c r="H585" i="4"/>
  <c r="G585" i="4"/>
  <c r="F585" i="4"/>
  <c r="E585" i="4"/>
  <c r="D585" i="4"/>
  <c r="C585" i="4"/>
  <c r="O583" i="4"/>
  <c r="N583" i="4"/>
  <c r="M583" i="4"/>
  <c r="L583" i="4"/>
  <c r="J583" i="4"/>
  <c r="I583" i="4"/>
  <c r="H583" i="4"/>
  <c r="G583" i="4"/>
  <c r="F583" i="4"/>
  <c r="E583" i="4"/>
  <c r="D583" i="4"/>
  <c r="C583" i="4"/>
  <c r="O572" i="4"/>
  <c r="N572" i="4"/>
  <c r="M572" i="4"/>
  <c r="L572" i="4"/>
  <c r="J572" i="4"/>
  <c r="I572" i="4"/>
  <c r="H572" i="4"/>
  <c r="G572" i="4"/>
  <c r="F572" i="4"/>
  <c r="E572" i="4"/>
  <c r="D572" i="4"/>
  <c r="C572" i="4"/>
  <c r="O569" i="4"/>
  <c r="N569" i="4"/>
  <c r="M569" i="4"/>
  <c r="L569" i="4"/>
  <c r="J569" i="4"/>
  <c r="I569" i="4"/>
  <c r="H569" i="4"/>
  <c r="G569" i="4"/>
  <c r="F569" i="4"/>
  <c r="E569" i="4"/>
  <c r="D569" i="4"/>
  <c r="C569" i="4"/>
  <c r="O568" i="4"/>
  <c r="N568" i="4"/>
  <c r="M568" i="4"/>
  <c r="L568" i="4"/>
  <c r="K568" i="4"/>
  <c r="J568" i="4"/>
  <c r="I568" i="4"/>
  <c r="H568" i="4"/>
  <c r="G568" i="4"/>
  <c r="F568" i="4"/>
  <c r="E568" i="4"/>
  <c r="D568" i="4"/>
  <c r="C568" i="4"/>
  <c r="O567" i="4"/>
  <c r="N567" i="4"/>
  <c r="M567" i="4"/>
  <c r="L567" i="4"/>
  <c r="F567" i="4"/>
  <c r="E567" i="4"/>
  <c r="O565" i="4"/>
  <c r="N565" i="4"/>
  <c r="M565" i="4"/>
  <c r="L565" i="4"/>
  <c r="K565" i="4"/>
  <c r="J565" i="4"/>
  <c r="I565" i="4"/>
  <c r="F565" i="4"/>
  <c r="E565" i="4"/>
  <c r="D565" i="4"/>
  <c r="C565" i="4"/>
  <c r="O560" i="4"/>
  <c r="N560" i="4"/>
  <c r="M560" i="4"/>
  <c r="L560" i="4"/>
  <c r="K560" i="4"/>
  <c r="J560" i="4"/>
  <c r="I560" i="4"/>
  <c r="H560" i="4"/>
  <c r="G560" i="4"/>
  <c r="F560" i="4"/>
  <c r="E560" i="4"/>
  <c r="D560" i="4"/>
  <c r="C560" i="4"/>
  <c r="O559" i="4"/>
  <c r="N559" i="4"/>
  <c r="M559" i="4"/>
  <c r="L559" i="4"/>
  <c r="J559" i="4"/>
  <c r="I559" i="4"/>
  <c r="H559" i="4"/>
  <c r="G559" i="4"/>
  <c r="F559" i="4"/>
  <c r="E559" i="4"/>
  <c r="D559" i="4"/>
  <c r="C559" i="4"/>
  <c r="O556" i="4"/>
  <c r="N556" i="4"/>
  <c r="M556" i="4"/>
  <c r="L556" i="4"/>
  <c r="H556" i="4"/>
  <c r="G556" i="4"/>
  <c r="F556" i="4"/>
  <c r="E556" i="4"/>
  <c r="C556" i="4"/>
  <c r="O555" i="4"/>
  <c r="N555" i="4"/>
  <c r="M555" i="4"/>
  <c r="L555" i="4"/>
  <c r="J555" i="4"/>
  <c r="I555" i="4"/>
  <c r="H555" i="4"/>
  <c r="G555" i="4"/>
  <c r="F555" i="4"/>
  <c r="E555" i="4"/>
  <c r="D555" i="4"/>
  <c r="C555" i="4"/>
  <c r="O554" i="4"/>
  <c r="N554" i="4"/>
  <c r="M554" i="4"/>
  <c r="L554" i="4"/>
  <c r="F554" i="4"/>
  <c r="E554" i="4"/>
  <c r="D554" i="4"/>
  <c r="C554" i="4"/>
  <c r="O553" i="4"/>
  <c r="N553" i="4"/>
  <c r="M553" i="4"/>
  <c r="L553" i="4"/>
  <c r="F553" i="4"/>
  <c r="E553" i="4"/>
  <c r="D553" i="4"/>
  <c r="C553" i="4"/>
  <c r="O552" i="4"/>
  <c r="N552" i="4"/>
  <c r="M552" i="4"/>
  <c r="L552" i="4"/>
  <c r="K552" i="4"/>
  <c r="J552" i="4"/>
  <c r="I552" i="4"/>
  <c r="H552" i="4"/>
  <c r="G552" i="4"/>
  <c r="F552" i="4"/>
  <c r="E552" i="4"/>
  <c r="D552" i="4"/>
  <c r="C552" i="4"/>
  <c r="O551" i="4"/>
  <c r="N551" i="4"/>
  <c r="M551" i="4"/>
  <c r="L551" i="4"/>
  <c r="H551" i="4"/>
  <c r="G551" i="4"/>
  <c r="F551" i="4"/>
  <c r="E551" i="4"/>
  <c r="D551" i="4"/>
  <c r="C551" i="4"/>
  <c r="O550" i="4"/>
  <c r="N550" i="4"/>
  <c r="M550" i="4"/>
  <c r="L550" i="4"/>
  <c r="F550" i="4"/>
  <c r="E550" i="4"/>
  <c r="C550" i="4"/>
  <c r="O549" i="4"/>
  <c r="N549" i="4"/>
  <c r="M549" i="4"/>
  <c r="L549" i="4"/>
  <c r="F549" i="4"/>
  <c r="E549" i="4"/>
  <c r="C549" i="4"/>
  <c r="O548" i="4"/>
  <c r="N548" i="4"/>
  <c r="M548" i="4"/>
  <c r="L548" i="4"/>
  <c r="F548" i="4"/>
  <c r="E548" i="4"/>
  <c r="C548" i="4"/>
  <c r="O547" i="4"/>
  <c r="N547" i="4"/>
  <c r="M547" i="4"/>
  <c r="L547" i="4"/>
  <c r="F547" i="4"/>
  <c r="E547" i="4"/>
  <c r="C547" i="4"/>
  <c r="O546" i="4"/>
  <c r="N546" i="4"/>
  <c r="M546" i="4"/>
  <c r="L546" i="4"/>
  <c r="F546" i="4"/>
  <c r="E546" i="4"/>
  <c r="O545" i="4"/>
  <c r="N545" i="4"/>
  <c r="M545" i="4"/>
  <c r="L545" i="4"/>
  <c r="K545" i="4"/>
  <c r="F545" i="4"/>
  <c r="E545" i="4"/>
  <c r="D545" i="4"/>
  <c r="C545" i="4"/>
  <c r="O544" i="4"/>
  <c r="N544" i="4"/>
  <c r="M544" i="4"/>
  <c r="L544" i="4"/>
  <c r="H544" i="4"/>
  <c r="G544" i="4"/>
  <c r="F544" i="4"/>
  <c r="E544" i="4"/>
  <c r="D544" i="4"/>
  <c r="C544" i="4"/>
  <c r="O543" i="4"/>
  <c r="N543" i="4"/>
  <c r="M543" i="4"/>
  <c r="L543" i="4"/>
  <c r="H543" i="4"/>
  <c r="G543" i="4"/>
  <c r="F543" i="4"/>
  <c r="E543" i="4"/>
  <c r="C543" i="4"/>
  <c r="O542" i="4"/>
  <c r="N542" i="4"/>
  <c r="M542" i="4"/>
  <c r="L542" i="4"/>
  <c r="J542" i="4"/>
  <c r="I542" i="4"/>
  <c r="H542" i="4"/>
  <c r="G542" i="4"/>
  <c r="F542" i="4"/>
  <c r="E542" i="4"/>
  <c r="D542" i="4"/>
  <c r="C542" i="4"/>
  <c r="O540" i="4"/>
  <c r="N540" i="4"/>
  <c r="M540" i="4"/>
  <c r="L540" i="4"/>
  <c r="F540" i="4"/>
  <c r="E540" i="4"/>
  <c r="C540" i="4"/>
  <c r="O538" i="4"/>
  <c r="N538" i="4"/>
  <c r="M538" i="4"/>
  <c r="L538" i="4"/>
  <c r="J538" i="4"/>
  <c r="I538" i="4"/>
  <c r="H538" i="4"/>
  <c r="G538" i="4"/>
  <c r="F538" i="4"/>
  <c r="E538" i="4"/>
  <c r="D538" i="4"/>
  <c r="C538" i="4"/>
  <c r="O536" i="4"/>
  <c r="N536" i="4"/>
  <c r="M536" i="4"/>
  <c r="L536" i="4"/>
  <c r="K536" i="4"/>
  <c r="J536" i="4"/>
  <c r="I536" i="4"/>
  <c r="H536" i="4"/>
  <c r="G536" i="4"/>
  <c r="F536" i="4"/>
  <c r="E536" i="4"/>
  <c r="D536" i="4"/>
  <c r="C536" i="4"/>
  <c r="O534" i="4"/>
  <c r="N534" i="4"/>
  <c r="M534" i="4"/>
  <c r="L534" i="4"/>
  <c r="F534" i="4"/>
  <c r="E534" i="4"/>
  <c r="D534" i="4"/>
  <c r="C534" i="4"/>
  <c r="O531" i="4"/>
  <c r="N531" i="4"/>
  <c r="M531" i="4"/>
  <c r="L531" i="4"/>
  <c r="K531" i="4"/>
  <c r="J531" i="4"/>
  <c r="I531" i="4"/>
  <c r="H531" i="4"/>
  <c r="G531" i="4"/>
  <c r="F531" i="4"/>
  <c r="E531" i="4"/>
  <c r="D531" i="4"/>
  <c r="C531" i="4"/>
  <c r="O530" i="4"/>
  <c r="N530" i="4"/>
  <c r="M530" i="4"/>
  <c r="L530" i="4"/>
  <c r="J530" i="4"/>
  <c r="I530" i="4"/>
  <c r="H530" i="4"/>
  <c r="G530" i="4"/>
  <c r="F530" i="4"/>
  <c r="E530" i="4"/>
  <c r="D530" i="4"/>
  <c r="C530" i="4"/>
  <c r="O528" i="4"/>
  <c r="N528" i="4"/>
  <c r="M528" i="4"/>
  <c r="L528" i="4"/>
  <c r="F528" i="4"/>
  <c r="E528" i="4"/>
  <c r="C528" i="4"/>
  <c r="O527" i="4"/>
  <c r="N527" i="4"/>
  <c r="M527" i="4"/>
  <c r="L527" i="4"/>
  <c r="K527" i="4"/>
  <c r="J527" i="4"/>
  <c r="I527" i="4"/>
  <c r="H527" i="4"/>
  <c r="G527" i="4"/>
  <c r="F527" i="4"/>
  <c r="E527" i="4"/>
  <c r="D527" i="4"/>
  <c r="C527" i="4"/>
  <c r="O526" i="4"/>
  <c r="N526" i="4"/>
  <c r="M526" i="4"/>
  <c r="L526" i="4"/>
  <c r="J526" i="4"/>
  <c r="I526" i="4"/>
  <c r="H526" i="4"/>
  <c r="G526" i="4"/>
  <c r="F526" i="4"/>
  <c r="E526" i="4"/>
  <c r="D526" i="4"/>
  <c r="C526" i="4"/>
  <c r="O525" i="4"/>
  <c r="N525" i="4"/>
  <c r="M525" i="4"/>
  <c r="L525" i="4"/>
  <c r="J525" i="4"/>
  <c r="I525" i="4"/>
  <c r="H525" i="4"/>
  <c r="G525" i="4"/>
  <c r="F525" i="4"/>
  <c r="E525" i="4"/>
  <c r="D525" i="4"/>
  <c r="C525" i="4"/>
  <c r="O523" i="4"/>
  <c r="N523" i="4"/>
  <c r="M523" i="4"/>
  <c r="L523" i="4"/>
  <c r="J523" i="4"/>
  <c r="I523" i="4"/>
  <c r="H523" i="4"/>
  <c r="G523" i="4"/>
  <c r="F523" i="4"/>
  <c r="E523" i="4"/>
  <c r="D523" i="4"/>
  <c r="C523" i="4"/>
  <c r="O522" i="4"/>
  <c r="N522" i="4"/>
  <c r="M522" i="4"/>
  <c r="L522" i="4"/>
  <c r="J522" i="4"/>
  <c r="I522" i="4"/>
  <c r="H522" i="4"/>
  <c r="G522" i="4"/>
  <c r="F522" i="4"/>
  <c r="E522" i="4"/>
  <c r="D522" i="4"/>
  <c r="C522" i="4"/>
  <c r="O520" i="4"/>
  <c r="N520" i="4"/>
  <c r="M520" i="4"/>
  <c r="L520" i="4"/>
  <c r="K520" i="4"/>
  <c r="J520" i="4"/>
  <c r="I520" i="4"/>
  <c r="F520" i="4"/>
  <c r="E520" i="4"/>
  <c r="D520" i="4"/>
  <c r="C520" i="4"/>
  <c r="O519" i="4"/>
  <c r="N519" i="4"/>
  <c r="M519" i="4"/>
  <c r="L519" i="4"/>
  <c r="F519" i="4"/>
  <c r="E519" i="4"/>
  <c r="D519" i="4"/>
  <c r="C519" i="4"/>
  <c r="O518" i="4"/>
  <c r="N518" i="4"/>
  <c r="M518" i="4"/>
  <c r="L518" i="4"/>
  <c r="F518" i="4"/>
  <c r="E518" i="4"/>
  <c r="D518" i="4"/>
  <c r="C518" i="4"/>
  <c r="O516" i="4"/>
  <c r="N516" i="4"/>
  <c r="M516" i="4"/>
  <c r="L516" i="4"/>
  <c r="J516" i="4"/>
  <c r="I516" i="4"/>
  <c r="H516" i="4"/>
  <c r="G516" i="4"/>
  <c r="F516" i="4"/>
  <c r="E516" i="4"/>
  <c r="D516" i="4"/>
  <c r="C516" i="4"/>
  <c r="O515" i="4"/>
  <c r="N515" i="4"/>
  <c r="M515" i="4"/>
  <c r="L515" i="4"/>
  <c r="K515" i="4"/>
  <c r="H515" i="4"/>
  <c r="G515" i="4"/>
  <c r="F515" i="4"/>
  <c r="E515" i="4"/>
  <c r="D515" i="4"/>
  <c r="C515" i="4"/>
  <c r="O512" i="4"/>
  <c r="N512" i="4"/>
  <c r="M512" i="4"/>
  <c r="L512" i="4"/>
  <c r="J512" i="4"/>
  <c r="I512" i="4"/>
  <c r="H512" i="4"/>
  <c r="G512" i="4"/>
  <c r="F512" i="4"/>
  <c r="E512" i="4"/>
  <c r="D512" i="4"/>
  <c r="C512" i="4"/>
  <c r="O511" i="4"/>
  <c r="N511" i="4"/>
  <c r="M511" i="4"/>
  <c r="L511" i="4"/>
  <c r="H511" i="4"/>
  <c r="G511" i="4"/>
  <c r="F511" i="4"/>
  <c r="E511" i="4"/>
  <c r="C511" i="4"/>
  <c r="O510" i="4"/>
  <c r="N510" i="4"/>
  <c r="M510" i="4"/>
  <c r="L510" i="4"/>
  <c r="K510" i="4"/>
  <c r="J510" i="4"/>
  <c r="I510" i="4"/>
  <c r="H510" i="4"/>
  <c r="G510" i="4"/>
  <c r="F510" i="4"/>
  <c r="E510" i="4"/>
  <c r="D510" i="4"/>
  <c r="C510" i="4"/>
  <c r="O508" i="4"/>
  <c r="N508" i="4"/>
  <c r="M508" i="4"/>
  <c r="L508" i="4"/>
  <c r="K508" i="4"/>
  <c r="J508" i="4"/>
  <c r="I508" i="4"/>
  <c r="H508" i="4"/>
  <c r="G508" i="4"/>
  <c r="F508" i="4"/>
  <c r="E508" i="4"/>
  <c r="D508" i="4"/>
  <c r="C508" i="4"/>
  <c r="O507" i="4"/>
  <c r="N507" i="4"/>
  <c r="M507" i="4"/>
  <c r="L507" i="4"/>
  <c r="J507" i="4"/>
  <c r="I507" i="4"/>
  <c r="H507" i="4"/>
  <c r="G507" i="4"/>
  <c r="F507" i="4"/>
  <c r="E507" i="4"/>
  <c r="D507" i="4"/>
  <c r="C507" i="4"/>
  <c r="O506" i="4"/>
  <c r="N506" i="4"/>
  <c r="M506" i="4"/>
  <c r="L506" i="4"/>
  <c r="J506" i="4"/>
  <c r="I506" i="4"/>
  <c r="F506" i="4"/>
  <c r="E506" i="4"/>
  <c r="D506" i="4"/>
  <c r="C506" i="4"/>
  <c r="O504" i="4"/>
  <c r="N504" i="4"/>
  <c r="M504" i="4"/>
  <c r="L504" i="4"/>
  <c r="K504" i="4"/>
  <c r="H504" i="4"/>
  <c r="G504" i="4"/>
  <c r="F504" i="4"/>
  <c r="E504" i="4"/>
  <c r="D504" i="4"/>
  <c r="C504" i="4"/>
  <c r="O502" i="4"/>
  <c r="N502" i="4"/>
  <c r="M502" i="4"/>
  <c r="L502" i="4"/>
  <c r="K502" i="4"/>
  <c r="H502" i="4"/>
  <c r="G502" i="4"/>
  <c r="F502" i="4"/>
  <c r="E502" i="4"/>
  <c r="D502" i="4"/>
  <c r="C502" i="4"/>
  <c r="O501" i="4"/>
  <c r="N501" i="4"/>
  <c r="M501" i="4"/>
  <c r="L501" i="4"/>
  <c r="K501" i="4"/>
  <c r="J501" i="4"/>
  <c r="I501" i="4"/>
  <c r="H501" i="4"/>
  <c r="G501" i="4"/>
  <c r="F501" i="4"/>
  <c r="E501" i="4"/>
  <c r="D501" i="4"/>
  <c r="C501" i="4"/>
  <c r="O498" i="4"/>
  <c r="N498" i="4"/>
  <c r="M498" i="4"/>
  <c r="L498" i="4"/>
  <c r="H498" i="4"/>
  <c r="G498" i="4"/>
  <c r="F498" i="4"/>
  <c r="E498" i="4"/>
  <c r="C498" i="4"/>
  <c r="O497" i="4"/>
  <c r="N497" i="4"/>
  <c r="M497" i="4"/>
  <c r="L497" i="4"/>
  <c r="J497" i="4"/>
  <c r="G497" i="4"/>
  <c r="F497" i="4"/>
  <c r="E497" i="4"/>
  <c r="D497" i="4"/>
  <c r="C497" i="4"/>
  <c r="O494" i="4"/>
  <c r="N494" i="4"/>
  <c r="M494" i="4"/>
  <c r="L494" i="4"/>
  <c r="J494" i="4"/>
  <c r="I494" i="4"/>
  <c r="H494" i="4"/>
  <c r="G494" i="4"/>
  <c r="F494" i="4"/>
  <c r="E494" i="4"/>
  <c r="D494" i="4"/>
  <c r="C494" i="4"/>
  <c r="O493" i="4"/>
  <c r="N493" i="4"/>
  <c r="M493" i="4"/>
  <c r="L493" i="4"/>
  <c r="F493" i="4"/>
  <c r="E493" i="4"/>
  <c r="C493" i="4"/>
  <c r="O492" i="4"/>
  <c r="N492" i="4"/>
  <c r="M492" i="4"/>
  <c r="L492" i="4"/>
  <c r="F492" i="4"/>
  <c r="E492" i="4"/>
  <c r="C492" i="4"/>
  <c r="O491" i="4"/>
  <c r="N491" i="4"/>
  <c r="M491" i="4"/>
  <c r="L491" i="4"/>
  <c r="F491" i="4"/>
  <c r="E491" i="4"/>
  <c r="C491" i="4"/>
  <c r="O490" i="4"/>
  <c r="N490" i="4"/>
  <c r="M490" i="4"/>
  <c r="L490" i="4"/>
  <c r="J490" i="4"/>
  <c r="I490" i="4"/>
  <c r="H490" i="4"/>
  <c r="G490" i="4"/>
  <c r="F490" i="4"/>
  <c r="E490" i="4"/>
  <c r="D490" i="4"/>
  <c r="C490" i="4"/>
  <c r="O489" i="4"/>
  <c r="N489" i="4"/>
  <c r="M489" i="4"/>
  <c r="L489" i="4"/>
  <c r="H489" i="4"/>
  <c r="G489" i="4"/>
  <c r="F489" i="4"/>
  <c r="E489" i="4"/>
  <c r="D489" i="4"/>
  <c r="C489" i="4"/>
  <c r="O488" i="4"/>
  <c r="N488" i="4"/>
  <c r="M488" i="4"/>
  <c r="L488" i="4"/>
  <c r="H488" i="4"/>
  <c r="G488" i="4"/>
  <c r="F488" i="4"/>
  <c r="E488" i="4"/>
  <c r="C488" i="4"/>
  <c r="O487" i="4"/>
  <c r="N487" i="4"/>
  <c r="M487" i="4"/>
  <c r="L487" i="4"/>
  <c r="H487" i="4"/>
  <c r="G487" i="4"/>
  <c r="F487" i="4"/>
  <c r="E487" i="4"/>
  <c r="C487" i="4"/>
  <c r="O483" i="4"/>
  <c r="N483" i="4"/>
  <c r="M483" i="4"/>
  <c r="L483" i="4"/>
  <c r="H483" i="4"/>
  <c r="G483" i="4"/>
  <c r="F483" i="4"/>
  <c r="E483" i="4"/>
  <c r="C483" i="4"/>
  <c r="O482" i="4"/>
  <c r="N482" i="4"/>
  <c r="M482" i="4"/>
  <c r="L482" i="4"/>
  <c r="J482" i="4"/>
  <c r="I482" i="4"/>
  <c r="H482" i="4"/>
  <c r="G482" i="4"/>
  <c r="F482" i="4"/>
  <c r="E482" i="4"/>
  <c r="D482" i="4"/>
  <c r="C482" i="4"/>
  <c r="O480" i="4"/>
  <c r="N480" i="4"/>
  <c r="M480" i="4"/>
  <c r="L480" i="4"/>
  <c r="F480" i="4"/>
  <c r="E480" i="4"/>
  <c r="C480" i="4"/>
  <c r="O476" i="4"/>
  <c r="N476" i="4"/>
  <c r="M476" i="4"/>
  <c r="L476" i="4"/>
  <c r="F476" i="4"/>
  <c r="E476" i="4"/>
  <c r="C476" i="4"/>
  <c r="O475" i="4"/>
  <c r="N475" i="4"/>
  <c r="M475" i="4"/>
  <c r="L475" i="4"/>
  <c r="K475" i="4"/>
  <c r="H475" i="4"/>
  <c r="G475" i="4"/>
  <c r="F475" i="4"/>
  <c r="E475" i="4"/>
  <c r="D475" i="4"/>
  <c r="C475" i="4"/>
  <c r="O473" i="4"/>
  <c r="N473" i="4"/>
  <c r="M473" i="4"/>
  <c r="L473" i="4"/>
  <c r="K473" i="4"/>
  <c r="J473" i="4"/>
  <c r="I473" i="4"/>
  <c r="H473" i="4"/>
  <c r="G473" i="4"/>
  <c r="F473" i="4"/>
  <c r="E473" i="4"/>
  <c r="D473" i="4"/>
  <c r="C473" i="4"/>
  <c r="O472" i="4"/>
  <c r="N472" i="4"/>
  <c r="M472" i="4"/>
  <c r="L472" i="4"/>
  <c r="F472" i="4"/>
  <c r="E472" i="4"/>
  <c r="D472" i="4"/>
  <c r="C472" i="4"/>
  <c r="O470" i="4"/>
  <c r="N470" i="4"/>
  <c r="M470" i="4"/>
  <c r="L470" i="4"/>
  <c r="F470" i="4"/>
  <c r="E470" i="4"/>
  <c r="D470" i="4"/>
  <c r="C470" i="4"/>
  <c r="O469" i="4"/>
  <c r="N469" i="4"/>
  <c r="M469" i="4"/>
  <c r="L469" i="4"/>
  <c r="H469" i="4"/>
  <c r="G469" i="4"/>
  <c r="F469" i="4"/>
  <c r="E469" i="4"/>
  <c r="D469" i="4"/>
  <c r="C469" i="4"/>
  <c r="O468" i="4"/>
  <c r="N468" i="4"/>
  <c r="M468" i="4"/>
  <c r="L468" i="4"/>
  <c r="H468" i="4"/>
  <c r="G468" i="4"/>
  <c r="F468" i="4"/>
  <c r="E468" i="4"/>
  <c r="D468" i="4"/>
  <c r="C468" i="4"/>
  <c r="O465" i="4"/>
  <c r="N465" i="4"/>
  <c r="M465" i="4"/>
  <c r="L465" i="4"/>
  <c r="K465" i="4"/>
  <c r="H465" i="4"/>
  <c r="G465" i="4"/>
  <c r="F465" i="4"/>
  <c r="E465" i="4"/>
  <c r="D465" i="4"/>
  <c r="C465" i="4"/>
  <c r="O464" i="4"/>
  <c r="N464" i="4"/>
  <c r="M464" i="4"/>
  <c r="L464" i="4"/>
  <c r="F464" i="4"/>
  <c r="E464" i="4"/>
  <c r="C464" i="4"/>
  <c r="O463" i="4"/>
  <c r="N463" i="4"/>
  <c r="M463" i="4"/>
  <c r="L463" i="4"/>
  <c r="J463" i="4"/>
  <c r="I463" i="4"/>
  <c r="H463" i="4"/>
  <c r="G463" i="4"/>
  <c r="F463" i="4"/>
  <c r="E463" i="4"/>
  <c r="D463" i="4"/>
  <c r="C463" i="4"/>
  <c r="O462" i="4"/>
  <c r="N462" i="4"/>
  <c r="M462" i="4"/>
  <c r="L462" i="4"/>
  <c r="J462" i="4"/>
  <c r="I462" i="4"/>
  <c r="H462" i="4"/>
  <c r="G462" i="4"/>
  <c r="F462" i="4"/>
  <c r="E462" i="4"/>
  <c r="D462" i="4"/>
  <c r="C462" i="4"/>
  <c r="O461" i="4"/>
  <c r="N461" i="4"/>
  <c r="M461" i="4"/>
  <c r="L461" i="4"/>
  <c r="J461" i="4"/>
  <c r="I461" i="4"/>
  <c r="H461" i="4"/>
  <c r="G461" i="4"/>
  <c r="F461" i="4"/>
  <c r="E461" i="4"/>
  <c r="D461" i="4"/>
  <c r="C461" i="4"/>
  <c r="O460" i="4"/>
  <c r="N460" i="4"/>
  <c r="M460" i="4"/>
  <c r="L460" i="4"/>
  <c r="K460" i="4"/>
  <c r="J460" i="4"/>
  <c r="I460" i="4"/>
  <c r="H460" i="4"/>
  <c r="G460" i="4"/>
  <c r="F460" i="4"/>
  <c r="E460" i="4"/>
  <c r="D460" i="4"/>
  <c r="C460" i="4"/>
  <c r="O459" i="4"/>
  <c r="N459" i="4"/>
  <c r="M459" i="4"/>
  <c r="L459" i="4"/>
  <c r="H459" i="4"/>
  <c r="G459" i="4"/>
  <c r="F459" i="4"/>
  <c r="E459" i="4"/>
  <c r="D459" i="4"/>
  <c r="C459" i="4"/>
  <c r="O457" i="4"/>
  <c r="N457" i="4"/>
  <c r="M457" i="4"/>
  <c r="L457" i="4"/>
  <c r="F457" i="4"/>
  <c r="E457" i="4"/>
  <c r="D457" i="4"/>
  <c r="C457" i="4"/>
  <c r="O456" i="4"/>
  <c r="N456" i="4"/>
  <c r="M456" i="4"/>
  <c r="L456" i="4"/>
  <c r="F456" i="4"/>
  <c r="E456" i="4"/>
  <c r="D456" i="4"/>
  <c r="C456" i="4"/>
  <c r="O453" i="4"/>
  <c r="N453" i="4"/>
  <c r="M453" i="4"/>
  <c r="L453" i="4"/>
  <c r="J453" i="4"/>
  <c r="I453" i="4"/>
  <c r="H453" i="4"/>
  <c r="G453" i="4"/>
  <c r="F453" i="4"/>
  <c r="E453" i="4"/>
  <c r="D453" i="4"/>
  <c r="C453" i="4"/>
  <c r="O452" i="4"/>
  <c r="N452" i="4"/>
  <c r="M452" i="4"/>
  <c r="L452" i="4"/>
  <c r="F452" i="4"/>
  <c r="E452" i="4"/>
  <c r="D452" i="4"/>
  <c r="C452" i="4"/>
  <c r="O451" i="4"/>
  <c r="N451" i="4"/>
  <c r="M451" i="4"/>
  <c r="L451" i="4"/>
  <c r="H451" i="4"/>
  <c r="G451" i="4"/>
  <c r="F451" i="4"/>
  <c r="E451" i="4"/>
  <c r="C451" i="4"/>
  <c r="O447" i="4"/>
  <c r="N447" i="4"/>
  <c r="M447" i="4"/>
  <c r="L447" i="4"/>
  <c r="H447" i="4"/>
  <c r="G447" i="4"/>
  <c r="F447" i="4"/>
  <c r="E447" i="4"/>
  <c r="C447" i="4"/>
  <c r="O446" i="4"/>
  <c r="N446" i="4"/>
  <c r="M446" i="4"/>
  <c r="L446" i="4"/>
  <c r="F446" i="4"/>
  <c r="E446" i="4"/>
  <c r="C446" i="4"/>
  <c r="O444" i="4"/>
  <c r="N444" i="4"/>
  <c r="M444" i="4"/>
  <c r="L444" i="4"/>
  <c r="H444" i="4"/>
  <c r="G444" i="4"/>
  <c r="F444" i="4"/>
  <c r="E444" i="4"/>
  <c r="D444" i="4"/>
  <c r="C444" i="4"/>
  <c r="O443" i="4"/>
  <c r="N443" i="4"/>
  <c r="M443" i="4"/>
  <c r="L443" i="4"/>
  <c r="J443" i="4"/>
  <c r="I443" i="4"/>
  <c r="H443" i="4"/>
  <c r="G443" i="4"/>
  <c r="F443" i="4"/>
  <c r="E443" i="4"/>
  <c r="D443" i="4"/>
  <c r="C443" i="4"/>
  <c r="O442" i="4"/>
  <c r="N442" i="4"/>
  <c r="M442" i="4"/>
  <c r="L442" i="4"/>
  <c r="F442" i="4"/>
  <c r="E442" i="4"/>
  <c r="D442" i="4"/>
  <c r="C442" i="4"/>
  <c r="O441" i="4"/>
  <c r="N441" i="4"/>
  <c r="M441" i="4"/>
  <c r="L441" i="4"/>
  <c r="H441" i="4"/>
  <c r="G441" i="4"/>
  <c r="F441" i="4"/>
  <c r="E441" i="4"/>
  <c r="D441" i="4"/>
  <c r="C441" i="4"/>
  <c r="O440" i="4"/>
  <c r="N440" i="4"/>
  <c r="M440" i="4"/>
  <c r="L440" i="4"/>
  <c r="K440" i="4"/>
  <c r="J440" i="4"/>
  <c r="I440" i="4"/>
  <c r="H440" i="4"/>
  <c r="G440" i="4"/>
  <c r="F440" i="4"/>
  <c r="E440" i="4"/>
  <c r="D440" i="4"/>
  <c r="C440" i="4"/>
  <c r="O436" i="4"/>
  <c r="N436" i="4"/>
  <c r="M436" i="4"/>
  <c r="L436" i="4"/>
  <c r="K436" i="4"/>
  <c r="H436" i="4"/>
  <c r="G436" i="4"/>
  <c r="F436" i="4"/>
  <c r="E436" i="4"/>
  <c r="D436" i="4"/>
  <c r="C436" i="4"/>
  <c r="O435" i="4"/>
  <c r="N435" i="4"/>
  <c r="M435" i="4"/>
  <c r="L435" i="4"/>
  <c r="F435" i="4"/>
  <c r="E435" i="4"/>
  <c r="C435" i="4"/>
  <c r="O434" i="4"/>
  <c r="N434" i="4"/>
  <c r="M434" i="4"/>
  <c r="L434" i="4"/>
  <c r="H434" i="4"/>
  <c r="G434" i="4"/>
  <c r="F434" i="4"/>
  <c r="E434" i="4"/>
  <c r="C434" i="4"/>
  <c r="O431" i="4"/>
  <c r="N431" i="4"/>
  <c r="M431" i="4"/>
  <c r="L431" i="4"/>
  <c r="H431" i="4"/>
  <c r="G431" i="4"/>
  <c r="F431" i="4"/>
  <c r="E431" i="4"/>
  <c r="D431" i="4"/>
  <c r="C431" i="4"/>
  <c r="O427" i="4"/>
  <c r="N427" i="4"/>
  <c r="M427" i="4"/>
  <c r="L427" i="4"/>
  <c r="K427" i="4"/>
  <c r="J427" i="4"/>
  <c r="I427" i="4"/>
  <c r="F427" i="4"/>
  <c r="E427" i="4"/>
  <c r="D427" i="4"/>
  <c r="C427" i="4"/>
  <c r="O426" i="4"/>
  <c r="N426" i="4"/>
  <c r="M426" i="4"/>
  <c r="L426" i="4"/>
  <c r="F426" i="4"/>
  <c r="E426" i="4"/>
  <c r="C426" i="4"/>
  <c r="O425" i="4"/>
  <c r="N425" i="4"/>
  <c r="M425" i="4"/>
  <c r="L425" i="4"/>
  <c r="J425" i="4"/>
  <c r="I425" i="4"/>
  <c r="H425" i="4"/>
  <c r="G425" i="4"/>
  <c r="F425" i="4"/>
  <c r="E425" i="4"/>
  <c r="D425" i="4"/>
  <c r="C425" i="4"/>
  <c r="O424" i="4"/>
  <c r="N424" i="4"/>
  <c r="M424" i="4"/>
  <c r="L424" i="4"/>
  <c r="J424" i="4"/>
  <c r="I424" i="4"/>
  <c r="H424" i="4"/>
  <c r="G424" i="4"/>
  <c r="F424" i="4"/>
  <c r="E424" i="4"/>
  <c r="D424" i="4"/>
  <c r="C424" i="4"/>
  <c r="O423" i="4"/>
  <c r="N423" i="4"/>
  <c r="M423" i="4"/>
  <c r="L423" i="4"/>
  <c r="J423" i="4"/>
  <c r="I423" i="4"/>
  <c r="H423" i="4"/>
  <c r="G423" i="4"/>
  <c r="F423" i="4"/>
  <c r="E423" i="4"/>
  <c r="D423" i="4"/>
  <c r="C423" i="4"/>
  <c r="O422" i="4"/>
  <c r="N422" i="4"/>
  <c r="M422" i="4"/>
  <c r="L422" i="4"/>
  <c r="J422" i="4"/>
  <c r="I422" i="4"/>
  <c r="H422" i="4"/>
  <c r="G422" i="4"/>
  <c r="F422" i="4"/>
  <c r="E422" i="4"/>
  <c r="D422" i="4"/>
  <c r="C422" i="4"/>
  <c r="O421" i="4"/>
  <c r="N421" i="4"/>
  <c r="M421" i="4"/>
  <c r="L421" i="4"/>
  <c r="H421" i="4"/>
  <c r="G421" i="4"/>
  <c r="F421" i="4"/>
  <c r="E421" i="4"/>
  <c r="D421" i="4"/>
  <c r="C421" i="4"/>
  <c r="O420" i="4"/>
  <c r="N420" i="4"/>
  <c r="M420" i="4"/>
  <c r="L420" i="4"/>
  <c r="J420" i="4"/>
  <c r="I420" i="4"/>
  <c r="H420" i="4"/>
  <c r="G420" i="4"/>
  <c r="F420" i="4"/>
  <c r="E420" i="4"/>
  <c r="D420" i="4"/>
  <c r="C420" i="4"/>
  <c r="O419" i="4"/>
  <c r="N419" i="4"/>
  <c r="M419" i="4"/>
  <c r="L419" i="4"/>
  <c r="F419" i="4"/>
  <c r="E419" i="4"/>
  <c r="C419" i="4"/>
  <c r="O418" i="4"/>
  <c r="N418" i="4"/>
  <c r="M418" i="4"/>
  <c r="L418" i="4"/>
  <c r="F418" i="4"/>
  <c r="E418" i="4"/>
  <c r="C418" i="4"/>
  <c r="O416" i="4"/>
  <c r="N416" i="4"/>
  <c r="M416" i="4"/>
  <c r="L416" i="4"/>
  <c r="H416" i="4"/>
  <c r="G416" i="4"/>
  <c r="F416" i="4"/>
  <c r="E416" i="4"/>
  <c r="C416" i="4"/>
  <c r="O415" i="4"/>
  <c r="N415" i="4"/>
  <c r="M415" i="4"/>
  <c r="L415" i="4"/>
  <c r="F415" i="4"/>
  <c r="E415" i="4"/>
  <c r="C415" i="4"/>
  <c r="O414" i="4"/>
  <c r="N414" i="4"/>
  <c r="M414" i="4"/>
  <c r="L414" i="4"/>
  <c r="F414" i="4"/>
  <c r="E414" i="4"/>
  <c r="C414" i="4"/>
  <c r="O413" i="4"/>
  <c r="N413" i="4"/>
  <c r="M413" i="4"/>
  <c r="L413" i="4"/>
  <c r="F413" i="4"/>
  <c r="E413" i="4"/>
  <c r="C413" i="4"/>
  <c r="O411" i="4"/>
  <c r="N411" i="4"/>
  <c r="M411" i="4"/>
  <c r="L411" i="4"/>
  <c r="K411" i="4"/>
  <c r="J411" i="4"/>
  <c r="I411" i="4"/>
  <c r="F411" i="4"/>
  <c r="E411" i="4"/>
  <c r="D411" i="4"/>
  <c r="C411" i="4"/>
  <c r="O410" i="4"/>
  <c r="N410" i="4"/>
  <c r="M410" i="4"/>
  <c r="L410" i="4"/>
  <c r="F410" i="4"/>
  <c r="E410" i="4"/>
  <c r="D410" i="4"/>
  <c r="C410" i="4"/>
  <c r="O409" i="4"/>
  <c r="N409" i="4"/>
  <c r="M409" i="4"/>
  <c r="L409" i="4"/>
  <c r="K409" i="4"/>
  <c r="J409" i="4"/>
  <c r="I409" i="4"/>
  <c r="F409" i="4"/>
  <c r="E409" i="4"/>
  <c r="D409" i="4"/>
  <c r="C409" i="4"/>
  <c r="O408" i="4"/>
  <c r="N408" i="4"/>
  <c r="M408" i="4"/>
  <c r="L408" i="4"/>
  <c r="H408" i="4"/>
  <c r="G408" i="4"/>
  <c r="F408" i="4"/>
  <c r="E408" i="4"/>
  <c r="D408" i="4"/>
  <c r="C408" i="4"/>
  <c r="O407" i="4"/>
  <c r="N407" i="4"/>
  <c r="M407" i="4"/>
  <c r="L407" i="4"/>
  <c r="H407" i="4"/>
  <c r="G407" i="4"/>
  <c r="F407" i="4"/>
  <c r="E407" i="4"/>
  <c r="D407" i="4"/>
  <c r="C407" i="4"/>
  <c r="O406" i="4"/>
  <c r="N406" i="4"/>
  <c r="M406" i="4"/>
  <c r="L406" i="4"/>
  <c r="J406" i="4"/>
  <c r="I406" i="4"/>
  <c r="H406" i="4"/>
  <c r="G406" i="4"/>
  <c r="F406" i="4"/>
  <c r="E406" i="4"/>
  <c r="D406" i="4"/>
  <c r="C406" i="4"/>
  <c r="O405" i="4"/>
  <c r="N405" i="4"/>
  <c r="M405" i="4"/>
  <c r="L405" i="4"/>
  <c r="J405" i="4"/>
  <c r="I405" i="4"/>
  <c r="H405" i="4"/>
  <c r="G405" i="4"/>
  <c r="F405" i="4"/>
  <c r="E405" i="4"/>
  <c r="D405" i="4"/>
  <c r="C405" i="4"/>
  <c r="O404" i="4"/>
  <c r="N404" i="4"/>
  <c r="M404" i="4"/>
  <c r="L404" i="4"/>
  <c r="J404" i="4"/>
  <c r="I404" i="4"/>
  <c r="H404" i="4"/>
  <c r="G404" i="4"/>
  <c r="F404" i="4"/>
  <c r="E404" i="4"/>
  <c r="D404" i="4"/>
  <c r="C404" i="4"/>
  <c r="O403" i="4"/>
  <c r="N403" i="4"/>
  <c r="M403" i="4"/>
  <c r="L403" i="4"/>
  <c r="F403" i="4"/>
  <c r="E403" i="4"/>
  <c r="D403" i="4"/>
  <c r="C403" i="4"/>
  <c r="O401" i="4"/>
  <c r="N401" i="4"/>
  <c r="M401" i="4"/>
  <c r="L401" i="4"/>
  <c r="J401" i="4"/>
  <c r="I401" i="4"/>
  <c r="H401" i="4"/>
  <c r="G401" i="4"/>
  <c r="F401" i="4"/>
  <c r="E401" i="4"/>
  <c r="D401" i="4"/>
  <c r="C401" i="4"/>
  <c r="O400" i="4"/>
  <c r="N400" i="4"/>
  <c r="M400" i="4"/>
  <c r="L400" i="4"/>
  <c r="K400" i="4"/>
  <c r="J400" i="4"/>
  <c r="I400" i="4"/>
  <c r="F400" i="4"/>
  <c r="E400" i="4"/>
  <c r="D400" i="4"/>
  <c r="C400" i="4"/>
  <c r="O398" i="4"/>
  <c r="N398" i="4"/>
  <c r="M398" i="4"/>
  <c r="L398" i="4"/>
  <c r="F398" i="4"/>
  <c r="E398" i="4"/>
  <c r="D398" i="4"/>
  <c r="C398" i="4"/>
  <c r="O397" i="4"/>
  <c r="N397" i="4"/>
  <c r="M397" i="4"/>
  <c r="L397" i="4"/>
  <c r="J397" i="4"/>
  <c r="I397" i="4"/>
  <c r="H397" i="4"/>
  <c r="G397" i="4"/>
  <c r="F397" i="4"/>
  <c r="E397" i="4"/>
  <c r="D397" i="4"/>
  <c r="C397" i="4"/>
  <c r="O396" i="4"/>
  <c r="N396" i="4"/>
  <c r="M396" i="4"/>
  <c r="L396" i="4"/>
  <c r="J396" i="4"/>
  <c r="I396" i="4"/>
  <c r="H396" i="4"/>
  <c r="G396" i="4"/>
  <c r="F396" i="4"/>
  <c r="E396" i="4"/>
  <c r="D396" i="4"/>
  <c r="C396" i="4"/>
  <c r="O395" i="4"/>
  <c r="N395" i="4"/>
  <c r="M395" i="4"/>
  <c r="L395" i="4"/>
  <c r="H395" i="4"/>
  <c r="G395" i="4"/>
  <c r="F395" i="4"/>
  <c r="E395" i="4"/>
  <c r="D395" i="4"/>
  <c r="C395" i="4"/>
  <c r="O394" i="4"/>
  <c r="N394" i="4"/>
  <c r="M394" i="4"/>
  <c r="L394" i="4"/>
  <c r="H394" i="4"/>
  <c r="G394" i="4"/>
  <c r="F394" i="4"/>
  <c r="E394" i="4"/>
  <c r="D394" i="4"/>
  <c r="C394" i="4"/>
  <c r="O393" i="4"/>
  <c r="N393" i="4"/>
  <c r="M393" i="4"/>
  <c r="L393" i="4"/>
  <c r="I393" i="4"/>
  <c r="H393" i="4"/>
  <c r="G393" i="4"/>
  <c r="F393" i="4"/>
  <c r="E393" i="4"/>
  <c r="D393" i="4"/>
  <c r="C393" i="4"/>
  <c r="O391" i="4"/>
  <c r="N391" i="4"/>
  <c r="M391" i="4"/>
  <c r="L391" i="4"/>
  <c r="K391" i="4"/>
  <c r="F391" i="4"/>
  <c r="E391" i="4"/>
  <c r="D391" i="4"/>
  <c r="C391" i="4"/>
  <c r="O390" i="4"/>
  <c r="N390" i="4"/>
  <c r="M390" i="4"/>
  <c r="L390" i="4"/>
  <c r="K390" i="4"/>
  <c r="F390" i="4"/>
  <c r="E390" i="4"/>
  <c r="D390" i="4"/>
  <c r="C390" i="4"/>
  <c r="O389" i="4"/>
  <c r="N389" i="4"/>
  <c r="M389" i="4"/>
  <c r="L389" i="4"/>
  <c r="J389" i="4"/>
  <c r="I389" i="4"/>
  <c r="F389" i="4"/>
  <c r="E389" i="4"/>
  <c r="D389" i="4"/>
  <c r="C389" i="4"/>
  <c r="O387" i="4"/>
  <c r="N387" i="4"/>
  <c r="M387" i="4"/>
  <c r="L387" i="4"/>
  <c r="H387" i="4"/>
  <c r="G387" i="4"/>
  <c r="F387" i="4"/>
  <c r="E387" i="4"/>
  <c r="D387" i="4"/>
  <c r="C387" i="4"/>
  <c r="O386" i="4"/>
  <c r="N386" i="4"/>
  <c r="M386" i="4"/>
  <c r="L386" i="4"/>
  <c r="K386" i="4"/>
  <c r="J386" i="4"/>
  <c r="I386" i="4"/>
  <c r="H386" i="4"/>
  <c r="G386" i="4"/>
  <c r="F386" i="4"/>
  <c r="E386" i="4"/>
  <c r="D386" i="4"/>
  <c r="C386" i="4"/>
  <c r="O385" i="4"/>
  <c r="N385" i="4"/>
  <c r="M385" i="4"/>
  <c r="L385" i="4"/>
  <c r="J385" i="4"/>
  <c r="I385" i="4"/>
  <c r="H385" i="4"/>
  <c r="G385" i="4"/>
  <c r="F385" i="4"/>
  <c r="E385" i="4"/>
  <c r="D385" i="4"/>
  <c r="C385" i="4"/>
  <c r="O384" i="4"/>
  <c r="N384" i="4"/>
  <c r="M384" i="4"/>
  <c r="L384" i="4"/>
  <c r="J384" i="4"/>
  <c r="I384" i="4"/>
  <c r="H384" i="4"/>
  <c r="G384" i="4"/>
  <c r="F384" i="4"/>
  <c r="E384" i="4"/>
  <c r="D384" i="4"/>
  <c r="C384" i="4"/>
  <c r="O383" i="4"/>
  <c r="N383" i="4"/>
  <c r="M383" i="4"/>
  <c r="L383" i="4"/>
  <c r="K383" i="4"/>
  <c r="F383" i="4"/>
  <c r="E383" i="4"/>
  <c r="C383" i="4"/>
  <c r="O382" i="4"/>
  <c r="N382" i="4"/>
  <c r="M382" i="4"/>
  <c r="L382" i="4"/>
  <c r="K382" i="4"/>
  <c r="J382" i="4"/>
  <c r="I382" i="4"/>
  <c r="H382" i="4"/>
  <c r="G382" i="4"/>
  <c r="F382" i="4"/>
  <c r="E382" i="4"/>
  <c r="D382" i="4"/>
  <c r="C382" i="4"/>
  <c r="O380" i="4"/>
  <c r="N380" i="4"/>
  <c r="M380" i="4"/>
  <c r="L380" i="4"/>
  <c r="K380" i="4"/>
  <c r="F380" i="4"/>
  <c r="E380" i="4"/>
  <c r="C380" i="4"/>
  <c r="O379" i="4"/>
  <c r="N379" i="4"/>
  <c r="M379" i="4"/>
  <c r="L379" i="4"/>
  <c r="K379" i="4"/>
  <c r="F379" i="4"/>
  <c r="E379" i="4"/>
  <c r="C379" i="4"/>
  <c r="O378" i="4"/>
  <c r="N378" i="4"/>
  <c r="M378" i="4"/>
  <c r="L378" i="4"/>
  <c r="F378" i="4"/>
  <c r="E378" i="4"/>
  <c r="D378" i="4"/>
  <c r="C378" i="4"/>
  <c r="O376" i="4"/>
  <c r="N376" i="4"/>
  <c r="M376" i="4"/>
  <c r="L376" i="4"/>
  <c r="J376" i="4"/>
  <c r="I376" i="4"/>
  <c r="H376" i="4"/>
  <c r="G376" i="4"/>
  <c r="F376" i="4"/>
  <c r="E376" i="4"/>
  <c r="D376" i="4"/>
  <c r="C376" i="4"/>
  <c r="O374" i="4"/>
  <c r="N374" i="4"/>
  <c r="M374" i="4"/>
  <c r="L374" i="4"/>
  <c r="F374" i="4"/>
  <c r="E374" i="4"/>
  <c r="D374" i="4"/>
  <c r="C374" i="4"/>
  <c r="O372" i="4"/>
  <c r="N372" i="4"/>
  <c r="M372" i="4"/>
  <c r="L372" i="4"/>
  <c r="F372" i="4"/>
  <c r="E372" i="4"/>
  <c r="O371" i="4"/>
  <c r="N371" i="4"/>
  <c r="M371" i="4"/>
  <c r="L371" i="4"/>
  <c r="F371" i="4"/>
  <c r="E371" i="4"/>
  <c r="O370" i="4"/>
  <c r="N370" i="4"/>
  <c r="M370" i="4"/>
  <c r="L370" i="4"/>
  <c r="F370" i="4"/>
  <c r="E370" i="4"/>
  <c r="O369" i="4"/>
  <c r="N369" i="4"/>
  <c r="M369" i="4"/>
  <c r="L369" i="4"/>
  <c r="F369" i="4"/>
  <c r="E369" i="4"/>
  <c r="O368" i="4"/>
  <c r="N368" i="4"/>
  <c r="M368" i="4"/>
  <c r="L368" i="4"/>
  <c r="J368" i="4"/>
  <c r="I368" i="4"/>
  <c r="H368" i="4"/>
  <c r="G368" i="4"/>
  <c r="F368" i="4"/>
  <c r="E368" i="4"/>
  <c r="D368" i="4"/>
  <c r="C368" i="4"/>
  <c r="O366" i="4"/>
  <c r="N366" i="4"/>
  <c r="M366" i="4"/>
  <c r="L366" i="4"/>
  <c r="K366" i="4"/>
  <c r="I366" i="4"/>
  <c r="F366" i="4"/>
  <c r="E366" i="4"/>
  <c r="C366" i="4"/>
  <c r="O365" i="4"/>
  <c r="N365" i="4"/>
  <c r="M365" i="4"/>
  <c r="L365" i="4"/>
  <c r="J365" i="4"/>
  <c r="I365" i="4"/>
  <c r="H365" i="4"/>
  <c r="G365" i="4"/>
  <c r="F365" i="4"/>
  <c r="E365" i="4"/>
  <c r="D365" i="4"/>
  <c r="C365" i="4"/>
  <c r="O364" i="4"/>
  <c r="N364" i="4"/>
  <c r="M364" i="4"/>
  <c r="L364" i="4"/>
  <c r="J364" i="4"/>
  <c r="I364" i="4"/>
  <c r="H364" i="4"/>
  <c r="G364" i="4"/>
  <c r="F364" i="4"/>
  <c r="E364" i="4"/>
  <c r="D364" i="4"/>
  <c r="C364" i="4"/>
  <c r="O362" i="4"/>
  <c r="N362" i="4"/>
  <c r="M362" i="4"/>
  <c r="L362" i="4"/>
  <c r="J362" i="4"/>
  <c r="G362" i="4"/>
  <c r="F362" i="4"/>
  <c r="E362" i="4"/>
  <c r="D362" i="4"/>
  <c r="C362" i="4"/>
  <c r="O361" i="4"/>
  <c r="N361" i="4"/>
  <c r="M361" i="4"/>
  <c r="L361" i="4"/>
  <c r="K361" i="4"/>
  <c r="J361" i="4"/>
  <c r="I361" i="4"/>
  <c r="H361" i="4"/>
  <c r="G361" i="4"/>
  <c r="F361" i="4"/>
  <c r="E361" i="4"/>
  <c r="D361" i="4"/>
  <c r="C361" i="4"/>
  <c r="O359" i="4"/>
  <c r="N359" i="4"/>
  <c r="M359" i="4"/>
  <c r="L359" i="4"/>
  <c r="J359" i="4"/>
  <c r="I359" i="4"/>
  <c r="H359" i="4"/>
  <c r="G359" i="4"/>
  <c r="F359" i="4"/>
  <c r="E359" i="4"/>
  <c r="D359" i="4"/>
  <c r="C359" i="4"/>
  <c r="O357" i="4"/>
  <c r="N357" i="4"/>
  <c r="M357" i="4"/>
  <c r="L357" i="4"/>
  <c r="K357" i="4"/>
  <c r="H357" i="4"/>
  <c r="G357" i="4"/>
  <c r="F357" i="4"/>
  <c r="E357" i="4"/>
  <c r="D357" i="4"/>
  <c r="C357" i="4"/>
  <c r="O356" i="4"/>
  <c r="N356" i="4"/>
  <c r="M356" i="4"/>
  <c r="L356" i="4"/>
  <c r="J356" i="4"/>
  <c r="I356" i="4"/>
  <c r="H356" i="4"/>
  <c r="G356" i="4"/>
  <c r="F356" i="4"/>
  <c r="E356" i="4"/>
  <c r="D356" i="4"/>
  <c r="C356" i="4"/>
  <c r="O355" i="4"/>
  <c r="N355" i="4"/>
  <c r="M355" i="4"/>
  <c r="L355" i="4"/>
  <c r="J355" i="4"/>
  <c r="I355" i="4"/>
  <c r="H355" i="4"/>
  <c r="G355" i="4"/>
  <c r="F355" i="4"/>
  <c r="E355" i="4"/>
  <c r="D355" i="4"/>
  <c r="C355" i="4"/>
  <c r="O353" i="4"/>
  <c r="N353" i="4"/>
  <c r="M353" i="4"/>
  <c r="L353" i="4"/>
  <c r="J353" i="4"/>
  <c r="I353" i="4"/>
  <c r="H353" i="4"/>
  <c r="G353" i="4"/>
  <c r="F353" i="4"/>
  <c r="E353" i="4"/>
  <c r="D353" i="4"/>
  <c r="C353" i="4"/>
  <c r="O352" i="4"/>
  <c r="N352" i="4"/>
  <c r="M352" i="4"/>
  <c r="L352" i="4"/>
  <c r="J352" i="4"/>
  <c r="I352" i="4"/>
  <c r="H352" i="4"/>
  <c r="G352" i="4"/>
  <c r="F352" i="4"/>
  <c r="E352" i="4"/>
  <c r="D352" i="4"/>
  <c r="C352" i="4"/>
  <c r="O351" i="4"/>
  <c r="N351" i="4"/>
  <c r="M351" i="4"/>
  <c r="L351" i="4"/>
  <c r="K351" i="4"/>
  <c r="J351" i="4"/>
  <c r="I351" i="4"/>
  <c r="H351" i="4"/>
  <c r="G351" i="4"/>
  <c r="F351" i="4"/>
  <c r="E351" i="4"/>
  <c r="D351" i="4"/>
  <c r="C351" i="4"/>
  <c r="O350" i="4"/>
  <c r="N350" i="4"/>
  <c r="M350" i="4"/>
  <c r="L350" i="4"/>
  <c r="K350" i="4"/>
  <c r="J350" i="4"/>
  <c r="I350" i="4"/>
  <c r="H350" i="4"/>
  <c r="G350" i="4"/>
  <c r="F350" i="4"/>
  <c r="E350" i="4"/>
  <c r="D350" i="4"/>
  <c r="C350" i="4"/>
  <c r="O349" i="4"/>
  <c r="N349" i="4"/>
  <c r="M349" i="4"/>
  <c r="L349" i="4"/>
  <c r="J349" i="4"/>
  <c r="I349" i="4"/>
  <c r="H349" i="4"/>
  <c r="G349" i="4"/>
  <c r="F349" i="4"/>
  <c r="E349" i="4"/>
  <c r="D349" i="4"/>
  <c r="C349" i="4"/>
  <c r="O348" i="4"/>
  <c r="N348" i="4"/>
  <c r="M348" i="4"/>
  <c r="L348" i="4"/>
  <c r="K348" i="4"/>
  <c r="F348" i="4"/>
  <c r="E348" i="4"/>
  <c r="D348" i="4"/>
  <c r="C348" i="4"/>
  <c r="O347" i="4"/>
  <c r="N347" i="4"/>
  <c r="M347" i="4"/>
  <c r="L347" i="4"/>
  <c r="J347" i="4"/>
  <c r="I347" i="4"/>
  <c r="H347" i="4"/>
  <c r="G347" i="4"/>
  <c r="F347" i="4"/>
  <c r="E347" i="4"/>
  <c r="D347" i="4"/>
  <c r="C347" i="4"/>
  <c r="O346" i="4"/>
  <c r="N346" i="4"/>
  <c r="M346" i="4"/>
  <c r="L346" i="4"/>
  <c r="F346" i="4"/>
  <c r="E346" i="4"/>
  <c r="D346" i="4"/>
  <c r="C346" i="4"/>
  <c r="O345" i="4"/>
  <c r="N345" i="4"/>
  <c r="M345" i="4"/>
  <c r="L345" i="4"/>
  <c r="K345" i="4"/>
  <c r="J345" i="4"/>
  <c r="I345" i="4"/>
  <c r="H345" i="4"/>
  <c r="G345" i="4"/>
  <c r="F345" i="4"/>
  <c r="E345" i="4"/>
  <c r="D345" i="4"/>
  <c r="C345" i="4"/>
  <c r="O344" i="4"/>
  <c r="N344" i="4"/>
  <c r="M344" i="4"/>
  <c r="L344" i="4"/>
  <c r="J344" i="4"/>
  <c r="I344" i="4"/>
  <c r="H344" i="4"/>
  <c r="G344" i="4"/>
  <c r="F344" i="4"/>
  <c r="E344" i="4"/>
  <c r="D344" i="4"/>
  <c r="C344" i="4"/>
  <c r="O342" i="4"/>
  <c r="N342" i="4"/>
  <c r="M342" i="4"/>
  <c r="L342" i="4"/>
  <c r="J342" i="4"/>
  <c r="I342" i="4"/>
  <c r="H342" i="4"/>
  <c r="G342" i="4"/>
  <c r="F342" i="4"/>
  <c r="E342" i="4"/>
  <c r="D342" i="4"/>
  <c r="C342" i="4"/>
  <c r="O341" i="4"/>
  <c r="N341" i="4"/>
  <c r="M341" i="4"/>
  <c r="L341" i="4"/>
  <c r="F341" i="4"/>
  <c r="E341" i="4"/>
  <c r="O340" i="4"/>
  <c r="N340" i="4"/>
  <c r="M340" i="4"/>
  <c r="L340" i="4"/>
  <c r="F340" i="4"/>
  <c r="E340" i="4"/>
  <c r="C340" i="4"/>
  <c r="O339" i="4"/>
  <c r="N339" i="4"/>
  <c r="M339" i="4"/>
  <c r="L339" i="4"/>
  <c r="K339" i="4"/>
  <c r="J339" i="4"/>
  <c r="I339" i="4"/>
  <c r="H339" i="4"/>
  <c r="G339" i="4"/>
  <c r="F339" i="4"/>
  <c r="E339" i="4"/>
  <c r="D339" i="4"/>
  <c r="C339" i="4"/>
  <c r="O338" i="4"/>
  <c r="N338" i="4"/>
  <c r="M338" i="4"/>
  <c r="L338" i="4"/>
  <c r="J338" i="4"/>
  <c r="I338" i="4"/>
  <c r="F338" i="4"/>
  <c r="E338" i="4"/>
  <c r="D338" i="4"/>
  <c r="C338" i="4"/>
  <c r="O337" i="4"/>
  <c r="N337" i="4"/>
  <c r="M337" i="4"/>
  <c r="L337" i="4"/>
  <c r="F337" i="4"/>
  <c r="E337" i="4"/>
  <c r="C337" i="4"/>
  <c r="O336" i="4"/>
  <c r="N336" i="4"/>
  <c r="M336" i="4"/>
  <c r="L336" i="4"/>
  <c r="J336" i="4"/>
  <c r="I336" i="4"/>
  <c r="H336" i="4"/>
  <c r="G336" i="4"/>
  <c r="F336" i="4"/>
  <c r="E336" i="4"/>
  <c r="D336" i="4"/>
  <c r="C336" i="4"/>
  <c r="O335" i="4"/>
  <c r="N335" i="4"/>
  <c r="M335" i="4"/>
  <c r="L335" i="4"/>
  <c r="J335" i="4"/>
  <c r="I335" i="4"/>
  <c r="H335" i="4"/>
  <c r="G335" i="4"/>
  <c r="F335" i="4"/>
  <c r="E335" i="4"/>
  <c r="D335" i="4"/>
  <c r="C335" i="4"/>
  <c r="O334" i="4"/>
  <c r="N334" i="4"/>
  <c r="M334" i="4"/>
  <c r="L334" i="4"/>
  <c r="J334" i="4"/>
  <c r="I334" i="4"/>
  <c r="H334" i="4"/>
  <c r="G334" i="4"/>
  <c r="F334" i="4"/>
  <c r="E334" i="4"/>
  <c r="D334" i="4"/>
  <c r="C334" i="4"/>
  <c r="O333" i="4"/>
  <c r="N333" i="4"/>
  <c r="M333" i="4"/>
  <c r="L333" i="4"/>
  <c r="J333" i="4"/>
  <c r="I333" i="4"/>
  <c r="H333" i="4"/>
  <c r="G333" i="4"/>
  <c r="F333" i="4"/>
  <c r="E333" i="4"/>
  <c r="D333" i="4"/>
  <c r="C333" i="4"/>
  <c r="O331" i="4"/>
  <c r="N331" i="4"/>
  <c r="M331" i="4"/>
  <c r="L331" i="4"/>
  <c r="K331" i="4"/>
  <c r="J331" i="4"/>
  <c r="I331" i="4"/>
  <c r="H331" i="4"/>
  <c r="G331" i="4"/>
  <c r="F331" i="4"/>
  <c r="E331" i="4"/>
  <c r="D331" i="4"/>
  <c r="C331" i="4"/>
  <c r="O329" i="4"/>
  <c r="N329" i="4"/>
  <c r="M329" i="4"/>
  <c r="L329" i="4"/>
  <c r="H329" i="4"/>
  <c r="G329" i="4"/>
  <c r="F329" i="4"/>
  <c r="E329" i="4"/>
  <c r="D329" i="4"/>
  <c r="C329" i="4"/>
  <c r="O327" i="4"/>
  <c r="N327" i="4"/>
  <c r="M327" i="4"/>
  <c r="L327" i="4"/>
  <c r="K327" i="4"/>
  <c r="I327" i="4"/>
  <c r="H327" i="4"/>
  <c r="G327" i="4"/>
  <c r="F327" i="4"/>
  <c r="E327" i="4"/>
  <c r="D327" i="4"/>
  <c r="C327" i="4"/>
  <c r="O326" i="4"/>
  <c r="N326" i="4"/>
  <c r="M326" i="4"/>
  <c r="L326" i="4"/>
  <c r="F326" i="4"/>
  <c r="E326" i="4"/>
  <c r="C326" i="4"/>
  <c r="O325" i="4"/>
  <c r="N325" i="4"/>
  <c r="M325" i="4"/>
  <c r="L325" i="4"/>
  <c r="J325" i="4"/>
  <c r="I325" i="4"/>
  <c r="H325" i="4"/>
  <c r="G325" i="4"/>
  <c r="F325" i="4"/>
  <c r="E325" i="4"/>
  <c r="D325" i="4"/>
  <c r="C325" i="4"/>
  <c r="O324" i="4"/>
  <c r="N324" i="4"/>
  <c r="M324" i="4"/>
  <c r="L324" i="4"/>
  <c r="F324" i="4"/>
  <c r="E324" i="4"/>
  <c r="D324" i="4"/>
  <c r="C324" i="4"/>
  <c r="O323" i="4"/>
  <c r="N323" i="4"/>
  <c r="M323" i="4"/>
  <c r="L323" i="4"/>
  <c r="F323" i="4"/>
  <c r="E323" i="4"/>
  <c r="D323" i="4"/>
  <c r="C323" i="4"/>
  <c r="O321" i="4"/>
  <c r="N321" i="4"/>
  <c r="M321" i="4"/>
  <c r="L321" i="4"/>
  <c r="H321" i="4"/>
  <c r="G321" i="4"/>
  <c r="F321" i="4"/>
  <c r="E321" i="4"/>
  <c r="D321" i="4"/>
  <c r="C321" i="4"/>
  <c r="O319" i="4"/>
  <c r="N319" i="4"/>
  <c r="M319" i="4"/>
  <c r="L319" i="4"/>
  <c r="J319" i="4"/>
  <c r="I319" i="4"/>
  <c r="H319" i="4"/>
  <c r="G319" i="4"/>
  <c r="F319" i="4"/>
  <c r="E319" i="4"/>
  <c r="D319" i="4"/>
  <c r="C319" i="4"/>
  <c r="O318" i="4"/>
  <c r="N318" i="4"/>
  <c r="M318" i="4"/>
  <c r="L318" i="4"/>
  <c r="K318" i="4"/>
  <c r="J318" i="4"/>
  <c r="I318" i="4"/>
  <c r="H318" i="4"/>
  <c r="G318" i="4"/>
  <c r="F318" i="4"/>
  <c r="E318" i="4"/>
  <c r="D318" i="4"/>
  <c r="C318" i="4"/>
  <c r="O317" i="4"/>
  <c r="N317" i="4"/>
  <c r="M317" i="4"/>
  <c r="L317" i="4"/>
  <c r="K317" i="4"/>
  <c r="H317" i="4"/>
  <c r="G317" i="4"/>
  <c r="F317" i="4"/>
  <c r="E317" i="4"/>
  <c r="D317" i="4"/>
  <c r="C317" i="4"/>
  <c r="O316" i="4"/>
  <c r="N316" i="4"/>
  <c r="M316" i="4"/>
  <c r="L316" i="4"/>
  <c r="K316" i="4"/>
  <c r="F316" i="4"/>
  <c r="E316" i="4"/>
  <c r="D316" i="4"/>
  <c r="C316" i="4"/>
  <c r="O315" i="4"/>
  <c r="N315" i="4"/>
  <c r="M315" i="4"/>
  <c r="L315" i="4"/>
  <c r="K315" i="4"/>
  <c r="J315" i="4"/>
  <c r="I315" i="4"/>
  <c r="H315" i="4"/>
  <c r="G315" i="4"/>
  <c r="F315" i="4"/>
  <c r="E315" i="4"/>
  <c r="D315" i="4"/>
  <c r="C315" i="4"/>
  <c r="O314" i="4"/>
  <c r="N314" i="4"/>
  <c r="M314" i="4"/>
  <c r="L314" i="4"/>
  <c r="H314" i="4"/>
  <c r="G314" i="4"/>
  <c r="F314" i="4"/>
  <c r="E314" i="4"/>
  <c r="C314" i="4"/>
  <c r="O311" i="4"/>
  <c r="N311" i="4"/>
  <c r="M311" i="4"/>
  <c r="L311" i="4"/>
  <c r="J311" i="4"/>
  <c r="I311" i="4"/>
  <c r="G311" i="4"/>
  <c r="F311" i="4"/>
  <c r="E311" i="4"/>
  <c r="D311" i="4"/>
  <c r="C311" i="4"/>
  <c r="O309" i="4"/>
  <c r="N309" i="4"/>
  <c r="M309" i="4"/>
  <c r="L309" i="4"/>
  <c r="K309" i="4"/>
  <c r="J309" i="4"/>
  <c r="I309" i="4"/>
  <c r="H309" i="4"/>
  <c r="G309" i="4"/>
  <c r="F309" i="4"/>
  <c r="E309" i="4"/>
  <c r="D309" i="4"/>
  <c r="C309" i="4"/>
  <c r="O280" i="4"/>
  <c r="N280" i="4"/>
  <c r="M280" i="4"/>
  <c r="L280" i="4"/>
  <c r="K280" i="4"/>
  <c r="J280" i="4"/>
  <c r="H280" i="4"/>
  <c r="G280" i="4"/>
  <c r="F280" i="4"/>
  <c r="E280" i="4"/>
  <c r="D280" i="4"/>
  <c r="C280" i="4"/>
  <c r="O278" i="4"/>
  <c r="N278" i="4"/>
  <c r="M278" i="4"/>
  <c r="L278" i="4"/>
  <c r="K278" i="4"/>
  <c r="J278" i="4"/>
  <c r="I278" i="4"/>
  <c r="H278" i="4"/>
  <c r="G278" i="4"/>
  <c r="F278" i="4"/>
  <c r="E278" i="4"/>
  <c r="D278" i="4"/>
  <c r="C278" i="4"/>
  <c r="O277" i="4"/>
  <c r="N277" i="4"/>
  <c r="M277" i="4"/>
  <c r="L277" i="4"/>
  <c r="H277" i="4"/>
  <c r="F277" i="4"/>
  <c r="E277" i="4"/>
  <c r="C277" i="4"/>
  <c r="O274" i="4"/>
  <c r="N274" i="4"/>
  <c r="M274" i="4"/>
  <c r="L274" i="4"/>
  <c r="J274" i="4"/>
  <c r="I274" i="4"/>
  <c r="H274" i="4"/>
  <c r="G274" i="4"/>
  <c r="F274" i="4"/>
  <c r="E274" i="4"/>
  <c r="D274" i="4"/>
  <c r="C274" i="4"/>
  <c r="O273" i="4"/>
  <c r="N273" i="4"/>
  <c r="M273" i="4"/>
  <c r="L273" i="4"/>
  <c r="F273" i="4"/>
  <c r="E273" i="4"/>
  <c r="D273" i="4"/>
  <c r="C273" i="4"/>
  <c r="O271" i="4"/>
  <c r="N271" i="4"/>
  <c r="M271" i="4"/>
  <c r="L271" i="4"/>
  <c r="J271" i="4"/>
  <c r="I271" i="4"/>
  <c r="H271" i="4"/>
  <c r="G271" i="4"/>
  <c r="F271" i="4"/>
  <c r="E271" i="4"/>
  <c r="D271" i="4"/>
  <c r="C271" i="4"/>
  <c r="O270" i="4"/>
  <c r="N270" i="4"/>
  <c r="M270" i="4"/>
  <c r="L270" i="4"/>
  <c r="J270" i="4"/>
  <c r="I270" i="4"/>
  <c r="H270" i="4"/>
  <c r="G270" i="4"/>
  <c r="F270" i="4"/>
  <c r="E270" i="4"/>
  <c r="D270" i="4"/>
  <c r="C270" i="4"/>
  <c r="O267" i="4"/>
  <c r="N267" i="4"/>
  <c r="M267" i="4"/>
  <c r="L267" i="4"/>
  <c r="F267" i="4"/>
  <c r="E267" i="4"/>
  <c r="O266" i="4"/>
  <c r="N266" i="4"/>
  <c r="M266" i="4"/>
  <c r="L266" i="4"/>
  <c r="F266" i="4"/>
  <c r="E266" i="4"/>
  <c r="O265" i="4"/>
  <c r="N265" i="4"/>
  <c r="M265" i="4"/>
  <c r="L265" i="4"/>
  <c r="J265" i="4"/>
  <c r="I265" i="4"/>
  <c r="F265" i="4"/>
  <c r="E265" i="4"/>
  <c r="D265" i="4"/>
  <c r="C265" i="4"/>
  <c r="O264" i="4"/>
  <c r="N264" i="4"/>
  <c r="M264" i="4"/>
  <c r="L264" i="4"/>
  <c r="J264" i="4"/>
  <c r="I264" i="4"/>
  <c r="F264" i="4"/>
  <c r="E264" i="4"/>
  <c r="D264" i="4"/>
  <c r="C264" i="4"/>
  <c r="O263" i="4"/>
  <c r="N263" i="4"/>
  <c r="M263" i="4"/>
  <c r="L263" i="4"/>
  <c r="K263" i="4"/>
  <c r="J263" i="4"/>
  <c r="I263" i="4"/>
  <c r="H263" i="4"/>
  <c r="G263" i="4"/>
  <c r="F263" i="4"/>
  <c r="E263" i="4"/>
  <c r="D263" i="4"/>
  <c r="C263" i="4"/>
  <c r="O262" i="4"/>
  <c r="N262" i="4"/>
  <c r="M262" i="4"/>
  <c r="L262" i="4"/>
  <c r="H262" i="4"/>
  <c r="G262" i="4"/>
  <c r="F262" i="4"/>
  <c r="E262" i="4"/>
  <c r="C262" i="4"/>
  <c r="O258" i="4"/>
  <c r="N258" i="4"/>
  <c r="M258" i="4"/>
  <c r="L258" i="4"/>
  <c r="H258" i="4"/>
  <c r="G258" i="4"/>
  <c r="F258" i="4"/>
  <c r="E258" i="4"/>
  <c r="C258" i="4"/>
  <c r="O257" i="4"/>
  <c r="N257" i="4"/>
  <c r="M257" i="4"/>
  <c r="L257" i="4"/>
  <c r="K257" i="4"/>
  <c r="J257" i="4"/>
  <c r="I257" i="4"/>
  <c r="H257" i="4"/>
  <c r="G257" i="4"/>
  <c r="F257" i="4"/>
  <c r="E257" i="4"/>
  <c r="D257" i="4"/>
  <c r="C257" i="4"/>
  <c r="O256" i="4"/>
  <c r="N256" i="4"/>
  <c r="M256" i="4"/>
  <c r="L256" i="4"/>
  <c r="H256" i="4"/>
  <c r="G256" i="4"/>
  <c r="F256" i="4"/>
  <c r="E256" i="4"/>
  <c r="C256" i="4"/>
  <c r="O255" i="4"/>
  <c r="N255" i="4"/>
  <c r="M255" i="4"/>
  <c r="L255" i="4"/>
  <c r="K255" i="4"/>
  <c r="J255" i="4"/>
  <c r="I255" i="4"/>
  <c r="H255" i="4"/>
  <c r="G255" i="4"/>
  <c r="F255" i="4"/>
  <c r="E255" i="4"/>
  <c r="D255" i="4"/>
  <c r="C255" i="4"/>
  <c r="O254" i="4"/>
  <c r="N254" i="4"/>
  <c r="M254" i="4"/>
  <c r="L254" i="4"/>
  <c r="H254" i="4"/>
  <c r="G254" i="4"/>
  <c r="F254" i="4"/>
  <c r="E254" i="4"/>
  <c r="C254" i="4"/>
  <c r="O253" i="4"/>
  <c r="N253" i="4"/>
  <c r="M253" i="4"/>
  <c r="L253" i="4"/>
  <c r="K253" i="4"/>
  <c r="J253" i="4"/>
  <c r="I253" i="4"/>
  <c r="H253" i="4"/>
  <c r="G253" i="4"/>
  <c r="F253" i="4"/>
  <c r="E253" i="4"/>
  <c r="D253" i="4"/>
  <c r="C253" i="4"/>
  <c r="O252" i="4"/>
  <c r="N252" i="4"/>
  <c r="M252" i="4"/>
  <c r="L252" i="4"/>
  <c r="H252" i="4"/>
  <c r="F252" i="4"/>
  <c r="E252" i="4"/>
  <c r="C252" i="4"/>
  <c r="O251" i="4"/>
  <c r="N251" i="4"/>
  <c r="M251" i="4"/>
  <c r="L251" i="4"/>
  <c r="K251" i="4"/>
  <c r="F251" i="4"/>
  <c r="E251" i="4"/>
  <c r="D251" i="4"/>
  <c r="C251" i="4"/>
  <c r="O250" i="4"/>
  <c r="N250" i="4"/>
  <c r="M250" i="4"/>
  <c r="L250" i="4"/>
  <c r="K250" i="4"/>
  <c r="J250" i="4"/>
  <c r="I250" i="4"/>
  <c r="H250" i="4"/>
  <c r="G250" i="4"/>
  <c r="F250" i="4"/>
  <c r="E250" i="4"/>
  <c r="D250" i="4"/>
  <c r="C250" i="4"/>
  <c r="O249" i="4"/>
  <c r="N249" i="4"/>
  <c r="M249" i="4"/>
  <c r="L249" i="4"/>
  <c r="J249" i="4"/>
  <c r="I249" i="4"/>
  <c r="H249" i="4"/>
  <c r="G249" i="4"/>
  <c r="F249" i="4"/>
  <c r="E249" i="4"/>
  <c r="D249" i="4"/>
  <c r="C249" i="4"/>
  <c r="O248" i="4"/>
  <c r="N248" i="4"/>
  <c r="M248" i="4"/>
  <c r="L248" i="4"/>
  <c r="H248" i="4"/>
  <c r="F248" i="4"/>
  <c r="E248" i="4"/>
  <c r="D248" i="4"/>
  <c r="C248" i="4"/>
  <c r="O247" i="4"/>
  <c r="N247" i="4"/>
  <c r="M247" i="4"/>
  <c r="L247" i="4"/>
  <c r="K247" i="4"/>
  <c r="J247" i="4"/>
  <c r="I247" i="4"/>
  <c r="H247" i="4"/>
  <c r="G247" i="4"/>
  <c r="F247" i="4"/>
  <c r="E247" i="4"/>
  <c r="D247" i="4"/>
  <c r="C247" i="4"/>
  <c r="O246" i="4"/>
  <c r="N246" i="4"/>
  <c r="M246" i="4"/>
  <c r="L246" i="4"/>
  <c r="K246" i="4"/>
  <c r="J246" i="4"/>
  <c r="I246" i="4"/>
  <c r="H246" i="4"/>
  <c r="G246" i="4"/>
  <c r="F246" i="4"/>
  <c r="E246" i="4"/>
  <c r="D246" i="4"/>
  <c r="C246" i="4"/>
  <c r="O245" i="4"/>
  <c r="N245" i="4"/>
  <c r="M245" i="4"/>
  <c r="L245" i="4"/>
  <c r="J245" i="4"/>
  <c r="I245" i="4"/>
  <c r="H245" i="4"/>
  <c r="G245" i="4"/>
  <c r="F245" i="4"/>
  <c r="E245" i="4"/>
  <c r="D245" i="4"/>
  <c r="C245" i="4"/>
  <c r="O244" i="4"/>
  <c r="N244" i="4"/>
  <c r="M244" i="4"/>
  <c r="L244" i="4"/>
  <c r="K244" i="4"/>
  <c r="J244" i="4"/>
  <c r="I244" i="4"/>
  <c r="H244" i="4"/>
  <c r="G244" i="4"/>
  <c r="F244" i="4"/>
  <c r="E244" i="4"/>
  <c r="D244" i="4"/>
  <c r="C244" i="4"/>
  <c r="O243" i="4"/>
  <c r="N243" i="4"/>
  <c r="M243" i="4"/>
  <c r="L243" i="4"/>
  <c r="K243" i="4"/>
  <c r="J243" i="4"/>
  <c r="I243" i="4"/>
  <c r="G243" i="4"/>
  <c r="F243" i="4"/>
  <c r="E243" i="4"/>
  <c r="D243" i="4"/>
  <c r="C243" i="4"/>
  <c r="O242" i="4"/>
  <c r="N242" i="4"/>
  <c r="M242" i="4"/>
  <c r="L242" i="4"/>
  <c r="J242" i="4"/>
  <c r="H242" i="4"/>
  <c r="F242" i="4"/>
  <c r="E242" i="4"/>
  <c r="D242" i="4"/>
  <c r="C242" i="4"/>
  <c r="O241" i="4"/>
  <c r="N241" i="4"/>
  <c r="M241" i="4"/>
  <c r="L241" i="4"/>
  <c r="K241" i="4"/>
  <c r="J241" i="4"/>
  <c r="I241" i="4"/>
  <c r="H241" i="4"/>
  <c r="G241" i="4"/>
  <c r="F241" i="4"/>
  <c r="E241" i="4"/>
  <c r="D241" i="4"/>
  <c r="C241" i="4"/>
  <c r="O240" i="4"/>
  <c r="N240" i="4"/>
  <c r="M240" i="4"/>
  <c r="L240" i="4"/>
  <c r="J240" i="4"/>
  <c r="H240" i="4"/>
  <c r="F240" i="4"/>
  <c r="E240" i="4"/>
  <c r="D240" i="4"/>
  <c r="C240" i="4"/>
  <c r="O239" i="4"/>
  <c r="N239" i="4"/>
  <c r="M239" i="4"/>
  <c r="L239" i="4"/>
  <c r="J239" i="4"/>
  <c r="I239" i="4"/>
  <c r="H239" i="4"/>
  <c r="G239" i="4"/>
  <c r="F239" i="4"/>
  <c r="E239" i="4"/>
  <c r="D239" i="4"/>
  <c r="C239" i="4"/>
  <c r="O238" i="4"/>
  <c r="N238" i="4"/>
  <c r="M238" i="4"/>
  <c r="L238" i="4"/>
  <c r="K238" i="4"/>
  <c r="J238" i="4"/>
  <c r="I238" i="4"/>
  <c r="H238" i="4"/>
  <c r="G238" i="4"/>
  <c r="F238" i="4"/>
  <c r="E238" i="4"/>
  <c r="D238" i="4"/>
  <c r="C238" i="4"/>
  <c r="O237" i="4"/>
  <c r="N237" i="4"/>
  <c r="M237" i="4"/>
  <c r="L237" i="4"/>
  <c r="J237" i="4"/>
  <c r="H237" i="4"/>
  <c r="F237" i="4"/>
  <c r="E237" i="4"/>
  <c r="D237" i="4"/>
  <c r="C237" i="4"/>
  <c r="O236" i="4"/>
  <c r="N236" i="4"/>
  <c r="M236" i="4"/>
  <c r="L236" i="4"/>
  <c r="J236" i="4"/>
  <c r="I236" i="4"/>
  <c r="H236" i="4"/>
  <c r="G236" i="4"/>
  <c r="F236" i="4"/>
  <c r="E236" i="4"/>
  <c r="D236" i="4"/>
  <c r="C236" i="4"/>
  <c r="O235" i="4"/>
  <c r="N235" i="4"/>
  <c r="M235" i="4"/>
  <c r="L235" i="4"/>
  <c r="J235" i="4"/>
  <c r="I235" i="4"/>
  <c r="H235" i="4"/>
  <c r="F235" i="4"/>
  <c r="E235" i="4"/>
  <c r="D235" i="4"/>
  <c r="C235" i="4"/>
  <c r="O234" i="4"/>
  <c r="N234" i="4"/>
  <c r="M234" i="4"/>
  <c r="L234" i="4"/>
  <c r="K234" i="4"/>
  <c r="J234" i="4"/>
  <c r="I234" i="4"/>
  <c r="H234" i="4"/>
  <c r="G234" i="4"/>
  <c r="F234" i="4"/>
  <c r="E234" i="4"/>
  <c r="D234" i="4"/>
  <c r="C234" i="4"/>
  <c r="O233" i="4"/>
  <c r="N233" i="4"/>
  <c r="M233" i="4"/>
  <c r="L233" i="4"/>
  <c r="K233" i="4"/>
  <c r="J233" i="4"/>
  <c r="I233" i="4"/>
  <c r="H233" i="4"/>
  <c r="G233" i="4"/>
  <c r="F233" i="4"/>
  <c r="E233" i="4"/>
  <c r="D233" i="4"/>
  <c r="C233" i="4"/>
  <c r="O232" i="4"/>
  <c r="N232" i="4"/>
  <c r="M232" i="4"/>
  <c r="L232" i="4"/>
  <c r="F232" i="4"/>
  <c r="E232" i="4"/>
  <c r="D232" i="4"/>
  <c r="C232" i="4"/>
  <c r="O231" i="4"/>
  <c r="N231" i="4"/>
  <c r="M231" i="4"/>
  <c r="L231" i="4"/>
  <c r="K231" i="4"/>
  <c r="J231" i="4"/>
  <c r="I231" i="4"/>
  <c r="H231" i="4"/>
  <c r="G231" i="4"/>
  <c r="F231" i="4"/>
  <c r="E231" i="4"/>
  <c r="D231" i="4"/>
  <c r="C231" i="4"/>
  <c r="O230" i="4"/>
  <c r="N230" i="4"/>
  <c r="M230" i="4"/>
  <c r="L230" i="4"/>
  <c r="H230" i="4"/>
  <c r="F230" i="4"/>
  <c r="E230" i="4"/>
  <c r="C230" i="4"/>
  <c r="O229" i="4"/>
  <c r="N229" i="4"/>
  <c r="M229" i="4"/>
  <c r="L229" i="4"/>
  <c r="K229" i="4"/>
  <c r="J229" i="4"/>
  <c r="I229" i="4"/>
  <c r="H229" i="4"/>
  <c r="G229" i="4"/>
  <c r="F229" i="4"/>
  <c r="E229" i="4"/>
  <c r="D229" i="4"/>
  <c r="C229" i="4"/>
  <c r="O228" i="4"/>
  <c r="N228" i="4"/>
  <c r="M228" i="4"/>
  <c r="L228" i="4"/>
  <c r="K228" i="4"/>
  <c r="J228" i="4"/>
  <c r="I228" i="4"/>
  <c r="H228" i="4"/>
  <c r="G228" i="4"/>
  <c r="F228" i="4"/>
  <c r="E228" i="4"/>
  <c r="D228" i="4"/>
  <c r="C228" i="4"/>
  <c r="O227" i="4"/>
  <c r="N227" i="4"/>
  <c r="M227" i="4"/>
  <c r="L227" i="4"/>
  <c r="F227" i="4"/>
  <c r="E227" i="4"/>
  <c r="D227" i="4"/>
  <c r="C227" i="4"/>
  <c r="O226" i="4"/>
  <c r="N226" i="4"/>
  <c r="M226" i="4"/>
  <c r="L226" i="4"/>
  <c r="K226" i="4"/>
  <c r="J226" i="4"/>
  <c r="I226" i="4"/>
  <c r="H226" i="4"/>
  <c r="G226" i="4"/>
  <c r="F226" i="4"/>
  <c r="E226" i="4"/>
  <c r="D226" i="4"/>
  <c r="C226" i="4"/>
  <c r="O225" i="4"/>
  <c r="N225" i="4"/>
  <c r="M225" i="4"/>
  <c r="L225" i="4"/>
  <c r="F225" i="4"/>
  <c r="E225" i="4"/>
  <c r="D225" i="4"/>
  <c r="C225" i="4"/>
  <c r="O224" i="4"/>
  <c r="N224" i="4"/>
  <c r="M224" i="4"/>
  <c r="L224" i="4"/>
  <c r="F224" i="4"/>
  <c r="E224" i="4"/>
  <c r="D224" i="4"/>
  <c r="C224" i="4"/>
  <c r="O223" i="4"/>
  <c r="N223" i="4"/>
  <c r="M223" i="4"/>
  <c r="L223" i="4"/>
  <c r="F223" i="4"/>
  <c r="E223" i="4"/>
  <c r="D223" i="4"/>
  <c r="C223" i="4"/>
  <c r="O222" i="4"/>
  <c r="N222" i="4"/>
  <c r="M222" i="4"/>
  <c r="L222" i="4"/>
  <c r="F222" i="4"/>
  <c r="E222" i="4"/>
  <c r="D222" i="4"/>
  <c r="C222" i="4"/>
  <c r="O221" i="4"/>
  <c r="N221" i="4"/>
  <c r="M221" i="4"/>
  <c r="L221" i="4"/>
  <c r="F221" i="4"/>
  <c r="E221" i="4"/>
  <c r="D221" i="4"/>
  <c r="C221" i="4"/>
  <c r="O220" i="4"/>
  <c r="N220" i="4"/>
  <c r="M220" i="4"/>
  <c r="L220" i="4"/>
  <c r="J220" i="4"/>
  <c r="H220" i="4"/>
  <c r="F220" i="4"/>
  <c r="E220" i="4"/>
  <c r="D220" i="4"/>
  <c r="C220" i="4"/>
  <c r="O219" i="4"/>
  <c r="N219" i="4"/>
  <c r="M219" i="4"/>
  <c r="L219" i="4"/>
  <c r="K219" i="4"/>
  <c r="J219" i="4"/>
  <c r="I219" i="4"/>
  <c r="H219" i="4"/>
  <c r="G219" i="4"/>
  <c r="F219" i="4"/>
  <c r="E219" i="4"/>
  <c r="D219" i="4"/>
  <c r="C219" i="4"/>
  <c r="O218" i="4"/>
  <c r="N218" i="4"/>
  <c r="M218" i="4"/>
  <c r="L218" i="4"/>
  <c r="K218" i="4"/>
  <c r="J218" i="4"/>
  <c r="I218" i="4"/>
  <c r="H218" i="4"/>
  <c r="G218" i="4"/>
  <c r="F218" i="4"/>
  <c r="E218" i="4"/>
  <c r="D218" i="4"/>
  <c r="C218" i="4"/>
  <c r="O217" i="4"/>
  <c r="N217" i="4"/>
  <c r="M217" i="4"/>
  <c r="L217" i="4"/>
  <c r="K217" i="4"/>
  <c r="J217" i="4"/>
  <c r="I217" i="4"/>
  <c r="H217" i="4"/>
  <c r="G217" i="4"/>
  <c r="F217" i="4"/>
  <c r="E217" i="4"/>
  <c r="D217" i="4"/>
  <c r="C217" i="4"/>
  <c r="O216" i="4"/>
  <c r="N216" i="4"/>
  <c r="M216" i="4"/>
  <c r="L216" i="4"/>
  <c r="K216" i="4"/>
  <c r="J216" i="4"/>
  <c r="I216" i="4"/>
  <c r="H216" i="4"/>
  <c r="G216" i="4"/>
  <c r="F216" i="4"/>
  <c r="E216" i="4"/>
  <c r="D216" i="4"/>
  <c r="C216" i="4"/>
  <c r="O215" i="4"/>
  <c r="N215" i="4"/>
  <c r="M215" i="4"/>
  <c r="L215" i="4"/>
  <c r="K215" i="4"/>
  <c r="J215" i="4"/>
  <c r="I215" i="4"/>
  <c r="H215" i="4"/>
  <c r="G215" i="4"/>
  <c r="F215" i="4"/>
  <c r="E215" i="4"/>
  <c r="D215" i="4"/>
  <c r="C215" i="4"/>
  <c r="O214" i="4"/>
  <c r="N214" i="4"/>
  <c r="M214" i="4"/>
  <c r="L214" i="4"/>
  <c r="J214" i="4"/>
  <c r="I214" i="4"/>
  <c r="H214" i="4"/>
  <c r="G214" i="4"/>
  <c r="F214" i="4"/>
  <c r="E214" i="4"/>
  <c r="D214" i="4"/>
  <c r="C214" i="4"/>
  <c r="O213" i="4"/>
  <c r="N213" i="4"/>
  <c r="M213" i="4"/>
  <c r="L213" i="4"/>
  <c r="K213" i="4"/>
  <c r="J213" i="4"/>
  <c r="I213" i="4"/>
  <c r="H213" i="4"/>
  <c r="G213" i="4"/>
  <c r="F213" i="4"/>
  <c r="E213" i="4"/>
  <c r="D213" i="4"/>
  <c r="C213" i="4"/>
  <c r="O212" i="4"/>
  <c r="N212" i="4"/>
  <c r="M212" i="4"/>
  <c r="L212" i="4"/>
  <c r="F212" i="4"/>
  <c r="E212" i="4"/>
  <c r="D212" i="4"/>
  <c r="C212" i="4"/>
  <c r="O211" i="4"/>
  <c r="N211" i="4"/>
  <c r="M211" i="4"/>
  <c r="L211" i="4"/>
  <c r="J211" i="4"/>
  <c r="I211" i="4"/>
  <c r="H211" i="4"/>
  <c r="G211" i="4"/>
  <c r="F211" i="4"/>
  <c r="E211" i="4"/>
  <c r="D211" i="4"/>
  <c r="C211" i="4"/>
  <c r="O210" i="4"/>
  <c r="N210" i="4"/>
  <c r="M210" i="4"/>
  <c r="L210" i="4"/>
  <c r="J210" i="4"/>
  <c r="I210" i="4"/>
  <c r="H210" i="4"/>
  <c r="G210" i="4"/>
  <c r="F210" i="4"/>
  <c r="E210" i="4"/>
  <c r="D210" i="4"/>
  <c r="C210" i="4"/>
  <c r="O209" i="4"/>
  <c r="N209" i="4"/>
  <c r="M209" i="4"/>
  <c r="L209" i="4"/>
  <c r="J209" i="4"/>
  <c r="I209" i="4"/>
  <c r="H209" i="4"/>
  <c r="G209" i="4"/>
  <c r="F209" i="4"/>
  <c r="E209" i="4"/>
  <c r="D209" i="4"/>
  <c r="C209" i="4"/>
  <c r="O208" i="4"/>
  <c r="N208" i="4"/>
  <c r="M208" i="4"/>
  <c r="L208" i="4"/>
  <c r="K208" i="4"/>
  <c r="J208" i="4"/>
  <c r="I208" i="4"/>
  <c r="H208" i="4"/>
  <c r="G208" i="4"/>
  <c r="F208" i="4"/>
  <c r="E208" i="4"/>
  <c r="D208" i="4"/>
  <c r="C208" i="4"/>
  <c r="O207" i="4"/>
  <c r="N207" i="4"/>
  <c r="M207" i="4"/>
  <c r="L207" i="4"/>
  <c r="K207" i="4"/>
  <c r="J207" i="4"/>
  <c r="I207" i="4"/>
  <c r="H207" i="4"/>
  <c r="G207" i="4"/>
  <c r="F207" i="4"/>
  <c r="E207" i="4"/>
  <c r="D207" i="4"/>
  <c r="C207" i="4"/>
  <c r="O206" i="4"/>
  <c r="N206" i="4"/>
  <c r="M206" i="4"/>
  <c r="L206" i="4"/>
  <c r="J206" i="4"/>
  <c r="I206" i="4"/>
  <c r="H206" i="4"/>
  <c r="G206" i="4"/>
  <c r="F206" i="4"/>
  <c r="E206" i="4"/>
  <c r="D206" i="4"/>
  <c r="C206" i="4"/>
  <c r="O205" i="4"/>
  <c r="N205" i="4"/>
  <c r="M205" i="4"/>
  <c r="L205" i="4"/>
  <c r="K205" i="4"/>
  <c r="J205" i="4"/>
  <c r="I205" i="4"/>
  <c r="H205" i="4"/>
  <c r="G205" i="4"/>
  <c r="F205" i="4"/>
  <c r="E205" i="4"/>
  <c r="D205" i="4"/>
  <c r="C205" i="4"/>
  <c r="O204" i="4"/>
  <c r="N204" i="4"/>
  <c r="M204" i="4"/>
  <c r="L204" i="4"/>
  <c r="J204" i="4"/>
  <c r="H204" i="4"/>
  <c r="F204" i="4"/>
  <c r="E204" i="4"/>
  <c r="D204" i="4"/>
  <c r="C204" i="4"/>
  <c r="O203" i="4"/>
  <c r="N203" i="4"/>
  <c r="M203" i="4"/>
  <c r="L203" i="4"/>
  <c r="H203" i="4"/>
  <c r="F203" i="4"/>
  <c r="E203" i="4"/>
  <c r="C203" i="4"/>
  <c r="O202" i="4"/>
  <c r="N202" i="4"/>
  <c r="M202" i="4"/>
  <c r="L202" i="4"/>
  <c r="K202" i="4"/>
  <c r="J202" i="4"/>
  <c r="I202" i="4"/>
  <c r="H202" i="4"/>
  <c r="G202" i="4"/>
  <c r="F202" i="4"/>
  <c r="E202" i="4"/>
  <c r="D202" i="4"/>
  <c r="C202" i="4"/>
  <c r="O201" i="4"/>
  <c r="N201" i="4"/>
  <c r="M201" i="4"/>
  <c r="L201" i="4"/>
  <c r="K201" i="4"/>
  <c r="J201" i="4"/>
  <c r="I201" i="4"/>
  <c r="H201" i="4"/>
  <c r="G201" i="4"/>
  <c r="F201" i="4"/>
  <c r="E201" i="4"/>
  <c r="D201" i="4"/>
  <c r="C201" i="4"/>
  <c r="O200" i="4"/>
  <c r="N200" i="4"/>
  <c r="M200" i="4"/>
  <c r="L200" i="4"/>
  <c r="J200" i="4"/>
  <c r="I200" i="4"/>
  <c r="H200" i="4"/>
  <c r="F200" i="4"/>
  <c r="E200" i="4"/>
  <c r="D200" i="4"/>
  <c r="C200" i="4"/>
  <c r="O199" i="4"/>
  <c r="N199" i="4"/>
  <c r="M199" i="4"/>
  <c r="L199" i="4"/>
  <c r="K199" i="4"/>
  <c r="J199" i="4"/>
  <c r="I199" i="4"/>
  <c r="H199" i="4"/>
  <c r="G199" i="4"/>
  <c r="F199" i="4"/>
  <c r="E199" i="4"/>
  <c r="D199" i="4"/>
  <c r="C199" i="4"/>
  <c r="O198" i="4"/>
  <c r="N198" i="4"/>
  <c r="M198" i="4"/>
  <c r="L198" i="4"/>
  <c r="K198" i="4"/>
  <c r="J198" i="4"/>
  <c r="I198" i="4"/>
  <c r="H198" i="4"/>
  <c r="G198" i="4"/>
  <c r="F198" i="4"/>
  <c r="E198" i="4"/>
  <c r="D198" i="4"/>
  <c r="C198" i="4"/>
  <c r="O197" i="4"/>
  <c r="N197" i="4"/>
  <c r="M197" i="4"/>
  <c r="L197" i="4"/>
  <c r="J197" i="4"/>
  <c r="I197" i="4"/>
  <c r="H197" i="4"/>
  <c r="G197" i="4"/>
  <c r="F197" i="4"/>
  <c r="E197" i="4"/>
  <c r="D197" i="4"/>
  <c r="C197" i="4"/>
  <c r="O196" i="4"/>
  <c r="N196" i="4"/>
  <c r="M196" i="4"/>
  <c r="L196" i="4"/>
  <c r="K196" i="4"/>
  <c r="J196" i="4"/>
  <c r="I196" i="4"/>
  <c r="H196" i="4"/>
  <c r="G196" i="4"/>
  <c r="F196" i="4"/>
  <c r="E196" i="4"/>
  <c r="D196" i="4"/>
  <c r="C196" i="4"/>
  <c r="O195" i="4"/>
  <c r="N195" i="4"/>
  <c r="M195" i="4"/>
  <c r="L195" i="4"/>
  <c r="J195" i="4"/>
  <c r="I195" i="4"/>
  <c r="G195" i="4"/>
  <c r="F195" i="4"/>
  <c r="E195" i="4"/>
  <c r="D195" i="4"/>
  <c r="C195" i="4"/>
  <c r="O194" i="4"/>
  <c r="N194" i="4"/>
  <c r="M194" i="4"/>
  <c r="L194" i="4"/>
  <c r="K194" i="4"/>
  <c r="I194" i="4"/>
  <c r="H194" i="4"/>
  <c r="G194" i="4"/>
  <c r="F194" i="4"/>
  <c r="E194" i="4"/>
  <c r="D194" i="4"/>
  <c r="C194" i="4"/>
  <c r="O192" i="4"/>
  <c r="N192" i="4"/>
  <c r="M192" i="4"/>
  <c r="L192" i="4"/>
  <c r="K192" i="4"/>
  <c r="H192" i="4"/>
  <c r="G192" i="4"/>
  <c r="F192" i="4"/>
  <c r="E192" i="4"/>
  <c r="D192" i="4"/>
  <c r="C192" i="4"/>
  <c r="O191" i="4"/>
  <c r="N191" i="4"/>
  <c r="M191" i="4"/>
  <c r="L191" i="4"/>
  <c r="J191" i="4"/>
  <c r="I191" i="4"/>
  <c r="H191" i="4"/>
  <c r="G191" i="4"/>
  <c r="F191" i="4"/>
  <c r="E191" i="4"/>
  <c r="D191" i="4"/>
  <c r="C191" i="4"/>
  <c r="O187" i="4"/>
  <c r="N187" i="4"/>
  <c r="M187" i="4"/>
  <c r="L187" i="4"/>
  <c r="F187" i="4"/>
  <c r="E187" i="4"/>
  <c r="D187" i="4"/>
  <c r="C187" i="4"/>
  <c r="O186" i="4"/>
  <c r="N186" i="4"/>
  <c r="M186" i="4"/>
  <c r="L186" i="4"/>
  <c r="K186" i="4"/>
  <c r="F186" i="4"/>
  <c r="E186" i="4"/>
  <c r="D186" i="4"/>
  <c r="C186" i="4"/>
  <c r="O185" i="4"/>
  <c r="N185" i="4"/>
  <c r="M185" i="4"/>
  <c r="L185" i="4"/>
  <c r="K185" i="4"/>
  <c r="J185" i="4"/>
  <c r="I185" i="4"/>
  <c r="F185" i="4"/>
  <c r="E185" i="4"/>
  <c r="D185" i="4"/>
  <c r="C185" i="4"/>
  <c r="O184" i="4"/>
  <c r="N184" i="4"/>
  <c r="M184" i="4"/>
  <c r="L184" i="4"/>
  <c r="K184" i="4"/>
  <c r="J184" i="4"/>
  <c r="I184" i="4"/>
  <c r="F184" i="4"/>
  <c r="E184" i="4"/>
  <c r="D184" i="4"/>
  <c r="C184" i="4"/>
  <c r="O183" i="4"/>
  <c r="N183" i="4"/>
  <c r="M183" i="4"/>
  <c r="L183" i="4"/>
  <c r="K183" i="4"/>
  <c r="H183" i="4"/>
  <c r="G183" i="4"/>
  <c r="F183" i="4"/>
  <c r="E183" i="4"/>
  <c r="D183" i="4"/>
  <c r="C183" i="4"/>
  <c r="O182" i="4"/>
  <c r="N182" i="4"/>
  <c r="M182" i="4"/>
  <c r="L182" i="4"/>
  <c r="K182" i="4"/>
  <c r="H182" i="4"/>
  <c r="G182" i="4"/>
  <c r="F182" i="4"/>
  <c r="E182" i="4"/>
  <c r="D182" i="4"/>
  <c r="C182" i="4"/>
  <c r="O179" i="4"/>
  <c r="N179" i="4"/>
  <c r="M179" i="4"/>
  <c r="L179" i="4"/>
  <c r="F179" i="4"/>
  <c r="E179" i="4"/>
  <c r="C179" i="4"/>
  <c r="O177" i="4"/>
  <c r="N177" i="4"/>
  <c r="M177" i="4"/>
  <c r="L177" i="4"/>
  <c r="J177" i="4"/>
  <c r="I177" i="4"/>
  <c r="H177" i="4"/>
  <c r="G177" i="4"/>
  <c r="F177" i="4"/>
  <c r="E177" i="4"/>
  <c r="D177" i="4"/>
  <c r="C177" i="4"/>
  <c r="O176" i="4"/>
  <c r="N176" i="4"/>
  <c r="M176" i="4"/>
  <c r="L176" i="4"/>
  <c r="H176" i="4"/>
  <c r="G176" i="4"/>
  <c r="F176" i="4"/>
  <c r="E176" i="4"/>
  <c r="D176" i="4"/>
  <c r="C176" i="4"/>
  <c r="O175" i="4"/>
  <c r="N175" i="4"/>
  <c r="M175" i="4"/>
  <c r="L175" i="4"/>
  <c r="F175" i="4"/>
  <c r="E175" i="4"/>
  <c r="C175" i="4"/>
  <c r="O174" i="4"/>
  <c r="N174" i="4"/>
  <c r="M174" i="4"/>
  <c r="L174" i="4"/>
  <c r="K174" i="4"/>
  <c r="H174" i="4"/>
  <c r="G174" i="4"/>
  <c r="F174" i="4"/>
  <c r="E174" i="4"/>
  <c r="D174" i="4"/>
  <c r="C174" i="4"/>
  <c r="O173" i="4"/>
  <c r="N173" i="4"/>
  <c r="M173" i="4"/>
  <c r="L173" i="4"/>
  <c r="J173" i="4"/>
  <c r="I173" i="4"/>
  <c r="H173" i="4"/>
  <c r="G173" i="4"/>
  <c r="F173" i="4"/>
  <c r="E173" i="4"/>
  <c r="D173" i="4"/>
  <c r="C173" i="4"/>
  <c r="O172" i="4"/>
  <c r="N172" i="4"/>
  <c r="M172" i="4"/>
  <c r="L172" i="4"/>
  <c r="J172" i="4"/>
  <c r="I172" i="4"/>
  <c r="H172" i="4"/>
  <c r="G172" i="4"/>
  <c r="F172" i="4"/>
  <c r="E172" i="4"/>
  <c r="D172" i="4"/>
  <c r="C172" i="4"/>
  <c r="O171" i="4"/>
  <c r="N171" i="4"/>
  <c r="M171" i="4"/>
  <c r="L171" i="4"/>
  <c r="J171" i="4"/>
  <c r="I171" i="4"/>
  <c r="H171" i="4"/>
  <c r="G171" i="4"/>
  <c r="F171" i="4"/>
  <c r="E171" i="4"/>
  <c r="D171" i="4"/>
  <c r="C171" i="4"/>
  <c r="O169" i="4"/>
  <c r="N169" i="4"/>
  <c r="M169" i="4"/>
  <c r="L169" i="4"/>
  <c r="H169" i="4"/>
  <c r="G169" i="4"/>
  <c r="F169" i="4"/>
  <c r="E169" i="4"/>
  <c r="D169" i="4"/>
  <c r="C169" i="4"/>
  <c r="O168" i="4"/>
  <c r="N168" i="4"/>
  <c r="M168" i="4"/>
  <c r="L168" i="4"/>
  <c r="K168" i="4"/>
  <c r="J168" i="4"/>
  <c r="I168" i="4"/>
  <c r="H168" i="4"/>
  <c r="G168" i="4"/>
  <c r="F168" i="4"/>
  <c r="E168" i="4"/>
  <c r="D168" i="4"/>
  <c r="C168" i="4"/>
  <c r="O167" i="4"/>
  <c r="N167" i="4"/>
  <c r="M167" i="4"/>
  <c r="L167" i="4"/>
  <c r="H167" i="4"/>
  <c r="G167" i="4"/>
  <c r="F167" i="4"/>
  <c r="E167" i="4"/>
  <c r="D167" i="4"/>
  <c r="C167" i="4"/>
  <c r="O166" i="4"/>
  <c r="N166" i="4"/>
  <c r="M166" i="4"/>
  <c r="L166" i="4"/>
  <c r="H166" i="4"/>
  <c r="G166" i="4"/>
  <c r="F166" i="4"/>
  <c r="E166" i="4"/>
  <c r="D166" i="4"/>
  <c r="C166" i="4"/>
  <c r="O165" i="4"/>
  <c r="N165" i="4"/>
  <c r="M165" i="4"/>
  <c r="L165" i="4"/>
  <c r="H165" i="4"/>
  <c r="G165" i="4"/>
  <c r="F165" i="4"/>
  <c r="E165" i="4"/>
  <c r="D165" i="4"/>
  <c r="C165" i="4"/>
  <c r="O164" i="4"/>
  <c r="N164" i="4"/>
  <c r="M164" i="4"/>
  <c r="L164" i="4"/>
  <c r="K164" i="4"/>
  <c r="J164" i="4"/>
  <c r="I164" i="4"/>
  <c r="H164" i="4"/>
  <c r="G164" i="4"/>
  <c r="F164" i="4"/>
  <c r="E164" i="4"/>
  <c r="D164" i="4"/>
  <c r="C164" i="4"/>
  <c r="O160" i="4"/>
  <c r="N160" i="4"/>
  <c r="M160" i="4"/>
  <c r="L160" i="4"/>
  <c r="J160" i="4"/>
  <c r="I160" i="4"/>
  <c r="F160" i="4"/>
  <c r="E160" i="4"/>
  <c r="D160" i="4"/>
  <c r="C160" i="4"/>
  <c r="O156" i="4"/>
  <c r="N156" i="4"/>
  <c r="M156" i="4"/>
  <c r="L156" i="4"/>
  <c r="J156" i="4"/>
  <c r="I156" i="4"/>
  <c r="H156" i="4"/>
  <c r="G156" i="4"/>
  <c r="F156" i="4"/>
  <c r="E156" i="4"/>
  <c r="D156" i="4"/>
  <c r="C156" i="4"/>
  <c r="O155" i="4"/>
  <c r="N155" i="4"/>
  <c r="M155" i="4"/>
  <c r="L155" i="4"/>
  <c r="J155" i="4"/>
  <c r="I155" i="4"/>
  <c r="H155" i="4"/>
  <c r="G155" i="4"/>
  <c r="F155" i="4"/>
  <c r="E155" i="4"/>
  <c r="D155" i="4"/>
  <c r="C155" i="4"/>
  <c r="O154" i="4"/>
  <c r="N154" i="4"/>
  <c r="M154" i="4"/>
  <c r="L154" i="4"/>
  <c r="J154" i="4"/>
  <c r="I154" i="4"/>
  <c r="H154" i="4"/>
  <c r="G154" i="4"/>
  <c r="F154" i="4"/>
  <c r="E154" i="4"/>
  <c r="D154" i="4"/>
  <c r="C154" i="4"/>
  <c r="O153" i="4"/>
  <c r="N153" i="4"/>
  <c r="M153" i="4"/>
  <c r="L153" i="4"/>
  <c r="J153" i="4"/>
  <c r="I153" i="4"/>
  <c r="H153" i="4"/>
  <c r="G153" i="4"/>
  <c r="F153" i="4"/>
  <c r="E153" i="4"/>
  <c r="D153" i="4"/>
  <c r="C153" i="4"/>
  <c r="O152" i="4"/>
  <c r="N152" i="4"/>
  <c r="M152" i="4"/>
  <c r="L152" i="4"/>
  <c r="J152" i="4"/>
  <c r="I152" i="4"/>
  <c r="H152" i="4"/>
  <c r="G152" i="4"/>
  <c r="F152" i="4"/>
  <c r="E152" i="4"/>
  <c r="D152" i="4"/>
  <c r="C152" i="4"/>
  <c r="O151" i="4"/>
  <c r="N151" i="4"/>
  <c r="M151" i="4"/>
  <c r="L151" i="4"/>
  <c r="H151" i="4"/>
  <c r="G151" i="4"/>
  <c r="F151" i="4"/>
  <c r="E151" i="4"/>
  <c r="D151" i="4"/>
  <c r="C151" i="4"/>
  <c r="O150" i="4"/>
  <c r="N150" i="4"/>
  <c r="M150" i="4"/>
  <c r="L150" i="4"/>
  <c r="H150" i="4"/>
  <c r="G150" i="4"/>
  <c r="F150" i="4"/>
  <c r="E150" i="4"/>
  <c r="D150" i="4"/>
  <c r="C150" i="4"/>
  <c r="O149" i="4"/>
  <c r="N149" i="4"/>
  <c r="M149" i="4"/>
  <c r="L149" i="4"/>
  <c r="J149" i="4"/>
  <c r="I149" i="4"/>
  <c r="H149" i="4"/>
  <c r="G149" i="4"/>
  <c r="F149" i="4"/>
  <c r="E149" i="4"/>
  <c r="D149" i="4"/>
  <c r="C149" i="4"/>
  <c r="O148" i="4"/>
  <c r="N148" i="4"/>
  <c r="M148" i="4"/>
  <c r="L148" i="4"/>
  <c r="J148" i="4"/>
  <c r="I148" i="4"/>
  <c r="H148" i="4"/>
  <c r="G148" i="4"/>
  <c r="F148" i="4"/>
  <c r="E148" i="4"/>
  <c r="D148" i="4"/>
  <c r="C148" i="4"/>
  <c r="O147" i="4"/>
  <c r="N147" i="4"/>
  <c r="M147" i="4"/>
  <c r="L147" i="4"/>
  <c r="J147" i="4"/>
  <c r="I147" i="4"/>
  <c r="H147" i="4"/>
  <c r="G147" i="4"/>
  <c r="F147" i="4"/>
  <c r="E147" i="4"/>
  <c r="D147" i="4"/>
  <c r="C147" i="4"/>
  <c r="O146" i="4"/>
  <c r="N146" i="4"/>
  <c r="M146" i="4"/>
  <c r="L146" i="4"/>
  <c r="H146" i="4"/>
  <c r="G146" i="4"/>
  <c r="F146" i="4"/>
  <c r="E146" i="4"/>
  <c r="D146" i="4"/>
  <c r="C146" i="4"/>
  <c r="O145" i="4"/>
  <c r="N145" i="4"/>
  <c r="M145" i="4"/>
  <c r="L145" i="4"/>
  <c r="F145" i="4"/>
  <c r="E145" i="4"/>
  <c r="C145" i="4"/>
  <c r="O144" i="4"/>
  <c r="N144" i="4"/>
  <c r="M144" i="4"/>
  <c r="L144" i="4"/>
  <c r="H144" i="4"/>
  <c r="G144" i="4"/>
  <c r="F144" i="4"/>
  <c r="E144" i="4"/>
  <c r="D144" i="4"/>
  <c r="C144" i="4"/>
  <c r="O143" i="4"/>
  <c r="N143" i="4"/>
  <c r="M143" i="4"/>
  <c r="L143" i="4"/>
  <c r="K143" i="4"/>
  <c r="J143" i="4"/>
  <c r="I143" i="4"/>
  <c r="H143" i="4"/>
  <c r="G143" i="4"/>
  <c r="F143" i="4"/>
  <c r="E143" i="4"/>
  <c r="D143" i="4"/>
  <c r="C143" i="4"/>
  <c r="O142" i="4"/>
  <c r="N142" i="4"/>
  <c r="M142" i="4"/>
  <c r="L142" i="4"/>
  <c r="H142" i="4"/>
  <c r="G142" i="4"/>
  <c r="F142" i="4"/>
  <c r="E142" i="4"/>
  <c r="D142" i="4"/>
  <c r="C142" i="4"/>
  <c r="O141" i="4"/>
  <c r="N141" i="4"/>
  <c r="M141" i="4"/>
  <c r="L141" i="4"/>
  <c r="K141" i="4"/>
  <c r="H141" i="4"/>
  <c r="G141" i="4"/>
  <c r="F141" i="4"/>
  <c r="E141" i="4"/>
  <c r="D141" i="4"/>
  <c r="C141" i="4"/>
  <c r="O139" i="4"/>
  <c r="N139" i="4"/>
  <c r="M139" i="4"/>
  <c r="L139" i="4"/>
  <c r="K139" i="4"/>
  <c r="J139" i="4"/>
  <c r="I139" i="4"/>
  <c r="H139" i="4"/>
  <c r="G139" i="4"/>
  <c r="F139" i="4"/>
  <c r="E139" i="4"/>
  <c r="D139" i="4"/>
  <c r="C139" i="4"/>
  <c r="O137" i="4"/>
  <c r="N137" i="4"/>
  <c r="M137" i="4"/>
  <c r="L137" i="4"/>
  <c r="K137" i="4"/>
  <c r="F137" i="4"/>
  <c r="E137" i="4"/>
  <c r="D137" i="4"/>
  <c r="C137" i="4"/>
  <c r="O136" i="4"/>
  <c r="N136" i="4"/>
  <c r="M136" i="4"/>
  <c r="L136" i="4"/>
  <c r="K136" i="4"/>
  <c r="J136" i="4"/>
  <c r="I136" i="4"/>
  <c r="H136" i="4"/>
  <c r="G136" i="4"/>
  <c r="F136" i="4"/>
  <c r="E136" i="4"/>
  <c r="D136" i="4"/>
  <c r="C136" i="4"/>
  <c r="O135" i="4"/>
  <c r="N135" i="4"/>
  <c r="M135" i="4"/>
  <c r="L135" i="4"/>
  <c r="J135" i="4"/>
  <c r="I135" i="4"/>
  <c r="H135" i="4"/>
  <c r="G135" i="4"/>
  <c r="F135" i="4"/>
  <c r="E135" i="4"/>
  <c r="D135" i="4"/>
  <c r="C135" i="4"/>
  <c r="O134" i="4"/>
  <c r="N134" i="4"/>
  <c r="M134" i="4"/>
  <c r="L134" i="4"/>
  <c r="H134" i="4"/>
  <c r="G134" i="4"/>
  <c r="F134" i="4"/>
  <c r="E134" i="4"/>
  <c r="D134" i="4"/>
  <c r="C134" i="4"/>
  <c r="O133" i="4"/>
  <c r="N133" i="4"/>
  <c r="M133" i="4"/>
  <c r="L133" i="4"/>
  <c r="F133" i="4"/>
  <c r="E133" i="4"/>
  <c r="C133" i="4"/>
  <c r="O132" i="4"/>
  <c r="N132" i="4"/>
  <c r="M132" i="4"/>
  <c r="L132" i="4"/>
  <c r="J132" i="4"/>
  <c r="I132" i="4"/>
  <c r="H132" i="4"/>
  <c r="G132" i="4"/>
  <c r="F132" i="4"/>
  <c r="E132" i="4"/>
  <c r="D132" i="4"/>
  <c r="C132" i="4"/>
  <c r="O131" i="4"/>
  <c r="N131" i="4"/>
  <c r="M131" i="4"/>
  <c r="L131" i="4"/>
  <c r="K131" i="4"/>
  <c r="J131" i="4"/>
  <c r="I131" i="4"/>
  <c r="H131" i="4"/>
  <c r="G131" i="4"/>
  <c r="F131" i="4"/>
  <c r="E131" i="4"/>
  <c r="D131" i="4"/>
  <c r="C131" i="4"/>
  <c r="O129" i="4"/>
  <c r="N129" i="4"/>
  <c r="M129" i="4"/>
  <c r="L129" i="4"/>
  <c r="J129" i="4"/>
  <c r="I129" i="4"/>
  <c r="F129" i="4"/>
  <c r="E129" i="4"/>
  <c r="D129" i="4"/>
  <c r="C129" i="4"/>
  <c r="O128" i="4"/>
  <c r="N128" i="4"/>
  <c r="M128" i="4"/>
  <c r="L128" i="4"/>
  <c r="H128" i="4"/>
  <c r="G128" i="4"/>
  <c r="F128" i="4"/>
  <c r="E128" i="4"/>
  <c r="D128" i="4"/>
  <c r="C128" i="4"/>
  <c r="O127" i="4"/>
  <c r="N127" i="4"/>
  <c r="M127" i="4"/>
  <c r="L127" i="4"/>
  <c r="J127" i="4"/>
  <c r="G127" i="4"/>
  <c r="F127" i="4"/>
  <c r="E127" i="4"/>
  <c r="C127" i="4"/>
  <c r="O126" i="4"/>
  <c r="N126" i="4"/>
  <c r="M126" i="4"/>
  <c r="L126" i="4"/>
  <c r="J126" i="4"/>
  <c r="I126" i="4"/>
  <c r="H126" i="4"/>
  <c r="G126" i="4"/>
  <c r="F126" i="4"/>
  <c r="E126" i="4"/>
  <c r="D126" i="4"/>
  <c r="C126" i="4"/>
  <c r="O125" i="4"/>
  <c r="N125" i="4"/>
  <c r="M125" i="4"/>
  <c r="L125" i="4"/>
  <c r="K125" i="4"/>
  <c r="J125" i="4"/>
  <c r="I125" i="4"/>
  <c r="H125" i="4"/>
  <c r="G125" i="4"/>
  <c r="F125" i="4"/>
  <c r="E125" i="4"/>
  <c r="D125" i="4"/>
  <c r="C125" i="4"/>
  <c r="O124" i="4"/>
  <c r="N124" i="4"/>
  <c r="M124" i="4"/>
  <c r="L124" i="4"/>
  <c r="K124" i="4"/>
  <c r="J124" i="4"/>
  <c r="H124" i="4"/>
  <c r="G124" i="4"/>
  <c r="F124" i="4"/>
  <c r="E124" i="4"/>
  <c r="D124" i="4"/>
  <c r="C124" i="4"/>
  <c r="O123" i="4"/>
  <c r="N123" i="4"/>
  <c r="M123" i="4"/>
  <c r="L123" i="4"/>
  <c r="K123" i="4"/>
  <c r="J123" i="4"/>
  <c r="I123" i="4"/>
  <c r="H123" i="4"/>
  <c r="G123" i="4"/>
  <c r="F123" i="4"/>
  <c r="E123" i="4"/>
  <c r="D123" i="4"/>
  <c r="C123" i="4"/>
  <c r="O121" i="4"/>
  <c r="N121" i="4"/>
  <c r="M121" i="4"/>
  <c r="L121" i="4"/>
  <c r="K121" i="4"/>
  <c r="J121" i="4"/>
  <c r="I121" i="4"/>
  <c r="H121" i="4"/>
  <c r="G121" i="4"/>
  <c r="F121" i="4"/>
  <c r="E121" i="4"/>
  <c r="D121" i="4"/>
  <c r="C121" i="4"/>
  <c r="O120" i="4"/>
  <c r="N120" i="4"/>
  <c r="M120" i="4"/>
  <c r="L120" i="4"/>
  <c r="J120" i="4"/>
  <c r="I120" i="4"/>
  <c r="H120" i="4"/>
  <c r="G120" i="4"/>
  <c r="F120" i="4"/>
  <c r="E120" i="4"/>
  <c r="D120" i="4"/>
  <c r="C120" i="4"/>
  <c r="O119" i="4"/>
  <c r="N119" i="4"/>
  <c r="M119" i="4"/>
  <c r="L119" i="4"/>
  <c r="J119" i="4"/>
  <c r="I119" i="4"/>
  <c r="H119" i="4"/>
  <c r="G119" i="4"/>
  <c r="F119" i="4"/>
  <c r="E119" i="4"/>
  <c r="D119" i="4"/>
  <c r="C119" i="4"/>
  <c r="O118" i="4"/>
  <c r="N118" i="4"/>
  <c r="M118" i="4"/>
  <c r="L118" i="4"/>
  <c r="K118" i="4"/>
  <c r="J118" i="4"/>
  <c r="I118" i="4"/>
  <c r="H118" i="4"/>
  <c r="G118" i="4"/>
  <c r="F118" i="4"/>
  <c r="E118" i="4"/>
  <c r="D118" i="4"/>
  <c r="C118" i="4"/>
  <c r="O117" i="4"/>
  <c r="N117" i="4"/>
  <c r="M117" i="4"/>
  <c r="L117" i="4"/>
  <c r="J117" i="4"/>
  <c r="I117" i="4"/>
  <c r="H117" i="4"/>
  <c r="G117" i="4"/>
  <c r="F117" i="4"/>
  <c r="E117" i="4"/>
  <c r="D117" i="4"/>
  <c r="C117" i="4"/>
  <c r="O116" i="4"/>
  <c r="N116" i="4"/>
  <c r="M116" i="4"/>
  <c r="L116" i="4"/>
  <c r="J116" i="4"/>
  <c r="I116" i="4"/>
  <c r="F116" i="4"/>
  <c r="E116" i="4"/>
  <c r="D116" i="4"/>
  <c r="C116" i="4"/>
  <c r="O115" i="4"/>
  <c r="N115" i="4"/>
  <c r="M115" i="4"/>
  <c r="L115" i="4"/>
  <c r="K115" i="4"/>
  <c r="J115" i="4"/>
  <c r="I115" i="4"/>
  <c r="H115" i="4"/>
  <c r="G115" i="4"/>
  <c r="F115" i="4"/>
  <c r="E115" i="4"/>
  <c r="D115" i="4"/>
  <c r="C115" i="4"/>
  <c r="O114" i="4"/>
  <c r="N114" i="4"/>
  <c r="M114" i="4"/>
  <c r="L114" i="4"/>
  <c r="K114" i="4"/>
  <c r="J114" i="4"/>
  <c r="I114" i="4"/>
  <c r="H114" i="4"/>
  <c r="G114" i="4"/>
  <c r="F114" i="4"/>
  <c r="E114" i="4"/>
  <c r="D114" i="4"/>
  <c r="C114" i="4"/>
  <c r="O113" i="4"/>
  <c r="N113" i="4"/>
  <c r="M113" i="4"/>
  <c r="L113" i="4"/>
  <c r="F113" i="4"/>
  <c r="E113" i="4"/>
  <c r="O112" i="4"/>
  <c r="N112" i="4"/>
  <c r="M112" i="4"/>
  <c r="L112" i="4"/>
  <c r="J112" i="4"/>
  <c r="I112" i="4"/>
  <c r="H112" i="4"/>
  <c r="G112" i="4"/>
  <c r="F112" i="4"/>
  <c r="E112" i="4"/>
  <c r="D112" i="4"/>
  <c r="C112" i="4"/>
  <c r="O111" i="4"/>
  <c r="N111" i="4"/>
  <c r="M111" i="4"/>
  <c r="L111" i="4"/>
  <c r="K111" i="4"/>
  <c r="J111" i="4"/>
  <c r="I111" i="4"/>
  <c r="H111" i="4"/>
  <c r="G111" i="4"/>
  <c r="F111" i="4"/>
  <c r="E111" i="4"/>
  <c r="D111" i="4"/>
  <c r="C111" i="4"/>
  <c r="O109" i="4"/>
  <c r="N109" i="4"/>
  <c r="M109" i="4"/>
  <c r="L109" i="4"/>
  <c r="F109" i="4"/>
  <c r="E109" i="4"/>
  <c r="C109" i="4"/>
  <c r="O108" i="4"/>
  <c r="N108" i="4"/>
  <c r="M108" i="4"/>
  <c r="L108" i="4"/>
  <c r="J108" i="4"/>
  <c r="I108" i="4"/>
  <c r="H108" i="4"/>
  <c r="G108" i="4"/>
  <c r="F108" i="4"/>
  <c r="E108" i="4"/>
  <c r="D108" i="4"/>
  <c r="C108" i="4"/>
  <c r="O107" i="4"/>
  <c r="N107" i="4"/>
  <c r="M107" i="4"/>
  <c r="L107" i="4"/>
  <c r="K107" i="4"/>
  <c r="F107" i="4"/>
  <c r="E107" i="4"/>
  <c r="D107" i="4"/>
  <c r="C107" i="4"/>
  <c r="O106" i="4"/>
  <c r="N106" i="4"/>
  <c r="M106" i="4"/>
  <c r="L106" i="4"/>
  <c r="J106" i="4"/>
  <c r="I106" i="4"/>
  <c r="H106" i="4"/>
  <c r="G106" i="4"/>
  <c r="F106" i="4"/>
  <c r="E106" i="4"/>
  <c r="D106" i="4"/>
  <c r="C106" i="4"/>
  <c r="O98" i="4"/>
  <c r="N98" i="4"/>
  <c r="M98" i="4"/>
  <c r="L98" i="4"/>
  <c r="F98" i="4"/>
  <c r="E98" i="4"/>
  <c r="C98" i="4"/>
  <c r="O97" i="4"/>
  <c r="N97" i="4"/>
  <c r="M97" i="4"/>
  <c r="L97" i="4"/>
  <c r="F97" i="4"/>
  <c r="E97" i="4"/>
  <c r="D97" i="4"/>
  <c r="C97" i="4"/>
  <c r="O86" i="4"/>
  <c r="N86" i="4"/>
  <c r="M86" i="4"/>
  <c r="L86" i="4"/>
  <c r="J86" i="4"/>
  <c r="I86" i="4"/>
  <c r="H86" i="4"/>
  <c r="G86" i="4"/>
  <c r="F86" i="4"/>
  <c r="E86" i="4"/>
  <c r="D86" i="4"/>
  <c r="C86" i="4"/>
  <c r="O81" i="4"/>
  <c r="N81" i="4"/>
  <c r="M81" i="4"/>
  <c r="L81" i="4"/>
  <c r="F81" i="4"/>
  <c r="E81" i="4"/>
  <c r="D81" i="4"/>
  <c r="C81" i="4"/>
  <c r="O80" i="4"/>
  <c r="N80" i="4"/>
  <c r="M80" i="4"/>
  <c r="L80" i="4"/>
  <c r="F80" i="4"/>
  <c r="E80" i="4"/>
  <c r="D80" i="4"/>
  <c r="C80" i="4"/>
  <c r="O79" i="4"/>
  <c r="N79" i="4"/>
  <c r="M79" i="4"/>
  <c r="L79" i="4"/>
  <c r="F79" i="4"/>
  <c r="E79" i="4"/>
  <c r="D79" i="4"/>
  <c r="C79" i="4"/>
  <c r="O77" i="4"/>
  <c r="N77" i="4"/>
  <c r="M77" i="4"/>
  <c r="L77" i="4"/>
  <c r="J77" i="4"/>
  <c r="I77" i="4"/>
  <c r="H77" i="4"/>
  <c r="G77" i="4"/>
  <c r="F77" i="4"/>
  <c r="E77" i="4"/>
  <c r="D77" i="4"/>
  <c r="C77" i="4"/>
  <c r="O76" i="4"/>
  <c r="N76" i="4"/>
  <c r="M76" i="4"/>
  <c r="L76" i="4"/>
  <c r="J76" i="4"/>
  <c r="I76" i="4"/>
  <c r="H76" i="4"/>
  <c r="G76" i="4"/>
  <c r="F76" i="4"/>
  <c r="E76" i="4"/>
  <c r="D76" i="4"/>
  <c r="C76" i="4"/>
  <c r="O72" i="4"/>
  <c r="N72" i="4"/>
  <c r="M72" i="4"/>
  <c r="L72" i="4"/>
  <c r="J72" i="4"/>
  <c r="I72" i="4"/>
  <c r="H72" i="4"/>
  <c r="G72" i="4"/>
  <c r="F72" i="4"/>
  <c r="E72" i="4"/>
  <c r="D72" i="4"/>
  <c r="C72" i="4"/>
  <c r="O70" i="4"/>
  <c r="N70" i="4"/>
  <c r="M70" i="4"/>
  <c r="L70" i="4"/>
  <c r="F70" i="4"/>
  <c r="E70" i="4"/>
  <c r="D70" i="4"/>
  <c r="C70" i="4"/>
  <c r="O69" i="4"/>
  <c r="N69" i="4"/>
  <c r="M69" i="4"/>
  <c r="L69" i="4"/>
  <c r="F69" i="4"/>
  <c r="E69" i="4"/>
  <c r="D69" i="4"/>
  <c r="C69" i="4"/>
  <c r="O68" i="4"/>
  <c r="N68" i="4"/>
  <c r="M68" i="4"/>
  <c r="L68" i="4"/>
  <c r="F68" i="4"/>
  <c r="E68" i="4"/>
  <c r="C68" i="4"/>
  <c r="O67" i="4"/>
  <c r="N67" i="4"/>
  <c r="M67" i="4"/>
  <c r="L67" i="4"/>
  <c r="J67" i="4"/>
  <c r="I67" i="4"/>
  <c r="F67" i="4"/>
  <c r="E67" i="4"/>
  <c r="D67" i="4"/>
  <c r="C67" i="4"/>
  <c r="O66" i="4"/>
  <c r="N66" i="4"/>
  <c r="M66" i="4"/>
  <c r="L66" i="4"/>
  <c r="J66" i="4"/>
  <c r="I66" i="4"/>
  <c r="F66" i="4"/>
  <c r="E66" i="4"/>
  <c r="D66" i="4"/>
  <c r="C66" i="4"/>
  <c r="O65" i="4"/>
  <c r="N65" i="4"/>
  <c r="M65" i="4"/>
  <c r="L65" i="4"/>
  <c r="K65" i="4"/>
  <c r="J65" i="4"/>
  <c r="I65" i="4"/>
  <c r="F65" i="4"/>
  <c r="E65" i="4"/>
  <c r="D65" i="4"/>
  <c r="C65" i="4"/>
  <c r="O64" i="4"/>
  <c r="N64" i="4"/>
  <c r="M64" i="4"/>
  <c r="L64" i="4"/>
  <c r="J64" i="4"/>
  <c r="I64" i="4"/>
  <c r="F64" i="4"/>
  <c r="E64" i="4"/>
  <c r="D64" i="4"/>
  <c r="C64" i="4"/>
  <c r="O63" i="4"/>
  <c r="N63" i="4"/>
  <c r="M63" i="4"/>
  <c r="L63" i="4"/>
  <c r="F63" i="4"/>
  <c r="E63" i="4"/>
  <c r="C63" i="4"/>
  <c r="O62" i="4"/>
  <c r="N62" i="4"/>
  <c r="M62" i="4"/>
  <c r="L62" i="4"/>
  <c r="K62" i="4"/>
  <c r="F62" i="4"/>
  <c r="E62" i="4"/>
  <c r="C62" i="4"/>
  <c r="O61" i="4"/>
  <c r="N61" i="4"/>
  <c r="M61" i="4"/>
  <c r="L61" i="4"/>
  <c r="J61" i="4"/>
  <c r="I61" i="4"/>
  <c r="F61" i="4"/>
  <c r="E61" i="4"/>
  <c r="D61" i="4"/>
  <c r="C61" i="4"/>
  <c r="O59" i="4"/>
  <c r="N59" i="4"/>
  <c r="M59" i="4"/>
  <c r="L59" i="4"/>
  <c r="K59" i="4"/>
  <c r="J59" i="4"/>
  <c r="I59" i="4"/>
  <c r="H59" i="4"/>
  <c r="G59" i="4"/>
  <c r="F59" i="4"/>
  <c r="E59" i="4"/>
  <c r="D59" i="4"/>
  <c r="C59" i="4"/>
  <c r="O58" i="4"/>
  <c r="N58" i="4"/>
  <c r="M58" i="4"/>
  <c r="L58" i="4"/>
  <c r="J58" i="4"/>
  <c r="I58" i="4"/>
  <c r="H58" i="4"/>
  <c r="G58" i="4"/>
  <c r="F58" i="4"/>
  <c r="E58" i="4"/>
  <c r="D58" i="4"/>
  <c r="C58" i="4"/>
  <c r="O56" i="4"/>
  <c r="N56" i="4"/>
  <c r="M56" i="4"/>
  <c r="L56" i="4"/>
  <c r="I56" i="4"/>
  <c r="H56" i="4"/>
  <c r="G56" i="4"/>
  <c r="F56" i="4"/>
  <c r="E56" i="4"/>
  <c r="D56" i="4"/>
  <c r="C56" i="4"/>
  <c r="O55" i="4"/>
  <c r="N55" i="4"/>
  <c r="M55" i="4"/>
  <c r="L55" i="4"/>
  <c r="J55" i="4"/>
  <c r="I55" i="4"/>
  <c r="H55" i="4"/>
  <c r="G55" i="4"/>
  <c r="F55" i="4"/>
  <c r="E55" i="4"/>
  <c r="D55" i="4"/>
  <c r="C55" i="4"/>
  <c r="O54" i="4"/>
  <c r="N54" i="4"/>
  <c r="M54" i="4"/>
  <c r="L54" i="4"/>
  <c r="J54" i="4"/>
  <c r="I54" i="4"/>
  <c r="H54" i="4"/>
  <c r="G54" i="4"/>
  <c r="F54" i="4"/>
  <c r="E54" i="4"/>
  <c r="D54" i="4"/>
  <c r="C54" i="4"/>
  <c r="O52" i="4"/>
  <c r="N52" i="4"/>
  <c r="M52" i="4"/>
  <c r="L52" i="4"/>
  <c r="J52" i="4"/>
  <c r="I52" i="4"/>
  <c r="H52" i="4"/>
  <c r="G52" i="4"/>
  <c r="F52" i="4"/>
  <c r="E52" i="4"/>
  <c r="D52" i="4"/>
  <c r="C52" i="4"/>
  <c r="O51" i="4"/>
  <c r="N51" i="4"/>
  <c r="M51" i="4"/>
  <c r="L51" i="4"/>
  <c r="F51" i="4"/>
  <c r="E51" i="4"/>
  <c r="C51" i="4"/>
  <c r="O49" i="4"/>
  <c r="N49" i="4"/>
  <c r="M49" i="4"/>
  <c r="L49" i="4"/>
  <c r="J49" i="4"/>
  <c r="I49" i="4"/>
  <c r="H49" i="4"/>
  <c r="G49" i="4"/>
  <c r="F49" i="4"/>
  <c r="E49" i="4"/>
  <c r="D49" i="4"/>
  <c r="C49" i="4"/>
  <c r="O47" i="4"/>
  <c r="N47" i="4"/>
  <c r="M47" i="4"/>
  <c r="L47" i="4"/>
  <c r="I47" i="4"/>
  <c r="H47" i="4"/>
  <c r="G47" i="4"/>
  <c r="F47" i="4"/>
  <c r="E47" i="4"/>
  <c r="D47" i="4"/>
  <c r="C47" i="4"/>
  <c r="O46" i="4"/>
  <c r="N46" i="4"/>
  <c r="M46" i="4"/>
  <c r="L46" i="4"/>
  <c r="I46" i="4"/>
  <c r="H46" i="4"/>
  <c r="G46" i="4"/>
  <c r="F46" i="4"/>
  <c r="E46" i="4"/>
  <c r="D46" i="4"/>
  <c r="C46" i="4"/>
  <c r="O45" i="4"/>
  <c r="N45" i="4"/>
  <c r="M45" i="4"/>
  <c r="L45" i="4"/>
  <c r="J45" i="4"/>
  <c r="I45" i="4"/>
  <c r="H45" i="4"/>
  <c r="G45" i="4"/>
  <c r="F45" i="4"/>
  <c r="E45" i="4"/>
  <c r="D45" i="4"/>
  <c r="C45" i="4"/>
  <c r="O43" i="4"/>
  <c r="N43" i="4"/>
  <c r="M43" i="4"/>
  <c r="L43" i="4"/>
  <c r="F43" i="4"/>
  <c r="E43" i="4"/>
  <c r="D43" i="4"/>
  <c r="C43" i="4"/>
  <c r="O42" i="4"/>
  <c r="N42" i="4"/>
  <c r="M42" i="4"/>
  <c r="L42" i="4"/>
  <c r="F42" i="4"/>
  <c r="E42" i="4"/>
  <c r="D42" i="4"/>
  <c r="C42" i="4"/>
  <c r="O41" i="4"/>
  <c r="N41" i="4"/>
  <c r="M41" i="4"/>
  <c r="L41" i="4"/>
  <c r="H41" i="4"/>
  <c r="G41" i="4"/>
  <c r="F41" i="4"/>
  <c r="E41" i="4"/>
  <c r="C41" i="4"/>
  <c r="O39" i="4"/>
  <c r="N39" i="4"/>
  <c r="M39" i="4"/>
  <c r="L39" i="4"/>
  <c r="J39" i="4"/>
  <c r="I39" i="4"/>
  <c r="H39" i="4"/>
  <c r="G39" i="4"/>
  <c r="F39" i="4"/>
  <c r="E39" i="4"/>
  <c r="D39" i="4"/>
  <c r="C39" i="4"/>
  <c r="O36" i="4"/>
  <c r="N36" i="4"/>
  <c r="M36" i="4"/>
  <c r="L36" i="4"/>
  <c r="F36" i="4"/>
  <c r="E36" i="4"/>
  <c r="D36" i="4"/>
  <c r="C36" i="4"/>
  <c r="O35" i="4"/>
  <c r="N35" i="4"/>
  <c r="M35" i="4"/>
  <c r="L35" i="4"/>
  <c r="F35" i="4"/>
  <c r="E35" i="4"/>
  <c r="D35" i="4"/>
  <c r="C35" i="4"/>
  <c r="O34" i="4"/>
  <c r="N34" i="4"/>
  <c r="M34" i="4"/>
  <c r="L34" i="4"/>
  <c r="H34" i="4"/>
  <c r="G34" i="4"/>
  <c r="F34" i="4"/>
  <c r="E34" i="4"/>
  <c r="D34" i="4"/>
  <c r="C34" i="4"/>
  <c r="O33" i="4"/>
  <c r="N33" i="4"/>
  <c r="M33" i="4"/>
  <c r="L33" i="4"/>
  <c r="J33" i="4"/>
  <c r="I33" i="4"/>
  <c r="F33" i="4"/>
  <c r="E33" i="4"/>
  <c r="D33" i="4"/>
  <c r="C33" i="4"/>
  <c r="O30" i="4"/>
  <c r="N30" i="4"/>
  <c r="M30" i="4"/>
  <c r="L30" i="4"/>
  <c r="F30" i="4"/>
  <c r="E30" i="4"/>
  <c r="O29" i="4"/>
  <c r="N29" i="4"/>
  <c r="M29" i="4"/>
  <c r="L29" i="4"/>
  <c r="F29" i="4"/>
  <c r="E29" i="4"/>
  <c r="C29" i="4"/>
  <c r="O28" i="4"/>
  <c r="N28" i="4"/>
  <c r="M28" i="4"/>
  <c r="L28" i="4"/>
  <c r="K28" i="4"/>
  <c r="J28" i="4"/>
  <c r="I28" i="4"/>
  <c r="H28" i="4"/>
  <c r="G28" i="4"/>
  <c r="F28" i="4"/>
  <c r="E28" i="4"/>
  <c r="D28" i="4"/>
  <c r="C28" i="4"/>
  <c r="O27" i="4"/>
  <c r="N27" i="4"/>
  <c r="M27" i="4"/>
  <c r="L27" i="4"/>
  <c r="F27" i="4"/>
  <c r="E27" i="4"/>
  <c r="D27" i="4"/>
  <c r="C27" i="4"/>
  <c r="O26" i="4"/>
  <c r="N26" i="4"/>
  <c r="M26" i="4"/>
  <c r="L26" i="4"/>
  <c r="J26" i="4"/>
  <c r="I26" i="4"/>
  <c r="H26" i="4"/>
  <c r="G26" i="4"/>
  <c r="F26" i="4"/>
  <c r="E26" i="4"/>
  <c r="D26" i="4"/>
  <c r="C26" i="4"/>
  <c r="O25" i="4"/>
  <c r="N25" i="4"/>
  <c r="M25" i="4"/>
  <c r="L25" i="4"/>
  <c r="F25" i="4"/>
  <c r="E25" i="4"/>
  <c r="O24" i="4"/>
  <c r="N24" i="4"/>
  <c r="M24" i="4"/>
  <c r="L24" i="4"/>
  <c r="F24" i="4"/>
  <c r="E24" i="4"/>
  <c r="O23" i="4"/>
  <c r="N23" i="4"/>
  <c r="M23" i="4"/>
  <c r="L23" i="4"/>
  <c r="F23" i="4"/>
  <c r="E23" i="4"/>
  <c r="O22" i="4"/>
  <c r="N22" i="4"/>
  <c r="M22" i="4"/>
  <c r="L22" i="4"/>
  <c r="K22" i="4"/>
  <c r="J22" i="4"/>
  <c r="I22" i="4"/>
  <c r="H22" i="4"/>
  <c r="G22" i="4"/>
  <c r="F22" i="4"/>
  <c r="E22" i="4"/>
  <c r="D22" i="4"/>
  <c r="C22" i="4"/>
  <c r="O21" i="4"/>
  <c r="N21" i="4"/>
  <c r="M21" i="4"/>
  <c r="L21" i="4"/>
  <c r="F21" i="4"/>
  <c r="E21" i="4"/>
  <c r="O20" i="4"/>
  <c r="N20" i="4"/>
  <c r="M20" i="4"/>
  <c r="L20" i="4"/>
  <c r="K20" i="4"/>
  <c r="J20" i="4"/>
  <c r="I20" i="4"/>
  <c r="F20" i="4"/>
  <c r="E20" i="4"/>
  <c r="D20" i="4"/>
  <c r="C20" i="4"/>
  <c r="O19" i="4"/>
  <c r="N19" i="4"/>
  <c r="M19" i="4"/>
  <c r="L19" i="4"/>
  <c r="J19" i="4"/>
  <c r="I19" i="4"/>
  <c r="H19" i="4"/>
  <c r="G19" i="4"/>
  <c r="F19" i="4"/>
  <c r="E19" i="4"/>
  <c r="D19" i="4"/>
  <c r="C19" i="4"/>
  <c r="O18" i="4"/>
  <c r="N18" i="4"/>
  <c r="M18" i="4"/>
  <c r="L18" i="4"/>
  <c r="K18" i="4"/>
  <c r="J18" i="4"/>
  <c r="I18" i="4"/>
  <c r="H18" i="4"/>
  <c r="G18" i="4"/>
  <c r="F18" i="4"/>
  <c r="E18" i="4"/>
  <c r="D18" i="4"/>
  <c r="C18" i="4"/>
  <c r="O16" i="4"/>
  <c r="N16" i="4"/>
  <c r="M16" i="4"/>
  <c r="L16" i="4"/>
  <c r="F16" i="4"/>
  <c r="E16" i="4"/>
  <c r="C16" i="4"/>
  <c r="O15" i="4"/>
  <c r="N15" i="4"/>
  <c r="M15" i="4"/>
  <c r="L15" i="4"/>
  <c r="K15" i="4"/>
  <c r="J15" i="4"/>
  <c r="I15" i="4"/>
  <c r="H15" i="4"/>
  <c r="G15" i="4"/>
  <c r="F15" i="4"/>
  <c r="E15" i="4"/>
  <c r="D15" i="4"/>
  <c r="C15" i="4"/>
  <c r="O12" i="4"/>
  <c r="N12" i="4"/>
  <c r="M12" i="4"/>
  <c r="L12" i="4"/>
  <c r="F12" i="4"/>
  <c r="E12" i="4"/>
  <c r="D12" i="4"/>
  <c r="C12" i="4"/>
  <c r="O11" i="4"/>
  <c r="N11" i="4"/>
  <c r="M11" i="4"/>
  <c r="L11" i="4"/>
  <c r="J11" i="4"/>
  <c r="I11" i="4"/>
  <c r="H11" i="4"/>
  <c r="G11" i="4"/>
  <c r="F11" i="4"/>
  <c r="E11" i="4"/>
  <c r="D11" i="4"/>
  <c r="C11" i="4"/>
  <c r="O10" i="4"/>
  <c r="N10" i="4"/>
  <c r="M10" i="4"/>
  <c r="L10" i="4"/>
  <c r="J10" i="4"/>
  <c r="I10" i="4"/>
  <c r="H10" i="4"/>
  <c r="G10" i="4"/>
  <c r="F10" i="4"/>
  <c r="E10" i="4"/>
  <c r="D10" i="4"/>
  <c r="C10" i="4"/>
  <c r="O7" i="4"/>
  <c r="N7" i="4"/>
  <c r="M7" i="4"/>
  <c r="L7" i="4"/>
  <c r="H7" i="4"/>
  <c r="G7" i="4"/>
  <c r="F7" i="4"/>
  <c r="E7" i="4"/>
  <c r="C7" i="4"/>
  <c r="O6" i="4"/>
  <c r="N6" i="4"/>
  <c r="M6" i="4"/>
  <c r="L6" i="4"/>
  <c r="H6" i="4"/>
  <c r="G6" i="4"/>
  <c r="F6" i="4"/>
  <c r="E6" i="4"/>
  <c r="D6" i="4"/>
  <c r="C6" i="4"/>
  <c r="O3" i="4"/>
  <c r="N3" i="4"/>
  <c r="M3" i="4"/>
  <c r="L3" i="4"/>
  <c r="F3" i="4"/>
  <c r="E3" i="4"/>
  <c r="D3" i="4"/>
  <c r="C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C653B-58D0-41B5-A0FA-40AB87C0AE11}"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2" xr16:uid="{79E58B79-72A0-43FC-9F23-9F4554BBEAC6}" keepAlive="1" name="Query - IT Inventory" description="Connection to the 'IT Inventory' query in the workbook." type="5" refreshedVersion="0" background="1">
    <dbPr connection="Provider=Microsoft.Mashup.OleDb.1;Data Source=$Workbook$;Location=&quot;IT Inventory&quot;;Extended Properties=&quot;&quot;" command="SELECT * FROM [IT Inventory]"/>
  </connection>
  <connection id="3" xr16:uid="{69F006FD-6E1C-4000-B27B-CF4F893395BE}" keepAlive="1" name="Query - Merge1" description="Connection to the 'Merge1' query in the workbook." type="5" refreshedVersion="0" background="1">
    <dbPr connection="Provider=Microsoft.Mashup.OleDb.1;Data Source=$Workbook$;Location=Merge1;Extended Properties=&quot;&quot;" command="SELECT * FROM [Merge1]"/>
  </connection>
  <connection id="4" xr16:uid="{DB9CDF58-868D-4400-A8A5-646FF7C0140F}" keepAlive="1" name="Query - SNOW CMDB DBNL" description="Connection to the 'SNOW CMDB DBNL' query in the workbook." type="5" refreshedVersion="0" background="1">
    <dbPr connection="Provider=Microsoft.Mashup.OleDb.1;Data Source=$Workbook$;Location=&quot;SNOW CMDB DBNL&quot;;Extended Properties=&quot;&quot;" command="SELECT * FROM [SNOW CMDB DBNL]"/>
  </connection>
  <connection id="5" xr16:uid="{D9F936E7-2889-4DCF-BD16-0FB6B781C3A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3D1A8FE8-37EC-4ED3-A2C5-0D59CB7FFACB}" name="WorksheetConnection_COMBINED (FINAL).xlsx!Append1" type="102" refreshedVersion="8" minRefreshableVersion="5">
    <extLst>
      <ext xmlns:x15="http://schemas.microsoft.com/office/spreadsheetml/2010/11/main" uri="{DE250136-89BD-433C-8126-D09CA5730AF9}">
        <x15:connection id="Append1">
          <x15:rangePr sourceName="_xlcn.WorksheetConnection_COMBINEDFINAL.xlsxAppend1"/>
        </x15:connection>
      </ext>
    </extLst>
  </connection>
  <connection id="7" xr16:uid="{4D6D018F-E6B7-47B9-97D7-C5D10D53B1CB}" name="WorksheetConnection_MAIN_TABLE!$A$1:$AL$977" type="102" refreshedVersion="8" minRefreshableVersion="5">
    <extLst>
      <ext xmlns:x15="http://schemas.microsoft.com/office/spreadsheetml/2010/11/main" uri="{DE250136-89BD-433C-8126-D09CA5730AF9}">
        <x15:connection id="Range" autoDelete="1">
          <x15:rangePr sourceName="_xlcn.WorksheetConnection_MAIN_TABLEA1AL977"/>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Append1].[RISK_ITM].[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<sst xmlns="http://schemas.openxmlformats.org/spreadsheetml/2006/main" count="30089" uniqueCount="2137">
  <si>
    <t>RISK_ITM</t>
  </si>
  <si>
    <t>All</t>
  </si>
  <si>
    <t>Count of Asset_Name</t>
  </si>
  <si>
    <t>Column Labels</t>
  </si>
  <si>
    <t>Tribe Names</t>
  </si>
  <si>
    <t>CMDB</t>
  </si>
  <si>
    <t>GDPR</t>
  </si>
  <si>
    <t>COMMON</t>
  </si>
  <si>
    <t>Grand Total</t>
  </si>
  <si>
    <t>Payments</t>
  </si>
  <si>
    <t>Daily Banking</t>
  </si>
  <si>
    <t>Assisted Channels</t>
  </si>
  <si>
    <t>D&amp;CI</t>
  </si>
  <si>
    <t>FCS 2022</t>
  </si>
  <si>
    <t>Data Management NL</t>
  </si>
  <si>
    <t>Investments</t>
  </si>
  <si>
    <t>Digital Business Banking</t>
  </si>
  <si>
    <t>Business Lending</t>
  </si>
  <si>
    <t>Finance NL</t>
  </si>
  <si>
    <t>Mortgages NL</t>
  </si>
  <si>
    <t>CRO NL</t>
  </si>
  <si>
    <t>Mortgages</t>
  </si>
  <si>
    <t>Document &amp; Content Services</t>
  </si>
  <si>
    <t>Daily Banking Digital First NL</t>
  </si>
  <si>
    <t>Digital &amp; Customer Interaction</t>
  </si>
  <si>
    <t>Payments NL</t>
  </si>
  <si>
    <t>Private Individual Mass</t>
  </si>
  <si>
    <t>Consumer Loans</t>
  </si>
  <si>
    <t>HR</t>
  </si>
  <si>
    <t>CREFS</t>
  </si>
  <si>
    <t>Retail Advice</t>
  </si>
  <si>
    <t>KYC Services NL</t>
  </si>
  <si>
    <t>Lease</t>
  </si>
  <si>
    <t>KYC</t>
  </si>
  <si>
    <t>Finance</t>
  </si>
  <si>
    <t>REF</t>
  </si>
  <si>
    <t>Comm Brand</t>
  </si>
  <si>
    <t>Omnichannel</t>
  </si>
  <si>
    <t>CoreBanking</t>
  </si>
  <si>
    <t>Client Services Daily Banking NL</t>
  </si>
  <si>
    <t>CoE Communications and brand exp</t>
  </si>
  <si>
    <t>Facilitymgt NL</t>
  </si>
  <si>
    <t>Fraud &amp; Cyber Security NL</t>
  </si>
  <si>
    <t>People Services</t>
  </si>
  <si>
    <t>ComFin</t>
  </si>
  <si>
    <t>Data Management BE</t>
  </si>
  <si>
    <t>Consumer Lending</t>
  </si>
  <si>
    <t>CRO Domestic Bank Netherlands</t>
  </si>
  <si>
    <t>WUB</t>
  </si>
  <si>
    <t>Asset Based Finance</t>
  </si>
  <si>
    <t>Branches NL</t>
  </si>
  <si>
    <t>Insurance</t>
  </si>
  <si>
    <t>Procurement Bank NL</t>
  </si>
  <si>
    <t>Collections</t>
  </si>
  <si>
    <t>CRM TA</t>
  </si>
  <si>
    <t>MRM</t>
  </si>
  <si>
    <t>CoE IT Architects</t>
  </si>
  <si>
    <t>Procurement</t>
  </si>
  <si>
    <t>Retail Advice HK NL</t>
  </si>
  <si>
    <t>Real Estate Finance NL</t>
  </si>
  <si>
    <t>NL Engineering Enablement</t>
  </si>
  <si>
    <t>Finance &amp; Risk Support Chain</t>
  </si>
  <si>
    <t>Collections NL</t>
  </si>
  <si>
    <t>THE DATA IN THIS SECTION IS FROM MANON'S FILE</t>
  </si>
  <si>
    <t>FILTER CREATED BY EVAN</t>
  </si>
  <si>
    <t>THE DATA IN THIS SECTION IS FROM THE CDMO FILE</t>
  </si>
  <si>
    <t>Asset_Name</t>
  </si>
  <si>
    <t>SOR</t>
  </si>
  <si>
    <t>IN_DL</t>
  </si>
  <si>
    <t>ITC</t>
  </si>
  <si>
    <t>AO</t>
  </si>
  <si>
    <t>DO</t>
  </si>
  <si>
    <t>DS</t>
  </si>
  <si>
    <t>DATA_CAT</t>
  </si>
  <si>
    <t>CONSP_TYP</t>
  </si>
  <si>
    <t>REM</t>
  </si>
  <si>
    <t>STAT</t>
  </si>
  <si>
    <t>OP_STAT</t>
  </si>
  <si>
    <t>ENVI</t>
  </si>
  <si>
    <t>CON_AD_GROUP</t>
  </si>
  <si>
    <t>IN_GDPR_LIST</t>
  </si>
  <si>
    <t>IN_CMDB_LIST</t>
  </si>
  <si>
    <t>TRIBE</t>
  </si>
  <si>
    <t>PRN_DATA</t>
  </si>
  <si>
    <t>DR_DD</t>
  </si>
  <si>
    <t>DR_DCD</t>
  </si>
  <si>
    <t>Asset_Name2</t>
  </si>
  <si>
    <t>SOR3</t>
  </si>
  <si>
    <t>IN_DL4</t>
  </si>
  <si>
    <t>ITC5</t>
  </si>
  <si>
    <t>AO6</t>
  </si>
  <si>
    <t>DO7</t>
  </si>
  <si>
    <t>DS8</t>
  </si>
  <si>
    <t>DATA_CAT9</t>
  </si>
  <si>
    <t>CONSP_TYP10</t>
  </si>
  <si>
    <t>REM11</t>
  </si>
  <si>
    <t>STAT12</t>
  </si>
  <si>
    <t>OP_STAT13</t>
  </si>
  <si>
    <t>ENVI14</t>
  </si>
  <si>
    <t>CON_AD_GROUP15</t>
  </si>
  <si>
    <t>TRIBE18</t>
  </si>
  <si>
    <t>IN_GDPR_LIST16</t>
  </si>
  <si>
    <t>IN_CMDB_LIST17</t>
  </si>
  <si>
    <t>PRN_DATA19</t>
  </si>
  <si>
    <t>DR_DD2</t>
  </si>
  <si>
    <t>DR_DCD3</t>
  </si>
  <si>
    <t>HAS_PSNL_DAT</t>
  </si>
  <si>
    <t>HAS_SNS_DAT</t>
  </si>
  <si>
    <t>STORE_PSNL_DAT</t>
  </si>
  <si>
    <t>DEL_CAP</t>
  </si>
  <si>
    <t>DEL_MECH</t>
  </si>
  <si>
    <t>IMPL_TRCH</t>
  </si>
  <si>
    <t>IMPL_STR_DTE</t>
  </si>
  <si>
    <t>IMPL_END_DTE</t>
  </si>
  <si>
    <t>L_G_E</t>
  </si>
  <si>
    <t>RD_REP</t>
  </si>
  <si>
    <t>TO_DECOMM</t>
  </si>
  <si>
    <t>NOTES</t>
  </si>
  <si>
    <t>IS_SOR</t>
  </si>
  <si>
    <t>DECOMM</t>
  </si>
  <si>
    <t>YR</t>
  </si>
  <si>
    <t>QRTR</t>
  </si>
  <si>
    <t>COM_IN_LIST</t>
  </si>
  <si>
    <t>Exist in CMDB site?</t>
  </si>
  <si>
    <t>Summary Figures</t>
  </si>
  <si>
    <t>In CMDB</t>
  </si>
  <si>
    <t>In GDPR</t>
  </si>
  <si>
    <t>Common</t>
  </si>
  <si>
    <t>Total</t>
  </si>
  <si>
    <t>CMDB+Common = 670 (same with Manon's List)</t>
  </si>
  <si>
    <t>ABC_Tool</t>
  </si>
  <si>
    <t>NO</t>
  </si>
  <si>
    <t>YES</t>
  </si>
  <si>
    <t>No</t>
  </si>
  <si>
    <t>Erik van der Heide</t>
  </si>
  <si>
    <t>Ward Torrekens</t>
  </si>
  <si>
    <t>Installed</t>
  </si>
  <si>
    <t>Operational</t>
  </si>
  <si>
    <t>Production</t>
  </si>
  <si>
    <t>be+nl/People Services/Employee Experience/Office Tooling</t>
  </si>
  <si>
    <t>.</t>
  </si>
  <si>
    <t>Yes</t>
  </si>
  <si>
    <t>SoR</t>
  </si>
  <si>
    <t>CMDB (SoR) + Common(SoR) = 160 (same with Manon's List)</t>
  </si>
  <si>
    <t>ACCI_SCS</t>
  </si>
  <si>
    <t>TBC</t>
  </si>
  <si>
    <t>Q1</t>
  </si>
  <si>
    <t>Non SoR</t>
  </si>
  <si>
    <t>AccountOpeningPEGA</t>
  </si>
  <si>
    <t>NA</t>
  </si>
  <si>
    <t>Yes, 01/06/2022</t>
  </si>
  <si>
    <t>Not operational - To evaluate with Koos or Theo to if the data is still present or already moved to GRP</t>
  </si>
  <si>
    <t>AccountSwitchNotificationAPI</t>
  </si>
  <si>
    <t>Rik-Jan van Bree</t>
  </si>
  <si>
    <t>Hans Krak</t>
  </si>
  <si>
    <t>Narjiss Aydoun</t>
  </si>
  <si>
    <t>be+nl/Payments NL/Products/GeckoS</t>
  </si>
  <si>
    <t>AcctTypeMngmnt</t>
  </si>
  <si>
    <t>Guido Smit</t>
  </si>
  <si>
    <t>Hans Overeem</t>
  </si>
  <si>
    <t>GJ Reinders</t>
  </si>
  <si>
    <t>be+nl/Daily Banking Digital First NL/O&amp;A/Acquisition/Youth&amp;Students</t>
  </si>
  <si>
    <t>ACM / ACA / ACR</t>
  </si>
  <si>
    <t xml:space="preserve">Local  </t>
  </si>
  <si>
    <t>E: receiving data from Datalake, storing output in PREF</t>
  </si>
  <si>
    <t>AddAccountholderAPI</t>
  </si>
  <si>
    <t>Pass through No Data Stored</t>
  </si>
  <si>
    <t>AddressBookAPI</t>
  </si>
  <si>
    <t>Maarten van Gessel</t>
  </si>
  <si>
    <t>Party data</t>
  </si>
  <si>
    <t>Kept in own tribe</t>
  </si>
  <si>
    <t>be+nl/Digital Business Banking/BusChan/Tiger</t>
  </si>
  <si>
    <t>AddressManagementAPI</t>
  </si>
  <si>
    <t>Jan Reuterink</t>
  </si>
  <si>
    <t>Sven Schenkel</t>
  </si>
  <si>
    <t>Ariane Swets</t>
  </si>
  <si>
    <t>Exchanged across domains</t>
  </si>
  <si>
    <t>be+nl/Digital Business Banking/CD-NL/CRIBS</t>
  </si>
  <si>
    <t>Y</t>
  </si>
  <si>
    <t>AddressManagementService</t>
  </si>
  <si>
    <t>Advocaten</t>
  </si>
  <si>
    <t xml:space="preserve">iRisk local - applications which are between IRIS and a product tribe. These APIs do handle data but do not store any data. </t>
  </si>
  <si>
    <t>Q4</t>
  </si>
  <si>
    <t>AEOS</t>
  </si>
  <si>
    <t>AgreementPreferencesAPI</t>
  </si>
  <si>
    <t>Steven Frieswijk</t>
  </si>
  <si>
    <t>Tommy van de Zande</t>
  </si>
  <si>
    <t>Agreement data</t>
  </si>
  <si>
    <t>Aliasses for agreements are stored</t>
  </si>
  <si>
    <t>be+nl/Omnichannel/Mobiel Bankieren</t>
  </si>
  <si>
    <t>AgreementsOverviewNLAPI</t>
  </si>
  <si>
    <t>N</t>
  </si>
  <si>
    <t>AIS-MF</t>
  </si>
  <si>
    <t>yes</t>
  </si>
  <si>
    <t>Already Decommissioned</t>
  </si>
  <si>
    <t>Alaska</t>
  </si>
  <si>
    <t>Steven van Krimpen</t>
  </si>
  <si>
    <t xml:space="preserve">[25/11 7:04 pm] Krimpen, S.R. van (Steven)
these assets aren't SoR. Info in them is/was populated out of data marts (dm_cdm/dm_kyc) that retrieve data from the SoR mdm/OnePam, or other sources of information.
Nhan.nguyen@ing.com our business architect could also elaborate.
</t>
  </si>
  <si>
    <t>be+nl/KYC Services NL/ADAM</t>
  </si>
  <si>
    <t>Yes, 2022</t>
  </si>
  <si>
    <t xml:space="preserve"> - will be decommed in 2022
note from Dnyanesh:Will be decommissioned. Data will transfer to other excisting systems. No action required regarding record retention.   </t>
  </si>
  <si>
    <t>AMI-Gateway</t>
  </si>
  <si>
    <t>Emile Scheilen</t>
  </si>
  <si>
    <t>Adine Wempe - Kalff</t>
  </si>
  <si>
    <t>Britt Grimpe</t>
  </si>
  <si>
    <t>Data derived by other data users</t>
  </si>
  <si>
    <t>Transferred outside ING</t>
  </si>
  <si>
    <t>be+nl/Fraud &amp; Cyber Security NL/Detection/Justice League</t>
  </si>
  <si>
    <t>Local</t>
  </si>
  <si>
    <t>AMSNLService</t>
  </si>
  <si>
    <t>Joan de Jong</t>
  </si>
  <si>
    <t>Transaction data</t>
  </si>
  <si>
    <t>API/Interfacing contains no data itself</t>
  </si>
  <si>
    <t>be+nl/CoreBanking/Profile/Hawkeye</t>
  </si>
  <si>
    <t>AnalyseSEMonth</t>
  </si>
  <si>
    <t>Christophe Van Campfort</t>
  </si>
  <si>
    <t>be+nl/Finance NL/Office Tooling</t>
  </si>
  <si>
    <t>Analytics_GCP</t>
  </si>
  <si>
    <t>Michel Tetteroo</t>
  </si>
  <si>
    <t>No official DS, PO: Daniele d'Auria</t>
  </si>
  <si>
    <t>Partly SoR: By setting up and executing models "new" data is generated based on existing sources, no new data is created, but data is combined, that can be seen as SoR data.
Exchanged across domains, because data of our systems like customer behavior is used across the organization. derived by data uses best option of the list, better: combined data.</t>
  </si>
  <si>
    <t>be+nl/Digital &amp; Customer Interaction/CI&amp;A NL/Optimus Squad</t>
  </si>
  <si>
    <t>AnCrReconLedgr</t>
  </si>
  <si>
    <t>AnMandataSE</t>
  </si>
  <si>
    <t>AnReplinSENMFI</t>
  </si>
  <si>
    <t>AP_DailyManReport</t>
  </si>
  <si>
    <t>Jeroen van der Weerd</t>
  </si>
  <si>
    <t>Niels Mooijer</t>
  </si>
  <si>
    <t>Operational System Process Organisational data</t>
  </si>
  <si>
    <t>be+nl/Procurement Bank NL/Office tooling</t>
  </si>
  <si>
    <t>AP-04910 - Datareplicatie</t>
  </si>
  <si>
    <t>be+nl/Digital Business Banking/CD-NL/DRO</t>
  </si>
  <si>
    <t>CMDB Busines unit - DB/Customer &amp; Data/Customer Data</t>
  </si>
  <si>
    <t>Apollo_[P]</t>
  </si>
  <si>
    <t>Klaas Jan Wieringa</t>
  </si>
  <si>
    <t>Nick van Boven</t>
  </si>
  <si>
    <t>Bob Homan</t>
  </si>
  <si>
    <t>Bas Jan Warmelink</t>
  </si>
  <si>
    <t>Product data</t>
  </si>
  <si>
    <t>External application</t>
  </si>
  <si>
    <t>be+nl/Investments/Operational Journeys &amp; Ordering/DevOps_Cloud</t>
  </si>
  <si>
    <t>AppConfigurationAPI</t>
  </si>
  <si>
    <t>Liesbeth Berns</t>
  </si>
  <si>
    <t>be+nl/Digital &amp; Customer Interaction/DiPr SSE/Team One</t>
  </si>
  <si>
    <t>AR</t>
  </si>
  <si>
    <t>Archiving site</t>
  </si>
  <si>
    <t>ARD</t>
  </si>
  <si>
    <t>Artroom</t>
  </si>
  <si>
    <t>Jordy van der Vliet</t>
  </si>
  <si>
    <t>Harold Reusken</t>
  </si>
  <si>
    <t>be+nl/CoE Communications and brand exp/Campagne Team NL</t>
  </si>
  <si>
    <t>AssistedContextAPI</t>
  </si>
  <si>
    <t>Theo Frieswijk</t>
  </si>
  <si>
    <t>Elles Ogink</t>
  </si>
  <si>
    <t>DO per country -&gt; Local Ass. Channel TL or CC Head</t>
  </si>
  <si>
    <t>Jan van Hoek</t>
  </si>
  <si>
    <t>be+nl/Assisted channels/PA1_IRIS Platform/Frontrunners</t>
  </si>
  <si>
    <t>Not applicable</t>
  </si>
  <si>
    <t>AssistedPermissionsAdapterAPI</t>
  </si>
  <si>
    <t>Assisted channels</t>
  </si>
  <si>
    <t>Manish Vashishtha</t>
  </si>
  <si>
    <t>Miente Bakker</t>
  </si>
  <si>
    <t>be+nl/Assisted channels/PA2_Assisted Portal/Musketeers</t>
  </si>
  <si>
    <t>AssistedToolBridgeAPI</t>
  </si>
  <si>
    <t>miente bakker</t>
  </si>
  <si>
    <t>be+nl/Assisted channels/PA2_Assisted Portal/TROTS</t>
  </si>
  <si>
    <t>AssistedUniteLisa</t>
  </si>
  <si>
    <t>AssistedUniteRingo</t>
  </si>
  <si>
    <t>AsyncMeansEventsAPI</t>
  </si>
  <si>
    <t>Gertjan Kruijt</t>
  </si>
  <si>
    <t>be+nl/Fraud &amp; Cyber Security NL/Prevention/JAWAS</t>
  </si>
  <si>
    <t>audit.log, schedule.log, application log</t>
  </si>
  <si>
    <t>BankAccountNumberAPI</t>
  </si>
  <si>
    <t>Jeroen Losekoot</t>
  </si>
  <si>
    <t>be+nl/Daily Banking Digital First NL/IL/PS &amp; CA/Nakamoto</t>
  </si>
  <si>
    <t>BankContactCloudAPI</t>
  </si>
  <si>
    <t>be+nl/Digital Business Banking/CD-NL/Heimdall</t>
  </si>
  <si>
    <t>BankDataGatewayAPI</t>
  </si>
  <si>
    <t>be+nl/Digital Business Banking/CD-NL/GLaDOS</t>
  </si>
  <si>
    <t>BART</t>
  </si>
  <si>
    <t>BASE24</t>
  </si>
  <si>
    <t>Akram Musa</t>
  </si>
  <si>
    <t>Chris Teerhuis</t>
  </si>
  <si>
    <t>Eric Wassenaar</t>
  </si>
  <si>
    <t>be+nl/Payments NL/Cards/Base24Auth</t>
  </si>
  <si>
    <t xml:space="preserve">7 days online then archived </t>
  </si>
  <si>
    <t>BASE24APIGateway</t>
  </si>
  <si>
    <t>BASE24MDES</t>
  </si>
  <si>
    <t>BatchOrdersAPI</t>
  </si>
  <si>
    <t>BatchUtil</t>
  </si>
  <si>
    <t>Bedrijfskleding</t>
  </si>
  <si>
    <t>Na</t>
  </si>
  <si>
    <t>External</t>
  </si>
  <si>
    <t>BeneficiaryManagementAPI</t>
  </si>
  <si>
    <t>Marcin Krzysztof Pakulnicki</t>
  </si>
  <si>
    <t>Betaalverzoek</t>
  </si>
  <si>
    <t>José van der Voorn</t>
  </si>
  <si>
    <t>be+nl/Payments NL/Products/Betaalverzoek</t>
  </si>
  <si>
    <t>To implementated</t>
  </si>
  <si>
    <t>bevestigings- en afwijsbrieven die naar de klant gestuurd worden voor opheffings verzoeken</t>
  </si>
  <si>
    <t>Bike Sharing</t>
  </si>
  <si>
    <t>Ben Jansen</t>
  </si>
  <si>
    <t>Giuseppe Pasanisi</t>
  </si>
  <si>
    <t>be+nl/Facilitymgt NL/CREFS NL Business IT</t>
  </si>
  <si>
    <t>Billing_Complex</t>
  </si>
  <si>
    <t>Martijn Boshuisen</t>
  </si>
  <si>
    <t>Pricing data</t>
  </si>
  <si>
    <t>be+nl/Daily Banking Digital First NL/IL/Billing/Billing NL Casino Royale</t>
  </si>
  <si>
    <t>BillingPortal</t>
  </si>
  <si>
    <t>Martijn Greuter</t>
  </si>
  <si>
    <t>be+nl/Daily Banking Digital First NL/IL/Billing/Ilios</t>
  </si>
  <si>
    <t>BK FIATSRV-AP-00284-001</t>
  </si>
  <si>
    <t>Blend</t>
  </si>
  <si>
    <t>Sandra Nieuwenhuis</t>
  </si>
  <si>
    <t>Serkan Turhal</t>
  </si>
  <si>
    <t>Berber Visser and Marlene Metkemeijer</t>
  </si>
  <si>
    <t>be+nl/Business lending/Workflow</t>
  </si>
  <si>
    <t>Not</t>
  </si>
  <si>
    <t>Q3</t>
  </si>
  <si>
    <t>BlockadeSystem</t>
  </si>
  <si>
    <t>N/A</t>
  </si>
  <si>
    <t>Will be replaced by Profile in the future.</t>
  </si>
  <si>
    <t>be+nl/Daily Banking Digital First NL/Platform &amp; Enablers/Hopps</t>
  </si>
  <si>
    <t>Blokkadesysteem</t>
  </si>
  <si>
    <t>Bond_Regulation</t>
  </si>
  <si>
    <t>Pieter van Valenberg</t>
  </si>
  <si>
    <t>be+nl/Investments/Operational Journeys &amp; Ordering/EP Transaction Management</t>
  </si>
  <si>
    <t>Bonus_Hedge</t>
  </si>
  <si>
    <t>Wouter Kallenberg</t>
  </si>
  <si>
    <t>Annemieke Tromp</t>
  </si>
  <si>
    <t>Obsolete and to removed in CMDB</t>
  </si>
  <si>
    <t>be+nl/CRO NL/MRM/Office Tooling</t>
  </si>
  <si>
    <t>BrowserStack</t>
  </si>
  <si>
    <t>be+nl/Digital &amp; Customer Interaction/DiPr P&amp;C/Platinum</t>
  </si>
  <si>
    <t>BT_DP_GrFact_Bk_1019</t>
  </si>
  <si>
    <t>Emiel Borgh</t>
  </si>
  <si>
    <t>Rick de Boer</t>
  </si>
  <si>
    <t>Data derived by Finance</t>
  </si>
  <si>
    <t>BT_DP_GrFact_Bk_1028</t>
  </si>
  <si>
    <t>Georgian Bacain</t>
  </si>
  <si>
    <t>Stefan Schoemaker</t>
  </si>
  <si>
    <t>Debit Card and Debit Card LifeCycle information</t>
  </si>
  <si>
    <t>BT_DP_GrFact_Bk_1228</t>
  </si>
  <si>
    <t>BT_DP_GrFact_Bk_1234</t>
  </si>
  <si>
    <t>BT_DP_GrFact_Bk_1675</t>
  </si>
  <si>
    <t>Peter Petersen</t>
  </si>
  <si>
    <t>Pieter van der Aar</t>
  </si>
  <si>
    <t>btAboInlezen</t>
  </si>
  <si>
    <t>be+nl/Digital Business Banking/CD-NL/Houdini</t>
  </si>
  <si>
    <t>btAboVerwerken</t>
  </si>
  <si>
    <t>btBatchMonitor</t>
  </si>
  <si>
    <t>Already decommed</t>
  </si>
  <si>
    <t>N/A RRP2022</t>
  </si>
  <si>
    <t>btBlockPaymentAgreementByMail</t>
  </si>
  <si>
    <t xml:space="preserve">btCAARGBSynchronisatie </t>
  </si>
  <si>
    <t xml:space="preserve">btCAMSynchronization </t>
  </si>
  <si>
    <t>btDWHInterfaceSessies</t>
  </si>
  <si>
    <t>btExportInternetPaymentAgreementDetailsToIFM</t>
  </si>
  <si>
    <t>btExportTelToTTP</t>
  </si>
  <si>
    <t xml:space="preserve">External supplier </t>
  </si>
  <si>
    <t>btHerstelKlant</t>
  </si>
  <si>
    <t>btIAACopyToDRO</t>
  </si>
  <si>
    <t>btIAADeltaToDRO</t>
  </si>
  <si>
    <t>Not owned by Digital Business Banking</t>
  </si>
  <si>
    <t>btIAASynchronisatie</t>
  </si>
  <si>
    <t xml:space="preserve">btInlezenPIMBestanden </t>
  </si>
  <si>
    <t xml:space="preserve">btMINGSynchronisatie </t>
  </si>
  <si>
    <t>btPCMFulfilmentEngine</t>
  </si>
  <si>
    <t>btSesamBrievenbatch</t>
  </si>
  <si>
    <t>btTangoBEActBrieven</t>
  </si>
  <si>
    <t>btTangoBETANLijsten</t>
  </si>
  <si>
    <t>btTerminatePaymentAgrmts</t>
  </si>
  <si>
    <t>btVerlaagAfschrFreq</t>
  </si>
  <si>
    <t>btVerwerkenVerwijderdeBetaalrekeningen</t>
  </si>
  <si>
    <t>btVerwijderGiropassen</t>
  </si>
  <si>
    <t>Already decommed (April 2020)</t>
  </si>
  <si>
    <t>Business Financing API</t>
  </si>
  <si>
    <t>Business Lending 
Angular forms</t>
  </si>
  <si>
    <t>Business Lending 
WebComponents forms</t>
  </si>
  <si>
    <t>Business Lending RIAF-based Experience API's</t>
  </si>
  <si>
    <t>Business Lending TPA-based Experience API's</t>
  </si>
  <si>
    <t>BusySlotsAPI</t>
  </si>
  <si>
    <t>be+nl/Assisted channels/PA2_Assisted Portal/Indus</t>
  </si>
  <si>
    <t>Tranche 1</t>
  </si>
  <si>
    <t>Bynder Digital Asset Management</t>
  </si>
  <si>
    <t>Sander Quik</t>
  </si>
  <si>
    <t>be+nl/Digital &amp; Customer Interaction/Di NL/Unchained</t>
  </si>
  <si>
    <t>C&amp;A VVR is voor LCM van VVR en Condities</t>
  </si>
  <si>
    <t>C*CRM</t>
  </si>
  <si>
    <t>C*GRID </t>
  </si>
  <si>
    <t>C*LOO </t>
  </si>
  <si>
    <t>C*ZKV</t>
  </si>
  <si>
    <t>C*ZKVomni</t>
  </si>
  <si>
    <t>Calculation App </t>
  </si>
  <si>
    <t>CapacityPlan_Tool</t>
  </si>
  <si>
    <t>Willem de Vries</t>
  </si>
  <si>
    <t>Robert-Frank Hofland</t>
  </si>
  <si>
    <t>be+nl/Client Services Daily Banking NL/Office Tooling</t>
  </si>
  <si>
    <t>CapacityPlanner</t>
  </si>
  <si>
    <t>the application is not used anymore,  please remove</t>
  </si>
  <si>
    <t>CardlessCash</t>
  </si>
  <si>
    <t>Niels Nijs</t>
  </si>
  <si>
    <t>Jan van Opdorp</t>
  </si>
  <si>
    <t>Priscilla Pelser</t>
  </si>
  <si>
    <t>be+nl/Payments NL/Cash/Withdrawal</t>
  </si>
  <si>
    <t>CardManagementAPI</t>
  </si>
  <si>
    <t>CaRe Sharepoint</t>
  </si>
  <si>
    <t>Cash_Agreement_API_P</t>
  </si>
  <si>
    <t>Outside ING (only to Geldmaat) &amp; across ING domains</t>
  </si>
  <si>
    <t>Cash_CaRe</t>
  </si>
  <si>
    <t>be+nl/Payments NL/Cash/Deposit</t>
  </si>
  <si>
    <t>CashFlow</t>
  </si>
  <si>
    <t>Adam Walendziewski</t>
  </si>
  <si>
    <t>be+nl/Digital Business Banking/BusChan/Grasshoppers</t>
  </si>
  <si>
    <t>CashOrchestrationAPI</t>
  </si>
  <si>
    <t>Cassys_[P]</t>
  </si>
  <si>
    <t>Cavide Yazar</t>
  </si>
  <si>
    <t>Adriana Tritapepe</t>
  </si>
  <si>
    <t xml:space="preserve">Only the ADACP part of Cassys is in Datalake. The ACI part is not yet connected to Datalake. </t>
  </si>
  <si>
    <t>be+nl/Payments NL/Cards/Bookmakers</t>
  </si>
  <si>
    <t>CAT_Registration_Tool</t>
  </si>
  <si>
    <t>CategorisedTransactionsAPI</t>
  </si>
  <si>
    <t>be+nl/Payments NL/Products/Digital Insight</t>
  </si>
  <si>
    <t>CBDO_P</t>
  </si>
  <si>
    <t>Datamart, contains no data itself</t>
  </si>
  <si>
    <t>be+nl/CoreBanking/RUN DM AC</t>
  </si>
  <si>
    <t>CBR_Convexity</t>
  </si>
  <si>
    <t>Petra Danisevska</t>
  </si>
  <si>
    <t>No formal Data Steward appointed yet after Mo Abarkan left the Tribe</t>
  </si>
  <si>
    <t>Data derived by Risk</t>
  </si>
  <si>
    <t>CBR_EC</t>
  </si>
  <si>
    <t>CCIW</t>
  </si>
  <si>
    <t>Ramon Riedijk</t>
  </si>
  <si>
    <t>Peter Bas Oosthoek</t>
  </si>
  <si>
    <t>Ronald de Vries</t>
  </si>
  <si>
    <t>Ronald Bleeker</t>
  </si>
  <si>
    <t>Stock Finance Data</t>
  </si>
  <si>
    <t>be+nl/ComFin/Factoring Services</t>
  </si>
  <si>
    <t>CDM</t>
  </si>
  <si>
    <t>CEMS</t>
  </si>
  <si>
    <t>Ekaterina Dmitrieva</t>
  </si>
  <si>
    <t>Jessica Schoehuis</t>
  </si>
  <si>
    <t>Type of data: Product and Agreement data
Debit Card and Debit Card LifeCycle information</t>
  </si>
  <si>
    <t>be+nl/Payments NL/Cards/SherPAS</t>
  </si>
  <si>
    <t>housekeeping rules</t>
  </si>
  <si>
    <t>CenA</t>
  </si>
  <si>
    <t>Khadija Khottoul</t>
  </si>
  <si>
    <t>Andre Jansen</t>
  </si>
  <si>
    <t>Jose Groenevelt</t>
  </si>
  <si>
    <t>Jeroen Uijttenboogaard</t>
  </si>
  <si>
    <t>Line-by-line specifications and bank statements are stored herein which allows the total balance to be reconciled with with balance in Suspense Accounts and or ING Owned Accounts</t>
  </si>
  <si>
    <t>be+nl/Mortgages NL/Office Tooling</t>
  </si>
  <si>
    <t>CEPRA</t>
  </si>
  <si>
    <t>Rogier Festen</t>
  </si>
  <si>
    <t>na</t>
  </si>
  <si>
    <t>Reference data</t>
  </si>
  <si>
    <t>Processes log lines to create counters for the metrics in graphite (will be decommed in jan 2023 - and will be replaced by OCHAPIRTK)</t>
  </si>
  <si>
    <t>CHAPP</t>
  </si>
  <si>
    <t>Q2</t>
  </si>
  <si>
    <t>ChatbotAPI</t>
  </si>
  <si>
    <t>be+nl/Digital &amp; Customer Interaction/DiPr SSE/Search &amp; Intelligent assistance</t>
  </si>
  <si>
    <t>CheckAvailableFundsAPI</t>
  </si>
  <si>
    <t>Checklist_QI</t>
  </si>
  <si>
    <t>be+nl/Investments/Operational Journeys &amp; Ordering/Reporting &amp; Client Output</t>
  </si>
  <si>
    <t>Client Event API</t>
  </si>
  <si>
    <t>ClientEventAPI</t>
  </si>
  <si>
    <t>Bob Timmerman</t>
  </si>
  <si>
    <t>Processes customer behaviour data, but that data is sent to DM_CAN (already mentioned) and Adobe (BE CI), where it is stored.</t>
  </si>
  <si>
    <t>be+nl/Digital &amp; Customer Interaction/Di NL/Star Trackers</t>
  </si>
  <si>
    <t>CLM</t>
  </si>
  <si>
    <t>be+nl/Digital Business Banking/CD-NL/Kelten</t>
  </si>
  <si>
    <t>CloseMassCurrentAccount</t>
  </si>
  <si>
    <t>be+nl/Daily Banking Digital First NL/Business Journeys/ACDC</t>
  </si>
  <si>
    <t>Cloud-Twilio-Solution</t>
  </si>
  <si>
    <t>Pettie Booij</t>
  </si>
  <si>
    <t>be+nl/Assisted channels/PA1_CC2.0/TwilioOPS</t>
  </si>
  <si>
    <t>CLT_DataQuality</t>
  </si>
  <si>
    <t>Peter Kuijpers</t>
  </si>
  <si>
    <t>Folkert van der Ploeg</t>
  </si>
  <si>
    <t>Arnold Bussink</t>
  </si>
  <si>
    <t>CMT</t>
  </si>
  <si>
    <t>No offical DS, PO: Laila Alkanawati</t>
  </si>
  <si>
    <t>Partly SoR: Only marketing related data like selections made and marketing data like opens and clicks (contact history) can be seen as original (SoR) data.
Exchanged across domains, because data of our systems like customer behavior is used across the organization. derived by data uses best option of the list, better: enriched data.</t>
  </si>
  <si>
    <t>be+nl/Digital &amp; Customer Interaction/CI&amp;A BE/Omega</t>
  </si>
  <si>
    <t>CoachingsTool</t>
  </si>
  <si>
    <t>COCOA</t>
  </si>
  <si>
    <t>CoCoS</t>
  </si>
  <si>
    <t>Antoon Starink</t>
  </si>
  <si>
    <t>Ed Spitteler</t>
  </si>
  <si>
    <t>Standard communication templates stored without enrichment of any party or product data</t>
  </si>
  <si>
    <t>be+nl/Document &amp; Content Services/Deliver Your Message/EmpowerING</t>
  </si>
  <si>
    <t>Cognos</t>
  </si>
  <si>
    <t>Cognos is a view on DM_CAN. Cognos stores some of the data locally for performance reasons, these are temporarely stored and cleaned up regularly.</t>
  </si>
  <si>
    <t>Cognos Analytics</t>
  </si>
  <si>
    <t>A view on or derived from DM_CAN and some other data sources.</t>
  </si>
  <si>
    <t>be+nl/Digital &amp; Customer Interaction/CI&amp;A NL/Analytical Engine</t>
  </si>
  <si>
    <t>Commercial Card Clearing &amp; Reporting Platform (Mastercard)</t>
  </si>
  <si>
    <t>Paola Mulder - Kaalen</t>
  </si>
  <si>
    <t>be+nl/Payments NL/Cards/Heart of Cards</t>
  </si>
  <si>
    <t>Commercial Card Issuing &amp; Processing Platform (TSYS)</t>
  </si>
  <si>
    <t>Ilse Brouwer/Frank ten Veen</t>
  </si>
  <si>
    <t>Type of data: Party, Product, Transaction, Agreement, Pricing &amp; Reference data/Type of consumption: Exchanged across domains</t>
  </si>
  <si>
    <t>Commercial Card Online Platform (Fraedom)</t>
  </si>
  <si>
    <t>ConfigurableAppFramework</t>
  </si>
  <si>
    <t>ConsumerLoansManagementService</t>
  </si>
  <si>
    <t>Cornelia Coman</t>
  </si>
  <si>
    <t>n.a.</t>
  </si>
  <si>
    <t>be+nl/Consumer Loans/Tempo Team</t>
  </si>
  <si>
    <t>ContactingAttachmentsAPI</t>
  </si>
  <si>
    <t>Evert-Jan de Raadt</t>
  </si>
  <si>
    <t>be+nl/Assisted channels/PA1_CC2.0/ChattING</t>
  </si>
  <si>
    <t>ContactingConfigurationAPI</t>
  </si>
  <si>
    <t>Jeroen Visser</t>
  </si>
  <si>
    <t>be+nl/Assisted channels/PA1_CC2.0/Twilion (CC 2.0 admin &amp; routing &amp; callflows)</t>
  </si>
  <si>
    <t>ContactingContactMeAPI</t>
  </si>
  <si>
    <t>Wesley Zeeman</t>
  </si>
  <si>
    <t>be+nl/Assisted channels/PA1_CC2.0/Manilion</t>
  </si>
  <si>
    <t>ContactingDialerAPI</t>
  </si>
  <si>
    <t>ContactingFacadeAPI</t>
  </si>
  <si>
    <t>ContactINGMessagingAPI</t>
  </si>
  <si>
    <t>be+nl/Assisted channels/PA1_CC2.0/TwiTel (CC2.0)</t>
  </si>
  <si>
    <t>ContactingRecordingAPI</t>
  </si>
  <si>
    <t>be+nl/Assisted channels/PA1_CC2.0/Rosetta (CC2.0 Twilio)</t>
  </si>
  <si>
    <t>ContactingTeleOptiAPI</t>
  </si>
  <si>
    <t>Christiaan Hentzen</t>
  </si>
  <si>
    <t>be+nl/Assisted channels/PA1_CC2.0/Twix (CC2.0 Twilio - TeleOpti)</t>
  </si>
  <si>
    <t>ContactingTranscriptsAPI</t>
  </si>
  <si>
    <t>ContactingVideoAPI</t>
  </si>
  <si>
    <t>be+nl/Assisted channels/PA1_CC2.0/Twideo</t>
  </si>
  <si>
    <t>Content Analytics</t>
  </si>
  <si>
    <t>Convertor</t>
  </si>
  <si>
    <t>CooAchterstanden</t>
  </si>
  <si>
    <t>Coosto</t>
  </si>
  <si>
    <t>CouncilWise</t>
  </si>
  <si>
    <t>Covers API</t>
  </si>
  <si>
    <t>Covers façade API</t>
  </si>
  <si>
    <t>CR_ACR</t>
  </si>
  <si>
    <t>OVK data is shared with Accounting Suppliers</t>
  </si>
  <si>
    <t>CR_Downloads</t>
  </si>
  <si>
    <t>CR_gList</t>
  </si>
  <si>
    <t>CR_TCR</t>
  </si>
  <si>
    <t>CRAM</t>
  </si>
  <si>
    <t>Type of data = Request data/Consent data</t>
  </si>
  <si>
    <t>be+nl/Daily Banking Digital First NL/Platform &amp; Enablers/Oasis</t>
  </si>
  <si>
    <t>29-11-22 (EN): Added this asset as it is not included in the original list
CI Alias: Customer Request Authorization Manager</t>
  </si>
  <si>
    <t>CreditBureauService</t>
  </si>
  <si>
    <t>n..a.</t>
  </si>
  <si>
    <t>be+nl/Consumer Loans/Evolution</t>
  </si>
  <si>
    <t>CreditCards-TIBCO-Services</t>
  </si>
  <si>
    <t>CrontoHardwareTokenMeansAPI</t>
  </si>
  <si>
    <t>Aurora Montoya Guillen</t>
  </si>
  <si>
    <t>be+nl/Fraud &amp; Cyber Security NL/Prevention/Wookiee</t>
  </si>
  <si>
    <t>Global</t>
  </si>
  <si>
    <t xml:space="preserve">Cura </t>
  </si>
  <si>
    <t>CustomerContactsAPI</t>
  </si>
  <si>
    <t>be+nl/Assisted channels/PA1_IRIS Platform/CC Top</t>
  </si>
  <si>
    <t>CustomerContentAPI</t>
  </si>
  <si>
    <t>Decom Q1 2023</t>
  </si>
  <si>
    <t>Rein Heddema</t>
  </si>
  <si>
    <t>Bert Weurding</t>
  </si>
  <si>
    <t>CCA passes on data (party, product, agreement and transactional) for distribution to the archive.</t>
  </si>
  <si>
    <t>be+nl/Document &amp; Content Services/Dossier Management/Data Quality and Retention</t>
  </si>
  <si>
    <t>new application to replace: NLArchiveAPI</t>
  </si>
  <si>
    <t>CustomerInboxExperienceAPI</t>
  </si>
  <si>
    <t>be+nl/Digital &amp; Customer Interaction/DiPr SSE/Coyotes</t>
  </si>
  <si>
    <t>CustomerPerformanceService</t>
  </si>
  <si>
    <t>CustomerReporting-Statement&amp;Invoices</t>
  </si>
  <si>
    <t>Jan Willem Heurter</t>
  </si>
  <si>
    <t>be+nl/Payments NL/Products/Statements and invoices</t>
  </si>
  <si>
    <t>CustomerRequestAuthorisationManager</t>
  </si>
  <si>
    <t>CustomerServiceAPI</t>
  </si>
  <si>
    <t>CX_Inspire</t>
  </si>
  <si>
    <t>CX_Inspire_Cloud</t>
  </si>
  <si>
    <t>-</t>
  </si>
  <si>
    <t>CX_INSPIRE-P</t>
  </si>
  <si>
    <t>Harry Aben</t>
  </si>
  <si>
    <t>Inspire passes on data (party, product, agreement and transactional) for distribution to customers and archiving.</t>
  </si>
  <si>
    <t>be+nl/Document &amp; Content Services/Deliver Your Message/Base</t>
  </si>
  <si>
    <t>CX_INSPIRE-P_CLOUD</t>
  </si>
  <si>
    <t>Inspire Cloud is a system for commercial emailing and passes on data (party, product, agreement) for distribution to customers and archiving.</t>
  </si>
  <si>
    <t>DagobertAPI</t>
  </si>
  <si>
    <t>Data on compensations to customers - 2xDagobert CIs for a solution.</t>
  </si>
  <si>
    <t>be+nl/Assisted channels/PA2_Advice/Branch Apps</t>
  </si>
  <si>
    <t>DagobertCalculate</t>
  </si>
  <si>
    <t>Dashboard_Belegging</t>
  </si>
  <si>
    <t>Data Exchange Engine</t>
  </si>
  <si>
    <t>Jos Klompe</t>
  </si>
  <si>
    <t>be+nl/KYC Services NL/IRIS</t>
  </si>
  <si>
    <t>Data Mart Business Lending (P_DM_BLS)</t>
  </si>
  <si>
    <t xml:space="preserve">Data Mart Credit Risk </t>
  </si>
  <si>
    <t>Data Mart Customer Analytics</t>
  </si>
  <si>
    <t>To be connected to GRP 6 months after last SoR is connected (agreement made)</t>
  </si>
  <si>
    <t>Database_RPU</t>
  </si>
  <si>
    <t>Ameet Singh</t>
  </si>
  <si>
    <t>DATALAKE_DBNL_HDP_PROD</t>
  </si>
  <si>
    <t>Decom 2022</t>
  </si>
  <si>
    <t>Dataspace DSPVT</t>
  </si>
  <si>
    <t>DBNL_DM_ACS</t>
  </si>
  <si>
    <t>Paul Schaper</t>
  </si>
  <si>
    <t>Herman Ouwerkerk</t>
  </si>
  <si>
    <t xml:space="preserve">This CI is itself a data lake data mart </t>
  </si>
  <si>
    <t>be+nl/Collections NL/DISCO</t>
  </si>
  <si>
    <t>DBNL_DM_ALM</t>
  </si>
  <si>
    <t>Jack Schilder</t>
  </si>
  <si>
    <t>Kasper Melinga</t>
  </si>
  <si>
    <t>?</t>
  </si>
  <si>
    <t>be+nl/Data Management NL/Finance &amp; regulatory/DIRAC</t>
  </si>
  <si>
    <t>DBNL_DM_BIL_P</t>
  </si>
  <si>
    <t>DBNL_DM_BLS</t>
  </si>
  <si>
    <t>Business lending</t>
  </si>
  <si>
    <t>be+nl/Business lending/Risk &amp; Competitiveness/Reporting</t>
  </si>
  <si>
    <t>DBNL_DM_BSL</t>
  </si>
  <si>
    <t>Tom van Zalen</t>
  </si>
  <si>
    <t>Nico de Vries
Jan Scholma</t>
  </si>
  <si>
    <t>Data consumed from multiple sources to build models for Credit Risk NL</t>
  </si>
  <si>
    <t>be+nl/Data Management NL/Finance &amp; regulatory/4WRD</t>
  </si>
  <si>
    <t>DBNL_DM_CAN</t>
  </si>
  <si>
    <t>CBA: Anna Lakeman-Braas, CLTV: Kees Hoekerd</t>
  </si>
  <si>
    <t>Partly SoR: Mostly System of Copy, however also storing marketing data, and for example data for processes like CBA.
Exchanged across domains, because data of our systems like customer behavior is used across the organization. derived by data uses best option of the list, better: enriched data.</t>
  </si>
  <si>
    <t>be+nl/Digital &amp; Customer Interaction/CI&amp;A NL/United Data Squads</t>
  </si>
  <si>
    <t>DBNL_DM_CAS</t>
  </si>
  <si>
    <t>Jos Diekman</t>
  </si>
  <si>
    <t>Athanassios Drougas, Laurens Pool, Arjan van de Broek</t>
  </si>
  <si>
    <t>be+nl/Data Management NL/Core Products/Meraki</t>
  </si>
  <si>
    <t>DBNL_DM_CDC</t>
  </si>
  <si>
    <t xml:space="preserve">Aydoun, N. (Narjiss) </t>
  </si>
  <si>
    <t>Kort, J. (Jacco) --Credit Card. 
 Schoehuijs, J. (Jessica) - Debit Card</t>
  </si>
  <si>
    <t>Agreement Data, transaction data</t>
  </si>
  <si>
    <t>be+nl/Data Management NL/KYC/VALYRIANS</t>
  </si>
  <si>
    <t>DBNL_DM_CDM</t>
  </si>
  <si>
    <t>Harry Duijn/Marco Li Mandri</t>
  </si>
  <si>
    <t>Femke van den End</t>
  </si>
  <si>
    <t>Data is sent out to customers and Fircosoft</t>
  </si>
  <si>
    <t>DBNL_DM_CHV</t>
  </si>
  <si>
    <t>Jinto Jose</t>
  </si>
  <si>
    <t>Pettie Booji, Arjen van den Broek, Gregory Beirens</t>
  </si>
  <si>
    <t>be+nl/Data Management NL/InteractING/All Blacks</t>
  </si>
  <si>
    <t>DBNL_DM_COM</t>
  </si>
  <si>
    <t>Diepvens, K. (Kristien); Wouter Lut</t>
  </si>
  <si>
    <t>be+nl/Data Management NL/InteractING/Artemis</t>
  </si>
  <si>
    <t>DBNL_DM_CRM</t>
  </si>
  <si>
    <t>Nico de Vries
Ivo Watertor
Jan Scholma</t>
  </si>
  <si>
    <t>DBNL_DM_CSH</t>
  </si>
  <si>
    <t>‎‪Priscilla Pelser</t>
  </si>
  <si>
    <t>be+nl/Data Management NL/KYC/JAGS</t>
  </si>
  <si>
    <t>DBNL_DM_DBS</t>
  </si>
  <si>
    <t>Guido Bosch</t>
  </si>
  <si>
    <t>Gertjan Reinders</t>
  </si>
  <si>
    <t>transaction data</t>
  </si>
  <si>
    <t>DBNL_DM_ESP</t>
  </si>
  <si>
    <t>Bastiaansen, R.J.W. (Rens)</t>
  </si>
  <si>
    <t>DGS Coordinator (Diederick Koolmees interim)</t>
  </si>
  <si>
    <t>For DGS, will be replaced by Esperanto</t>
  </si>
  <si>
    <t>DBNL_DM_FDS</t>
  </si>
  <si>
    <t>Yvonne Albers</t>
  </si>
  <si>
    <t>Michiel Taverne</t>
  </si>
  <si>
    <t>be+nl/Data Management NL/Finance &amp; regulatory/Nirvana</t>
  </si>
  <si>
    <t>DBNL_DM_FRM</t>
  </si>
  <si>
    <t>Adine Wempe Kalff</t>
  </si>
  <si>
    <t>Dyon Groen in t Wout</t>
  </si>
  <si>
    <t>DBNL_DM_INS</t>
  </si>
  <si>
    <t>Tribe Insurance</t>
  </si>
  <si>
    <t>Tim Lebbe / Erik van Beveren</t>
  </si>
  <si>
    <t>DBNL_DM_KRO</t>
  </si>
  <si>
    <t>be+nl/Data Management NL/KYC/Leopards</t>
  </si>
  <si>
    <t>DBNL_DM_KYC</t>
  </si>
  <si>
    <t>Matthias Neuner</t>
  </si>
  <si>
    <t>Edwin de Jager</t>
  </si>
  <si>
    <t>Party, Product, Agreement data, Transaction data. Also data is "transferred outside ING" via Nifi to GCP. Purpose: Outlier detection on customer behaviour</t>
  </si>
  <si>
    <t>DBNL_DM_MRT</t>
  </si>
  <si>
    <t>Multiple DS, main DS: Jochem Kapteijn</t>
  </si>
  <si>
    <t>be+nl/Data Management NL/Core Products/Blues Brothers</t>
  </si>
  <si>
    <t>DBNL_DM_OCR_P</t>
  </si>
  <si>
    <t>DBNL_DM_PAY_P</t>
  </si>
  <si>
    <t>Chiel Keijzer</t>
  </si>
  <si>
    <t>DBNL_DM_PYS</t>
  </si>
  <si>
    <t>Narjiss Aydoun, Guido Bosch</t>
  </si>
  <si>
    <t>Martijn Greuter, Mark Koord</t>
  </si>
  <si>
    <t>Also data is "transferred outside ING" via DDP. Purpose: reconciliation by DUCO</t>
  </si>
  <si>
    <t>DBNL_DM_RRP</t>
  </si>
  <si>
    <t>multiple</t>
  </si>
  <si>
    <t>Party Data, Transaction Data</t>
  </si>
  <si>
    <t>DBNL_DM_RTI</t>
  </si>
  <si>
    <t xml:space="preserve">Deus flow: Karl Van Valckenborgh
PerfDB: Cornelia Coman, Tribe Lead Consumer Loans </t>
  </si>
  <si>
    <t>Deus flow: May Bollaert 
Perfdb flow: Klaas van der Veen</t>
  </si>
  <si>
    <t>Several flows in system, flows to different consumers. Flows do contain logic. Owned by multiple squads</t>
  </si>
  <si>
    <t>DBNL_DM_SAL</t>
  </si>
  <si>
    <t>multiple DS: Dieter de Coninck, Marc Robertson, Alice Gaillard</t>
  </si>
  <si>
    <t>be+nl/Data Management NL/InteractING/Flying Dutchman</t>
  </si>
  <si>
    <t>DBNL_DM_SBC</t>
  </si>
  <si>
    <t>be+nl/Digital Business Banking/CD-NL/klantoverzichten</t>
  </si>
  <si>
    <t>DBNL_DM_SBV</t>
  </si>
  <si>
    <t>DBNL_DM_VIA</t>
  </si>
  <si>
    <t>DBNL_DM_VTB</t>
  </si>
  <si>
    <t>be+nl/Data Management BE/Business Banking/dEUS</t>
  </si>
  <si>
    <t>DBNL_DM_VTX</t>
  </si>
  <si>
    <t>DBNL_DM_XAM_P</t>
  </si>
  <si>
    <t>DBNL_IS_ACS_P</t>
  </si>
  <si>
    <t>be+nl/Data Management BE/Retail Banking/The Gryphons</t>
  </si>
  <si>
    <t>DBNL_IS_BAS</t>
  </si>
  <si>
    <t xml:space="preserve"> Schoehuijs, J. (Jessica)</t>
  </si>
  <si>
    <t>DBNL_IS_CCD</t>
  </si>
  <si>
    <t>DBNL_IS_CHV</t>
  </si>
  <si>
    <t>DBNL_IS_CRB</t>
  </si>
  <si>
    <t>Leone Broekema, Martijn Greuter, Gertjan Reinders,  Wouter van Horssen, Morad Chekchar</t>
  </si>
  <si>
    <t>Check here for details on SOR level</t>
  </si>
  <si>
    <t>DBNL_IS_CRM</t>
  </si>
  <si>
    <t>DBNL_IS_CRP</t>
  </si>
  <si>
    <t>Narjiss Aydoun‎</t>
  </si>
  <si>
    <t>Jan Willem Heurter, Maarten van Gessel</t>
  </si>
  <si>
    <t>DBNL_IS_CSH</t>
  </si>
  <si>
    <t>DBNL_IS_IAM</t>
  </si>
  <si>
    <t>DBNL_IS_INS</t>
  </si>
  <si>
    <t>DBNL_IS_MCA</t>
  </si>
  <si>
    <t>multiple DS: Toon van der Einde,Koole, M.W. (Maurits)</t>
  </si>
  <si>
    <t>DBNL_IS_MKD</t>
  </si>
  <si>
    <t xml:space="preserve">GMDB/ Danny Nijhuis </t>
  </si>
  <si>
    <t>Reinder Willem Hoiting</t>
  </si>
  <si>
    <t>Data from Wholesale banking</t>
  </si>
  <si>
    <t>DBNL_IS_MRT</t>
  </si>
  <si>
    <t>DBNL_IS_OCH</t>
  </si>
  <si>
    <t>Joeri van Raalte </t>
  </si>
  <si>
    <t>DBNL_IS_PPA</t>
  </si>
  <si>
    <t>Adam Walendziewski (NL)
Johan Van Assche (BE)</t>
  </si>
  <si>
    <t>Ariane Swets (NL)
Stijn De Brabander (BE)</t>
  </si>
  <si>
    <t xml:space="preserve">Party, Product, Agreement data, Transaction data. </t>
  </si>
  <si>
    <t>DBNL_IS_SAL</t>
  </si>
  <si>
    <t>Multiple DS: Dieter de Coninck, Marc Robertson, Alice Gaillard</t>
  </si>
  <si>
    <t>DBNL_IS_SOL</t>
  </si>
  <si>
    <t xml:space="preserve">Cornelia Coman, Tribe Lead Consumer Loans </t>
  </si>
  <si>
    <t>IS-SOL stores data from the PCM System (Premium Campaign Management) and from the Legolend system. PCM is the target platform for all campaigns with a premium within ING. Legolend is the credit score engine for consumer lending. The loan application systems for consumer loans (PLOS), Request database (Credit Cards) and limits on current accounts (?) consult Legolend to get approval on a loan application.  The Information Store is only accessable via NPA's for providing data to Datamarts.</t>
  </si>
  <si>
    <t>DBNL_IS_WBS</t>
  </si>
  <si>
    <t>Dennis Rijksen (CDO Wholesale Banking, Mandated Data Distributor on behalf of WB Data Owners)</t>
  </si>
  <si>
    <t>Frederike Esveld, Harro Prins</t>
  </si>
  <si>
    <t>DBNL_OS_FRM</t>
  </si>
  <si>
    <t>DBNL_OS_MED</t>
  </si>
  <si>
    <t>DS&amp;CI/UDS  - Lakeman-Braas, A.M. (Anna)
Mortgages NL - Folkert van der Ploeg</t>
  </si>
  <si>
    <t>Marcel Koot/Nico de Vries</t>
  </si>
  <si>
    <t>Contains GEO data with value of houses, all 3rd party data (kadaster...)</t>
  </si>
  <si>
    <t>DBNL_OS_PTS</t>
  </si>
  <si>
    <t>Mike van der Houwen‬</t>
  </si>
  <si>
    <t>Gerie Ruiter‬</t>
  </si>
  <si>
    <t>Post transaction Data</t>
  </si>
  <si>
    <t>DBNL_OS_SSA</t>
  </si>
  <si>
    <t>N/A - asset non operational</t>
  </si>
  <si>
    <t>DBNL_OS_WUB</t>
  </si>
  <si>
    <t>Robbert ten Horre</t>
  </si>
  <si>
    <t>DBNL_SB_CRD</t>
  </si>
  <si>
    <t>Maxence Lavalle</t>
  </si>
  <si>
    <t>DBNL_SB_SAL</t>
  </si>
  <si>
    <t>Sten Pijloo</t>
  </si>
  <si>
    <t xml:space="preserve">- Data ownership is not possible to fill in this excel. We use a lot of different sources, with all own data owners and stewards. We are only owner of some aggrigated facts we create. </t>
  </si>
  <si>
    <t>be+nl/Retail Advice HK NL/Business Development/Rapportage &amp; Analyse</t>
  </si>
  <si>
    <t>DBNL_SL_CHV</t>
  </si>
  <si>
    <t>DBNL_SL_CIM</t>
  </si>
  <si>
    <t>DBZ Savings and Current Account Interest</t>
  </si>
  <si>
    <t>DBZ Savings and Goals Inquiry</t>
  </si>
  <si>
    <t>Goal Database
Type of data = Request data</t>
  </si>
  <si>
    <t>DBZ Savings Open Close</t>
  </si>
  <si>
    <t>be+nl/Daily Banking Digital First NL/IL/PS &amp; CA/Heisenberg - Sensei</t>
  </si>
  <si>
    <t>DBZ_CCC_Savings</t>
  </si>
  <si>
    <t>PGS database for Savings 
Type of data= Request data
Will be replaced by ARD in the future</t>
  </si>
  <si>
    <t>DBZ_CCC_SELMA_P</t>
  </si>
  <si>
    <t>dbzsavingsmeapi</t>
  </si>
  <si>
    <t>DCCINGNLATM</t>
  </si>
  <si>
    <t>DebitCardsComponents</t>
  </si>
  <si>
    <t>DeceasedManagement</t>
  </si>
  <si>
    <t>be+nl/Daily Banking Digital First NL/Deceased &amp; Seizures/Nirvana</t>
  </si>
  <si>
    <t>DecisionEngine</t>
  </si>
  <si>
    <t>Only data needed to dismiss or snooze Insights is temporarely stored, no further data about Insights, that is stored at DM_CAN.</t>
  </si>
  <si>
    <t>be+nl/Digital &amp; Customer Interaction/CI&amp;A NL/Pie</t>
  </si>
  <si>
    <t>Only stores data for a limited period of time, used for (near) real time Insights</t>
  </si>
  <si>
    <t>Declaration_QI</t>
  </si>
  <si>
    <t>DerivativeReconciliation</t>
  </si>
  <si>
    <t>DetAnLorocontr</t>
  </si>
  <si>
    <t>DetAnNostrocont</t>
  </si>
  <si>
    <t>DevelopING SharePoint</t>
  </si>
  <si>
    <t>Digi-corner  Digital Signage</t>
  </si>
  <si>
    <t>Digi-Corner Digital Signage</t>
  </si>
  <si>
    <t>Maarten Post</t>
  </si>
  <si>
    <t>Wim Heinstra</t>
  </si>
  <si>
    <t>be+nl/Branches NL/IT Boys</t>
  </si>
  <si>
    <t>Digi-Corner Self Service Kiosk</t>
  </si>
  <si>
    <t>Digi-cornerSelf Service Kiosk</t>
  </si>
  <si>
    <t>DigitalAddressAPI</t>
  </si>
  <si>
    <t>be+nl/Digital Business Banking/CD-NL/Cake</t>
  </si>
  <si>
    <t>no</t>
  </si>
  <si>
    <t>Direct Lease [P]</t>
  </si>
  <si>
    <t>Vincent van den Houten</t>
  </si>
  <si>
    <t>Ihsan çakir</t>
  </si>
  <si>
    <t>Kasper van der Linden</t>
  </si>
  <si>
    <t>be+nl/Lease/Platform Squad Lease</t>
  </si>
  <si>
    <t>DM KYC - data</t>
  </si>
  <si>
    <t xml:space="preserve">
note from Dnyanesh:Owned by Data Management, so its responsibility of DM Area</t>
  </si>
  <si>
    <t>DM_ACS</t>
  </si>
  <si>
    <t>DM_PPM</t>
  </si>
  <si>
    <t>Nanne Koopmans</t>
  </si>
  <si>
    <t>be+nl/Data Management NL/InteractING/Spot On 101</t>
  </si>
  <si>
    <t>DNB9006_MC</t>
  </si>
  <si>
    <t>nvt</t>
  </si>
  <si>
    <t>Please delete this item, is no asset</t>
  </si>
  <si>
    <t>be+nl/Payments/Office Tooling</t>
  </si>
  <si>
    <t>Documentum (bevestigings- en afwijsbrieven die naar de klant gestuurd worden)</t>
  </si>
  <si>
    <t>MIA Exception - Not Owned by DB &amp; DF</t>
  </si>
  <si>
    <t>Documentum-app</t>
  </si>
  <si>
    <t>Damien DEMELENNE</t>
  </si>
  <si>
    <t>Harald den Ouden</t>
  </si>
  <si>
    <t>tbd</t>
  </si>
  <si>
    <t>Type of data: centralised Document Management platform WB used in customer onboarding, product onboarding and operational (back-office) processes. Receives also public documents from S&amp;P and Moody's
Data Owner/Data Steward(s): since multiple business are involved the data is owned by each business on cabinet level.</t>
  </si>
  <si>
    <t>be+nl/Document &amp; Content Services/Dossier Management/Infinite</t>
  </si>
  <si>
    <t xml:space="preserve">door de kantoor ingestuurde PDF's voor openen zakelijke rekening </t>
  </si>
  <si>
    <t>door de klant ingestuurde PDF's voor openen derdengelden rek</t>
  </si>
  <si>
    <t>door de klant ingestuurde PDF's voor openen G rek</t>
  </si>
  <si>
    <t>door de klant ingestuurde PDF's voor openen VVR rek</t>
  </si>
  <si>
    <t>door de klant ingestuurde PDF's voor opheffingsverzoeken</t>
  </si>
  <si>
    <t>DPS 0120 grk part in opheffing brengen</t>
  </si>
  <si>
    <t>DPS 0122 grk part saldo verrekenen</t>
  </si>
  <si>
    <t>DPS 0123 grk part verrekening fiat</t>
  </si>
  <si>
    <t>DPS 0125 grk part beeindigen</t>
  </si>
  <si>
    <t>DPS 0330 grk zkl in opheffing brengen-beh</t>
  </si>
  <si>
    <t>DPS 0331 grk zkl in opheffing brengen-fia</t>
  </si>
  <si>
    <t>DPS 0332 grk zkl opheffen herstellen</t>
  </si>
  <si>
    <t>DPS 0333 grk zkl beeindigen</t>
  </si>
  <si>
    <t>DPS 0334 grk zkl saldo verrekenen-beh</t>
  </si>
  <si>
    <t>DPS 0343 GRK ZKL Opening BEHEREN</t>
  </si>
  <si>
    <t>DPS 0417 GRK ZKL OPENEN BEHANDELEN SCHR</t>
  </si>
  <si>
    <t>DPS 0418 GRK ZKL Openen FIATEREN</t>
  </si>
  <si>
    <t>DPS 0431 GRK ZKL Openen behandelen telef</t>
  </si>
  <si>
    <t>DPS 115</t>
  </si>
  <si>
    <t>DPS 117</t>
  </si>
  <si>
    <t>DPS 4020 GRK Part Overstapservice aanvr</t>
  </si>
  <si>
    <t>DPS 4021 GRK PART OVERSTAPSERVICE BEHEER</t>
  </si>
  <si>
    <t>DPS 4022 GRK PRODUCTEN INTR NAV OVERSTAP</t>
  </si>
  <si>
    <t>DPS 4023 GRK PART HERINNERINGBRIEF AANM</t>
  </si>
  <si>
    <t>DPS0335 grk zkl saldo verrekenen-fiat</t>
  </si>
  <si>
    <t>DPS160</t>
  </si>
  <si>
    <t>decom in Q2 2020</t>
  </si>
  <si>
    <t>DPS461</t>
  </si>
  <si>
    <t>DSA</t>
  </si>
  <si>
    <t>Decommissioned</t>
  </si>
  <si>
    <t>DSB_I</t>
  </si>
  <si>
    <t>Digital Shoebox is an application that supports Savings journeys e.g. pay-out of legacy savings products like Spaarbankboekjes. Indefinite retention period due to agreements with other fin. institutions and NVB.
Type of data: Operational business process data</t>
  </si>
  <si>
    <t>be+nl/Daily Banking Digital First NL/IL/PS &amp; CA/FEBO Specials</t>
  </si>
  <si>
    <t>Dukers &amp; Baelemans</t>
  </si>
  <si>
    <t>DuplicateChecker</t>
  </si>
  <si>
    <t>Anurag Mishra</t>
  </si>
  <si>
    <t>DWT-Archief_P</t>
  </si>
  <si>
    <t>DWT archive has been decommissioned on 19th of July 2022. Milan Staalenhoef
Not operational - To evaluate with Koos or Theo to if the data is still present or already moved to GRP</t>
  </si>
  <si>
    <t>Ebeslagen</t>
  </si>
  <si>
    <t>eBeslagen_[P]</t>
  </si>
  <si>
    <t>be+nl/Daily Banking Digital First NL/Deceased &amp; Seizures/FooFighters</t>
  </si>
  <si>
    <t>EBI_ANA</t>
  </si>
  <si>
    <t>No official DS, PO: Sophie Demey</t>
  </si>
  <si>
    <t>Partly SoR: By performing analytical research no new data is created, but data is combined, that can be seen as SoR data. For example creating data that can be used for a model.
Exchanged across domains, because data of our systems like customer behavior is used across the organization. derived by data uses best option of the list, better: combined data.</t>
  </si>
  <si>
    <t>be+nl/Digital &amp; Customer Interaction/CI&amp;A BE/The Thunderbirds</t>
  </si>
  <si>
    <t>Is fed via DM_CAN and other datamarts</t>
  </si>
  <si>
    <t>EC4S_[P]</t>
  </si>
  <si>
    <t>asset doesn't contain or process data, external application</t>
  </si>
  <si>
    <t>EECI</t>
  </si>
  <si>
    <t>EKIP [P]</t>
  </si>
  <si>
    <t>Michiel van Hes</t>
  </si>
  <si>
    <t>mainly agreement data but also party data</t>
  </si>
  <si>
    <t>be+nl/Lease/Contract Administration</t>
  </si>
  <si>
    <t>E-Lease [P]</t>
  </si>
  <si>
    <t>eMandates_Routing_Service</t>
  </si>
  <si>
    <t>eMandates_Routing_Service (external)</t>
  </si>
  <si>
    <t>Adriënne Kapiteijn</t>
  </si>
  <si>
    <t>be+nl/Payments NL/Products/iDeal platform</t>
  </si>
  <si>
    <t>emission control</t>
  </si>
  <si>
    <t>is Front End voor Cassandra database</t>
  </si>
  <si>
    <t>EMS_BPAD</t>
  </si>
  <si>
    <t>be+nl/Digital Business Banking/CD-NL/DRIMS</t>
  </si>
  <si>
    <t>EMS_PMDM</t>
  </si>
  <si>
    <t>Energie Monitoring System (EMS)</t>
  </si>
  <si>
    <t>Rene Bijlenga</t>
  </si>
  <si>
    <t>Ben jansen</t>
  </si>
  <si>
    <t>EnrollmentAPI</t>
  </si>
  <si>
    <t>EPOS</t>
  </si>
  <si>
    <t>Chris Boosman</t>
  </si>
  <si>
    <t>Updated:
Asset Owner from Josca van de Rijt - van Roy to Chris Boosman.
DO and DS is Gertjan Reinders
Type of Data: Product and Pricing.</t>
  </si>
  <si>
    <t>be+nl/CoE Pricing &amp; Value Creation/Akropolis</t>
  </si>
  <si>
    <t xml:space="preserve">pricing department seized to exist, that’s why the asset was transferred to Daily Banking. GRP connection of EPOS scheduled in 2027. Approved by Data Council 28/11/2022. </t>
  </si>
  <si>
    <t>Equens overstapservice API</t>
  </si>
  <si>
    <t>ERIS_[P]</t>
  </si>
  <si>
    <t>be+nl/Collections NL/Janus</t>
  </si>
  <si>
    <t>EuHReka_APP</t>
  </si>
  <si>
    <t>Europort Plus</t>
  </si>
  <si>
    <t>Peter van den Berg</t>
  </si>
  <si>
    <t>also agreement data</t>
  </si>
  <si>
    <t>be+nl/Investments/Securities</t>
  </si>
  <si>
    <t>Europort_Plus_[P]</t>
  </si>
  <si>
    <t>Tranche 3</t>
  </si>
  <si>
    <t>EvaluationBridge</t>
  </si>
  <si>
    <t>Jacques Schram</t>
  </si>
  <si>
    <t>Martijn Aikema</t>
  </si>
  <si>
    <t>be+nl/Mortgages NL/Origination/Porthos</t>
  </si>
  <si>
    <t>EX_Ante</t>
  </si>
  <si>
    <t>Exact [P]</t>
  </si>
  <si>
    <t>Peter Pollet</t>
  </si>
  <si>
    <t>be+nl/Lease/Lease Data &amp; Reporting</t>
  </si>
  <si>
    <t>Exact Financials Enterprise [P]</t>
  </si>
  <si>
    <t>Natasja Lek</t>
  </si>
  <si>
    <t>be+nl/ComFin/Factoring Kernel</t>
  </si>
  <si>
    <t>ExperimentAPI</t>
  </si>
  <si>
    <t>ExpirationTool</t>
  </si>
  <si>
    <t>External_Application_CreditCards-SIA</t>
  </si>
  <si>
    <t>Jacco Kort</t>
  </si>
  <si>
    <t>SIA is the credit card processing partner and system of records. They offer a number of web based applications to manage the credit cards product.</t>
  </si>
  <si>
    <t>be+nl/Payments NL/Cards/Fulfillment</t>
  </si>
  <si>
    <t>under investigation - 7 ansd  10 years</t>
  </si>
  <si>
    <t>ExternalAgreementsAggregation</t>
  </si>
  <si>
    <t>be+nl/Digital &amp; Customer Interaction/DiPr SSE/Ivy</t>
  </si>
  <si>
    <t>F9006CreditCard</t>
  </si>
  <si>
    <t>FA_Recon</t>
  </si>
  <si>
    <t>FaceMeansAPI</t>
  </si>
  <si>
    <t>FaceScanMeansAPI</t>
  </si>
  <si>
    <t>Joni Gunneweg</t>
  </si>
  <si>
    <t>be+nl/Fraud &amp; Cyber Security NL/Prevention/Rebel Alliance</t>
  </si>
  <si>
    <t>Factor-Link</t>
  </si>
  <si>
    <t>Contract &amp; Transaction data, now only in WB Data Lake</t>
  </si>
  <si>
    <t>Factset_[P]</t>
  </si>
  <si>
    <t>Fair_Value</t>
  </si>
  <si>
    <t>No formal Data Steward</t>
  </si>
  <si>
    <t>FAS_Int_Calc_Iss_Dep_FX</t>
  </si>
  <si>
    <t>Gerdien Lindhout</t>
  </si>
  <si>
    <t>not longer applicable, will be removed from CMDB</t>
  </si>
  <si>
    <t>FAS_Prov_Calc_MWG</t>
  </si>
  <si>
    <t>Martin Verkerk</t>
  </si>
  <si>
    <t>FAS_Recon_HPAM_FAR</t>
  </si>
  <si>
    <t>Fatima Bouali</t>
  </si>
  <si>
    <t>naming will be adjusted</t>
  </si>
  <si>
    <t>FAS_Reconc_OFA_FAR</t>
  </si>
  <si>
    <t>Rene van Putten</t>
  </si>
  <si>
    <t>FAS_Res_Revaluation</t>
  </si>
  <si>
    <t>FAS_Saldo_Analysis</t>
  </si>
  <si>
    <t>Benny Verbiest</t>
  </si>
  <si>
    <t>FCRM</t>
  </si>
  <si>
    <t xml:space="preserve"> - RR by design</t>
  </si>
  <si>
    <t>FCS_NIFI</t>
  </si>
  <si>
    <t>Ali Al Sawad</t>
  </si>
  <si>
    <t>be+nl/Fraud &amp; Cyber Security NL/Detection/Risk Data Squad</t>
  </si>
  <si>
    <t>FCS_NIFI_Fraud</t>
  </si>
  <si>
    <t>Ali Al sawad</t>
  </si>
  <si>
    <t>FCS_NiFi_XTC</t>
  </si>
  <si>
    <t>An interface transporting data, not generating new data.</t>
  </si>
  <si>
    <t>FCSM</t>
  </si>
  <si>
    <t>FDW (Factoring Data Warehouse)</t>
  </si>
  <si>
    <t>Wichert van den Hoorn</t>
  </si>
  <si>
    <t>be+nl/ComFin/Magnifactors</t>
  </si>
  <si>
    <t>FEBO</t>
  </si>
  <si>
    <t>Febo_AP-05494_001</t>
  </si>
  <si>
    <t>Type of data= Request data/Operational business process data</t>
  </si>
  <si>
    <t>FeedbackAPI</t>
  </si>
  <si>
    <t>be+nl/Digital &amp; Customer Interaction/DiPr SSE/Feedback</t>
  </si>
  <si>
    <t>[10/24 12:49 PM] Roumans, J.P.S. (Sebastiaan)
Feedback and gSurveyAPI are planned to be integrated in GRP in 2022</t>
  </si>
  <si>
    <t>Feniks</t>
  </si>
  <si>
    <t>FIAT_RPL</t>
  </si>
  <si>
    <t>be+nl/CoreBanking/WCA</t>
  </si>
  <si>
    <t>FIATOVK_RPL</t>
  </si>
  <si>
    <t>Fiatvoorwaardentool</t>
  </si>
  <si>
    <t>Oscar Scheeper</t>
  </si>
  <si>
    <t>Harm Jongedijk</t>
  </si>
  <si>
    <t>Decom 2022 as per Scheeper, O. (Oscar) &lt;Oscar.Scheeper@ing.com&gt;</t>
  </si>
  <si>
    <t>be+nl/Asset Based Finance/Office tooling</t>
  </si>
  <si>
    <t>Financieringscheck</t>
  </si>
  <si>
    <t>F: manual deletion button; G: currently 24 months, to be changed into 12 months by 1/12/2022</t>
  </si>
  <si>
    <t>Fincal</t>
  </si>
  <si>
    <t>be+nl/Lease/The Order of the Holy Flow</t>
  </si>
  <si>
    <t>FINREPCollat</t>
  </si>
  <si>
    <t>FINREPCollCF</t>
  </si>
  <si>
    <t>FINREPCollMrtg</t>
  </si>
  <si>
    <t>FINREPCredRisk</t>
  </si>
  <si>
    <t>Fircosoft</t>
  </si>
  <si>
    <t>FIRI_OFSAA_UKBEACON</t>
  </si>
  <si>
    <t>Tine Puttenaers</t>
  </si>
  <si>
    <t>Philippe Stroobandt</t>
  </si>
  <si>
    <t>be+nl/Finance &amp; Risk Support Chain/Tech/GS/F&amp;R Tribe Support (FWK)</t>
  </si>
  <si>
    <t>Floor</t>
  </si>
  <si>
    <t>Floor App</t>
  </si>
  <si>
    <t>Dragos Ion</t>
  </si>
  <si>
    <t>Floortje</t>
  </si>
  <si>
    <t>Flowix</t>
  </si>
  <si>
    <t>be+nl/Assisted channels/PA3_PhCh NL/Business Support Applications</t>
  </si>
  <si>
    <t>FMU_MSH_Templ</t>
  </si>
  <si>
    <t>Vlad Kogan</t>
  </si>
  <si>
    <t>FMU_Template</t>
  </si>
  <si>
    <t>ForceDataStore_P</t>
  </si>
  <si>
    <t>Force-hypotheken</t>
  </si>
  <si>
    <t>Patrick Huisma</t>
  </si>
  <si>
    <t>also product data for existing customers</t>
  </si>
  <si>
    <t>be+nl/Mortgages NL/MORTG_AANVRAAG</t>
  </si>
  <si>
    <t xml:space="preserve">We will be going back to the Data Council to discuss this alternative plan in January 2023. </t>
  </si>
  <si>
    <t>FR_Analysis</t>
  </si>
  <si>
    <t>Fraud Casemanagement</t>
  </si>
  <si>
    <t>Marco Visser</t>
  </si>
  <si>
    <t>be+nl/Fraud &amp; Cyber Security NL/Detection/Gryffindor</t>
  </si>
  <si>
    <t xml:space="preserve">Following GRP / See issue_action: MST-GRR-CTL-002_I444195820_A10 (issue closed). Different schemes for data deletion exists (and are approved with data owners). Data is soft deleted. </t>
  </si>
  <si>
    <t>Fraud_ActionExecutor</t>
  </si>
  <si>
    <t>Fraud_Cyber_Data_Analytics_Platform</t>
  </si>
  <si>
    <t>This application will be decom in Q4 2022</t>
  </si>
  <si>
    <t>Decom planned (Q3 2022)</t>
  </si>
  <si>
    <t>FrontendConfigAPI</t>
  </si>
  <si>
    <t>be+nl/Assisted channels/PA1_IRIS Platform/One4All</t>
  </si>
  <si>
    <t>FT SCHIL-AP-01382-001</t>
  </si>
  <si>
    <t>FundsAcceptCheck</t>
  </si>
  <si>
    <t>FundsControl</t>
  </si>
  <si>
    <t>identical to FundsAcceptCheck</t>
  </si>
  <si>
    <t>Fundsettle_Browser_[P]</t>
  </si>
  <si>
    <t>FWP(P)</t>
  </si>
  <si>
    <t>31-12-2021</t>
  </si>
  <si>
    <t>Asset is decommisioned</t>
  </si>
  <si>
    <t>gAccountRequestDatabaseAPI</t>
  </si>
  <si>
    <t>be+nl/Daily Banking Digital First NL/Platform &amp; Enablers/FalconX</t>
  </si>
  <si>
    <t>gAcctsInqAPI</t>
  </si>
  <si>
    <t>gACRRegisterAgreementsAPI</t>
  </si>
  <si>
    <t>gAdditionalTransactionInfoAPI</t>
  </si>
  <si>
    <t>gAddressBookAPI</t>
  </si>
  <si>
    <t>be+nl/Payments NL/Products/Crafty Unicorns</t>
  </si>
  <si>
    <t>gAddressesApi</t>
  </si>
  <si>
    <t>gAdminPayContrSV</t>
  </si>
  <si>
    <t>gAdvisoryMeetingsAPI</t>
  </si>
  <si>
    <t xml:space="preserve">Records of ING advisors and their availability </t>
  </si>
  <si>
    <t>gApprovalCustomerAssistedAPI</t>
  </si>
  <si>
    <t>Jan-Bas Pietersen</t>
  </si>
  <si>
    <t>be+nl/Fraud &amp; Cyber Security NL/Prevention/The Force</t>
  </si>
  <si>
    <t>gApprovalCustomerAssistentAPI</t>
  </si>
  <si>
    <t>gAssetsWA</t>
  </si>
  <si>
    <t>gAuthorizerAPI</t>
  </si>
  <si>
    <t>gAuthzMgmtAPI</t>
  </si>
  <si>
    <t>gBillingapi</t>
  </si>
  <si>
    <t>be+nl/Daily Banking Digital First NL/IL/Billing/Q Branch</t>
  </si>
  <si>
    <t>gBKRClientAPI_Provider</t>
  </si>
  <si>
    <t>gBKRGatewayAPI_Provider</t>
  </si>
  <si>
    <t>gBranchOfficeAPI</t>
  </si>
  <si>
    <t>Information about ING Branch offices</t>
  </si>
  <si>
    <t>be+nl/Assisted channels/PA2_Assisted Portal/Nile</t>
  </si>
  <si>
    <t>gBusinessFinancingAPI</t>
  </si>
  <si>
    <t>be+nl/Business lending/Product Engines</t>
  </si>
  <si>
    <t>gCalendarsAPI</t>
  </si>
  <si>
    <t>Appointments between customers and ING advisors</t>
  </si>
  <si>
    <t>gCampaignsAPI</t>
  </si>
  <si>
    <t>gCDS4OLiveWA</t>
  </si>
  <si>
    <t>gCDS4RLiveWA</t>
  </si>
  <si>
    <t>gCDSUploader</t>
  </si>
  <si>
    <t>gChangeAccountAPI</t>
  </si>
  <si>
    <t>gCheckResponseSV</t>
  </si>
  <si>
    <t>gCMS</t>
  </si>
  <si>
    <t>gCommissionAPI</t>
  </si>
  <si>
    <t>Will be decommed sept 2022</t>
  </si>
  <si>
    <t>gContactingAPI</t>
  </si>
  <si>
    <t>gContactingBatchAPI</t>
  </si>
  <si>
    <t>gContactingCallFlowAPI</t>
  </si>
  <si>
    <t>gContactingOnlineAPI</t>
  </si>
  <si>
    <t>gContactingStatisticsAPI</t>
  </si>
  <si>
    <t>gContactingTelephonyAPI</t>
  </si>
  <si>
    <t>gContentLiveAPI</t>
  </si>
  <si>
    <t>gCourtesyAPI</t>
  </si>
  <si>
    <t>Information about courtesy/compensation to customers (In the event of inconvenience/financial loss)</t>
  </si>
  <si>
    <t>GCP</t>
  </si>
  <si>
    <t>To be analyzed with PO</t>
  </si>
  <si>
    <t>gCreditcardStatementsSV</t>
  </si>
  <si>
    <t>gCurrAcctMgmtAPI</t>
  </si>
  <si>
    <t>gCurrAcctsInqAPI</t>
  </si>
  <si>
    <t>gCustomerContactsAPI</t>
  </si>
  <si>
    <t>gCustomerInboxAPI</t>
  </si>
  <si>
    <t>gCustomerRequestAPI</t>
  </si>
  <si>
    <t>gDeveloperAcademy</t>
  </si>
  <si>
    <t>ESEN SAYGIVAR</t>
  </si>
  <si>
    <t>Maartje Geven</t>
  </si>
  <si>
    <t>be+nl/Digital &amp; Customer Interaction/Di NL/sYnergY</t>
  </si>
  <si>
    <t>gDigiArchAPI</t>
  </si>
  <si>
    <t>Suresh Iyyappan</t>
  </si>
  <si>
    <t>Will be decommed end of 2022</t>
  </si>
  <si>
    <t>be+nl/Document &amp; Content Services/Deliver Your Message/Hclix</t>
  </si>
  <si>
    <t>Decom Q4 2022</t>
  </si>
  <si>
    <t xml:space="preserve">gDigitalAdviceOrchestrationAPI </t>
  </si>
  <si>
    <t>gDigitizationCustomerSupportApi</t>
  </si>
  <si>
    <t>GDMS</t>
  </si>
  <si>
    <t>GDMS_[P]</t>
  </si>
  <si>
    <t>Saurabh Kherdekar</t>
  </si>
  <si>
    <t>This is a system of copy for the party, agreement and transactional data as the lifecycle is managed in the productsytems e.g. mortgages. We don't know if it is also a system of record. We add data e.g. documentnumber and timestamp of insertion in the archive.</t>
  </si>
  <si>
    <t>be+nl/Document &amp; Content Services/Dossier Management/Baseline</t>
  </si>
  <si>
    <t>GDOS-P</t>
  </si>
  <si>
    <t>Dave Nishit</t>
  </si>
  <si>
    <t>be+nl/Document &amp; Content Services/Deliver Your Message/Guardians</t>
  </si>
  <si>
    <t>gDroSV</t>
  </si>
  <si>
    <t>Gebouwen Beheer Systeem (GBS)</t>
  </si>
  <si>
    <t>Vincent Geluk</t>
  </si>
  <si>
    <t>gEventToNotificationSV</t>
  </si>
  <si>
    <t>gFinancialPositionsAPI</t>
  </si>
  <si>
    <t>gFrontEndDigitalBank</t>
  </si>
  <si>
    <t>be+nl/Digital &amp; Customer Interaction/DiPr P&amp;C/Back to the feature</t>
  </si>
  <si>
    <t>gFrontEndLoyaltyShop</t>
  </si>
  <si>
    <t>be+nl/Daily Banking Digital First NL/IL/Loyalty/Loyalty IT</t>
  </si>
  <si>
    <t>gFuflfillmentEngine</t>
  </si>
  <si>
    <t>gGetChallengeSV</t>
  </si>
  <si>
    <t>gIncassoDebtorAPI</t>
  </si>
  <si>
    <t>gIndividualsDirectAPI</t>
  </si>
  <si>
    <t>be+nl/Daily Banking Digital First NL/O&amp;A/Mobile Onboarding/Galliers</t>
  </si>
  <si>
    <t>gIndividualsManagementAPI</t>
  </si>
  <si>
    <t>gInquireSamAPI</t>
  </si>
  <si>
    <t>gInternetUserMgtSV</t>
  </si>
  <si>
    <t>gInvoicesSV</t>
  </si>
  <si>
    <t>gkijkglasWA</t>
  </si>
  <si>
    <t>be+nl/Assisted channels/PA2_Portal Foundation/Kijkglas</t>
  </si>
  <si>
    <t>gLendingBackendAPI</t>
  </si>
  <si>
    <t>gLisacontentWA</t>
  </si>
  <si>
    <t>gListBalancesAPI</t>
  </si>
  <si>
    <t>Global Inbox Services</t>
  </si>
  <si>
    <t>Thees Brons</t>
  </si>
  <si>
    <t>Messages in the inbox are only accesible for the customer, he/she can delete the message. We don't know if it is a system of record. We do add data e.g. the inbox-id to the message.</t>
  </si>
  <si>
    <t>be+nl/Document &amp; Content Services/Deliver Your Message/Obelix</t>
  </si>
  <si>
    <t>GlobalMobileTokenMeansAPI</t>
  </si>
  <si>
    <t>gLogCredMgtAPI</t>
  </si>
  <si>
    <t>gLoginCredMgtAPI</t>
  </si>
  <si>
    <t>gMailAPI</t>
  </si>
  <si>
    <t>GMS_RPL</t>
  </si>
  <si>
    <t>No data stored</t>
  </si>
  <si>
    <t>be+nl/CoreBanking/GMS</t>
  </si>
  <si>
    <t>gNotificationUserPrefsAPI</t>
  </si>
  <si>
    <t>goaldatabase</t>
  </si>
  <si>
    <t>application doesn't send data and deletes it way before any retention starts, it's in the MIA under exception 4
Asset is planned to be decomissioned</t>
  </si>
  <si>
    <t>gOrderEnvelopesAPI</t>
  </si>
  <si>
    <t>be+nl/Payments NL/Products/SanMiquel</t>
  </si>
  <si>
    <t>gOrderStatusAPI</t>
  </si>
  <si>
    <t>gOrganisationManagementAPI</t>
  </si>
  <si>
    <t>gPaperStatementsSV</t>
  </si>
  <si>
    <t>gPartiesFiscalCountriesAPI</t>
  </si>
  <si>
    <t>Marieke Bragt</t>
  </si>
  <si>
    <t>be+nl/KYC Services NL/Donar</t>
  </si>
  <si>
    <t>gPayContrInformSV</t>
  </si>
  <si>
    <t>Has been decommed</t>
  </si>
  <si>
    <t>GPMS</t>
  </si>
  <si>
    <t>GPMS-P</t>
  </si>
  <si>
    <t>Alexander de Graaff</t>
  </si>
  <si>
    <t>GPMS passes on data (party, product, agreement and transactional) for distribution to customers on paper.</t>
  </si>
  <si>
    <t>be+nl/Document &amp; Content Services/Deliver Your Message/Paper &amp; Send</t>
  </si>
  <si>
    <t>gPrintAPI</t>
  </si>
  <si>
    <t>gProperAPI</t>
  </si>
  <si>
    <t>gProperExpWA</t>
  </si>
  <si>
    <t>gProperWA</t>
  </si>
  <si>
    <t>gPRTAutoAnalysisTCS</t>
  </si>
  <si>
    <t>be+nl/NL Engineering Enablement/Productie readiness team</t>
  </si>
  <si>
    <t>gRegistrationMobileCardApi</t>
  </si>
  <si>
    <t>gRepArrManagementAPI</t>
  </si>
  <si>
    <t>gRestrictionsAPI</t>
  </si>
  <si>
    <t>gRingoCCSWA</t>
  </si>
  <si>
    <t>Grootboek Buitenland</t>
  </si>
  <si>
    <t>gRudiWA</t>
  </si>
  <si>
    <t>Not operational - decomissioned early 2021</t>
  </si>
  <si>
    <t>gSavingsArrangementsAPI</t>
  </si>
  <si>
    <t>gSavingsProductsAPI</t>
  </si>
  <si>
    <t>gSearchTransactionsSV</t>
  </si>
  <si>
    <t>gSesamTanMgmtAPI</t>
  </si>
  <si>
    <t>gSpectingularPrdC</t>
  </si>
  <si>
    <t>be+nl/Digital &amp; Customer Interaction/Di NL/AngularJS</t>
  </si>
  <si>
    <t>gSpectingularPrdO</t>
  </si>
  <si>
    <t>gSpectingularPrdR</t>
  </si>
  <si>
    <t>gStatementInfoAPI</t>
  </si>
  <si>
    <t>gStatementOfFeesBeSV</t>
  </si>
  <si>
    <t>gStatementOfFeesSV</t>
  </si>
  <si>
    <t>gSurveyAPI</t>
  </si>
  <si>
    <t xml:space="preserve">[10/24 12:49 PM] Roumans, J.P.S. (Sebastiaan)
Feedback and gSurveyAPI are planned to be integrated in GRP in 2022
</t>
  </si>
  <si>
    <t>gSwitchbankAPI</t>
  </si>
  <si>
    <t>be+nl/Daily Banking Digital First NL/Business Journeys/Genesis</t>
  </si>
  <si>
    <t>gTangoAdminSV</t>
  </si>
  <si>
    <t>Decom planned (Q2 2022)</t>
  </si>
  <si>
    <t>gTokenizationEventApi</t>
  </si>
  <si>
    <t>gTokenizationManagementApi</t>
  </si>
  <si>
    <t>Lindy Volkerts</t>
  </si>
  <si>
    <t>Bernard Faber</t>
  </si>
  <si>
    <t>Tokens + LCM on tokens</t>
  </si>
  <si>
    <t>be+nl/Payments NL/Cards/Mobile Payment</t>
  </si>
  <si>
    <t>GUSCAN</t>
  </si>
  <si>
    <t>Sander Plantenga</t>
  </si>
  <si>
    <t>Guscan is processing incoming mail (both digitally as via post). The documents are scanned, recognized and indexed for further processing by several Business Units, or directly sent to the digital archive.</t>
  </si>
  <si>
    <t>be+nl/Document &amp; Content Services/Intelligent Automation/Superflow</t>
  </si>
  <si>
    <t>gWalletServerApi</t>
  </si>
  <si>
    <t>HaCloud</t>
  </si>
  <si>
    <t>No data stored, technical application</t>
  </si>
  <si>
    <t>be+nl/CoreBanking/HaCloud</t>
  </si>
  <si>
    <t>Hadoop</t>
  </si>
  <si>
    <t>Decommissioning process ongoing</t>
  </si>
  <si>
    <t>Halito</t>
  </si>
  <si>
    <t>HDN-SaaS</t>
  </si>
  <si>
    <t>Falco Vriesekoop</t>
  </si>
  <si>
    <t>Heatmap (ALE) Calculator (EUC)</t>
  </si>
  <si>
    <t>Patrick de Haan</t>
  </si>
  <si>
    <t>Data is used for NFRD Heatmap Score calculation for DB NL.</t>
  </si>
  <si>
    <t>Helix</t>
  </si>
  <si>
    <t>HEMA_[P]</t>
  </si>
  <si>
    <t>Milan Staalenhoef</t>
  </si>
  <si>
    <t>Milan Staalenhoef is the new Asset Owner (for the mean time) replacing Tom Bettelheim</t>
  </si>
  <si>
    <t>be+nl/Payments NL/Products/MIP</t>
  </si>
  <si>
    <t>HoldsAPI</t>
  </si>
  <si>
    <t>HoursRegistration_Tool</t>
  </si>
  <si>
    <t>HRNL MANAGEMENT INFO</t>
  </si>
  <si>
    <t>hrX Exchange</t>
  </si>
  <si>
    <t>Hybridadvice</t>
  </si>
  <si>
    <t>Not generating or storing new data.</t>
  </si>
  <si>
    <t>be+nl/Digital &amp; Customer Interaction/Di NL/Hybrid Advice</t>
  </si>
  <si>
    <t>Only calculation tools on ING Internet</t>
  </si>
  <si>
    <t>HYPOS</t>
  </si>
  <si>
    <t>Marijn Janssen</t>
  </si>
  <si>
    <t>Johanna Kostermans</t>
  </si>
  <si>
    <t>be+nl/Mortgages NL/MORTG_HYPOS</t>
  </si>
  <si>
    <t>IBIZA</t>
  </si>
  <si>
    <t>IBM Info Sphere (IIS)</t>
  </si>
  <si>
    <t>be+nl/Data Management NL/Platform/Poseidon</t>
  </si>
  <si>
    <t>IBSharepoint</t>
  </si>
  <si>
    <t>Adrian Leerink</t>
  </si>
  <si>
    <t>Marieke de Boer</t>
  </si>
  <si>
    <t>be+nl/CRO Domestic Bank Netherlands/Intensief Beheer/Office Tooling</t>
  </si>
  <si>
    <t>ICONS_[P]</t>
  </si>
  <si>
    <t>Storescontacts / contracts for ING Servicepunten, Geldautomaten en Geldservicepunten. Syncs with Branch Office API</t>
  </si>
  <si>
    <t>be+nl/Assisted channels/PA3_PhCh NL/Business Support Applications 2</t>
  </si>
  <si>
    <t>ICoS  </t>
  </si>
  <si>
    <t>ICOS_[P]</t>
  </si>
  <si>
    <t>be+nl/Business lending/Risk &amp; Competitiveness/CoverUp</t>
  </si>
  <si>
    <t>IdDocNFCScanMeansAPI</t>
  </si>
  <si>
    <t>IdDocumentMeansAPI</t>
  </si>
  <si>
    <t>iDEAL Acquiring</t>
  </si>
  <si>
    <t>be+nl/Payments NL/Products/Hasselhoff &amp; Cruise</t>
  </si>
  <si>
    <t>iDEAL Acquiring (external)</t>
  </si>
  <si>
    <t>iDeal betalen, machtigen en identificeren</t>
  </si>
  <si>
    <t xml:space="preserve">Only executed payments are Data Lake via other systems. </t>
  </si>
  <si>
    <t>IdealQrAPI</t>
  </si>
  <si>
    <t>IF-MF</t>
  </si>
  <si>
    <t>IM Connect</t>
  </si>
  <si>
    <t>Inbox services</t>
  </si>
  <si>
    <t>Messages in the inbox (legacy inbox NL) are only accesible for the customer, he/she can delete the message. We don't know if it is a system of record. We do add data e.g. the inbox-id to the message.</t>
  </si>
  <si>
    <t>InboxServices including database</t>
  </si>
  <si>
    <t>Incentive spaarprogramma touch</t>
  </si>
  <si>
    <t>IndividualNameManagementAPI</t>
  </si>
  <si>
    <t>InfoArchive</t>
  </si>
  <si>
    <t>InfoArchive_[P]</t>
  </si>
  <si>
    <t>Sebastian Tiemersma</t>
  </si>
  <si>
    <t>be+nl/Document &amp; Content Services/Dossier Management/Custodian</t>
  </si>
  <si>
    <t>ING Merkwereld</t>
  </si>
  <si>
    <t xml:space="preserve">Yes </t>
  </si>
  <si>
    <t>manual record retention</t>
  </si>
  <si>
    <t>ING Mortgages Mutation</t>
  </si>
  <si>
    <t>Michiel Quee</t>
  </si>
  <si>
    <t>be+nl/Mortgages NL/ILM/Pega/ Unicorn</t>
  </si>
  <si>
    <t>ING Mortgages Mutation (PEGA)</t>
  </si>
  <si>
    <t>ING_Groenbank_Pres</t>
  </si>
  <si>
    <t>ING_IM_Portal_Hypotheken</t>
  </si>
  <si>
    <t>ING_IMPortal_Hypotheken</t>
  </si>
  <si>
    <t>Matthieu Luijpen</t>
  </si>
  <si>
    <t>be+nl/Mortgages NL/Origination/Portal</t>
  </si>
  <si>
    <t>ING_Punten</t>
  </si>
  <si>
    <t>ingAppOcAssisted</t>
  </si>
  <si>
    <t>Doesnt use data other apis do</t>
  </si>
  <si>
    <t>ingAppTechradar</t>
  </si>
  <si>
    <t>Sergiu Tudorache</t>
  </si>
  <si>
    <t>Developement guidance tool- static website with all content on azure repo and served by TouchPoint Frontend Server.</t>
  </si>
  <si>
    <t>be+nl/CoE IT Architects/Technology Foundation</t>
  </si>
  <si>
    <t>InputLiqReport</t>
  </si>
  <si>
    <t>InsurancePoliciesAPI</t>
  </si>
  <si>
    <t>Tim Lebbe</t>
  </si>
  <si>
    <t>be+nl/Insurance/NL/Converting</t>
  </si>
  <si>
    <t>InsuranceProducts</t>
  </si>
  <si>
    <t>InsuranceRequestsAPI</t>
  </si>
  <si>
    <t>IntelligentSearch</t>
  </si>
  <si>
    <t>InterbankingSFTPAPI</t>
  </si>
  <si>
    <t>Interface_Xpression</t>
  </si>
  <si>
    <t>Feitze Vogel</t>
  </si>
  <si>
    <t>will be decommissioned end of 2023</t>
  </si>
  <si>
    <t>IntermediairZakelijk_FinancieringsCheck</t>
  </si>
  <si>
    <t>be+nl/Business lending/Customer Value Proposition/EZ Jet</t>
  </si>
  <si>
    <t>IntermediairZakelijk_portal</t>
  </si>
  <si>
    <t>InternetAgreementsOrchestrationAPI</t>
  </si>
  <si>
    <t>InvolvedPartyIdentificationOrchestratorAPI</t>
  </si>
  <si>
    <t>be+nl/Daily Banking Digital First NL/O&amp;A/Mobile Onboarding/Idefix</t>
  </si>
  <si>
    <t>IQ Navigator_APP  IQN</t>
  </si>
  <si>
    <t>IRIS</t>
  </si>
  <si>
    <t>IRRBB_Python</t>
  </si>
  <si>
    <t>IRS Contractafhandeling</t>
  </si>
  <si>
    <t>Maaike Teeuwen</t>
  </si>
  <si>
    <t>Now Owned by payments. Assisted channels stopped using it on 12/31/2021</t>
  </si>
  <si>
    <t>ISI</t>
  </si>
  <si>
    <t>ISP 001</t>
  </si>
  <si>
    <t>ISP SP2013_P</t>
  </si>
  <si>
    <t>ISS-</t>
  </si>
  <si>
    <t>IZP2014</t>
  </si>
  <si>
    <t xml:space="preserve">Task assignments of Advisors (similar to a task calendar) - has connections </t>
  </si>
  <si>
    <t>KBM</t>
  </si>
  <si>
    <t>Ketenproces</t>
  </si>
  <si>
    <t>KiApp_[P]</t>
  </si>
  <si>
    <t>Katja Kok</t>
  </si>
  <si>
    <t>Martijn Zorn</t>
  </si>
  <si>
    <t>Kidspod</t>
  </si>
  <si>
    <t>KIK2014</t>
  </si>
  <si>
    <t>KIMMigration Case Management</t>
  </si>
  <si>
    <t>See PEGA KYC DBNL</t>
  </si>
  <si>
    <t>KIMMigration-CaseManagement</t>
  </si>
  <si>
    <t>KING</t>
  </si>
  <si>
    <t>Klant communicatie openen 1e  zakelijke rekening/pakket</t>
  </si>
  <si>
    <t>Klant communicatie openen derdengelden rekening</t>
  </si>
  <si>
    <t>Klant communicatie openen extra zakelijke rekening</t>
  </si>
  <si>
    <t xml:space="preserve">Klant communicatie openen G rek </t>
  </si>
  <si>
    <t xml:space="preserve">Klant communicatie openen VVR rek </t>
  </si>
  <si>
    <t>Klantcommunicatie Kind- Jongerenrekening</t>
  </si>
  <si>
    <t>Klantcommunicatie overstapservice</t>
  </si>
  <si>
    <t>KMS P</t>
  </si>
  <si>
    <t>KMS Redactioneel</t>
  </si>
  <si>
    <t>KortingOpPersoneelshypotheek</t>
  </si>
  <si>
    <t>Marcel de Ruiter</t>
  </si>
  <si>
    <t>be+nl/Mortgages NL/Independent/Triple A</t>
  </si>
  <si>
    <t>KOS</t>
  </si>
  <si>
    <t>KOS_Rollover</t>
  </si>
  <si>
    <t>KOS_Wintel</t>
  </si>
  <si>
    <t>KostenToolMaatwerk</t>
  </si>
  <si>
    <t>Johannes Erftemeijer</t>
  </si>
  <si>
    <t>SQ DPM and Advice</t>
  </si>
  <si>
    <t>It's an excel cost tool for used calculations, our Priba sales peolpe use it.</t>
  </si>
  <si>
    <t>be+nl/Investments/Operational Journeys &amp; ordering/PMI Front end</t>
  </si>
  <si>
    <t>Kreta</t>
  </si>
  <si>
    <t>KRIS_JZ</t>
  </si>
  <si>
    <t>KTC</t>
  </si>
  <si>
    <t>KTC Reports KV</t>
  </si>
  <si>
    <t>KvKGatewayAPI</t>
  </si>
  <si>
    <t>Kwaliteit Kantoren Sharepoint</t>
  </si>
  <si>
    <t xml:space="preserve">Data is sent out to customers </t>
  </si>
  <si>
    <t>be+nl/KYC Services NL/KYC on(e) flow</t>
  </si>
  <si>
    <t>KYC QA Questionnaire</t>
  </si>
  <si>
    <t>KYCExperienceAPI &lt;-- DECOMMED</t>
  </si>
  <si>
    <t>KYCOnboardingOrchestratorAPI</t>
  </si>
  <si>
    <t>be+nl/Daily Banking Digital First NL/O&amp;A/Mobile Onboarding/Ten24</t>
  </si>
  <si>
    <t>LAF</t>
  </si>
  <si>
    <t>Ajdin Causevic</t>
  </si>
  <si>
    <t>LendingBackendAPI</t>
  </si>
  <si>
    <t>LET_ING_Green</t>
  </si>
  <si>
    <t>LET_INGGR_Disc</t>
  </si>
  <si>
    <t>LET_MSH</t>
  </si>
  <si>
    <t>LET_WUB</t>
  </si>
  <si>
    <t>Leveringen_Tool</t>
  </si>
  <si>
    <t>Liability_Review</t>
  </si>
  <si>
    <t>LifeEvent</t>
  </si>
  <si>
    <t>be+nl/Daily Banking Digital First NL/Deceased &amp; Seizures/PEGA Life Events</t>
  </si>
  <si>
    <t>Lift_NL_P</t>
  </si>
  <si>
    <t>20-10-2020</t>
  </si>
  <si>
    <t>LightweightRiskEngine</t>
  </si>
  <si>
    <t>Lijnco</t>
  </si>
  <si>
    <t>Johan Deen</t>
  </si>
  <si>
    <t>Lijnco as a external printsupplier passes on data (party and agreement / Overschrijvingsboekjes) for distribution to customers on paper.</t>
  </si>
  <si>
    <t>LimitMgmtAPI</t>
  </si>
  <si>
    <t>to check with The Wookies -  // to check</t>
  </si>
  <si>
    <t>LimitsAPI</t>
  </si>
  <si>
    <t>Liq_Markup_Rev_Cr_BL</t>
  </si>
  <si>
    <t>LISA</t>
  </si>
  <si>
    <t>ListBalancesAPI</t>
  </si>
  <si>
    <t>ListTransactionsAPI</t>
  </si>
  <si>
    <t>LoadTaxReclaim</t>
  </si>
  <si>
    <t>LoanPricerService</t>
  </si>
  <si>
    <t>LoansManagementService</t>
  </si>
  <si>
    <t>LoansRetentionService</t>
  </si>
  <si>
    <t>LoanToValueService</t>
  </si>
  <si>
    <t>Richard Weeda</t>
  </si>
  <si>
    <t>be+nl/Mortgages NL/ILM/Overview &amp; Insights/TRA-lala</t>
  </si>
  <si>
    <t>Locator</t>
  </si>
  <si>
    <t>LOY BONUSSysteem</t>
  </si>
  <si>
    <t>MABASE</t>
  </si>
  <si>
    <t>Mainframe Arnhem Batch Applicaties</t>
  </si>
  <si>
    <t>Mainframe Arnhem CICS applicaties</t>
  </si>
  <si>
    <t>Mainframe LH01 Cards_[P]</t>
  </si>
  <si>
    <t>MainframeEAI</t>
  </si>
  <si>
    <t>MaintenanceAPI</t>
  </si>
  <si>
    <t>Tommy van der Zande *actually role does not exist but if any question you can contact rogier festen</t>
  </si>
  <si>
    <t>Rogier Festen *actually role does not exist but if any question you can contact me</t>
  </si>
  <si>
    <t>Logs go to Kibana do you consider that a datalake</t>
  </si>
  <si>
    <t>MaisFlexis Applicatie</t>
  </si>
  <si>
    <t>Annette Sibma</t>
  </si>
  <si>
    <t>MALTA</t>
  </si>
  <si>
    <t>ManRepFormCRR</t>
  </si>
  <si>
    <t>MatchExceptionTool</t>
  </si>
  <si>
    <t>Natalia Olborska</t>
  </si>
  <si>
    <t>MDM</t>
  </si>
  <si>
    <t xml:space="preserve"> - RR by design
note from Dnyanesh:Owned by Customer Data, responsibility of CD Area.
Note from Stefan van Gogswaardt: MDM is not owned by Customer Data, but by Touchpoint OnePAM</t>
  </si>
  <si>
    <t>MDO</t>
  </si>
  <si>
    <t>Meerwaarde</t>
  </si>
  <si>
    <t>Meetingselect</t>
  </si>
  <si>
    <t>MERT</t>
  </si>
  <si>
    <t>Aletta Heijnen - Wassenaar</t>
  </si>
  <si>
    <t>The Marketing Expenses reporting tool is an Access tool and generates excel reporting concerning the expenses of Marketing Expenses, administrated on eProfit projects, using excel eProfit exports</t>
  </si>
  <si>
    <t>be+nl/CoE Communications and brand exp/Office Tooling</t>
  </si>
  <si>
    <t>Message Center Tibco Services</t>
  </si>
  <si>
    <t>Message Orchestration (API)</t>
  </si>
  <si>
    <t>Message_Center_Tibco_Services</t>
  </si>
  <si>
    <t>Willian Jacobs</t>
  </si>
  <si>
    <t>Will be decommed the 31st of October 2022.</t>
  </si>
  <si>
    <t>be+nl/Document &amp; Content Services/Deliver Your Message/Blanco - 3MO</t>
  </si>
  <si>
    <t>MessageOrchestration</t>
  </si>
  <si>
    <t>Only passing through data.</t>
  </si>
  <si>
    <t>MGU_INGGR</t>
  </si>
  <si>
    <t>MGU_ING-Templ</t>
  </si>
  <si>
    <t>MGU_WUB_Templ</t>
  </si>
  <si>
    <t>MING</t>
  </si>
  <si>
    <t>MINGZ / OneWeb/OneApp</t>
  </si>
  <si>
    <t>MinorBlockerHandler</t>
  </si>
  <si>
    <t>MIP2013</t>
  </si>
  <si>
    <t>Missing_Savings</t>
  </si>
  <si>
    <t>MitekAPI</t>
  </si>
  <si>
    <t>MKB Rentederivaten Sharepoint</t>
  </si>
  <si>
    <t>mobAuthenticationAPI</t>
  </si>
  <si>
    <t>mobAuthorizationAPI</t>
  </si>
  <si>
    <t>mobCardsAPI</t>
  </si>
  <si>
    <t>mobConfigurationAPI</t>
  </si>
  <si>
    <t>Mobiel Bankieren - Android</t>
  </si>
  <si>
    <t>Mobiel Bankieren - iOS</t>
  </si>
  <si>
    <t>Mobile database</t>
  </si>
  <si>
    <t xml:space="preserve">[10/21 10:32 AM] Roumans, J.P.S. (Sebastiaan)
Mobile database concerns the Enrollment API. We will provide evidence that data will be deleted within 24 hours.
</t>
  </si>
  <si>
    <t>mobLoansAPI</t>
  </si>
  <si>
    <t>mobPaymentsAPI</t>
  </si>
  <si>
    <t>mobRegistrationAPI</t>
  </si>
  <si>
    <t>mobSavingsAPI</t>
  </si>
  <si>
    <t>mobSecurityProxy</t>
  </si>
  <si>
    <t>MOH_NII_Tool</t>
  </si>
  <si>
    <t>MOH_Templ</t>
  </si>
  <si>
    <t>MonitoringPortefeuille</t>
  </si>
  <si>
    <t>Morpheus</t>
  </si>
  <si>
    <t>Sanne van Nistelrooij</t>
  </si>
  <si>
    <t>Will be decommissioned begin of 2023
Different types of data (party, agreement) are temporarily stored to fulfil the process</t>
  </si>
  <si>
    <t>be+nl/Mortgages NL/ILM/Repayments/Move it</t>
  </si>
  <si>
    <t>MortgageAffordabilityNLAPI</t>
  </si>
  <si>
    <t>Jeroen Barendse</t>
  </si>
  <si>
    <t>be+nl/Mortgages NL/ILM/Overview &amp; Insights​/Austin</t>
  </si>
  <si>
    <t>MortgageAuthorizationAPI</t>
  </si>
  <si>
    <t>Jonathan Torenburg</t>
  </si>
  <si>
    <t>Will be decommissioned end of 2022</t>
  </si>
  <si>
    <t>be+nl/Mortgages NL/ILM/BoomeRRang Vikings/Vikings</t>
  </si>
  <si>
    <t>MortgageConstructionDepositDeclarationAPI</t>
  </si>
  <si>
    <t>Charlotte Nicolaij</t>
  </si>
  <si>
    <t>be+nl/Mortgages NL/Origination/Simplicity</t>
  </si>
  <si>
    <t>MortgageDataFetcherAPI</t>
  </si>
  <si>
    <t>Edgar Kotte</t>
  </si>
  <si>
    <t>Application is stateless, no data contained</t>
  </si>
  <si>
    <t>be+nl/Mortgages NL/ILM/Overview &amp; Insights/Sputnik</t>
  </si>
  <si>
    <t>MortgageDueAmountsCalculatorAPI</t>
  </si>
  <si>
    <t>The Mortgage Due Amounts Calculator API helps to calculate the amounts to be paid at the next prolongation, remaining debt after a mutation and also to calculate saving balance for a particular mortgage / savings account.</t>
  </si>
  <si>
    <t>MortgageExternalDataAggregator</t>
  </si>
  <si>
    <t>Frans Muthert</t>
  </si>
  <si>
    <t>Both party and product/agreement data are processed by MEDA</t>
  </si>
  <si>
    <t>be+nl/Mortgages NL/Origination/D'ArTagnAn</t>
  </si>
  <si>
    <t>MortgageInquiryAPI</t>
  </si>
  <si>
    <t>Applications are stateless, no data contained</t>
  </si>
  <si>
    <t>MortgageInstalmentChangeService</t>
  </si>
  <si>
    <t>MING connected API without DB</t>
  </si>
  <si>
    <t>be+nl/Mortgages NL/ILM/Repayments/No Worries</t>
  </si>
  <si>
    <t>MortgageIntermediaryRelationsAPI</t>
  </si>
  <si>
    <t>be+nl/Mortgages NL/Origination/Phoenix</t>
  </si>
  <si>
    <t>MortgageMaxLoanCalculatorAPI</t>
  </si>
  <si>
    <t>Jan Tijsterman</t>
  </si>
  <si>
    <t>Michiel van Bergen</t>
  </si>
  <si>
    <t>be+nl/Mortgages NL/COE/EnterPrice</t>
  </si>
  <si>
    <t>MortgageOverviewAPI</t>
  </si>
  <si>
    <t>MortgageRepaymentNLAPI</t>
  </si>
  <si>
    <t>MortgagesCalculatorBox_P</t>
  </si>
  <si>
    <t>MortgagesIAM</t>
  </si>
  <si>
    <t>MortgagesInterestComponents</t>
  </si>
  <si>
    <t>MortgagesPrommise_[P]</t>
  </si>
  <si>
    <t>Type could also be "reference data"</t>
  </si>
  <si>
    <t>MoveMoneyExperienceAPI</t>
  </si>
  <si>
    <t>MyDHL</t>
  </si>
  <si>
    <t>Mystery shop</t>
  </si>
  <si>
    <t>Mysteryshop</t>
  </si>
  <si>
    <t>Stef Rigaux</t>
  </si>
  <si>
    <t>Luuk Schouten</t>
  </si>
  <si>
    <t>NASA</t>
  </si>
  <si>
    <t>be+nl/Mortgages NL/Origination/AcceleratING</t>
  </si>
  <si>
    <t>Newsroom</t>
  </si>
  <si>
    <t>Nifi_XTC</t>
  </si>
  <si>
    <t>Only passes data to other application, stores for a very limited period</t>
  </si>
  <si>
    <t>NII_Floater</t>
  </si>
  <si>
    <t>NL_AccountBalances</t>
  </si>
  <si>
    <t>Sijmen de Waart</t>
  </si>
  <si>
    <t>NoodProcedure</t>
  </si>
  <si>
    <t>Not an application, only a flat excel with macro</t>
  </si>
  <si>
    <t>NotificationUserPrefsAPI</t>
  </si>
  <si>
    <t xml:space="preserve">NRC </t>
  </si>
  <si>
    <t>NRC 001</t>
  </si>
  <si>
    <t>NRC_RPL</t>
  </si>
  <si>
    <t>Guido Bosch (DB&amp;DF)</t>
  </si>
  <si>
    <t>Gertjan Reinders (DB&amp;DF)</t>
  </si>
  <si>
    <t>be+nl/CoreBanking/NRC next</t>
  </si>
  <si>
    <t>NVB_(P)</t>
  </si>
  <si>
    <t>be+nl/Investments/Operational Journeys &amp; Ordering/BlackOps</t>
  </si>
  <si>
    <t>OBS</t>
  </si>
  <si>
    <t>OCD_P</t>
  </si>
  <si>
    <t>OchapiRTK</t>
  </si>
  <si>
    <t>Only metrics data from prometheus pods</t>
  </si>
  <si>
    <t>Ockto Brondata Service</t>
  </si>
  <si>
    <t>OnboardingIndividualOrchestrationAPI</t>
  </si>
  <si>
    <t xml:space="preserve">be+nl/Daily Banking Digital First NL/O&amp;A/Mobile Onboarding/Galliërs Mobile </t>
  </si>
  <si>
    <t>Onderhanden_Werken</t>
  </si>
  <si>
    <t>One_Tool</t>
  </si>
  <si>
    <t>OneAppAlertAPI</t>
  </si>
  <si>
    <t>OneAppFeatureToggleAPI</t>
  </si>
  <si>
    <t>OnePamToCorebank</t>
  </si>
  <si>
    <t>OPAL</t>
  </si>
  <si>
    <t> </t>
  </si>
  <si>
    <t xml:space="preserve">OPAL is a SAAS application from Ortec and running and maintained on their servers. </t>
  </si>
  <si>
    <t>OPAL - Goal-Based Planning</t>
  </si>
  <si>
    <t>OpenBusinessCurrentAccount</t>
  </si>
  <si>
    <t>Operational ToolING</t>
  </si>
  <si>
    <t>Operational-ToolING-PRD</t>
  </si>
  <si>
    <t>OperationsTool</t>
  </si>
  <si>
    <t>Oracle Fixed Asserts</t>
  </si>
  <si>
    <t>OrderAPI</t>
  </si>
  <si>
    <t>OrderReconciliationInvestments</t>
  </si>
  <si>
    <t>Orion</t>
  </si>
  <si>
    <t>OS_PMS</t>
  </si>
  <si>
    <t>Outstand_Overview</t>
  </si>
  <si>
    <t>OverstapService</t>
  </si>
  <si>
    <t>pAccountHoldersAPI</t>
  </si>
  <si>
    <t>PackagemanagementAPI</t>
  </si>
  <si>
    <t>be+nl/Daily Banking Digital First NL/IL/PS &amp; CA/Rocket</t>
  </si>
  <si>
    <t>PacMeansAPI</t>
  </si>
  <si>
    <t>pAddAccountHolderAPI</t>
  </si>
  <si>
    <t>be+nl/Daily Banking Digital First NL/IL/PS &amp; CA/Sombrero</t>
  </si>
  <si>
    <t>PAMQualificationChecksAPI</t>
  </si>
  <si>
    <t>be+nl/Digital Business Banking/CD-NL/DaVinci</t>
  </si>
  <si>
    <t>PAMRequestManagementAPI</t>
  </si>
  <si>
    <t>PartyAuthoritiesAPI</t>
  </si>
  <si>
    <t>PartyCompliancyAssessmentAPI</t>
  </si>
  <si>
    <t>partyLifeCycleManagementSV</t>
  </si>
  <si>
    <t>be+nl/Digital Business Banking/CD-NL/Beast</t>
  </si>
  <si>
    <t>PartyReferencesAPI</t>
  </si>
  <si>
    <t>partyRetentionSV</t>
  </si>
  <si>
    <t>PayconiqAPI</t>
  </si>
  <si>
    <t>be+nl/Digital &amp; Customer Interaction/DiPr P&amp;C/Shiba Inu</t>
  </si>
  <si>
    <t>PaymentOrderManagementAPI</t>
  </si>
  <si>
    <t>Payments Incasso</t>
  </si>
  <si>
    <t>Naomi Claassens</t>
  </si>
  <si>
    <t>Naomi Classens</t>
  </si>
  <si>
    <t>be+nl/Payments NL/Products/Squad Incasso</t>
  </si>
  <si>
    <t>PaymentTokenizationAPI</t>
  </si>
  <si>
    <t>PBNL Reporting Environment</t>
  </si>
  <si>
    <t>Follows the 3 data sources. See comments.</t>
  </si>
  <si>
    <t>PCB_I</t>
  </si>
  <si>
    <t>Narjiss Aydoun (Payments), Guido Bosch (DB&amp;DF), Cornelia Coman (Consumer loans)</t>
  </si>
  <si>
    <t xml:space="preserve">Martijn Greuter (Payments), Gertjan Reinders (DB&amp;DF), Ivar Sanders (Consumer loans) </t>
  </si>
  <si>
    <t>Also to be exported to Google cloud</t>
  </si>
  <si>
    <t>PCB_I_Delivery_Line</t>
  </si>
  <si>
    <t>PCB_I_Support_Tools</t>
  </si>
  <si>
    <t xml:space="preserve">Tooling contains no data itself </t>
  </si>
  <si>
    <t>pChangeAccountMaturity</t>
  </si>
  <si>
    <t>pChannelAgrmntSV</t>
  </si>
  <si>
    <t>pCloseAccountAPI</t>
  </si>
  <si>
    <t>pCloseCheckAPI</t>
  </si>
  <si>
    <t>pCloseCurrentAccountAPI</t>
  </si>
  <si>
    <t>Pcmc</t>
  </si>
  <si>
    <t>Frank van Soelen</t>
  </si>
  <si>
    <t>Type of data: Product and Agreement data on Mobile Cards / Tokens and LifeCycle information.</t>
  </si>
  <si>
    <t>be+nl/Payments NL/Cards/Avengers</t>
  </si>
  <si>
    <t>PCP</t>
  </si>
  <si>
    <t>PCPTool</t>
  </si>
  <si>
    <t>pCreditcards</t>
  </si>
  <si>
    <t>be+nl/Payments NL/Cards/Arabica</t>
  </si>
  <si>
    <t xml:space="preserve">there is a design but never implemented </t>
  </si>
  <si>
    <t>pCurrentAccountOpen</t>
  </si>
  <si>
    <t>be+nl/Daily Banking Digital First NL/O&amp;A/Acquisition/Cosmonauts</t>
  </si>
  <si>
    <t>pCurrentAccountOpenChildYouthAPI</t>
  </si>
  <si>
    <t>PDCE_Overview</t>
  </si>
  <si>
    <t>pDeceasedAPI</t>
  </si>
  <si>
    <t>PDS</t>
  </si>
  <si>
    <t>PEGA KYC DBNL</t>
  </si>
  <si>
    <t>Partly to KYC Orchistrator (but will not be 100% decommissioned)</t>
  </si>
  <si>
    <t>In line with Global Solution 
NB. In coordination with Martijn van den Bergh, see also comments
local PEGA tool, delivery to OnePEGA (Global tool). 
Dnyanesh:Application KYC Services – Tamara de Munck in de lead to connect to the General Retention Platform (GRP)</t>
  </si>
  <si>
    <t xml:space="preserve">PeopleSoft eProfit_[P] </t>
  </si>
  <si>
    <t>PermissionsAPI</t>
  </si>
  <si>
    <t>PersonalisedEventsAPI</t>
  </si>
  <si>
    <t>pFinancialCalculationAPI</t>
  </si>
  <si>
    <t>pFinancialScenarioAPI</t>
  </si>
  <si>
    <t>pIaaWA</t>
  </si>
  <si>
    <t>PIANO</t>
  </si>
  <si>
    <t>PIE_RPL</t>
  </si>
  <si>
    <t>be+nl/CoreBanking/Orange Pie</t>
  </si>
  <si>
    <t>PKB APP  MKB</t>
  </si>
  <si>
    <t>Planon</t>
  </si>
  <si>
    <t>Not a CREFS NL applicaton, is Global CREFS application. And is decommisioned</t>
  </si>
  <si>
    <t>Planon SAAS</t>
  </si>
  <si>
    <t>Not a CREFS NL applicaton, is Global CREFS application</t>
  </si>
  <si>
    <t>PLMverzoeken</t>
  </si>
  <si>
    <t>pLoansManagementExperienceAPI</t>
  </si>
  <si>
    <t>PLOS on PROD_AP-05654 001-appl-fail</t>
  </si>
  <si>
    <t>PLOS on PROD_AP-05654 001-appl-succes</t>
  </si>
  <si>
    <t xml:space="preserve">The retention rule is not applied yet because the system exists since 2013. </t>
  </si>
  <si>
    <t>PLoyaltyArrangementAPI</t>
  </si>
  <si>
    <t>pLoyaltyChannelWS</t>
  </si>
  <si>
    <t>pLoyaltyShopExperienceAPI</t>
  </si>
  <si>
    <t>pLoyaltyShopManagementAPI</t>
  </si>
  <si>
    <t>pManageLegalRepresentativeAPI</t>
  </si>
  <si>
    <t>pManageLendingWA</t>
  </si>
  <si>
    <t>be+nl/Consumer Loans/Zorro</t>
  </si>
  <si>
    <t>PMCDC</t>
  </si>
  <si>
    <t>be+nl/CoreBanking/DBMS</t>
  </si>
  <si>
    <t>PMSERV</t>
  </si>
  <si>
    <t>be+nl/Digital Business Banking/CD-NL/Nexis</t>
  </si>
  <si>
    <t>PNT</t>
  </si>
  <si>
    <t>Decom Q2 2022</t>
  </si>
  <si>
    <t>DECOMMED</t>
  </si>
  <si>
    <t>pOpenFirstBusinessAccountAPI</t>
  </si>
  <si>
    <t>be+nl/Digital Business Banking/CD-NL/Stonehenge</t>
  </si>
  <si>
    <t>pOverdraftManagementAPI</t>
  </si>
  <si>
    <t>be+nl/Consumer Loans/X23</t>
  </si>
  <si>
    <t>pOverstapservice</t>
  </si>
  <si>
    <t>pOverstapserviceA</t>
  </si>
  <si>
    <t>pOverstapservicePersonal</t>
  </si>
  <si>
    <t>PowerCurve</t>
  </si>
  <si>
    <t>Marco Roos</t>
  </si>
  <si>
    <t>Masih Nassiri</t>
  </si>
  <si>
    <t>Some arrears data is shared with DCA's outside of ING</t>
  </si>
  <si>
    <t>be+nl/Collections NL/Atlas</t>
  </si>
  <si>
    <t>pProofOfStudentSubscription</t>
  </si>
  <si>
    <t>pProofOfStudentSubscriptionAPI</t>
  </si>
  <si>
    <t>Practicum</t>
  </si>
  <si>
    <t>PREF</t>
  </si>
  <si>
    <t>Ben Harmsen</t>
  </si>
  <si>
    <t>Hein Wegdam</t>
  </si>
  <si>
    <t>Tim Hameeteman</t>
  </si>
  <si>
    <t>be+nl/Real Estate Finance NL/Employee Journey Squad</t>
  </si>
  <si>
    <t>G: deletion mechanisme = ILM</t>
  </si>
  <si>
    <t>pReqOnlineBankingWA</t>
  </si>
  <si>
    <t>Priba_Tool</t>
  </si>
  <si>
    <t>Price Tool Hypotheken</t>
  </si>
  <si>
    <t xml:space="preserve">Contains all Mortgages interest rates (public data) </t>
  </si>
  <si>
    <t>Pricing Engine</t>
  </si>
  <si>
    <t>Prismata</t>
  </si>
  <si>
    <t>ProductsAPI</t>
  </si>
  <si>
    <t>ProductShopAPI</t>
  </si>
  <si>
    <t>Profile</t>
  </si>
  <si>
    <t>ProfileNotificationSyncSV</t>
  </si>
  <si>
    <t>Propositions API</t>
  </si>
  <si>
    <t>Prototyping cluster</t>
  </si>
  <si>
    <t xml:space="preserve">Provision calcualation for leave hours </t>
  </si>
  <si>
    <t>PTM</t>
  </si>
  <si>
    <t>PureData_PDA_P_Platform</t>
  </si>
  <si>
    <t>PushAPI</t>
  </si>
  <si>
    <t>PZI</t>
  </si>
  <si>
    <t>QlikSense_Lease_[P]</t>
  </si>
  <si>
    <t>Cedric Istasse</t>
  </si>
  <si>
    <t>QlikView</t>
  </si>
  <si>
    <t>QlikView_[P]</t>
  </si>
  <si>
    <t>QRM</t>
  </si>
  <si>
    <t>QualityControle_Tool</t>
  </si>
  <si>
    <t>Colin Hennevelt</t>
  </si>
  <si>
    <t>QuarterlyRecon_QI</t>
  </si>
  <si>
    <t>QuickCheck</t>
  </si>
  <si>
    <t>R2F</t>
  </si>
  <si>
    <t>RA AFSCHRI 001</t>
  </si>
  <si>
    <t>RAAPI</t>
  </si>
  <si>
    <t>RAF-1</t>
  </si>
  <si>
    <t>Not generating or storing new data, only giving insight in future transactions (Kijk Vooruit).</t>
  </si>
  <si>
    <t>be+nl/Digital &amp; Customer Interaction/Di NL/ARTA</t>
  </si>
  <si>
    <t>RAK</t>
  </si>
  <si>
    <t>be+nl/CoreBanking/Area 168</t>
  </si>
  <si>
    <t>RAPC</t>
  </si>
  <si>
    <t>Rapid Sugar</t>
  </si>
  <si>
    <t>RDC</t>
  </si>
  <si>
    <t>ReALM</t>
  </si>
  <si>
    <t>Realtime Account Forecasting</t>
  </si>
  <si>
    <t>Stores data for at most a couple of months (related to Kijk Vooruit)</t>
  </si>
  <si>
    <t>ReconcDepository</t>
  </si>
  <si>
    <t>ReconRRE</t>
  </si>
  <si>
    <t>ReconSEregelsCR</t>
  </si>
  <si>
    <t>REF Duurzaam</t>
  </si>
  <si>
    <t>REF_CFP</t>
  </si>
  <si>
    <t>be+nl/Real Estate Finance NL/Customer Journey Squad</t>
  </si>
  <si>
    <t>REFPortal</t>
  </si>
  <si>
    <t>RegulationNewShares</t>
  </si>
  <si>
    <t>Relay42</t>
  </si>
  <si>
    <t xml:space="preserve">Relay42 </t>
  </si>
  <si>
    <t>RendementsBerekening</t>
  </si>
  <si>
    <t>Ronald Geradts</t>
  </si>
  <si>
    <t>be+nl/Investments/Operational Journeys &amp; Ordering/Markets&amp;instruments</t>
  </si>
  <si>
    <t>RepDGSExAnU127</t>
  </si>
  <si>
    <t>RepDGSExAnU211</t>
  </si>
  <si>
    <t>Repfm_AR_R2F_U127</t>
  </si>
  <si>
    <t>Repfm_AR_R2F_U211</t>
  </si>
  <si>
    <t>Replacement of DPS461 (API name to be defined)</t>
  </si>
  <si>
    <t>ReplinesSEHFM</t>
  </si>
  <si>
    <t>REPO</t>
  </si>
  <si>
    <t>Reporting_BusinessLendingLeads</t>
  </si>
  <si>
    <t>RequestPointOfSalesService</t>
  </si>
  <si>
    <t>n/a</t>
  </si>
  <si>
    <t>Temporarily process data stored</t>
  </si>
  <si>
    <t>be+nl/Payments NL/Products/InsightOut</t>
  </si>
  <si>
    <t>RES_Database</t>
  </si>
  <si>
    <t>Ringo</t>
  </si>
  <si>
    <t>Risk kantoren sharepoint</t>
  </si>
  <si>
    <t>RiskShield NL</t>
  </si>
  <si>
    <t>External supplier / See issue_action: MST-GRR-CTL-002_I444195820_A11 (issue is closed). Data is hard deleted after 18 months in NL</t>
  </si>
  <si>
    <t>RiskShield_BE</t>
  </si>
  <si>
    <t>Richard Emerencia</t>
  </si>
  <si>
    <t>Judith Hanou</t>
  </si>
  <si>
    <t>External supplier / See issue_action: MST-GRR-CTL-002_I444195820_A11 (issue is closed). Data is hard deleted after 12 months in BE</t>
  </si>
  <si>
    <t>RiskShield_NL</t>
  </si>
  <si>
    <t>Rene Scholte</t>
  </si>
  <si>
    <t>Rotaform</t>
  </si>
  <si>
    <t xml:space="preserve">Rotaform as a external printsupplier passes on data (party, product, agreement and transactional) for distribution to customers on paper. </t>
  </si>
  <si>
    <t>RPU_Template</t>
  </si>
  <si>
    <t>RRUPortfolioMonthly</t>
  </si>
  <si>
    <t>Salesforce</t>
  </si>
  <si>
    <t>Not managed within NL - managed by Belgium - reach out to Emrah</t>
  </si>
  <si>
    <t>Salsa</t>
  </si>
  <si>
    <t>Salsa_Gespreksverslagen_P</t>
  </si>
  <si>
    <t xml:space="preserve">Samos </t>
  </si>
  <si>
    <t>SAMOS_HYP</t>
  </si>
  <si>
    <t>Job van Wolferen</t>
  </si>
  <si>
    <t>SAMOS_ZKV</t>
  </si>
  <si>
    <t>Sandboxsales</t>
  </si>
  <si>
    <t>SAP FICO_APP</t>
  </si>
  <si>
    <t>SAP_REF</t>
  </si>
  <si>
    <t>be+nl/Real Estate Finance NL/SAP Core</t>
  </si>
  <si>
    <t>SAS-DI_[P]</t>
  </si>
  <si>
    <t>SavingsPaymentOrderAdviceAPI</t>
  </si>
  <si>
    <t>Schedule_Tool</t>
  </si>
  <si>
    <t>SCI</t>
  </si>
  <si>
    <t>Messages in SCI (legacy inbox BE) are only accesible for the customer, he/she can delete the message. We don't know if it is a system of record. We do add data e.g. the inbox-id to the message.</t>
  </si>
  <si>
    <t>SCORCH</t>
  </si>
  <si>
    <t>be+nl/Daily Banking Digital First NL/Decom MF/LEGO</t>
  </si>
  <si>
    <t>Scripts</t>
  </si>
  <si>
    <t>Sector Insights</t>
  </si>
  <si>
    <t>Rob van den Biggelaar</t>
  </si>
  <si>
    <t>Rene de Jong</t>
  </si>
  <si>
    <t>Paul den Dulk, Monique Postma-Engelberts</t>
  </si>
  <si>
    <t xml:space="preserve">No data as prescribed by data validation rule in 'H'. It's only a tool to distribute ing.nl published macro-economic / sector trends &amp; developments content. </t>
  </si>
  <si>
    <t>Sentry</t>
  </si>
  <si>
    <t xml:space="preserve">Sentry is used to store and retrieve error logs from front end applications (such as mobile banking app) </t>
  </si>
  <si>
    <t>SessionsAPI</t>
  </si>
  <si>
    <t>SharpCloud</t>
  </si>
  <si>
    <t>Coos van den Berg</t>
  </si>
  <si>
    <t>Rik van de Ven</t>
  </si>
  <si>
    <t xml:space="preserve">This is limited to 5 users (architects) who enter high level info on roadmap scenario's for x-domain dependency visualisation purposes </t>
  </si>
  <si>
    <t>be+nl/CoE IT Architects/Portfolio</t>
  </si>
  <si>
    <t>SHSReconLedger</t>
  </si>
  <si>
    <t>SIM_Swap_TTP</t>
  </si>
  <si>
    <t>SIRA</t>
  </si>
  <si>
    <t>Arkadiy Gerasenko</t>
  </si>
  <si>
    <t>be+nl/KYC Services NL</t>
  </si>
  <si>
    <t>SMART.PR</t>
  </si>
  <si>
    <t>SmartPR is owner of the personal data and performs their own record retention</t>
  </si>
  <si>
    <t>SmsAPI</t>
  </si>
  <si>
    <t>SMSMeansAdminAPI</t>
  </si>
  <si>
    <t>SOLS_RolesMandatesAPI</t>
  </si>
  <si>
    <t>SOLSGEN_CCC_ANNE_P</t>
  </si>
  <si>
    <t>Type of data = Issuance of IBAN 
Retention period is indefinite</t>
  </si>
  <si>
    <t>Unknown application, please remove</t>
  </si>
  <si>
    <t>SOX_AssetSegregation</t>
  </si>
  <si>
    <t>Not an application, only a flat excel, please remove</t>
  </si>
  <si>
    <t>Spotler</t>
  </si>
  <si>
    <t xml:space="preserve"> ownership has transfered to group services in Q1 2022, please delete from this list</t>
  </si>
  <si>
    <t>Spot-On</t>
  </si>
  <si>
    <t>Spot-On Platform_P</t>
  </si>
  <si>
    <t>SSOMeansAPI</t>
  </si>
  <si>
    <t>StandaardBankVerklaring Sharepoint</t>
  </si>
  <si>
    <t>StatusTaxReclaim</t>
  </si>
  <si>
    <t>STB4</t>
  </si>
  <si>
    <t>Stichting_BGS</t>
  </si>
  <si>
    <t>StomerijApp</t>
  </si>
  <si>
    <t>Strategische Omgeving Digital Insight Applicatie</t>
  </si>
  <si>
    <t>Stuurinformatie Kantoren</t>
  </si>
  <si>
    <t>SubscriptionManagerAPI</t>
  </si>
  <si>
    <t>SummAnRevwCRR</t>
  </si>
  <si>
    <t>Tagetik Lease Accounting</t>
  </si>
  <si>
    <t>TAPT-tool DBNL</t>
  </si>
  <si>
    <t>be+nl/KYC Services NL/Squad Argus</t>
  </si>
  <si>
    <t>TargetHours_Tool</t>
  </si>
  <si>
    <t>TBMS</t>
  </si>
  <si>
    <t>TekortenProces</t>
  </si>
  <si>
    <t>TeleOpti</t>
  </si>
  <si>
    <t>No plan to include in retention platform as it only covers data of ING employees</t>
  </si>
  <si>
    <t>The Voice</t>
  </si>
  <si>
    <t>This asset is composed of FeedbackAPI
gSurveyAPI - which needs to integrate to GRP
[10/24 12:49 PM] Roumans, J.P.S. (Sebastiaan)
Feedback and gSurveyAPI are planned to be integrated in GRP in 2022</t>
  </si>
  <si>
    <t>Thematics</t>
  </si>
  <si>
    <t>Dave van der Sluis</t>
  </si>
  <si>
    <t>Kris Marx</t>
  </si>
  <si>
    <t>had a video call with Dave &amp; Kris, Dennis Hannon also confirmed that it's not an SoR. Kris Marx- New AO ,Arkadiy Gerasenko (old AO)</t>
  </si>
  <si>
    <t>TIEtoolAPI</t>
  </si>
  <si>
    <t>be+nl/Fraud &amp; Cyber Security NL/Prevention/TIE fighters</t>
  </si>
  <si>
    <t>TMS Art Management</t>
  </si>
  <si>
    <t xml:space="preserve">Team Art management has moved out of the scope of the CoE Comm &amp; Brand Exp in Q4 2021. However, no new assetmanager has been assigned yet 
The personal data of artist is connected to the art work. So deleting personal data in this system can only be performed if the art work is deleted </t>
  </si>
  <si>
    <t>TMS Art Management System</t>
  </si>
  <si>
    <t>TradeReconciliation</t>
  </si>
  <si>
    <t>TradingApp</t>
  </si>
  <si>
    <t>be+nl/Investments/Value Proposition/Mobile 1</t>
  </si>
  <si>
    <t>TRAKA</t>
  </si>
  <si>
    <t>TransferShortcutsAPI</t>
  </si>
  <si>
    <t>Not generating or storing new data, only giving suggestions for money transfers.</t>
  </si>
  <si>
    <t>Stores data for at most a couple of months (related to Quickpay)</t>
  </si>
  <si>
    <t>TransitionAllowance</t>
  </si>
  <si>
    <t>TRISS_Constructor</t>
  </si>
  <si>
    <t>TrusteerAPI</t>
  </si>
  <si>
    <t>TWS KPI Monitoring</t>
  </si>
  <si>
    <t>TWS-d-PROD</t>
  </si>
  <si>
    <t>ULTRA_P</t>
  </si>
  <si>
    <t>Based from CMDB  Business Unit is Tech/CDMO/GSm
Not owned by Digital Business Banking</t>
  </si>
  <si>
    <t>Unica</t>
  </si>
  <si>
    <t>UniteMigrationController_P</t>
  </si>
  <si>
    <t>be+nl/Digital Business Banking/CD-NL/Data Ninjas</t>
  </si>
  <si>
    <t>UnlikelyToPay</t>
  </si>
  <si>
    <t>Loret Temmerman-Tijhuis</t>
  </si>
  <si>
    <t>Mark van Dinter</t>
  </si>
  <si>
    <t>Valueing _BL</t>
  </si>
  <si>
    <t>VAS tool</t>
  </si>
  <si>
    <t>Luuk Holtappels</t>
  </si>
  <si>
    <t xml:space="preserve"> sales UDA </t>
  </si>
  <si>
    <t>be+nl/Investments/Operational Journeys &amp; Ordering/@Vice</t>
  </si>
  <si>
    <t>VbsAPI</t>
  </si>
  <si>
    <t>VBS API is a backbone API for saldolijn product arrangements are stored along with authentication information(Access Code).</t>
  </si>
  <si>
    <t>be+nl/Assisted channels/PA2_NL/InteractING NL Call &amp; Video</t>
  </si>
  <si>
    <t>VerzuimXpert_APP</t>
  </si>
  <si>
    <t>VirtualAssistantAPI</t>
  </si>
  <si>
    <t>Gregory Beirens</t>
  </si>
  <si>
    <t xml:space="preserve">Check BIA &amp; DRA for details - it doesnt cover permanent storage - </t>
  </si>
  <si>
    <t>Vooradvies_Tool</t>
  </si>
  <si>
    <t>VoS_Input</t>
  </si>
  <si>
    <t>VoS_Input_CBR</t>
  </si>
  <si>
    <t>Webtrekk</t>
  </si>
  <si>
    <t>Transferred to Group - out of scope for D&amp;CI</t>
  </si>
  <si>
    <t>WellbeingatING</t>
  </si>
  <si>
    <t>WOEF</t>
  </si>
  <si>
    <t>mortgages NL</t>
  </si>
  <si>
    <t>Tim Kok</t>
  </si>
  <si>
    <t>Vincent Mahler</t>
  </si>
  <si>
    <t>Rob van Caspel</t>
  </si>
  <si>
    <t>be+nl/mortgages NL/WU/Office Tooling</t>
  </si>
  <si>
    <t>WorkerPermissionsAPI</t>
  </si>
  <si>
    <t>Only stores data from employees</t>
  </si>
  <si>
    <t>Worldline_CIM</t>
  </si>
  <si>
    <t>External system used by ING employees</t>
  </si>
  <si>
    <t>be+nl/Payments NL/Products/Paymission</t>
  </si>
  <si>
    <t>WU Spirit</t>
  </si>
  <si>
    <t>Robert de Horde</t>
  </si>
  <si>
    <t>be+nl/Mortgages NL/WU/IT-Fire</t>
  </si>
  <si>
    <t xml:space="preserve">Local </t>
  </si>
  <si>
    <t>WU Spirit AC Netvice</t>
  </si>
  <si>
    <t>WU Spirit AC Netvice in the list, but is not in scope for GRP.</t>
  </si>
  <si>
    <t>WUB Bank data retrieval portal webservices</t>
  </si>
  <si>
    <t>WUB Bank data retrieval portal webservices is in the list, but is not in scope for GRP.</t>
  </si>
  <si>
    <t>WUB Public Website</t>
  </si>
  <si>
    <t xml:space="preserve">[25/11 9:05 pm] Beld, M. van den (Maarten)
WUB public website... seems to me as an informing platform without database
[25/11 9:06 pm] Beld, M. van den (Maarten)
So no SoR
</t>
  </si>
  <si>
    <t>be+nl/Mortgages NL/WU/WUB_public_website</t>
  </si>
  <si>
    <t>WUB Public Website is in the list, but is not in scope for GRP.</t>
  </si>
  <si>
    <t>WUB_889-Vrachtbrf</t>
  </si>
  <si>
    <t>Fedor Bruins</t>
  </si>
  <si>
    <t>Ruud Fokker</t>
  </si>
  <si>
    <t>WUB_Act-rapport</t>
  </si>
  <si>
    <t>WUB_Adviestool</t>
  </si>
  <si>
    <t>Suzanne van Londen</t>
  </si>
  <si>
    <t>WUB_Afdr-risicopremies</t>
  </si>
  <si>
    <t>WUB_Analyse-Recon</t>
  </si>
  <si>
    <t>Jack Biesterveld</t>
  </si>
  <si>
    <t>WUB_Analytical-Review-External_Rep</t>
  </si>
  <si>
    <t>WUB_buiten-mandaat</t>
  </si>
  <si>
    <t>WUB_CAM-tooling</t>
  </si>
  <si>
    <t>Daan Grool</t>
  </si>
  <si>
    <t>WUB_Close_Spirit</t>
  </si>
  <si>
    <t>WUB_Confirmation_SPV</t>
  </si>
  <si>
    <t>WUB_DQF-Actuariaat</t>
  </si>
  <si>
    <t>WUB_Feedbackloop_SAS_SPIRIT</t>
  </si>
  <si>
    <t>Rudy van de Lugt</t>
  </si>
  <si>
    <t>WUB_IC-database</t>
  </si>
  <si>
    <t>be+nl/Data Management NL/Platform/Neptune</t>
  </si>
  <si>
    <t>WUB_IFRS9-NNHB-FV-model</t>
  </si>
  <si>
    <t>Redjesh Pooran</t>
  </si>
  <si>
    <t>WUB_IFRS9-NNHB-FV-model_shocks</t>
  </si>
  <si>
    <t>WUB_LCR-DA_Liquidity_Reporting</t>
  </si>
  <si>
    <t>WUB_Liquidity-reports_Realm-data</t>
  </si>
  <si>
    <t>WUB_LLP</t>
  </si>
  <si>
    <t>Jan Willem Koelewijn</t>
  </si>
  <si>
    <t>WUB_MTP-forecast-REALM</t>
  </si>
  <si>
    <t>WUB_NNHB-Reset-valuation-model</t>
  </si>
  <si>
    <t>WUB_normmodel_hypotheektarieven</t>
  </si>
  <si>
    <t>WUB_Offer-hedge</t>
  </si>
  <si>
    <t>WUB_PB-model</t>
  </si>
  <si>
    <t>Wouter Hupkes</t>
  </si>
  <si>
    <t>WUB_Personeelshypotheken</t>
  </si>
  <si>
    <t>WUB_Prepayment-data-SAS</t>
  </si>
  <si>
    <t>WUB_Replacement-capitals</t>
  </si>
  <si>
    <t>WUB_Verlengen_AFV</t>
  </si>
  <si>
    <t>XCLAS_NL</t>
  </si>
  <si>
    <t>Sinan Tiftikci</t>
  </si>
  <si>
    <t>Erik Keesom</t>
  </si>
  <si>
    <t xml:space="preserve">Next to product data we have Agreement - and Party Data </t>
  </si>
  <si>
    <t>be+nl/Consumer Loans/Quicksilver</t>
  </si>
  <si>
    <t>XCLAS_NL-appl-fail</t>
  </si>
  <si>
    <t>XCLAS_NL-appl-succes</t>
  </si>
  <si>
    <t>The retention rule is not applied yet because the system exists since november 2018</t>
  </si>
  <si>
    <t>XTC</t>
  </si>
  <si>
    <t>XU_DM_CAM</t>
  </si>
  <si>
    <t>Party, Product, Agreement data, Transaction data, Post transaction Data</t>
  </si>
  <si>
    <t>XU_OS_PPA</t>
  </si>
  <si>
    <t>Multiple SOR data stored in OS_PPA for both BE and NL ( this sheet is not made to list everything easily so let me know how we can best do it)</t>
  </si>
  <si>
    <t>zCreditCardsAPI</t>
  </si>
  <si>
    <t>Only data caption from other sources</t>
  </si>
  <si>
    <t>zGingerImportBatch</t>
  </si>
  <si>
    <t>ZKV_Calculation_App</t>
  </si>
  <si>
    <t>be+nl/Business lending/Customer Value Proposition/Joint Price Fighters</t>
  </si>
  <si>
    <t>zLendingOnlineAPIs</t>
  </si>
  <si>
    <t>be+nl/Business lending/Customer Value Proposition/Talos</t>
  </si>
  <si>
    <t>zLendingOnlineImportServices</t>
  </si>
  <si>
    <t>zManageBussAccACWA</t>
  </si>
  <si>
    <t>zManageBussAccAPI</t>
  </si>
  <si>
    <t>zManageIdealAPI</t>
  </si>
  <si>
    <t>zManagePayvisionAPI</t>
  </si>
  <si>
    <t>zOverstapserviceBusiness</t>
  </si>
  <si>
    <t>zRequestBusinessCardAPI</t>
  </si>
  <si>
    <t>zRequestPosContractAPI</t>
  </si>
  <si>
    <t>TRIBE_VALID_VALUE</t>
  </si>
  <si>
    <t>CoE Pricing &amp; Value Creation</t>
  </si>
  <si>
    <t>CRO</t>
  </si>
  <si>
    <t>Belgium</t>
  </si>
  <si>
    <t>Data Management</t>
  </si>
  <si>
    <t>Fraud &amp; Cyber Security</t>
  </si>
  <si>
    <t>Human Resource</t>
  </si>
  <si>
    <t>Know your Customer</t>
  </si>
  <si>
    <t>Real Estate Finance</t>
  </si>
  <si>
    <t>Header</t>
  </si>
  <si>
    <t>Definition</t>
  </si>
  <si>
    <t>Asset_name</t>
  </si>
  <si>
    <t>Source of record?</t>
  </si>
  <si>
    <t>in data Lake</t>
  </si>
  <si>
    <t>IT Custodian</t>
  </si>
  <si>
    <t>Asset Owner</t>
  </si>
  <si>
    <t>Data Owner</t>
  </si>
  <si>
    <t>Data Steward</t>
  </si>
  <si>
    <t>Data Category</t>
  </si>
  <si>
    <t>Type of consumption</t>
  </si>
  <si>
    <t>Remarks (optional)</t>
  </si>
  <si>
    <t>Status</t>
  </si>
  <si>
    <t>Operational status</t>
  </si>
  <si>
    <t>Environment</t>
  </si>
  <si>
    <t>Config Admin Group</t>
  </si>
  <si>
    <t>IN_CDMO_LIST</t>
  </si>
  <si>
    <t>Tribe name</t>
  </si>
  <si>
    <t>Personal Data (Y/N, if SoR contains Personal Data or not)</t>
  </si>
  <si>
    <t>Data Retention and Deletion Description(Y/N, if data retention and deletion applies )</t>
  </si>
  <si>
    <t>Data Retention and Deletion Compliant Date</t>
  </si>
  <si>
    <t>(BIA Privacy Quick Scan) Does the application process personal data? 
(Yes/No/NA/TBC)</t>
  </si>
  <si>
    <t>(BIA Privacy Quick Scan) Does the application process sensitive personal data? 
(Yes/No/NA/TBC)</t>
  </si>
  <si>
    <t>Does the application store personal data? (Yes/No/NA/TBC)</t>
  </si>
  <si>
    <t>Is deletion capabilitiy implemented? (Yes/No)</t>
  </si>
  <si>
    <t xml:space="preserve">Is deletion mechanism executed in line with retention rules? (Yes/No/NA/TBC) </t>
  </si>
  <si>
    <t>Implementation plan - Tranche 1, 2, 3, etc.</t>
  </si>
  <si>
    <t>Implementation plan - Start delivery (mm/dd/yyyy) or (NA/TBC)</t>
  </si>
  <si>
    <t>Implementation plan - End delivery date (mm/dd/yyyy) or (NA/TBC)</t>
  </si>
  <si>
    <t>Local / Global / External</t>
  </si>
  <si>
    <t>In scope of RD Reporting</t>
  </si>
  <si>
    <t>Are there plans to decommision the application? If yes, by when (Month-Year)</t>
  </si>
  <si>
    <t>Notes</t>
  </si>
  <si>
    <t>In DMPCS SOR List?</t>
  </si>
  <si>
    <t>Is
SoR?</t>
  </si>
  <si>
    <t>Decomm?</t>
  </si>
  <si>
    <t>Year</t>
  </si>
  <si>
    <t>Quarter</t>
  </si>
  <si>
    <t>iRisk item?</t>
  </si>
  <si>
    <t>APPLICATION NAME</t>
  </si>
  <si>
    <t>Tribe</t>
  </si>
  <si>
    <t>BUSINESS UNIT</t>
  </si>
  <si>
    <t>DPIA STATUS</t>
  </si>
  <si>
    <t>SOR Inventory List (Common &amp; CMDB)</t>
  </si>
  <si>
    <t>DPIA List -APPLICATION NAME</t>
  </si>
  <si>
    <t>VLOOK-UP</t>
  </si>
  <si>
    <t>AccessBadge-PRD</t>
  </si>
  <si>
    <t>DB/Other/GSm</t>
  </si>
  <si>
    <t>Approved</t>
  </si>
  <si>
    <t>DPIA List</t>
  </si>
  <si>
    <t>Non-Operational</t>
  </si>
  <si>
    <t>AdhocMessagingHub</t>
  </si>
  <si>
    <t>In SOR Inventory/CMDB</t>
  </si>
  <si>
    <t>CTO/GS/Corporate Technology/CREFS NL</t>
  </si>
  <si>
    <t>DB/Omnichannel/Global Assisted Platforms</t>
  </si>
  <si>
    <t>DB/Omnichannel/Assisted Capabilities NL</t>
  </si>
  <si>
    <t>AddCurrentAccountHolderAPI</t>
  </si>
  <si>
    <t>DB/Customer &amp; Data/Fraud &amp; 1-1 Analytics</t>
  </si>
  <si>
    <t>CustomerDataBatch</t>
  </si>
  <si>
    <t>DB/Customer &amp; Data/Customer Data</t>
  </si>
  <si>
    <t>CoE Communications &amp; Brand Experience</t>
  </si>
  <si>
    <t>DB/Omnichannel/NL Digital Channels</t>
  </si>
  <si>
    <t>DB/Core Bank &amp; Advisory/Collections &amp; Generics</t>
  </si>
  <si>
    <t>DB/Core Bank &amp; Advisory/Lease &amp; Factoring</t>
  </si>
  <si>
    <t>Agreement Request Database</t>
  </si>
  <si>
    <t>Functional Name</t>
  </si>
  <si>
    <t>Daily Banking &amp; Digital First</t>
  </si>
  <si>
    <t>DB/Products/Current &amp; Savingsaccounts &amp; Loyalty</t>
  </si>
  <si>
    <t>BankSwitchingService</t>
  </si>
  <si>
    <t>AgreementsOverviewAPI</t>
  </si>
  <si>
    <t>DB/Products/Pricing &amp; Billing</t>
  </si>
  <si>
    <t>DPTibco_IPC</t>
  </si>
  <si>
    <t>DB/Customer &amp; Data/Data Management</t>
  </si>
  <si>
    <t>AssistedCustomerApprovalAPI</t>
  </si>
  <si>
    <t>CreditScoringService</t>
  </si>
  <si>
    <t>Insurance &amp; Consumer Lending</t>
  </si>
  <si>
    <t>DB/Products/Insurance &amp; Consumer Loans</t>
  </si>
  <si>
    <t>ATARI</t>
  </si>
  <si>
    <t>Athena</t>
  </si>
  <si>
    <t>AutomaticBusinessCreditDecisioning</t>
  </si>
  <si>
    <t>DB/Payments, Cards &amp; Cash/Payments Products &amp; Cash</t>
  </si>
  <si>
    <t>BankingServiceFeeManagementAPI_[P]</t>
  </si>
  <si>
    <t>Geldmaat</t>
  </si>
  <si>
    <t>BasketOrchestrationAPI</t>
  </si>
  <si>
    <t>HDN-SAAS</t>
  </si>
  <si>
    <t>DB/Core Bank &amp; Advisory/Mortgages NL</t>
  </si>
  <si>
    <t>BE_DM_FDS</t>
  </si>
  <si>
    <t>IngAppOpen</t>
  </si>
  <si>
    <t>Digital &amp; Customer Interactions</t>
  </si>
  <si>
    <t>BKRService</t>
  </si>
  <si>
    <t>DB/Customer &amp; Data/KYC &amp; Onboarding</t>
  </si>
  <si>
    <t>BLend</t>
  </si>
  <si>
    <t>Financial Accounting</t>
  </si>
  <si>
    <t>DB/Omnichannel/Digital Provider Channel Capabilities</t>
  </si>
  <si>
    <t>BusinessEcommerceEnrollmentRequestAPI</t>
  </si>
  <si>
    <t>T18951 - Ingenuity</t>
  </si>
  <si>
    <t>PartyRegistrationAPI</t>
  </si>
  <si>
    <t>pcmc</t>
  </si>
  <si>
    <t>DB/Payments, Cards &amp; Cash/Cards</t>
  </si>
  <si>
    <t>DB/Core Bank &amp; Advisory/Business Lending &amp; REF</t>
  </si>
  <si>
    <t>SB_FRM</t>
  </si>
  <si>
    <t>CloseBusinessCurrentAccounts</t>
  </si>
  <si>
    <t>Webinar NEP</t>
  </si>
  <si>
    <t>CommercialCardsAPI</t>
  </si>
  <si>
    <t>DB/Omnichannel/Digital Provider Mobile Features</t>
  </si>
  <si>
    <t>CommercialCardsOverviewAPI</t>
  </si>
  <si>
    <t>Content_Analytics</t>
  </si>
  <si>
    <t>T01594 - Superflow</t>
  </si>
  <si>
    <t>DB/Products/Investments</t>
  </si>
  <si>
    <t>Cura</t>
  </si>
  <si>
    <t>CTO/GS/Corporate Technology/CREFS SaaS IT</t>
  </si>
  <si>
    <t>Customer Request Authorisation Manager</t>
  </si>
  <si>
    <t>DATALAKE_DBNL_DDP</t>
  </si>
  <si>
    <t>DATALAKE_DBNL_MONITORING</t>
  </si>
  <si>
    <t>DBNL_BAKERY</t>
  </si>
  <si>
    <t>T00110 - Apollo</t>
  </si>
  <si>
    <t>DBNL_DM_BRM</t>
  </si>
  <si>
    <t>DBNL_SB_BBS</t>
  </si>
  <si>
    <t>DBNL_DM_CDN</t>
  </si>
  <si>
    <t>KYC Services</t>
  </si>
  <si>
    <t>DBNL_DM_TAX</t>
  </si>
  <si>
    <t>DBNL_DM_NFR</t>
  </si>
  <si>
    <t>gBillingAPI</t>
  </si>
  <si>
    <t>DBNL_GROUP_MRT</t>
  </si>
  <si>
    <t>DBNL_GROUP_SAL</t>
  </si>
  <si>
    <t>gTokenizationManagementApi_[P]</t>
  </si>
  <si>
    <t>InsuranceAPIs</t>
  </si>
  <si>
    <t>LegalAdministration</t>
  </si>
  <si>
    <t>MobileErrorReportingAPI</t>
  </si>
  <si>
    <t>MortgageAdviceAgreementAPI</t>
  </si>
  <si>
    <t>DBNL_SB_KYC</t>
  </si>
  <si>
    <t>DBNL_SB_ORM</t>
  </si>
  <si>
    <t>MortgagePrefillAPI</t>
  </si>
  <si>
    <t>Mortgages Customer Notification Service</t>
  </si>
  <si>
    <t>MoveMoneyAPI</t>
  </si>
  <si>
    <t>NLArchiveAPI</t>
  </si>
  <si>
    <t>Ockto</t>
  </si>
  <si>
    <t>T00513 - DebitCardsTeam</t>
  </si>
  <si>
    <t>PackageLifecycleManagementAPI</t>
  </si>
  <si>
    <t>POWERCURVE</t>
  </si>
  <si>
    <t>DB/Other</t>
  </si>
  <si>
    <t>Estimate</t>
  </si>
  <si>
    <t>Business Banking Sales</t>
  </si>
  <si>
    <t>REFPORTAL</t>
  </si>
  <si>
    <t>SignatureMandateNL API</t>
  </si>
  <si>
    <t>FactBasedIdentificationAPI</t>
  </si>
  <si>
    <t>wiebe</t>
  </si>
  <si>
    <t>FeedbackReportingAPI</t>
  </si>
  <si>
    <t>FinancialFootprint</t>
  </si>
  <si>
    <t>FWP_(P)</t>
  </si>
  <si>
    <t>Mailserver ISP</t>
  </si>
  <si>
    <t>GDMSSync_P</t>
  </si>
  <si>
    <t>T10017 - GDMS-Sync</t>
  </si>
  <si>
    <t>TBS</t>
  </si>
  <si>
    <t>Upcoming Renewal</t>
  </si>
  <si>
    <t>group_CC20_APIs</t>
  </si>
  <si>
    <t>gSwitchBankAPI</t>
  </si>
  <si>
    <t>HAM</t>
  </si>
  <si>
    <t>HORIZON</t>
  </si>
  <si>
    <t>HybridAdvice</t>
  </si>
  <si>
    <t>ICM Model</t>
  </si>
  <si>
    <t>IIO_Tooling_[P]</t>
  </si>
  <si>
    <t>IntermediateEntitiesAPI</t>
  </si>
  <si>
    <t>Lease Origination</t>
  </si>
  <si>
    <t>LeaseBI4_[P]</t>
  </si>
  <si>
    <t>LegalAdministrationAPI</t>
  </si>
  <si>
    <t>PackageManagementAPI</t>
  </si>
  <si>
    <t>LineBusyAPI</t>
  </si>
  <si>
    <t>LoanToValueNLAPI_[P]</t>
  </si>
  <si>
    <t>LocalAccountRetentionApplication</t>
  </si>
  <si>
    <t>Lokalise</t>
  </si>
  <si>
    <t>LW Agreements_[P]</t>
  </si>
  <si>
    <t>Smart.pr</t>
  </si>
  <si>
    <t>MMS</t>
  </si>
  <si>
    <t>MobielAanleverenApp</t>
  </si>
  <si>
    <t>No valid DPIA</t>
  </si>
  <si>
    <t>No BIA</t>
  </si>
  <si>
    <t>MortgageMovingInterestCalculationAPI</t>
  </si>
  <si>
    <t>Mortgages Knowledge &amp; Experience Test [P]</t>
  </si>
  <si>
    <t>MortgagesConsumerPortal</t>
  </si>
  <si>
    <t>MortgagesEviAPI</t>
  </si>
  <si>
    <t>MortgagesNLDataStore_P</t>
  </si>
  <si>
    <t>OneAppEnrollmentIdentificationAPI</t>
  </si>
  <si>
    <t>Operational Monitoring Assembly</t>
  </si>
  <si>
    <t>OrganisationOnboardingAPI</t>
  </si>
  <si>
    <t>OverdraftManagementService</t>
  </si>
  <si>
    <t>partyDeduplicationSV</t>
  </si>
  <si>
    <t>PBNL_Reporting_DBaaS_Platform</t>
  </si>
  <si>
    <t>PeopleSoft eProfit_[P]</t>
  </si>
  <si>
    <t>OrganisationDetailsManagementAPI</t>
  </si>
  <si>
    <t>Postma &amp; Cohen</t>
  </si>
  <si>
    <t>OriginationBridges</t>
  </si>
  <si>
    <t>PostML</t>
  </si>
  <si>
    <t>RATDetectionAPI</t>
  </si>
  <si>
    <t>REF_CFP_[T]</t>
  </si>
  <si>
    <t>Smart Order Service</t>
  </si>
  <si>
    <t>Stomerij App</t>
  </si>
  <si>
    <t>TimeToMeetAPI</t>
  </si>
  <si>
    <t>UsernamePasswordAPI</t>
  </si>
  <si>
    <t>Worldline_ITO</t>
  </si>
  <si>
    <t>PendingOrderAPI</t>
  </si>
  <si>
    <t>Reply.Live</t>
  </si>
  <si>
    <t>Pending DPO Approval</t>
  </si>
  <si>
    <t>Feedback Given</t>
  </si>
  <si>
    <t>REF_FINANCIERINGSCHECK</t>
  </si>
  <si>
    <t>REF_KCM</t>
  </si>
  <si>
    <t>RepArrManagementAPI</t>
  </si>
  <si>
    <t>ReportING_SAMOS_[P]</t>
  </si>
  <si>
    <t>RequestDigitalBankingAPI</t>
  </si>
  <si>
    <t>SBR Service Center</t>
  </si>
  <si>
    <t>SSCConnect</t>
  </si>
  <si>
    <t>Pending DPE Approval</t>
  </si>
  <si>
    <t>Traka_[P]</t>
  </si>
  <si>
    <t>Video Management Systeem (VMS)</t>
  </si>
  <si>
    <t>WUB_Stater</t>
  </si>
  <si>
    <t>ZKV_Calculation_App_[P]</t>
  </si>
  <si>
    <t>(Multiple Items)</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</si>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</sst>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b/>
      <sz val="11"/>
      <color theme="1"/>
      <name val="Calibri"/>
      <family val="2"/>
      <scheme val="minor"/>
    </font>
    <font>
      <sz val="11"/>
      <color rgb="FF9C0006"/>
      <name val="Calibri"/>
      <family val="2"/>
      <scheme val="minor"/>
    </font>
    <font>
      <sz val="11"/>
      <color rgb="FF9C5700"/>
      <name val="Calibri"/>
      <family val="2"/>
      <scheme val="minor"/>
    </font>
    <font>
      <sz val="11"/>
      <color rgb="FFFF0000"/>
      <name val="Calibri"/>
      <family val="2"/>
      <scheme val="minor"/>
    </font>
    <font>
      <sz val="11"/>
      <color rgb="FF0070C0"/>
      <name val="Calibri"/>
      <family val="2"/>
      <scheme val="minor"/>
    </font>
    <font>
      <b/>
      <sz val="11"/>
      <color theme="0"/>
      <name val="Calibri"/>
      <family val="2"/>
      <scheme val="minor"/>
    </font>
    <font>
      <b/>
      <sz val="11"/>
      <color rgb="FFFF0000"/>
      <name val="Calibri"/>
      <family val="2"/>
      <scheme val="minor"/>
    </font>
    <font>
      <sz val="8"/>
      <color rgb="FF000066"/>
      <name val="Verdana"/>
    </font>
    <font>
      <sz val="10"/>
      <color rgb="FF2E2E2E"/>
      <name val="Arial"/>
    </font>
  </fonts>
  <fills count="19">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bgColor indexed="64"/>
      </patternFill>
    </fill>
    <fill>
      <patternFill patternType="solid">
        <fgColor rgb="FFC00000"/>
        <bgColor indexed="64"/>
      </patternFill>
    </fill>
    <fill>
      <patternFill patternType="solid">
        <fgColor rgb="FFFFC7CE"/>
      </patternFill>
    </fill>
    <fill>
      <patternFill patternType="solid">
        <fgColor rgb="FFFFEB9C"/>
      </patternFill>
    </fill>
    <fill>
      <patternFill patternType="solid">
        <fgColor rgb="FF0070C0"/>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0000"/>
        <bgColor indexed="64"/>
      </patternFill>
    </fill>
    <fill>
      <patternFill patternType="solid">
        <fgColor theme="9" tint="0.79998168889431442"/>
        <bgColor theme="9" tint="0.79998168889431442"/>
      </patternFill>
    </fill>
    <fill>
      <patternFill patternType="solid">
        <fgColor theme="9"/>
        <bgColor theme="9"/>
      </patternFill>
    </fill>
    <fill>
      <patternFill patternType="solid">
        <fgColor rgb="FFFFFF00"/>
        <bgColor theme="9"/>
      </patternFill>
    </fill>
    <fill>
      <patternFill patternType="solid">
        <fgColor rgb="FF00B0F0"/>
        <bgColor theme="9"/>
      </patternFill>
    </fill>
    <fill>
      <patternFill patternType="solid">
        <fgColor rgb="FFD3D3D3"/>
        <bgColor indexed="64"/>
      </patternFill>
    </fill>
    <fill>
      <patternFill patternType="solid">
        <fgColor rgb="FFFFFFFF"/>
        <bgColor indexed="64"/>
      </patternFill>
    </fill>
    <fill>
      <patternFill patternType="solid">
        <fgColor theme="7" tint="0.59999389629810485"/>
        <bgColor indexed="64"/>
      </patternFill>
    </fill>
  </fills>
  <borders count="15">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theme="9" tint="0.39997558519241921"/>
      </top>
      <bottom style="thin">
        <color theme="9" tint="0.3999755851924192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9" tint="0.39997558519241921"/>
      </left>
      <right/>
      <top style="thin">
        <color theme="9" tint="0.39997558519241921"/>
      </top>
      <bottom style="thin">
        <color theme="9" tint="0.39997558519241921"/>
      </bottom>
      <diagonal/>
    </border>
    <border>
      <left style="medium">
        <color rgb="FFC2DBF8"/>
      </left>
      <right style="medium">
        <color rgb="FFC2DBF8"/>
      </right>
      <top style="medium">
        <color rgb="FFC2DBF8"/>
      </top>
      <bottom style="medium">
        <color rgb="FFC2DBF8"/>
      </bottom>
      <diagonal/>
    </border>
  </borders>
  <cellStyleXfs count="3">
    <xf numFmtId="0" fontId="0" fillId="0" borderId="0"/>
    <xf numFmtId="0" fontId="2" fillId="6" borderId="0" applyNumberFormat="0" applyBorder="0" applyAlignment="0" applyProtection="0"/>
    <xf numFmtId="0" fontId="3" fillId="7" borderId="0" applyNumberFormat="0" applyBorder="0" applyAlignment="0" applyProtection="0"/>
  </cellStyleXfs>
  <cellXfs count="65">
    <xf numFmtId="0" fontId="0" fillId="0" borderId="0" xfId="0"/>
    <xf numFmtId="0" fontId="0" fillId="0" borderId="0" xfId="0" pivotButton="1"/>
    <xf numFmtId="0" fontId="0" fillId="0" borderId="0" xfId="0" applyAlignment="1">
      <alignment horizontal="left"/>
    </xf>
    <xf numFmtId="0" fontId="1" fillId="2" borderId="1" xfId="0" applyFont="1" applyFill="1" applyBorder="1"/>
    <xf numFmtId="14" fontId="0" fillId="0" borderId="0" xfId="0" applyNumberFormat="1" applyAlignment="1">
      <alignment horizontal="center"/>
    </xf>
    <xf numFmtId="0" fontId="0" fillId="0" borderId="2" xfId="0" applyBorder="1"/>
    <xf numFmtId="0" fontId="0" fillId="4" borderId="0" xfId="0" applyFill="1" applyAlignment="1">
      <alignment horizontal="center"/>
    </xf>
    <xf numFmtId="14" fontId="0" fillId="4" borderId="0" xfId="0" applyNumberFormat="1" applyFill="1" applyAlignment="1">
      <alignment horizontal="center"/>
    </xf>
    <xf numFmtId="0" fontId="0" fillId="0" borderId="0" xfId="0" applyAlignment="1">
      <alignment horizontal="center"/>
    </xf>
    <xf numFmtId="0" fontId="0" fillId="5" borderId="0" xfId="0" applyFill="1"/>
    <xf numFmtId="0" fontId="1" fillId="2" borderId="1" xfId="0" applyFont="1" applyFill="1" applyBorder="1" applyAlignment="1">
      <alignment horizontal="center"/>
    </xf>
    <xf numFmtId="0" fontId="0" fillId="3" borderId="2" xfId="0" applyFill="1" applyBorder="1" applyAlignment="1">
      <alignment horizontal="center"/>
    </xf>
    <xf numFmtId="0" fontId="0" fillId="8" borderId="0" xfId="0" applyFill="1" applyAlignment="1">
      <alignment horizontal="center"/>
    </xf>
    <xf numFmtId="0" fontId="2" fillId="0" borderId="4" xfId="1" applyFill="1" applyBorder="1" applyAlignment="1"/>
    <xf numFmtId="0" fontId="2" fillId="0" borderId="5" xfId="1" applyFill="1" applyBorder="1" applyAlignment="1"/>
    <xf numFmtId="0" fontId="2" fillId="6" borderId="6" xfId="1" applyBorder="1" applyAlignment="1"/>
    <xf numFmtId="0" fontId="1" fillId="0" borderId="0" xfId="0" applyFont="1"/>
    <xf numFmtId="0" fontId="0" fillId="0" borderId="8" xfId="0" applyBorder="1" applyAlignment="1">
      <alignment horizontal="center"/>
    </xf>
    <xf numFmtId="0" fontId="0" fillId="0" borderId="3" xfId="0" applyBorder="1"/>
    <xf numFmtId="0" fontId="0" fillId="0" borderId="11" xfId="0" applyBorder="1"/>
    <xf numFmtId="0" fontId="0" fillId="0" borderId="7" xfId="0" applyBorder="1" applyAlignment="1">
      <alignment horizontal="center"/>
    </xf>
    <xf numFmtId="0" fontId="0" fillId="0" borderId="12" xfId="0" applyBorder="1" applyAlignment="1">
      <alignment horizontal="center"/>
    </xf>
    <xf numFmtId="0" fontId="0" fillId="3" borderId="9" xfId="0" applyFill="1" applyBorder="1"/>
    <xf numFmtId="0" fontId="0" fillId="3" borderId="10" xfId="0" applyFill="1" applyBorder="1" applyAlignment="1">
      <alignment horizontal="center"/>
    </xf>
    <xf numFmtId="0" fontId="0" fillId="9" borderId="9" xfId="0" applyFill="1" applyBorder="1"/>
    <xf numFmtId="0" fontId="0" fillId="9" borderId="10" xfId="0" applyFill="1" applyBorder="1" applyAlignment="1">
      <alignment horizontal="center"/>
    </xf>
    <xf numFmtId="0" fontId="0" fillId="10" borderId="9" xfId="0" applyFill="1" applyBorder="1"/>
    <xf numFmtId="0" fontId="0" fillId="10" borderId="10" xfId="0" applyFill="1" applyBorder="1" applyAlignment="1">
      <alignment horizontal="center"/>
    </xf>
    <xf numFmtId="0" fontId="4" fillId="0" borderId="0" xfId="0" applyFont="1" applyAlignment="1">
      <alignment horizontal="center"/>
    </xf>
    <xf numFmtId="0" fontId="5" fillId="0" borderId="0" xfId="0" applyFont="1" applyAlignment="1">
      <alignment horizontal="center"/>
    </xf>
    <xf numFmtId="14" fontId="0" fillId="0" borderId="0" xfId="0" applyNumberFormat="1"/>
    <xf numFmtId="0" fontId="0" fillId="11" borderId="0" xfId="0" applyFill="1"/>
    <xf numFmtId="0" fontId="2" fillId="11" borderId="0" xfId="1" applyNumberFormat="1" applyFill="1"/>
    <xf numFmtId="0" fontId="6" fillId="13" borderId="13" xfId="0" applyFont="1" applyFill="1" applyBorder="1"/>
    <xf numFmtId="0" fontId="6" fillId="13" borderId="8" xfId="0" applyFont="1" applyFill="1" applyBorder="1"/>
    <xf numFmtId="0" fontId="0" fillId="12" borderId="13" xfId="0" applyFill="1" applyBorder="1"/>
    <xf numFmtId="0" fontId="0" fillId="0" borderId="13" xfId="0" applyBorder="1"/>
    <xf numFmtId="0" fontId="0" fillId="12" borderId="8" xfId="0" applyFill="1" applyBorder="1"/>
    <xf numFmtId="0" fontId="0" fillId="0" borderId="8" xfId="0" applyBorder="1"/>
    <xf numFmtId="0" fontId="0" fillId="11" borderId="13" xfId="0" applyFill="1" applyBorder="1"/>
    <xf numFmtId="0" fontId="2" fillId="11" borderId="13" xfId="1" applyNumberFormat="1" applyFill="1" applyBorder="1"/>
    <xf numFmtId="0" fontId="7" fillId="14" borderId="0" xfId="0" applyFont="1" applyFill="1"/>
    <xf numFmtId="0" fontId="6" fillId="15" borderId="0" xfId="0" applyFont="1" applyFill="1"/>
    <xf numFmtId="0" fontId="1" fillId="0" borderId="2" xfId="0" applyFont="1" applyBorder="1" applyAlignment="1">
      <alignment horizontal="center"/>
    </xf>
    <xf numFmtId="0" fontId="7" fillId="0" borderId="2" xfId="0" applyFont="1" applyBorder="1" applyAlignment="1">
      <alignment horizontal="center"/>
    </xf>
    <xf numFmtId="0" fontId="8" fillId="0" borderId="0" xfId="0" applyFont="1"/>
    <xf numFmtId="0" fontId="0" fillId="3" borderId="0" xfId="0" applyFill="1"/>
    <xf numFmtId="0" fontId="8" fillId="16" borderId="14" xfId="0" applyFont="1" applyFill="1" applyBorder="1" applyAlignment="1">
      <alignment vertical="top"/>
    </xf>
    <xf numFmtId="0" fontId="8" fillId="17" borderId="14" xfId="0" applyFont="1" applyFill="1" applyBorder="1" applyAlignment="1">
      <alignment vertical="top"/>
    </xf>
    <xf numFmtId="0" fontId="9" fillId="0" borderId="0" xfId="0" applyFont="1"/>
    <xf numFmtId="0" fontId="4" fillId="0" borderId="0" xfId="0" applyFont="1" applyAlignment="1">
      <alignment horizontal="left"/>
    </xf>
    <xf numFmtId="0" fontId="4" fillId="0" borderId="0" xfId="0" applyFont="1"/>
    <xf numFmtId="0" fontId="0" fillId="3" borderId="0" xfId="0" applyFill="1" applyAlignment="1">
      <alignment horizontal="left"/>
    </xf>
    <xf numFmtId="0" fontId="0" fillId="18" borderId="0" xfId="0" applyFill="1" applyAlignment="1">
      <alignment horizontal="left"/>
    </xf>
    <xf numFmtId="0" fontId="0" fillId="18" borderId="0" xfId="0" applyFill="1"/>
    <xf numFmtId="21" fontId="0" fillId="0" borderId="0" xfId="0" applyNumberFormat="1"/>
    <xf numFmtId="0" fontId="0" fillId="0" borderId="0" xfId="0" applyAlignment="1">
      <alignment wrapText="1"/>
    </xf>
    <xf numFmtId="0" fontId="3" fillId="7" borderId="3" xfId="2" applyBorder="1" applyAlignment="1">
      <alignment horizontal="left"/>
    </xf>
    <xf numFmtId="0" fontId="3" fillId="7" borderId="0" xfId="2" applyBorder="1" applyAlignment="1">
      <alignment horizontal="left"/>
    </xf>
    <xf numFmtId="0" fontId="3" fillId="7" borderId="7" xfId="2" applyBorder="1" applyAlignment="1">
      <alignment horizontal="left"/>
    </xf>
    <xf numFmtId="0" fontId="2" fillId="6" borderId="4" xfId="1" applyBorder="1" applyAlignment="1">
      <alignment horizontal="left"/>
    </xf>
    <xf numFmtId="0" fontId="2" fillId="6" borderId="5" xfId="1" applyBorder="1" applyAlignment="1">
      <alignment horizontal="left"/>
    </xf>
    <xf numFmtId="0" fontId="2" fillId="6" borderId="6" xfId="1" applyBorder="1" applyAlignment="1">
      <alignment horizontal="left"/>
    </xf>
    <xf numFmtId="0" fontId="2" fillId="0" borderId="4" xfId="1" applyFill="1" applyBorder="1" applyAlignment="1">
      <alignment horizontal="center"/>
    </xf>
    <xf numFmtId="0" fontId="2" fillId="0" borderId="5" xfId="1" applyFill="1" applyBorder="1" applyAlignment="1">
      <alignment horizontal="center"/>
    </xf>
  </cellXfs>
  <cellStyles count="3">
    <cellStyle name="Bad" xfId="1" builtinId="27"/>
    <cellStyle name="Neutral" xfId="2" builtinId="28"/>
    <cellStyle name="Normal" xfId="0" builtinId="0"/>
  </cellStyles>
  <dxfs count="99">
    <dxf>
      <numFmt numFmtId="164" formatCode="hh:mm:ss"/>
    </dxf>
    <dxf>
      <numFmt numFmtId="164" formatCode="hh:mm:ss"/>
    </dxf>
    <dxf>
      <numFmt numFmtId="164" formatCode="hh:mm:ss"/>
    </dxf>
    <dxf>
      <numFmt numFmtId="164" formatCode="hh:mm:ss"/>
    </dxf>
    <dxf>
      <numFmt numFmtId="164" formatCode="hh:mm:ss"/>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5" formatCode="m/d/yyyy"/>
      <alignment horizontal="center" vertical="bottom" textRotation="0" wrapText="0" indent="0" justifyLastLine="0" shrinkToFit="0" readingOrder="0"/>
    </dxf>
    <dxf>
      <numFmt numFmtId="165" formatCode="m/d/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5" formatCode="m/d/yyyy"/>
      <alignment horizontal="center" vertical="bottom" textRotation="0" wrapText="0" indent="0" justifyLastLine="0" shrinkToFit="0" readingOrder="0"/>
    </dxf>
    <dxf>
      <numFmt numFmtId="165" formatCode="m/d/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FF0000"/>
      </font>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fill>
        <patternFill patternType="solid">
          <bgColor theme="7" tint="0.59999389629810485"/>
        </patternFill>
      </fill>
    </dxf>
    <dxf>
      <fill>
        <patternFill patternType="solid">
          <bgColor theme="7" tint="0.59999389629810485"/>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alignment horizontal="center"/>
    </dxf>
    <dxf>
      <alignment horizontal="center"/>
    </dxf>
    <dxf>
      <alignment horizontal="center"/>
    </dxf>
  </dxfs>
  <tableStyles count="1" defaultTableStyle="TableStyleMedium2" defaultPivotStyle="PivotStyleLight16">
    <tableStyle name="Invisible" pivot="0" table="0" count="0" xr9:uid="{C2726C3C-D232-4CF8-B483-D069C19C7EF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sheetMetadata" Target="metadata.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externalLink" Target="externalLinks/externalLink1.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Asset Distribution:</a:t>
            </a:r>
            <a:r>
              <a:rPr lang="en-US" baseline="0"/>
              <a:t> CMDB + GDPR LIST</a:t>
            </a: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TOPSHEET!$D$4</c:f>
              <c:strCache>
                <c:ptCount val="1"/>
                <c:pt idx="0">
                  <c:v>CMDB</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TOPSHEET!$C$5:$C$58</c:f>
              <c:strCache>
                <c:ptCount val="54"/>
                <c:pt idx="0">
                  <c:v>Finance &amp; Risk Support Chain</c:v>
                </c:pt>
                <c:pt idx="1">
                  <c:v>Retail Advice HK NL</c:v>
                </c:pt>
                <c:pt idx="2">
                  <c:v>Real Estate Finance NL</c:v>
                </c:pt>
                <c:pt idx="3">
                  <c:v>NL Engineering Enablement</c:v>
                </c:pt>
                <c:pt idx="4">
                  <c:v>Collections NL</c:v>
                </c:pt>
                <c:pt idx="5">
                  <c:v>CoE IT Architects</c:v>
                </c:pt>
                <c:pt idx="6">
                  <c:v>CRM TA</c:v>
                </c:pt>
                <c:pt idx="7">
                  <c:v>MRM</c:v>
                </c:pt>
                <c:pt idx="8">
                  <c:v>Procurement</c:v>
                </c:pt>
                <c:pt idx="9">
                  <c:v>Insurance</c:v>
                </c:pt>
                <c:pt idx="10">
                  <c:v>Procurement Bank NL</c:v>
                </c:pt>
                <c:pt idx="11">
                  <c:v>Collections</c:v>
                </c:pt>
                <c:pt idx="12">
                  <c:v>Asset Based Finance</c:v>
                </c:pt>
                <c:pt idx="13">
                  <c:v>People Services</c:v>
                </c:pt>
                <c:pt idx="14">
                  <c:v>Data Management BE</c:v>
                </c:pt>
                <c:pt idx="15">
                  <c:v>Branches NL</c:v>
                </c:pt>
                <c:pt idx="16">
                  <c:v>WUB</c:v>
                </c:pt>
                <c:pt idx="17">
                  <c:v>Consumer Lending</c:v>
                </c:pt>
                <c:pt idx="18">
                  <c:v>ComFin</c:v>
                </c:pt>
                <c:pt idx="19">
                  <c:v>CRO Domestic Bank Netherlands</c:v>
                </c:pt>
                <c:pt idx="20">
                  <c:v>Fraud &amp; Cyber Security NL</c:v>
                </c:pt>
                <c:pt idx="21">
                  <c:v>Facilitymgt NL</c:v>
                </c:pt>
                <c:pt idx="22">
                  <c:v>CoreBanking</c:v>
                </c:pt>
                <c:pt idx="23">
                  <c:v>CoE Communications and brand exp</c:v>
                </c:pt>
                <c:pt idx="24">
                  <c:v>Client Services Daily Banking NL</c:v>
                </c:pt>
                <c:pt idx="25">
                  <c:v>Omnichannel</c:v>
                </c:pt>
                <c:pt idx="26">
                  <c:v>Comm Brand</c:v>
                </c:pt>
                <c:pt idx="27">
                  <c:v>REF</c:v>
                </c:pt>
                <c:pt idx="28">
                  <c:v>Finance</c:v>
                </c:pt>
                <c:pt idx="29">
                  <c:v>KYC</c:v>
                </c:pt>
                <c:pt idx="30">
                  <c:v>Lease</c:v>
                </c:pt>
                <c:pt idx="31">
                  <c:v>KYC Services NL</c:v>
                </c:pt>
                <c:pt idx="32">
                  <c:v>Retail Advice</c:v>
                </c:pt>
                <c:pt idx="33">
                  <c:v>CREFS</c:v>
                </c:pt>
                <c:pt idx="34">
                  <c:v>HR</c:v>
                </c:pt>
                <c:pt idx="35">
                  <c:v>Private Individual Mass</c:v>
                </c:pt>
                <c:pt idx="36">
                  <c:v>Consumer Loans</c:v>
                </c:pt>
                <c:pt idx="37">
                  <c:v>Payments NL</c:v>
                </c:pt>
                <c:pt idx="38">
                  <c:v>Digital &amp; Customer Interaction</c:v>
                </c:pt>
                <c:pt idx="39">
                  <c:v>Daily Banking Digital First NL</c:v>
                </c:pt>
                <c:pt idx="40">
                  <c:v>Document &amp; Content Services</c:v>
                </c:pt>
                <c:pt idx="41">
                  <c:v>Mortgages</c:v>
                </c:pt>
                <c:pt idx="42">
                  <c:v>CRO NL</c:v>
                </c:pt>
                <c:pt idx="43">
                  <c:v>Mortgages NL</c:v>
                </c:pt>
                <c:pt idx="44">
                  <c:v>Finance NL</c:v>
                </c:pt>
                <c:pt idx="45">
                  <c:v>Business Lending</c:v>
                </c:pt>
                <c:pt idx="46">
                  <c:v>Investments</c:v>
                </c:pt>
                <c:pt idx="47">
                  <c:v>Digital Business Banking</c:v>
                </c:pt>
                <c:pt idx="48">
                  <c:v>Data Management NL</c:v>
                </c:pt>
                <c:pt idx="49">
                  <c:v>FCS 2022</c:v>
                </c:pt>
                <c:pt idx="50">
                  <c:v>D&amp;CI</c:v>
                </c:pt>
                <c:pt idx="51">
                  <c:v>Assisted Channels</c:v>
                </c:pt>
                <c:pt idx="52">
                  <c:v>Daily Banking</c:v>
                </c:pt>
                <c:pt idx="53">
                  <c:v>Payments</c:v>
                </c:pt>
              </c:strCache>
            </c:strRef>
          </c:cat>
          <c:val>
            <c:numRef>
              <c:f>TOPSHEET!$D$5:$D$58</c:f>
              <c:numCache>
                <c:formatCode>General</c:formatCode>
                <c:ptCount val="54"/>
                <c:pt idx="0">
                  <c:v>1</c:v>
                </c:pt>
                <c:pt idx="1">
                  <c:v>1</c:v>
                </c:pt>
                <c:pt idx="2">
                  <c:v>1</c:v>
                </c:pt>
                <c:pt idx="3">
                  <c:v>1</c:v>
                </c:pt>
                <c:pt idx="4">
                  <c:v>1</c:v>
                </c:pt>
                <c:pt idx="5">
                  <c:v>2</c:v>
                </c:pt>
                <c:pt idx="9">
                  <c:v>3</c:v>
                </c:pt>
                <c:pt idx="10">
                  <c:v>3</c:v>
                </c:pt>
                <c:pt idx="12">
                  <c:v>4</c:v>
                </c:pt>
                <c:pt idx="13">
                  <c:v>4</c:v>
                </c:pt>
                <c:pt idx="14">
                  <c:v>4</c:v>
                </c:pt>
                <c:pt idx="15">
                  <c:v>4</c:v>
                </c:pt>
                <c:pt idx="18">
                  <c:v>4</c:v>
                </c:pt>
                <c:pt idx="19">
                  <c:v>4</c:v>
                </c:pt>
                <c:pt idx="20">
                  <c:v>4</c:v>
                </c:pt>
                <c:pt idx="21">
                  <c:v>5</c:v>
                </c:pt>
                <c:pt idx="22">
                  <c:v>5</c:v>
                </c:pt>
                <c:pt idx="23">
                  <c:v>5</c:v>
                </c:pt>
                <c:pt idx="24">
                  <c:v>5</c:v>
                </c:pt>
                <c:pt idx="25">
                  <c:v>5</c:v>
                </c:pt>
                <c:pt idx="30">
                  <c:v>8</c:v>
                </c:pt>
                <c:pt idx="31">
                  <c:v>8</c:v>
                </c:pt>
                <c:pt idx="36">
                  <c:v>12</c:v>
                </c:pt>
                <c:pt idx="37">
                  <c:v>15</c:v>
                </c:pt>
                <c:pt idx="38">
                  <c:v>17</c:v>
                </c:pt>
                <c:pt idx="39">
                  <c:v>22</c:v>
                </c:pt>
                <c:pt idx="40">
                  <c:v>9</c:v>
                </c:pt>
                <c:pt idx="42">
                  <c:v>31</c:v>
                </c:pt>
                <c:pt idx="43">
                  <c:v>32</c:v>
                </c:pt>
                <c:pt idx="44">
                  <c:v>40</c:v>
                </c:pt>
                <c:pt idx="45">
                  <c:v>13</c:v>
                </c:pt>
                <c:pt idx="46">
                  <c:v>37</c:v>
                </c:pt>
                <c:pt idx="47">
                  <c:v>8</c:v>
                </c:pt>
                <c:pt idx="48">
                  <c:v>52</c:v>
                </c:pt>
                <c:pt idx="51">
                  <c:v>9</c:v>
                </c:pt>
                <c:pt idx="53">
                  <c:v>2</c:v>
                </c:pt>
              </c:numCache>
            </c:numRef>
          </c:val>
          <c:extLst>
            <c:ext xmlns:c16="http://schemas.microsoft.com/office/drawing/2014/chart" uri="{C3380CC4-5D6E-409C-BE32-E72D297353CC}">
              <c16:uniqueId val="{00000000-563F-4022-BE6A-1C5C80597C65}"/>
            </c:ext>
          </c:extLst>
        </c:ser>
        <c:ser>
          <c:idx val="1"/>
          <c:order val="1"/>
          <c:tx>
            <c:strRef>
              <c:f>TOPSHEET!$E$4</c:f>
              <c:strCache>
                <c:ptCount val="1"/>
                <c:pt idx="0">
                  <c:v>GDPR</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TOPSHEET!$C$5:$C$58</c:f>
              <c:strCache>
                <c:ptCount val="54"/>
                <c:pt idx="0">
                  <c:v>Finance &amp; Risk Support Chain</c:v>
                </c:pt>
                <c:pt idx="1">
                  <c:v>Retail Advice HK NL</c:v>
                </c:pt>
                <c:pt idx="2">
                  <c:v>Real Estate Finance NL</c:v>
                </c:pt>
                <c:pt idx="3">
                  <c:v>NL Engineering Enablement</c:v>
                </c:pt>
                <c:pt idx="4">
                  <c:v>Collections NL</c:v>
                </c:pt>
                <c:pt idx="5">
                  <c:v>CoE IT Architects</c:v>
                </c:pt>
                <c:pt idx="6">
                  <c:v>CRM TA</c:v>
                </c:pt>
                <c:pt idx="7">
                  <c:v>MRM</c:v>
                </c:pt>
                <c:pt idx="8">
                  <c:v>Procurement</c:v>
                </c:pt>
                <c:pt idx="9">
                  <c:v>Insurance</c:v>
                </c:pt>
                <c:pt idx="10">
                  <c:v>Procurement Bank NL</c:v>
                </c:pt>
                <c:pt idx="11">
                  <c:v>Collections</c:v>
                </c:pt>
                <c:pt idx="12">
                  <c:v>Asset Based Finance</c:v>
                </c:pt>
                <c:pt idx="13">
                  <c:v>People Services</c:v>
                </c:pt>
                <c:pt idx="14">
                  <c:v>Data Management BE</c:v>
                </c:pt>
                <c:pt idx="15">
                  <c:v>Branches NL</c:v>
                </c:pt>
                <c:pt idx="16">
                  <c:v>WUB</c:v>
                </c:pt>
                <c:pt idx="17">
                  <c:v>Consumer Lending</c:v>
                </c:pt>
                <c:pt idx="18">
                  <c:v>ComFin</c:v>
                </c:pt>
                <c:pt idx="19">
                  <c:v>CRO Domestic Bank Netherlands</c:v>
                </c:pt>
                <c:pt idx="20">
                  <c:v>Fraud &amp; Cyber Security NL</c:v>
                </c:pt>
                <c:pt idx="21">
                  <c:v>Facilitymgt NL</c:v>
                </c:pt>
                <c:pt idx="22">
                  <c:v>CoreBanking</c:v>
                </c:pt>
                <c:pt idx="23">
                  <c:v>CoE Communications and brand exp</c:v>
                </c:pt>
                <c:pt idx="24">
                  <c:v>Client Services Daily Banking NL</c:v>
                </c:pt>
                <c:pt idx="25">
                  <c:v>Omnichannel</c:v>
                </c:pt>
                <c:pt idx="26">
                  <c:v>Comm Brand</c:v>
                </c:pt>
                <c:pt idx="27">
                  <c:v>REF</c:v>
                </c:pt>
                <c:pt idx="28">
                  <c:v>Finance</c:v>
                </c:pt>
                <c:pt idx="29">
                  <c:v>KYC</c:v>
                </c:pt>
                <c:pt idx="30">
                  <c:v>Lease</c:v>
                </c:pt>
                <c:pt idx="31">
                  <c:v>KYC Services NL</c:v>
                </c:pt>
                <c:pt idx="32">
                  <c:v>Retail Advice</c:v>
                </c:pt>
                <c:pt idx="33">
                  <c:v>CREFS</c:v>
                </c:pt>
                <c:pt idx="34">
                  <c:v>HR</c:v>
                </c:pt>
                <c:pt idx="35">
                  <c:v>Private Individual Mass</c:v>
                </c:pt>
                <c:pt idx="36">
                  <c:v>Consumer Loans</c:v>
                </c:pt>
                <c:pt idx="37">
                  <c:v>Payments NL</c:v>
                </c:pt>
                <c:pt idx="38">
                  <c:v>Digital &amp; Customer Interaction</c:v>
                </c:pt>
                <c:pt idx="39">
                  <c:v>Daily Banking Digital First NL</c:v>
                </c:pt>
                <c:pt idx="40">
                  <c:v>Document &amp; Content Services</c:v>
                </c:pt>
                <c:pt idx="41">
                  <c:v>Mortgages</c:v>
                </c:pt>
                <c:pt idx="42">
                  <c:v>CRO NL</c:v>
                </c:pt>
                <c:pt idx="43">
                  <c:v>Mortgages NL</c:v>
                </c:pt>
                <c:pt idx="44">
                  <c:v>Finance NL</c:v>
                </c:pt>
                <c:pt idx="45">
                  <c:v>Business Lending</c:v>
                </c:pt>
                <c:pt idx="46">
                  <c:v>Investments</c:v>
                </c:pt>
                <c:pt idx="47">
                  <c:v>Digital Business Banking</c:v>
                </c:pt>
                <c:pt idx="48">
                  <c:v>Data Management NL</c:v>
                </c:pt>
                <c:pt idx="49">
                  <c:v>FCS 2022</c:v>
                </c:pt>
                <c:pt idx="50">
                  <c:v>D&amp;CI</c:v>
                </c:pt>
                <c:pt idx="51">
                  <c:v>Assisted Channels</c:v>
                </c:pt>
                <c:pt idx="52">
                  <c:v>Daily Banking</c:v>
                </c:pt>
                <c:pt idx="53">
                  <c:v>Payments</c:v>
                </c:pt>
              </c:strCache>
            </c:strRef>
          </c:cat>
          <c:val>
            <c:numRef>
              <c:f>TOPSHEET!$E$5:$E$58</c:f>
              <c:numCache>
                <c:formatCode>General</c:formatCode>
                <c:ptCount val="54"/>
                <c:pt idx="6">
                  <c:v>2</c:v>
                </c:pt>
                <c:pt idx="7">
                  <c:v>2</c:v>
                </c:pt>
                <c:pt idx="8">
                  <c:v>2</c:v>
                </c:pt>
                <c:pt idx="11">
                  <c:v>1</c:v>
                </c:pt>
                <c:pt idx="16">
                  <c:v>2</c:v>
                </c:pt>
                <c:pt idx="17">
                  <c:v>4</c:v>
                </c:pt>
                <c:pt idx="26">
                  <c:v>3</c:v>
                </c:pt>
                <c:pt idx="27">
                  <c:v>3</c:v>
                </c:pt>
                <c:pt idx="28">
                  <c:v>6</c:v>
                </c:pt>
                <c:pt idx="29">
                  <c:v>6</c:v>
                </c:pt>
                <c:pt idx="32">
                  <c:v>9</c:v>
                </c:pt>
                <c:pt idx="33">
                  <c:v>6</c:v>
                </c:pt>
                <c:pt idx="34">
                  <c:v>12</c:v>
                </c:pt>
                <c:pt idx="35">
                  <c:v>8</c:v>
                </c:pt>
                <c:pt idx="40">
                  <c:v>11</c:v>
                </c:pt>
                <c:pt idx="41">
                  <c:v>4</c:v>
                </c:pt>
                <c:pt idx="45">
                  <c:v>27</c:v>
                </c:pt>
                <c:pt idx="46">
                  <c:v>4</c:v>
                </c:pt>
                <c:pt idx="47">
                  <c:v>3</c:v>
                </c:pt>
                <c:pt idx="49">
                  <c:v>23</c:v>
                </c:pt>
                <c:pt idx="50">
                  <c:v>21</c:v>
                </c:pt>
                <c:pt idx="51">
                  <c:v>41</c:v>
                </c:pt>
                <c:pt idx="52">
                  <c:v>70</c:v>
                </c:pt>
                <c:pt idx="53">
                  <c:v>36</c:v>
                </c:pt>
              </c:numCache>
            </c:numRef>
          </c:val>
          <c:extLst>
            <c:ext xmlns:c16="http://schemas.microsoft.com/office/drawing/2014/chart" uri="{C3380CC4-5D6E-409C-BE32-E72D297353CC}">
              <c16:uniqueId val="{00000001-563F-4022-BE6A-1C5C80597C65}"/>
            </c:ext>
          </c:extLst>
        </c:ser>
        <c:ser>
          <c:idx val="2"/>
          <c:order val="2"/>
          <c:tx>
            <c:strRef>
              <c:f>TOPSHEET!$F$4</c:f>
              <c:strCache>
                <c:ptCount val="1"/>
                <c:pt idx="0">
                  <c:v>COMMON</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TOPSHEET!$C$5:$C$58</c:f>
              <c:strCache>
                <c:ptCount val="54"/>
                <c:pt idx="0">
                  <c:v>Finance &amp; Risk Support Chain</c:v>
                </c:pt>
                <c:pt idx="1">
                  <c:v>Retail Advice HK NL</c:v>
                </c:pt>
                <c:pt idx="2">
                  <c:v>Real Estate Finance NL</c:v>
                </c:pt>
                <c:pt idx="3">
                  <c:v>NL Engineering Enablement</c:v>
                </c:pt>
                <c:pt idx="4">
                  <c:v>Collections NL</c:v>
                </c:pt>
                <c:pt idx="5">
                  <c:v>CoE IT Architects</c:v>
                </c:pt>
                <c:pt idx="6">
                  <c:v>CRM TA</c:v>
                </c:pt>
                <c:pt idx="7">
                  <c:v>MRM</c:v>
                </c:pt>
                <c:pt idx="8">
                  <c:v>Procurement</c:v>
                </c:pt>
                <c:pt idx="9">
                  <c:v>Insurance</c:v>
                </c:pt>
                <c:pt idx="10">
                  <c:v>Procurement Bank NL</c:v>
                </c:pt>
                <c:pt idx="11">
                  <c:v>Collections</c:v>
                </c:pt>
                <c:pt idx="12">
                  <c:v>Asset Based Finance</c:v>
                </c:pt>
                <c:pt idx="13">
                  <c:v>People Services</c:v>
                </c:pt>
                <c:pt idx="14">
                  <c:v>Data Management BE</c:v>
                </c:pt>
                <c:pt idx="15">
                  <c:v>Branches NL</c:v>
                </c:pt>
                <c:pt idx="16">
                  <c:v>WUB</c:v>
                </c:pt>
                <c:pt idx="17">
                  <c:v>Consumer Lending</c:v>
                </c:pt>
                <c:pt idx="18">
                  <c:v>ComFin</c:v>
                </c:pt>
                <c:pt idx="19">
                  <c:v>CRO Domestic Bank Netherlands</c:v>
                </c:pt>
                <c:pt idx="20">
                  <c:v>Fraud &amp; Cyber Security NL</c:v>
                </c:pt>
                <c:pt idx="21">
                  <c:v>Facilitymgt NL</c:v>
                </c:pt>
                <c:pt idx="22">
                  <c:v>CoreBanking</c:v>
                </c:pt>
                <c:pt idx="23">
                  <c:v>CoE Communications and brand exp</c:v>
                </c:pt>
                <c:pt idx="24">
                  <c:v>Client Services Daily Banking NL</c:v>
                </c:pt>
                <c:pt idx="25">
                  <c:v>Omnichannel</c:v>
                </c:pt>
                <c:pt idx="26">
                  <c:v>Comm Brand</c:v>
                </c:pt>
                <c:pt idx="27">
                  <c:v>REF</c:v>
                </c:pt>
                <c:pt idx="28">
                  <c:v>Finance</c:v>
                </c:pt>
                <c:pt idx="29">
                  <c:v>KYC</c:v>
                </c:pt>
                <c:pt idx="30">
                  <c:v>Lease</c:v>
                </c:pt>
                <c:pt idx="31">
                  <c:v>KYC Services NL</c:v>
                </c:pt>
                <c:pt idx="32">
                  <c:v>Retail Advice</c:v>
                </c:pt>
                <c:pt idx="33">
                  <c:v>CREFS</c:v>
                </c:pt>
                <c:pt idx="34">
                  <c:v>HR</c:v>
                </c:pt>
                <c:pt idx="35">
                  <c:v>Private Individual Mass</c:v>
                </c:pt>
                <c:pt idx="36">
                  <c:v>Consumer Loans</c:v>
                </c:pt>
                <c:pt idx="37">
                  <c:v>Payments NL</c:v>
                </c:pt>
                <c:pt idx="38">
                  <c:v>Digital &amp; Customer Interaction</c:v>
                </c:pt>
                <c:pt idx="39">
                  <c:v>Daily Banking Digital First NL</c:v>
                </c:pt>
                <c:pt idx="40">
                  <c:v>Document &amp; Content Services</c:v>
                </c:pt>
                <c:pt idx="41">
                  <c:v>Mortgages</c:v>
                </c:pt>
                <c:pt idx="42">
                  <c:v>CRO NL</c:v>
                </c:pt>
                <c:pt idx="43">
                  <c:v>Mortgages NL</c:v>
                </c:pt>
                <c:pt idx="44">
                  <c:v>Finance NL</c:v>
                </c:pt>
                <c:pt idx="45">
                  <c:v>Business Lending</c:v>
                </c:pt>
                <c:pt idx="46">
                  <c:v>Investments</c:v>
                </c:pt>
                <c:pt idx="47">
                  <c:v>Digital Business Banking</c:v>
                </c:pt>
                <c:pt idx="48">
                  <c:v>Data Management NL</c:v>
                </c:pt>
                <c:pt idx="49">
                  <c:v>FCS 2022</c:v>
                </c:pt>
                <c:pt idx="50">
                  <c:v>D&amp;CI</c:v>
                </c:pt>
                <c:pt idx="51">
                  <c:v>Assisted Channels</c:v>
                </c:pt>
                <c:pt idx="52">
                  <c:v>Daily Banking</c:v>
                </c:pt>
                <c:pt idx="53">
                  <c:v>Payments</c:v>
                </c:pt>
              </c:strCache>
            </c:strRef>
          </c:cat>
          <c:val>
            <c:numRef>
              <c:f>TOPSHEET!$F$5:$F$58</c:f>
              <c:numCache>
                <c:formatCode>General</c:formatCode>
                <c:ptCount val="54"/>
                <c:pt idx="11">
                  <c:v>2</c:v>
                </c:pt>
                <c:pt idx="16">
                  <c:v>2</c:v>
                </c:pt>
                <c:pt idx="26">
                  <c:v>3</c:v>
                </c:pt>
                <c:pt idx="27">
                  <c:v>3</c:v>
                </c:pt>
                <c:pt idx="29">
                  <c:v>1</c:v>
                </c:pt>
                <c:pt idx="32">
                  <c:v>1</c:v>
                </c:pt>
                <c:pt idx="33">
                  <c:v>5</c:v>
                </c:pt>
                <c:pt idx="35">
                  <c:v>4</c:v>
                </c:pt>
                <c:pt idx="40">
                  <c:v>9</c:v>
                </c:pt>
                <c:pt idx="41">
                  <c:v>26</c:v>
                </c:pt>
                <c:pt idx="45">
                  <c:v>1</c:v>
                </c:pt>
                <c:pt idx="46">
                  <c:v>3</c:v>
                </c:pt>
                <c:pt idx="47">
                  <c:v>33</c:v>
                </c:pt>
                <c:pt idx="49">
                  <c:v>32</c:v>
                </c:pt>
                <c:pt idx="50">
                  <c:v>48</c:v>
                </c:pt>
                <c:pt idx="51">
                  <c:v>34</c:v>
                </c:pt>
                <c:pt idx="52">
                  <c:v>23</c:v>
                </c:pt>
                <c:pt idx="53">
                  <c:v>59</c:v>
                </c:pt>
              </c:numCache>
            </c:numRef>
          </c:val>
          <c:extLst>
            <c:ext xmlns:c16="http://schemas.microsoft.com/office/drawing/2014/chart" uri="{C3380CC4-5D6E-409C-BE32-E72D297353CC}">
              <c16:uniqueId val="{00000002-563F-4022-BE6A-1C5C80597C65}"/>
            </c:ext>
          </c:extLst>
        </c:ser>
        <c:dLbls>
          <c:dLblPos val="ctr"/>
          <c:showLegendKey val="0"/>
          <c:showVal val="1"/>
          <c:showCatName val="0"/>
          <c:showSerName val="0"/>
          <c:showPercent val="0"/>
          <c:showBubbleSize val="0"/>
        </c:dLbls>
        <c:gapWidth val="50"/>
        <c:overlap val="100"/>
        <c:axId val="1403621103"/>
        <c:axId val="1403621519"/>
      </c:barChart>
      <c:catAx>
        <c:axId val="1403621103"/>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621519"/>
        <c:crosses val="autoZero"/>
        <c:auto val="1"/>
        <c:lblAlgn val="ctr"/>
        <c:lblOffset val="100"/>
        <c:noMultiLvlLbl val="0"/>
      </c:catAx>
      <c:valAx>
        <c:axId val="1403621519"/>
        <c:scaling>
          <c:orientation val="minMax"/>
        </c:scaling>
        <c:delete val="0"/>
        <c:axPos val="b"/>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621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352426</xdr:colOff>
      <xdr:row>2</xdr:row>
      <xdr:rowOff>56029</xdr:rowOff>
    </xdr:from>
    <xdr:to>
      <xdr:col>17</xdr:col>
      <xdr:colOff>358590</xdr:colOff>
      <xdr:row>50</xdr:row>
      <xdr:rowOff>56029</xdr:rowOff>
    </xdr:to>
    <xdr:graphicFrame macro="">
      <xdr:nvGraphicFramePr>
        <xdr:cNvPr id="2" name="Chart 1">
          <a:extLst>
            <a:ext uri="{FF2B5EF4-FFF2-40B4-BE49-F238E27FC236}">
              <a16:creationId xmlns:a16="http://schemas.microsoft.com/office/drawing/2014/main" id="{964289CC-7039-073F-B867-931C90D760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ng-my.sharepoint.com/personal/rene_van_ringelenstein_ing_com/Documents/Desktop/Overview%20SoR's%20DB%20NL%20Mortgag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IVOT"/>
      <sheetName val="SNOW CMDB DBNL"/>
      <sheetName val="Used terms"/>
      <sheetName val="CDMO vs CMDB"/>
      <sheetName val="list data types"/>
      <sheetName val="list values"/>
    </sheetNames>
    <sheetDataSet>
      <sheetData sheetId="0"/>
      <sheetData sheetId="1"/>
      <sheetData sheetId="2">
        <row r="1">
          <cell r="A1" t="str">
            <v>Name</v>
          </cell>
          <cell r="B1" t="str">
            <v>System of Record</v>
          </cell>
          <cell r="C1" t="str">
            <v>In Data Lake</v>
          </cell>
          <cell r="D1" t="str">
            <v>IT Custodian</v>
          </cell>
          <cell r="E1" t="str">
            <v>Asset Owner</v>
          </cell>
          <cell r="F1" t="str">
            <v>Data Owner(s)</v>
          </cell>
          <cell r="G1" t="str">
            <v>Data Steward(s)</v>
          </cell>
          <cell r="H1" t="str">
            <v>Type of data</v>
          </cell>
          <cell r="I1" t="str">
            <v>Type of consumption</v>
          </cell>
          <cell r="J1" t="str">
            <v>Remarks (optional)</v>
          </cell>
          <cell r="K1" t="str">
            <v>Entity</v>
          </cell>
          <cell r="L1" t="str">
            <v>Class</v>
          </cell>
          <cell r="M1" t="str">
            <v>Status</v>
          </cell>
          <cell r="N1" t="str">
            <v>Operational status</v>
          </cell>
          <cell r="O1" t="str">
            <v>Environment</v>
          </cell>
          <cell r="P1" t="str">
            <v>Config Admin Group</v>
          </cell>
        </row>
        <row r="2">
          <cell r="A2" t="str">
            <v>ABC_Tool</v>
          </cell>
          <cell r="B2" t="str">
            <v>No</v>
          </cell>
          <cell r="C2" t="str">
            <v>No</v>
          </cell>
          <cell r="D2" t="str">
            <v>Erik van der Heide</v>
          </cell>
          <cell r="E2" t="str">
            <v>Ward Torrekens</v>
          </cell>
          <cell r="K2" t="str">
            <v>ING Bank Netherlands - Bank</v>
          </cell>
          <cell r="L2" t="str">
            <v>Business Application</v>
          </cell>
          <cell r="M2" t="str">
            <v>Installed</v>
          </cell>
          <cell r="N2" t="str">
            <v>Operational</v>
          </cell>
          <cell r="O2" t="str">
            <v>Production</v>
          </cell>
          <cell r="P2" t="str">
            <v>be+nl/People Services/Employee Experience/Office Tooling</v>
          </cell>
        </row>
        <row r="3">
          <cell r="A3" t="str">
            <v>AccountSwitchNotificationAPI</v>
          </cell>
          <cell r="B3" t="str">
            <v>No</v>
          </cell>
          <cell r="C3" t="str">
            <v>No</v>
          </cell>
          <cell r="D3" t="str">
            <v>Rik-Jan van Bree</v>
          </cell>
          <cell r="E3" t="str">
            <v>Hans Krak</v>
          </cell>
          <cell r="F3" t="str">
            <v>Narjiss Aydoun</v>
          </cell>
          <cell r="G3" t="str">
            <v>Hans Krak</v>
          </cell>
          <cell r="K3" t="str">
            <v>ING Bank Netherlands - Bank</v>
          </cell>
          <cell r="L3" t="str">
            <v>Business Application</v>
          </cell>
          <cell r="M3" t="str">
            <v>Installed</v>
          </cell>
          <cell r="N3" t="str">
            <v>Operational</v>
          </cell>
          <cell r="O3" t="str">
            <v>Production</v>
          </cell>
          <cell r="P3" t="str">
            <v>be+nl/Payments NL/Products/GeckoS</v>
          </cell>
        </row>
        <row r="4">
          <cell r="A4" t="str">
            <v>AcctTypeMngmnt</v>
          </cell>
          <cell r="B4" t="str">
            <v>No</v>
          </cell>
          <cell r="D4" t="str">
            <v>Guido Smit</v>
          </cell>
          <cell r="E4" t="str">
            <v>Hans Overeem</v>
          </cell>
          <cell r="F4" t="str">
            <v>Hans Overeem</v>
          </cell>
          <cell r="G4" t="str">
            <v>GJ Reinders</v>
          </cell>
          <cell r="K4" t="str">
            <v>ING Bank Netherlands - Bank</v>
          </cell>
          <cell r="L4" t="str">
            <v>Business Application</v>
          </cell>
          <cell r="M4" t="str">
            <v>Installed</v>
          </cell>
          <cell r="N4" t="str">
            <v>Operational</v>
          </cell>
          <cell r="O4" t="str">
            <v>Production</v>
          </cell>
          <cell r="P4" t="str">
            <v>be+nl/Daily Banking Digital First NL/O&amp;A/Acquisition/Youth&amp;Students</v>
          </cell>
        </row>
        <row r="5">
          <cell r="A5" t="str">
            <v>ContactingAttachmentsAPI</v>
          </cell>
          <cell r="B5" t="str">
            <v>Yes</v>
          </cell>
          <cell r="C5" t="str">
            <v>No</v>
          </cell>
          <cell r="D5" t="str">
            <v>Theo Frieswijk</v>
          </cell>
          <cell r="E5" t="str">
            <v>Elles Ogink</v>
          </cell>
          <cell r="F5" t="str">
            <v>DO per country -&gt; Local Ass. Channel TL or CC Head</v>
          </cell>
          <cell r="G5" t="str">
            <v>Evert-Jan de Raadt</v>
          </cell>
          <cell r="H5" t="str">
            <v>Party data</v>
          </cell>
          <cell r="I5" t="str">
            <v>Exchanged across domains</v>
          </cell>
          <cell r="K5" t="str">
            <v>ING Bank Netherlands - Bank</v>
          </cell>
          <cell r="L5" t="str">
            <v>Business Application</v>
          </cell>
          <cell r="M5" t="str">
            <v>Installed</v>
          </cell>
          <cell r="N5" t="str">
            <v>Operational</v>
          </cell>
          <cell r="O5" t="str">
            <v>Production</v>
          </cell>
          <cell r="P5" t="str">
            <v>be+nl/Assisted channels/PA1_CC2.0/ChattING</v>
          </cell>
        </row>
        <row r="6">
          <cell r="A6" t="str">
            <v>ContactingConfigurationAPI</v>
          </cell>
          <cell r="B6" t="str">
            <v>Yes</v>
          </cell>
          <cell r="C6" t="str">
            <v>No</v>
          </cell>
          <cell r="D6" t="str">
            <v>Theo Frieswijk</v>
          </cell>
          <cell r="E6" t="str">
            <v>Elles Ogink</v>
          </cell>
          <cell r="F6" t="str">
            <v>DO per country -&gt; Local Ass. Channel TL or CC Head</v>
          </cell>
          <cell r="G6" t="str">
            <v>Jeroen Visser</v>
          </cell>
          <cell r="H6" t="str">
            <v>Reference data</v>
          </cell>
          <cell r="I6" t="str">
            <v>Exchanged across domains</v>
          </cell>
          <cell r="K6" t="str">
            <v>ING Bank Netherlands - Bank</v>
          </cell>
          <cell r="L6" t="str">
            <v>Business Application</v>
          </cell>
          <cell r="M6" t="str">
            <v>Installed</v>
          </cell>
          <cell r="N6" t="str">
            <v>Operational</v>
          </cell>
          <cell r="O6" t="str">
            <v>Production</v>
          </cell>
          <cell r="P6" t="str">
            <v>be+nl/Assisted channels/PA1_CC2.0/Twilion (CC 2.0 admin &amp; routing &amp; callflows)</v>
          </cell>
        </row>
        <row r="7">
          <cell r="A7" t="str">
            <v>AddressManagementService</v>
          </cell>
          <cell r="B7" t="str">
            <v>No</v>
          </cell>
          <cell r="C7" t="str">
            <v>No</v>
          </cell>
          <cell r="D7" t="str">
            <v>Jan Reuterink</v>
          </cell>
          <cell r="E7" t="str">
            <v>Sven Schenkel</v>
          </cell>
          <cell r="K7" t="str">
            <v>ING Bank Netherlands - Bank</v>
          </cell>
          <cell r="L7" t="str">
            <v>Business Application</v>
          </cell>
          <cell r="M7" t="str">
            <v>Installed</v>
          </cell>
          <cell r="N7" t="str">
            <v>Operational</v>
          </cell>
          <cell r="O7" t="str">
            <v>Production</v>
          </cell>
          <cell r="P7" t="str">
            <v>be+nl/Digital Business Banking/CD-NL/CRIBS</v>
          </cell>
        </row>
        <row r="8">
          <cell r="A8" t="str">
            <v>ContactingContactMeAPI</v>
          </cell>
          <cell r="B8" t="str">
            <v>Yes</v>
          </cell>
          <cell r="C8" t="str">
            <v>No</v>
          </cell>
          <cell r="D8" t="str">
            <v>Theo Frieswijk</v>
          </cell>
          <cell r="E8" t="str">
            <v>Elles Ogink</v>
          </cell>
          <cell r="F8" t="str">
            <v>DO per country -&gt; Local Ass. Channel TL or CC Head</v>
          </cell>
          <cell r="G8" t="str">
            <v>Wesley Zeeman</v>
          </cell>
          <cell r="H8" t="str">
            <v>Party data</v>
          </cell>
          <cell r="I8" t="str">
            <v>Exchanged across domains</v>
          </cell>
          <cell r="K8" t="str">
            <v>ING Bank Netherlands - Bank</v>
          </cell>
          <cell r="L8" t="str">
            <v>Business Application</v>
          </cell>
          <cell r="M8" t="str">
            <v>Installed</v>
          </cell>
          <cell r="N8" t="str">
            <v>Operational</v>
          </cell>
          <cell r="O8" t="str">
            <v>Production</v>
          </cell>
          <cell r="P8" t="str">
            <v>be+nl/Assisted channels/PA1_CC2.0/Manilion</v>
          </cell>
        </row>
        <row r="9">
          <cell r="A9" t="str">
            <v>AgreementsOverviewNLAPI</v>
          </cell>
          <cell r="B9" t="str">
            <v>No</v>
          </cell>
          <cell r="D9" t="str">
            <v>Steven Frieswijk</v>
          </cell>
          <cell r="E9" t="str">
            <v>Tommy van de Zande</v>
          </cell>
          <cell r="K9" t="str">
            <v>ING Bank Netherlands - Bank</v>
          </cell>
          <cell r="L9" t="str">
            <v>Business Application</v>
          </cell>
          <cell r="M9" t="str">
            <v>Installed</v>
          </cell>
          <cell r="N9" t="str">
            <v>Operational</v>
          </cell>
          <cell r="O9" t="str">
            <v>Production</v>
          </cell>
          <cell r="P9" t="str">
            <v>be+nl/Omnichannel/Mobiel Bankieren</v>
          </cell>
        </row>
        <row r="10">
          <cell r="A10" t="str">
            <v>Alaska</v>
          </cell>
          <cell r="B10" t="str">
            <v>No</v>
          </cell>
          <cell r="C10" t="str">
            <v>No</v>
          </cell>
          <cell r="D10" t="str">
            <v>Steven van Krimpen</v>
          </cell>
          <cell r="E10" t="str">
            <v>Steven van Krimpen</v>
          </cell>
          <cell r="F10" t="str">
            <v>NA</v>
          </cell>
          <cell r="G10" t="str">
            <v>NA</v>
          </cell>
          <cell r="H10" t="str">
            <v>NA</v>
          </cell>
          <cell r="I10" t="str">
            <v>NA</v>
          </cell>
          <cell r="J10" t="str">
            <v xml:space="preserve">[25/11 7:04 pm] Krimpen, S.R. van (Steven)
these assets aren't SoR. Info in them is/was populated out of data marts (dm_cdm/dm_kyc) that retrieve data from the SoR mdm/OnePam, or other sources of information.
Nhan.nguyen@ing.com our business architect could also elaborate.
</v>
          </cell>
          <cell r="K10" t="str">
            <v>ING Bank Netherlands - Bank</v>
          </cell>
          <cell r="L10" t="str">
            <v>Business Application</v>
          </cell>
          <cell r="M10" t="str">
            <v>Installed</v>
          </cell>
          <cell r="N10" t="str">
            <v>Operational</v>
          </cell>
          <cell r="O10" t="str">
            <v>Production</v>
          </cell>
          <cell r="P10" t="str">
            <v>be+nl/KYC Services NL/ADAM</v>
          </cell>
        </row>
        <row r="11">
          <cell r="A11" t="str">
            <v>AMI-Gateway</v>
          </cell>
          <cell r="B11" t="str">
            <v>No</v>
          </cell>
          <cell r="C11" t="str">
            <v>No</v>
          </cell>
          <cell r="D11" t="str">
            <v>Emile Scheilen</v>
          </cell>
          <cell r="E11" t="str">
            <v>Adine Wempe - Kalff</v>
          </cell>
          <cell r="F11" t="str">
            <v>Adine Wempe - Kalff</v>
          </cell>
          <cell r="G11" t="str">
            <v>Britt Grimpe</v>
          </cell>
          <cell r="H11" t="str">
            <v>Data derived by other data users</v>
          </cell>
          <cell r="I11" t="str">
            <v>Transferred outside ING</v>
          </cell>
          <cell r="K11" t="str">
            <v>ING Bank Netherlands - Bank</v>
          </cell>
          <cell r="L11" t="str">
            <v>Business Application</v>
          </cell>
          <cell r="M11" t="str">
            <v>Installed</v>
          </cell>
          <cell r="N11" t="str">
            <v>Operational</v>
          </cell>
          <cell r="O11" t="str">
            <v>Production</v>
          </cell>
          <cell r="P11" t="str">
            <v>be+nl/Fraud &amp; Cyber Security NL/Detection/Justice League</v>
          </cell>
        </row>
        <row r="12">
          <cell r="A12" t="str">
            <v>AMSNLService</v>
          </cell>
          <cell r="B12" t="str">
            <v>No</v>
          </cell>
          <cell r="C12" t="str">
            <v>No</v>
          </cell>
          <cell r="D12" t="str">
            <v>Joan de Jong</v>
          </cell>
          <cell r="E12" t="str">
            <v>Joan de Jong</v>
          </cell>
          <cell r="H12" t="str">
            <v>Transaction data</v>
          </cell>
          <cell r="I12" t="str">
            <v>Exchanged across domains</v>
          </cell>
          <cell r="J12" t="str">
            <v>API/Interfacing contains no data itself</v>
          </cell>
          <cell r="K12" t="str">
            <v>ING Bank Netherlands - Bank</v>
          </cell>
          <cell r="L12" t="str">
            <v>Business Application</v>
          </cell>
          <cell r="M12" t="str">
            <v>Installed</v>
          </cell>
          <cell r="N12" t="str">
            <v>Operational</v>
          </cell>
          <cell r="O12" t="str">
            <v>Production</v>
          </cell>
          <cell r="P12" t="str">
            <v>be+nl/CoreBanking/Profile/Hawkeye</v>
          </cell>
        </row>
        <row r="13">
          <cell r="A13" t="str">
            <v>AnalyseSEMonth</v>
          </cell>
          <cell r="D13" t="str">
            <v>Christophe Van Campfort</v>
          </cell>
          <cell r="E13" t="str">
            <v>Christophe Van Campfort</v>
          </cell>
          <cell r="K13" t="str">
            <v>ING Bank Netherlands - Bank</v>
          </cell>
          <cell r="L13" t="str">
            <v>Business Application</v>
          </cell>
          <cell r="M13" t="str">
            <v>Installed</v>
          </cell>
          <cell r="N13" t="str">
            <v>Operational</v>
          </cell>
          <cell r="O13" t="str">
            <v>Production</v>
          </cell>
          <cell r="P13" t="str">
            <v>be+nl/Finance NL/Office Tooling</v>
          </cell>
        </row>
        <row r="14">
          <cell r="A14" t="str">
            <v>ContactINGMessagingAPI</v>
          </cell>
          <cell r="B14" t="str">
            <v>Yes</v>
          </cell>
          <cell r="C14" t="str">
            <v>No</v>
          </cell>
          <cell r="D14" t="str">
            <v>Theo Frieswijk</v>
          </cell>
          <cell r="E14" t="str">
            <v>Elles Ogink</v>
          </cell>
          <cell r="F14" t="str">
            <v>DO per country -&gt; Local Ass. Channel TL or CC Head</v>
          </cell>
          <cell r="G14" t="str">
            <v>Pettie Booij</v>
          </cell>
          <cell r="H14" t="str">
            <v>Party data</v>
          </cell>
          <cell r="I14" t="str">
            <v>Exchanged across domains</v>
          </cell>
          <cell r="K14" t="str">
            <v>ING Bank Netherlands - Bank</v>
          </cell>
          <cell r="L14" t="str">
            <v>Business Application</v>
          </cell>
          <cell r="M14" t="str">
            <v>Installed</v>
          </cell>
          <cell r="N14" t="str">
            <v>Operational</v>
          </cell>
          <cell r="O14" t="str">
            <v>Production</v>
          </cell>
          <cell r="P14" t="str">
            <v>be+nl/Assisted channels/PA1_CC2.0/TwiTel (CC2.0)</v>
          </cell>
        </row>
        <row r="15">
          <cell r="A15" t="str">
            <v>AnCrReconLedgr</v>
          </cell>
          <cell r="D15" t="str">
            <v>Christophe Van Campfort</v>
          </cell>
          <cell r="E15" t="str">
            <v>Christophe Van Campfort</v>
          </cell>
          <cell r="K15" t="str">
            <v>ING Bank Netherlands - Bank</v>
          </cell>
          <cell r="L15" t="str">
            <v>Business Application</v>
          </cell>
          <cell r="M15" t="str">
            <v>Installed</v>
          </cell>
          <cell r="N15" t="str">
            <v>Operational</v>
          </cell>
          <cell r="O15" t="str">
            <v>Production</v>
          </cell>
          <cell r="P15" t="str">
            <v>be+nl/Finance NL/Office Tooling</v>
          </cell>
        </row>
        <row r="16">
          <cell r="A16" t="str">
            <v>AnMandataSE</v>
          </cell>
          <cell r="D16" t="str">
            <v>Christophe Van Campfort</v>
          </cell>
          <cell r="E16" t="str">
            <v>Christophe Van Campfort</v>
          </cell>
          <cell r="K16" t="str">
            <v>ING Bank Netherlands - Bank</v>
          </cell>
          <cell r="L16" t="str">
            <v>Business Application</v>
          </cell>
          <cell r="M16" t="str">
            <v>Installed</v>
          </cell>
          <cell r="N16" t="str">
            <v>Operational</v>
          </cell>
          <cell r="O16" t="str">
            <v>Production</v>
          </cell>
          <cell r="P16" t="str">
            <v>be+nl/Finance NL/Office Tooling</v>
          </cell>
        </row>
        <row r="17">
          <cell r="A17" t="str">
            <v>AnReplinSENMFI</v>
          </cell>
          <cell r="D17" t="str">
            <v>Christophe Van Campfort</v>
          </cell>
          <cell r="E17" t="str">
            <v>Christophe Van Campfort</v>
          </cell>
          <cell r="K17" t="str">
            <v>ING Bank Netherlands - Bank</v>
          </cell>
          <cell r="L17" t="str">
            <v>Business Application</v>
          </cell>
          <cell r="M17" t="str">
            <v>Installed</v>
          </cell>
          <cell r="N17" t="str">
            <v>Operational</v>
          </cell>
          <cell r="O17" t="str">
            <v>Production</v>
          </cell>
          <cell r="P17" t="str">
            <v>be+nl/Finance NL/Office Tooling</v>
          </cell>
        </row>
        <row r="18">
          <cell r="A18" t="str">
            <v>ContactingRecordingAPI</v>
          </cell>
          <cell r="B18" t="str">
            <v>Yes</v>
          </cell>
          <cell r="C18" t="str">
            <v>No</v>
          </cell>
          <cell r="D18" t="str">
            <v>Theo Frieswijk</v>
          </cell>
          <cell r="E18" t="str">
            <v>Elles Ogink</v>
          </cell>
          <cell r="F18" t="str">
            <v>DO per country -&gt; Local Ass. Channel TL or CC Head</v>
          </cell>
          <cell r="G18" t="str">
            <v>Wesley Zeeman</v>
          </cell>
          <cell r="H18" t="str">
            <v>Party data</v>
          </cell>
          <cell r="I18" t="str">
            <v>Exchanged across domains</v>
          </cell>
          <cell r="K18" t="str">
            <v>ING Bank Netherlands - Bank</v>
          </cell>
          <cell r="L18" t="str">
            <v>Business Application</v>
          </cell>
          <cell r="M18" t="str">
            <v>Installed</v>
          </cell>
          <cell r="N18" t="str">
            <v>Operational</v>
          </cell>
          <cell r="O18" t="str">
            <v>Production</v>
          </cell>
          <cell r="P18" t="str">
            <v>be+nl/Assisted channels/PA1_CC2.0/Rosetta (CC2.0 Twilio)</v>
          </cell>
        </row>
        <row r="19">
          <cell r="A19" t="str">
            <v>AP-04910 - Datareplicatie</v>
          </cell>
          <cell r="B19" t="str">
            <v>No</v>
          </cell>
          <cell r="C19" t="str">
            <v>No</v>
          </cell>
          <cell r="D19" t="str">
            <v>Jan Reuterink</v>
          </cell>
          <cell r="E19" t="str">
            <v>Sven Schenkel</v>
          </cell>
          <cell r="K19" t="str">
            <v>ING Bank Netherlands - Bank</v>
          </cell>
          <cell r="L19" t="str">
            <v>Business Application</v>
          </cell>
          <cell r="M19" t="str">
            <v>Installed</v>
          </cell>
          <cell r="N19" t="str">
            <v>Operational</v>
          </cell>
          <cell r="O19" t="str">
            <v>Production</v>
          </cell>
          <cell r="P19" t="str">
            <v>be+nl/Digital Business Banking/CD-NL/DRO</v>
          </cell>
        </row>
        <row r="20">
          <cell r="A20" t="str">
            <v>Apollo_[P]</v>
          </cell>
          <cell r="B20" t="str">
            <v>No</v>
          </cell>
          <cell r="C20" t="str">
            <v>No</v>
          </cell>
          <cell r="D20" t="str">
            <v>Klaas Jan Wieringa</v>
          </cell>
          <cell r="E20" t="str">
            <v>Nick van Boven</v>
          </cell>
          <cell r="F20" t="str">
            <v>Bob Homan</v>
          </cell>
          <cell r="G20" t="str">
            <v>Bas Jan Warmelink</v>
          </cell>
          <cell r="H20" t="str">
            <v>Product data</v>
          </cell>
          <cell r="I20" t="str">
            <v>Kept in own tribe</v>
          </cell>
          <cell r="J20" t="str">
            <v>External application</v>
          </cell>
          <cell r="K20" t="str">
            <v>ING Bank Netherlands - Bank</v>
          </cell>
          <cell r="L20" t="str">
            <v>Business Application</v>
          </cell>
          <cell r="M20" t="str">
            <v>Installed</v>
          </cell>
          <cell r="N20" t="str">
            <v>Operational</v>
          </cell>
          <cell r="O20" t="str">
            <v>Production</v>
          </cell>
          <cell r="P20" t="str">
            <v>be+nl/Investments/Operational Journeys &amp; Ordering/DevOps_Cloud</v>
          </cell>
        </row>
        <row r="21">
          <cell r="A21" t="str">
            <v>AppConfigurationAPI</v>
          </cell>
          <cell r="B21" t="str">
            <v>No</v>
          </cell>
          <cell r="D21" t="str">
            <v>Steven Frieswijk</v>
          </cell>
          <cell r="E21" t="str">
            <v>Liesbeth Berns</v>
          </cell>
          <cell r="K21" t="str">
            <v>ING Bank Netherlands - Bank</v>
          </cell>
          <cell r="L21" t="str">
            <v>Business Application</v>
          </cell>
          <cell r="M21" t="str">
            <v>Installed</v>
          </cell>
          <cell r="N21" t="str">
            <v>Operational</v>
          </cell>
          <cell r="O21" t="str">
            <v>Production</v>
          </cell>
          <cell r="P21" t="str">
            <v>be+nl/Digital &amp; Customer Interaction/DiPr SSE/Team One</v>
          </cell>
        </row>
        <row r="22">
          <cell r="A22" t="str">
            <v>AR</v>
          </cell>
          <cell r="D22" t="str">
            <v>Christophe Van Campfort</v>
          </cell>
          <cell r="E22" t="str">
            <v>Christophe Van Campfort</v>
          </cell>
          <cell r="K22" t="str">
            <v>ING Bank Netherlands - Bank</v>
          </cell>
          <cell r="L22" t="str">
            <v>Business Application</v>
          </cell>
          <cell r="M22" t="str">
            <v>Installed</v>
          </cell>
          <cell r="N22" t="str">
            <v>Operational</v>
          </cell>
          <cell r="O22" t="str">
            <v>Production</v>
          </cell>
          <cell r="P22" t="str">
            <v>be+nl/Finance NL/Office Tooling</v>
          </cell>
        </row>
        <row r="23">
          <cell r="A23" t="str">
            <v>Artroom</v>
          </cell>
          <cell r="B23" t="str">
            <v>No</v>
          </cell>
          <cell r="C23" t="str">
            <v>No</v>
          </cell>
          <cell r="D23" t="str">
            <v>Jordy van der Vliet</v>
          </cell>
          <cell r="E23" t="str">
            <v>Harold Reusken</v>
          </cell>
          <cell r="H23" t="str">
            <v>Party data</v>
          </cell>
          <cell r="I23" t="str">
            <v>Kept in own tribe</v>
          </cell>
          <cell r="K23" t="str">
            <v>ING Bank Netherlands - Bank</v>
          </cell>
          <cell r="L23" t="str">
            <v>Business Application</v>
          </cell>
          <cell r="M23" t="str">
            <v>Installed</v>
          </cell>
          <cell r="N23" t="str">
            <v>Operational</v>
          </cell>
          <cell r="O23" t="str">
            <v>Production</v>
          </cell>
          <cell r="P23" t="str">
            <v>be+nl/CoE Communications and brand exp/Campagne Team NL</v>
          </cell>
        </row>
        <row r="24">
          <cell r="A24" t="str">
            <v>AssistedContextAPI</v>
          </cell>
          <cell r="B24" t="str">
            <v>No</v>
          </cell>
          <cell r="C24" t="str">
            <v>No</v>
          </cell>
          <cell r="D24" t="str">
            <v>Theo Frieswijk</v>
          </cell>
          <cell r="E24" t="str">
            <v>Elles Ogink</v>
          </cell>
          <cell r="F24" t="str">
            <v>DO per country -&gt; Local Ass. Channel TL or CC Head</v>
          </cell>
          <cell r="G24" t="str">
            <v>Jan van Hoek</v>
          </cell>
          <cell r="K24" t="str">
            <v>ING Bank Netherlands - Bank</v>
          </cell>
          <cell r="L24" t="str">
            <v>Business Application</v>
          </cell>
          <cell r="M24" t="str">
            <v>Installed</v>
          </cell>
          <cell r="N24" t="str">
            <v>Operational</v>
          </cell>
          <cell r="O24" t="str">
            <v>Production</v>
          </cell>
          <cell r="P24" t="str">
            <v>be+nl/Assisted channels/PA1_IRIS Platform/Frontrunners</v>
          </cell>
        </row>
        <row r="25">
          <cell r="A25" t="str">
            <v>AssistedPermissionsAdapterAPI</v>
          </cell>
          <cell r="B25" t="str">
            <v>No</v>
          </cell>
          <cell r="C25" t="str">
            <v>No</v>
          </cell>
          <cell r="D25" t="str">
            <v>Manish Vashishtha</v>
          </cell>
          <cell r="E25" t="str">
            <v>Miente Bakker</v>
          </cell>
          <cell r="F25"/>
          <cell r="G25"/>
          <cell r="H25"/>
          <cell r="I25"/>
          <cell r="J25"/>
          <cell r="K25" t="str">
            <v>ING Bank Netherlands - Bank</v>
          </cell>
          <cell r="L25" t="str">
            <v>Business Application</v>
          </cell>
          <cell r="M25" t="str">
            <v>Installed</v>
          </cell>
          <cell r="N25" t="str">
            <v>Operational</v>
          </cell>
          <cell r="O25" t="str">
            <v>Production</v>
          </cell>
          <cell r="P25" t="str">
            <v>be+nl/Assisted channels/PA2_Assisted Portal/Musketeers</v>
          </cell>
        </row>
        <row r="26">
          <cell r="A26" t="str">
            <v>AssistedToolBridgeAPI</v>
          </cell>
          <cell r="B26" t="str">
            <v>No</v>
          </cell>
          <cell r="C26" t="str">
            <v>No</v>
          </cell>
          <cell r="D26" t="str">
            <v>Manish Vashishtha</v>
          </cell>
          <cell r="E26" t="str">
            <v>miente bakker</v>
          </cell>
          <cell r="F26"/>
          <cell r="G26"/>
          <cell r="H26"/>
          <cell r="I26"/>
          <cell r="J26"/>
          <cell r="K26" t="str">
            <v>ING Bank Netherlands - Bank</v>
          </cell>
          <cell r="L26" t="str">
            <v>Business Application</v>
          </cell>
          <cell r="M26" t="str">
            <v>Installed</v>
          </cell>
          <cell r="N26" t="str">
            <v>Operational</v>
          </cell>
          <cell r="O26" t="str">
            <v>Production</v>
          </cell>
          <cell r="P26" t="str">
            <v>be+nl/Assisted channels/PA2_Assisted Portal/TROTS</v>
          </cell>
        </row>
        <row r="27">
          <cell r="A27" t="str">
            <v>ContactingTeleOptiAPI</v>
          </cell>
          <cell r="B27" t="str">
            <v>Yes</v>
          </cell>
          <cell r="C27" t="str">
            <v>No</v>
          </cell>
          <cell r="D27" t="str">
            <v>Theo Frieswijk</v>
          </cell>
          <cell r="E27" t="str">
            <v>Elles Ogink</v>
          </cell>
          <cell r="F27" t="str">
            <v>DO per country -&gt; Local Ass. Channel TL or CC Head</v>
          </cell>
          <cell r="G27" t="str">
            <v>Christiaan Hentzen</v>
          </cell>
          <cell r="H27" t="str">
            <v>Reference data</v>
          </cell>
          <cell r="I27" t="str">
            <v>Exchanged across domains</v>
          </cell>
          <cell r="K27" t="str">
            <v>ING Bank Netherlands - Bank</v>
          </cell>
          <cell r="L27" t="str">
            <v>Business Application</v>
          </cell>
          <cell r="M27" t="str">
            <v>Installed</v>
          </cell>
          <cell r="N27" t="str">
            <v>Operational</v>
          </cell>
          <cell r="O27" t="str">
            <v>Production</v>
          </cell>
          <cell r="P27" t="str">
            <v>be+nl/Assisted channels/PA1_CC2.0/Twix (CC2.0 Twilio - TeleOpti)</v>
          </cell>
        </row>
        <row r="28">
          <cell r="A28" t="str">
            <v>BankAccountNumberAPI</v>
          </cell>
          <cell r="B28" t="str">
            <v>No</v>
          </cell>
          <cell r="D28" t="str">
            <v>Guido Smit</v>
          </cell>
          <cell r="E28" t="str">
            <v>Jeroen Losekoot</v>
          </cell>
          <cell r="F28" t="str">
            <v>Jeroen Losekoot</v>
          </cell>
          <cell r="G28" t="str">
            <v>GJ Reinders</v>
          </cell>
          <cell r="K28" t="str">
            <v>ING Bank Netherlands - Bank</v>
          </cell>
          <cell r="L28" t="str">
            <v>Business Application</v>
          </cell>
          <cell r="M28" t="str">
            <v>Installed</v>
          </cell>
          <cell r="N28" t="str">
            <v>Operational</v>
          </cell>
          <cell r="O28" t="str">
            <v>Production</v>
          </cell>
          <cell r="P28" t="str">
            <v>be+nl/Daily Banking Digital First NL/IL/PS &amp; CA/Nakamoto</v>
          </cell>
        </row>
        <row r="29">
          <cell r="A29" t="str">
            <v>BankContactCloudAPI</v>
          </cell>
          <cell r="B29" t="str">
            <v>No</v>
          </cell>
          <cell r="C29" t="str">
            <v>No</v>
          </cell>
          <cell r="D29" t="str">
            <v>Jan Reuterink</v>
          </cell>
          <cell r="E29" t="str">
            <v>Sven Schenkel</v>
          </cell>
          <cell r="K29" t="str">
            <v>ING Bank Netherlands - Bank</v>
          </cell>
          <cell r="L29" t="str">
            <v>Business Application</v>
          </cell>
          <cell r="M29" t="str">
            <v>Installed</v>
          </cell>
          <cell r="N29" t="str">
            <v>Operational</v>
          </cell>
          <cell r="O29" t="str">
            <v>Production</v>
          </cell>
          <cell r="P29" t="str">
            <v>be+nl/Digital Business Banking/CD-NL/Heimdall</v>
          </cell>
        </row>
        <row r="30">
          <cell r="A30" t="str">
            <v>BankDataGatewayAPI</v>
          </cell>
          <cell r="B30" t="str">
            <v>No</v>
          </cell>
          <cell r="C30" t="str">
            <v>No</v>
          </cell>
          <cell r="D30" t="str">
            <v>Jan Reuterink</v>
          </cell>
          <cell r="E30" t="str">
            <v>Sven Schenkel</v>
          </cell>
          <cell r="K30" t="str">
            <v>ING Bank Netherlands - Bank</v>
          </cell>
          <cell r="L30" t="str">
            <v>Business Application</v>
          </cell>
          <cell r="M30" t="str">
            <v>Installed</v>
          </cell>
          <cell r="N30" t="str">
            <v>Operational</v>
          </cell>
          <cell r="O30" t="str">
            <v>Production</v>
          </cell>
          <cell r="P30" t="str">
            <v>be+nl/Digital Business Banking/CD-NL/GLaDOS</v>
          </cell>
        </row>
        <row r="31">
          <cell r="A31" t="str">
            <v>ContactingTranscriptsAPI</v>
          </cell>
          <cell r="B31" t="str">
            <v>Yes</v>
          </cell>
          <cell r="C31" t="str">
            <v>No</v>
          </cell>
          <cell r="D31" t="str">
            <v>Theo Frieswijk</v>
          </cell>
          <cell r="E31" t="str">
            <v>Elles Ogink</v>
          </cell>
          <cell r="F31" t="str">
            <v>DO per country -&gt; Local Ass. Channel TL or CC Head</v>
          </cell>
          <cell r="G31" t="str">
            <v>Pettie Booij</v>
          </cell>
          <cell r="H31" t="str">
            <v>Party data</v>
          </cell>
          <cell r="I31" t="str">
            <v>Exchanged across domains</v>
          </cell>
          <cell r="K31" t="str">
            <v>ING Bank Netherlands - Bank</v>
          </cell>
          <cell r="L31" t="str">
            <v>Business Application</v>
          </cell>
          <cell r="M31" t="str">
            <v>Installed</v>
          </cell>
          <cell r="N31" t="str">
            <v>Operational</v>
          </cell>
          <cell r="O31" t="str">
            <v>Production</v>
          </cell>
          <cell r="P31" t="str">
            <v>be+nl/Assisted channels/PA1_CC2.0/TwiTel (CC2.0)</v>
          </cell>
        </row>
        <row r="32">
          <cell r="A32" t="str">
            <v>BASE24APIGateway</v>
          </cell>
          <cell r="B32" t="str">
            <v>No</v>
          </cell>
          <cell r="C32" t="str">
            <v>No</v>
          </cell>
          <cell r="D32" t="str">
            <v>Akram Musa</v>
          </cell>
          <cell r="E32" t="str">
            <v>Chris Teerhuis</v>
          </cell>
          <cell r="F32" t="str">
            <v>Narjiss Aydoun</v>
          </cell>
          <cell r="G32" t="str">
            <v>Eric Wassenaar</v>
          </cell>
          <cell r="H32" t="str">
            <v>Transaction data</v>
          </cell>
          <cell r="K32" t="str">
            <v>ING Bank Netherlands - Bank</v>
          </cell>
          <cell r="L32" t="str">
            <v>Business Application</v>
          </cell>
          <cell r="M32" t="str">
            <v>Installed</v>
          </cell>
          <cell r="N32" t="str">
            <v>Operational</v>
          </cell>
          <cell r="O32" t="str">
            <v>Production</v>
          </cell>
          <cell r="P32" t="str">
            <v>be+nl/Payments NL/Cards/Base24Auth</v>
          </cell>
        </row>
        <row r="33">
          <cell r="A33" t="str">
            <v>BASE24MDES</v>
          </cell>
          <cell r="B33" t="str">
            <v>No</v>
          </cell>
          <cell r="C33" t="str">
            <v>No</v>
          </cell>
          <cell r="D33" t="str">
            <v>Akram Musa</v>
          </cell>
          <cell r="E33" t="str">
            <v>Chris Teerhuis</v>
          </cell>
          <cell r="F33" t="str">
            <v>Narjiss Aydoun</v>
          </cell>
          <cell r="G33" t="str">
            <v>Eric Wassenaar</v>
          </cell>
          <cell r="H33" t="str">
            <v>Transaction data</v>
          </cell>
          <cell r="K33" t="str">
            <v>ING Bank Netherlands - Bank</v>
          </cell>
          <cell r="L33" t="str">
            <v>Business Application</v>
          </cell>
          <cell r="M33" t="str">
            <v>Installed</v>
          </cell>
          <cell r="N33" t="str">
            <v>Operational</v>
          </cell>
          <cell r="O33" t="str">
            <v>Production</v>
          </cell>
          <cell r="P33" t="str">
            <v>be+nl/Payments NL/Cards/Base24Auth</v>
          </cell>
        </row>
        <row r="34">
          <cell r="A34" t="str">
            <v>ContactingVideoAPI</v>
          </cell>
          <cell r="B34" t="str">
            <v>Yes</v>
          </cell>
          <cell r="C34" t="str">
            <v>Yes</v>
          </cell>
          <cell r="D34" t="str">
            <v>Theo Frieswijk</v>
          </cell>
          <cell r="E34" t="str">
            <v>Elles Ogink</v>
          </cell>
          <cell r="F34" t="str">
            <v>DO per country -&gt; Local Ass. Channel TL or CC Head</v>
          </cell>
          <cell r="G34" t="str">
            <v>Pettie Booij</v>
          </cell>
          <cell r="H34" t="str">
            <v>Party data</v>
          </cell>
          <cell r="I34" t="str">
            <v>Exchanged across domains</v>
          </cell>
          <cell r="K34" t="str">
            <v>ING Bank Netherlands - Bank</v>
          </cell>
          <cell r="L34" t="str">
            <v>Business Application</v>
          </cell>
          <cell r="M34" t="str">
            <v>Installed</v>
          </cell>
          <cell r="N34" t="str">
            <v>Operational</v>
          </cell>
          <cell r="O34" t="str">
            <v>Production</v>
          </cell>
          <cell r="P34" t="str">
            <v>be+nl/Assisted channels/PA1_CC2.0/Twideo</v>
          </cell>
        </row>
        <row r="35">
          <cell r="A35" t="str">
            <v>BeneficiaryManagementAPI</v>
          </cell>
          <cell r="B35" t="str">
            <v>No</v>
          </cell>
          <cell r="D35" t="str">
            <v>Marcin Krzysztof Pakulnicki</v>
          </cell>
          <cell r="E35" t="str">
            <v>Tommy van de Zande</v>
          </cell>
          <cell r="K35" t="str">
            <v>ING Bank Netherlands - Bank</v>
          </cell>
          <cell r="L35" t="str">
            <v>Business Application</v>
          </cell>
          <cell r="M35" t="str">
            <v>Installed</v>
          </cell>
          <cell r="N35" t="str">
            <v>Operational</v>
          </cell>
          <cell r="O35" t="str">
            <v>Production</v>
          </cell>
          <cell r="P35" t="str">
            <v>be+nl/Omnichannel/Mobiel Bankieren</v>
          </cell>
        </row>
        <row r="36">
          <cell r="A36" t="str">
            <v>CustomerContactsAPI</v>
          </cell>
          <cell r="B36" t="str">
            <v>Yes</v>
          </cell>
          <cell r="C36" t="str">
            <v>Yes</v>
          </cell>
          <cell r="D36" t="str">
            <v>Theo Frieswijk</v>
          </cell>
          <cell r="E36" t="str">
            <v>Elles Ogink</v>
          </cell>
          <cell r="F36" t="str">
            <v>DO per country -&gt; Local Ass. Channel TL or CC Head</v>
          </cell>
          <cell r="G36" t="str">
            <v>Jan van Hoek</v>
          </cell>
          <cell r="H36" t="str">
            <v>Party data</v>
          </cell>
          <cell r="I36" t="str">
            <v>Exchanged across domains</v>
          </cell>
          <cell r="K36" t="str">
            <v>ING Bank Netherlands - Bank</v>
          </cell>
          <cell r="L36" t="str">
            <v>Business Application</v>
          </cell>
          <cell r="M36" t="str">
            <v>Installed</v>
          </cell>
          <cell r="N36" t="str">
            <v>Operational</v>
          </cell>
          <cell r="O36" t="str">
            <v>Production</v>
          </cell>
          <cell r="P36" t="str">
            <v>be+nl/Assisted channels/PA1_IRIS Platform/CC Top</v>
          </cell>
        </row>
        <row r="37">
          <cell r="A37" t="str">
            <v>DagobertAPI</v>
          </cell>
          <cell r="B37" t="str">
            <v>Yes</v>
          </cell>
          <cell r="C37" t="str">
            <v>Yes</v>
          </cell>
          <cell r="D37" t="str">
            <v>Manish Vashishtha</v>
          </cell>
          <cell r="E37" t="str">
            <v>Miente Bakker</v>
          </cell>
          <cell r="F37"/>
          <cell r="G37"/>
          <cell r="H37" t="str">
            <v>Transaction data</v>
          </cell>
          <cell r="I37" t="str">
            <v>Kept in own tribe</v>
          </cell>
          <cell r="J37" t="str">
            <v>Data on compensations to customers - 2xDagobert CIs for a solution.</v>
          </cell>
          <cell r="K37" t="str">
            <v>ING Bank Netherlands - Bank</v>
          </cell>
          <cell r="L37" t="str">
            <v>Business Application</v>
          </cell>
          <cell r="M37" t="str">
            <v>Installed</v>
          </cell>
          <cell r="N37" t="str">
            <v>Operational</v>
          </cell>
          <cell r="O37" t="str">
            <v>Production</v>
          </cell>
          <cell r="P37" t="str">
            <v>be+nl/Assisted channels/PA2_Advice/Branch Apps</v>
          </cell>
        </row>
        <row r="38">
          <cell r="A38" t="str">
            <v>DagobertCalculate</v>
          </cell>
          <cell r="B38" t="str">
            <v>Yes</v>
          </cell>
          <cell r="C38" t="str">
            <v>Yes</v>
          </cell>
          <cell r="D38" t="str">
            <v>Manish Vashishtha</v>
          </cell>
          <cell r="E38" t="str">
            <v>Miente Bakker</v>
          </cell>
          <cell r="F38"/>
          <cell r="G38"/>
          <cell r="H38" t="str">
            <v>Transaction data</v>
          </cell>
          <cell r="I38" t="str">
            <v>Kept in own tribe</v>
          </cell>
          <cell r="J38" t="str">
            <v>Data on compensations to customers - 2xDagobert CIs for a solution.</v>
          </cell>
          <cell r="K38" t="str">
            <v>ING Bank Netherlands - Bank</v>
          </cell>
          <cell r="L38" t="str">
            <v>Business Application</v>
          </cell>
          <cell r="M38" t="str">
            <v>Installed</v>
          </cell>
          <cell r="N38" t="str">
            <v>Operational</v>
          </cell>
          <cell r="O38" t="str">
            <v>Production</v>
          </cell>
          <cell r="P38" t="str">
            <v>be+nl/Assisted channels/PA2_Advice/Branch Apps</v>
          </cell>
        </row>
        <row r="39">
          <cell r="A39" t="str">
            <v>BillingPortal</v>
          </cell>
          <cell r="B39" t="str">
            <v>No</v>
          </cell>
          <cell r="C39" t="str">
            <v>No</v>
          </cell>
          <cell r="D39" t="str">
            <v>Martijn Boshuisen</v>
          </cell>
          <cell r="E39" t="str">
            <v>Martijn Greuter</v>
          </cell>
          <cell r="F39" t="str">
            <v>Narjiss Aydoun</v>
          </cell>
          <cell r="G39" t="str">
            <v>Martijn Greuter</v>
          </cell>
          <cell r="H39" t="str">
            <v>Transaction data</v>
          </cell>
          <cell r="K39" t="str">
            <v>ING Bank Netherlands - Bank</v>
          </cell>
          <cell r="L39" t="str">
            <v>Business Application</v>
          </cell>
          <cell r="M39" t="str">
            <v>Installed</v>
          </cell>
          <cell r="N39" t="str">
            <v>Operational</v>
          </cell>
          <cell r="O39" t="str">
            <v>Production</v>
          </cell>
          <cell r="P39" t="str">
            <v>be+nl/Daily Banking Digital First NL/IL/Billing/Ilios</v>
          </cell>
        </row>
        <row r="40">
          <cell r="A40" t="str">
            <v>gAdvisoryMeetingsAPI</v>
          </cell>
          <cell r="B40" t="str">
            <v>Yes</v>
          </cell>
          <cell r="C40" t="str">
            <v>Yes</v>
          </cell>
          <cell r="D40" t="str">
            <v>Manish Vashishtha</v>
          </cell>
          <cell r="E40" t="str">
            <v>Miente Bakker</v>
          </cell>
          <cell r="F40"/>
          <cell r="G40"/>
          <cell r="H40" t="str">
            <v>Product data</v>
          </cell>
          <cell r="I40" t="str">
            <v>Kept in own tribe</v>
          </cell>
          <cell r="J40" t="str">
            <v xml:space="preserve">Records of ING advisors and their availability </v>
          </cell>
          <cell r="K40" t="str">
            <v>ING Bank Netherlands - Bank</v>
          </cell>
          <cell r="L40" t="str">
            <v>Business Application</v>
          </cell>
          <cell r="M40" t="str">
            <v>Installed</v>
          </cell>
          <cell r="N40" t="str">
            <v>Operational</v>
          </cell>
          <cell r="O40" t="str">
            <v>Production</v>
          </cell>
          <cell r="P40" t="str">
            <v>be+nl/Assisted channels/PA2_Assisted Portal/TROTS</v>
          </cell>
        </row>
        <row r="41">
          <cell r="A41" t="str">
            <v>gBranchOfficeAPI</v>
          </cell>
          <cell r="B41" t="str">
            <v>Yes</v>
          </cell>
          <cell r="C41" t="str">
            <v>No</v>
          </cell>
          <cell r="D41" t="str">
            <v>Manish Vashishtha</v>
          </cell>
          <cell r="E41" t="str">
            <v>miente bakker</v>
          </cell>
          <cell r="F41"/>
          <cell r="G41"/>
          <cell r="H41" t="str">
            <v>Product data</v>
          </cell>
          <cell r="I41" t="str">
            <v>Exchanged across domains</v>
          </cell>
          <cell r="J41" t="str">
            <v>Information about ING Branch offices</v>
          </cell>
          <cell r="K41" t="str">
            <v>ING Bank Netherlands - Bank</v>
          </cell>
          <cell r="L41" t="str">
            <v>Business Application</v>
          </cell>
          <cell r="M41" t="str">
            <v>Installed</v>
          </cell>
          <cell r="N41" t="str">
            <v>Operational</v>
          </cell>
          <cell r="O41" t="str">
            <v>Production</v>
          </cell>
          <cell r="P41" t="str">
            <v>be+nl/Assisted channels/PA2_Assisted Portal/Nile</v>
          </cell>
        </row>
        <row r="42">
          <cell r="A42" t="str">
            <v>Bond_Regulation</v>
          </cell>
          <cell r="B42" t="str">
            <v>No</v>
          </cell>
          <cell r="C42" t="str">
            <v>No</v>
          </cell>
          <cell r="D42" t="str">
            <v>Pieter van Valenberg</v>
          </cell>
          <cell r="E42" t="str">
            <v>Nick van Boven</v>
          </cell>
          <cell r="H42" t="str">
            <v>Product data</v>
          </cell>
          <cell r="I42" t="str">
            <v>Kept in own tribe</v>
          </cell>
          <cell r="K42" t="str">
            <v>ING Bank Netherlands - Bank</v>
          </cell>
          <cell r="L42" t="str">
            <v>Business Application</v>
          </cell>
          <cell r="M42" t="str">
            <v>Installed</v>
          </cell>
          <cell r="N42" t="str">
            <v>Operational</v>
          </cell>
          <cell r="O42" t="str">
            <v>Production</v>
          </cell>
          <cell r="P42" t="str">
            <v>be+nl/Investments/Operational Journeys &amp; Ordering/EP Transaction Management</v>
          </cell>
        </row>
        <row r="43">
          <cell r="A43" t="str">
            <v>Bonus_Hedge</v>
          </cell>
          <cell r="B43" t="str">
            <v>No</v>
          </cell>
          <cell r="D43" t="str">
            <v>Wouter Kallenberg</v>
          </cell>
          <cell r="E43" t="str">
            <v>Annemieke Tromp</v>
          </cell>
          <cell r="J43" t="str">
            <v>Obsolete and to removed in CMDB</v>
          </cell>
          <cell r="K43" t="str">
            <v>ING Bank Netherlands - Bank</v>
          </cell>
          <cell r="L43" t="str">
            <v>Business Application</v>
          </cell>
          <cell r="M43" t="str">
            <v>Installed</v>
          </cell>
          <cell r="N43" t="str">
            <v>Operational</v>
          </cell>
          <cell r="O43" t="str">
            <v>Production</v>
          </cell>
          <cell r="P43" t="str">
            <v>be+nl/CRO NL/MRM/Office Tooling</v>
          </cell>
        </row>
        <row r="44">
          <cell r="A44" t="str">
            <v>BrowserStack</v>
          </cell>
          <cell r="B44" t="str">
            <v>No</v>
          </cell>
          <cell r="D44" t="str">
            <v>Steven Frieswijk</v>
          </cell>
          <cell r="E44" t="str">
            <v>Tommy van de Zande</v>
          </cell>
          <cell r="K44" t="str">
            <v>ING Bank Netherlands - Bank</v>
          </cell>
          <cell r="L44" t="str">
            <v>Business Application</v>
          </cell>
          <cell r="M44" t="str">
            <v>Installed</v>
          </cell>
          <cell r="N44" t="str">
            <v>Operational</v>
          </cell>
          <cell r="O44" t="str">
            <v>Production</v>
          </cell>
          <cell r="P44" t="str">
            <v>be+nl/Digital &amp; Customer Interaction/DiPr P&amp;C/Platinum</v>
          </cell>
        </row>
        <row r="45">
          <cell r="A45" t="str">
            <v>BT_DP_GrFact_Bk_1019</v>
          </cell>
          <cell r="B45" t="str">
            <v>No</v>
          </cell>
          <cell r="C45" t="str">
            <v>No</v>
          </cell>
          <cell r="D45" t="str">
            <v>Emiel Borgh</v>
          </cell>
          <cell r="E45" t="str">
            <v>Rick de Boer</v>
          </cell>
          <cell r="H45" t="str">
            <v>Data derived by Finance</v>
          </cell>
          <cell r="I45" t="str">
            <v>Exchanged across domains</v>
          </cell>
          <cell r="K45" t="str">
            <v>ING Bank Netherlands - Bank</v>
          </cell>
          <cell r="L45" t="str">
            <v>Business Application</v>
          </cell>
          <cell r="M45" t="str">
            <v>Installed</v>
          </cell>
          <cell r="N45" t="str">
            <v>Operational</v>
          </cell>
          <cell r="O45" t="str">
            <v>Production</v>
          </cell>
          <cell r="P45" t="str">
            <v>be+nl/Finance NL/Office Tooling</v>
          </cell>
        </row>
        <row r="46">
          <cell r="A46" t="str">
            <v>BT_DP_GrFact_Bk_1028</v>
          </cell>
          <cell r="B46" t="str">
            <v>No</v>
          </cell>
          <cell r="C46" t="str">
            <v>No</v>
          </cell>
          <cell r="D46" t="str">
            <v>Georgian Bacain</v>
          </cell>
          <cell r="E46" t="str">
            <v>Stefan Schoemaker</v>
          </cell>
          <cell r="H46" t="str">
            <v>Data derived by Finance</v>
          </cell>
          <cell r="I46" t="str">
            <v>Exchanged across domains</v>
          </cell>
          <cell r="J46" t="str">
            <v>Debit Card and Debit Card LifeCycle information</v>
          </cell>
          <cell r="K46" t="str">
            <v>ING Bank Netherlands - Bank</v>
          </cell>
          <cell r="L46" t="str">
            <v>Business Application</v>
          </cell>
          <cell r="M46" t="str">
            <v>Installed</v>
          </cell>
          <cell r="N46" t="str">
            <v>Operational</v>
          </cell>
          <cell r="O46" t="str">
            <v>Production</v>
          </cell>
          <cell r="P46" t="str">
            <v>be+nl/Finance NL/Office Tooling</v>
          </cell>
        </row>
        <row r="47">
          <cell r="A47" t="str">
            <v>BT_DP_GrFact_Bk_1228</v>
          </cell>
          <cell r="B47" t="str">
            <v>No</v>
          </cell>
          <cell r="C47" t="str">
            <v>No</v>
          </cell>
          <cell r="D47" t="str">
            <v>Emiel Borgh</v>
          </cell>
          <cell r="E47" t="str">
            <v>Rick de Boer</v>
          </cell>
          <cell r="H47" t="str">
            <v>Data derived by Finance</v>
          </cell>
          <cell r="I47" t="str">
            <v>Exchanged across domains</v>
          </cell>
          <cell r="K47" t="str">
            <v>ING Bank Netherlands - Bank</v>
          </cell>
          <cell r="L47" t="str">
            <v>Business Application</v>
          </cell>
          <cell r="M47" t="str">
            <v>Installed</v>
          </cell>
          <cell r="N47" t="str">
            <v>Operational</v>
          </cell>
          <cell r="O47" t="str">
            <v>Production</v>
          </cell>
          <cell r="P47" t="str">
            <v>be+nl/Finance NL/Office Tooling</v>
          </cell>
        </row>
        <row r="48">
          <cell r="A48" t="str">
            <v>BT_DP_GrFact_Bk_1234</v>
          </cell>
          <cell r="B48" t="str">
            <v>No</v>
          </cell>
          <cell r="C48" t="str">
            <v>No</v>
          </cell>
          <cell r="D48" t="str">
            <v>Georgian Bacain</v>
          </cell>
          <cell r="E48" t="str">
            <v>Stefan Schoemaker</v>
          </cell>
          <cell r="H48" t="str">
            <v>Data derived by Finance</v>
          </cell>
          <cell r="I48" t="str">
            <v>Exchanged across domains</v>
          </cell>
          <cell r="K48" t="str">
            <v>ING Bank Netherlands - Bank</v>
          </cell>
          <cell r="L48" t="str">
            <v>Business Application</v>
          </cell>
          <cell r="M48" t="str">
            <v>Installed</v>
          </cell>
          <cell r="N48" t="str">
            <v>Operational</v>
          </cell>
          <cell r="O48" t="str">
            <v>Production</v>
          </cell>
          <cell r="P48" t="str">
            <v>be+nl/Finance NL/Office Tooling</v>
          </cell>
        </row>
        <row r="49">
          <cell r="A49" t="str">
            <v>BT_DP_GrFact_Bk_1675</v>
          </cell>
          <cell r="B49" t="str">
            <v>No</v>
          </cell>
          <cell r="D49" t="str">
            <v>Peter Petersen</v>
          </cell>
          <cell r="E49" t="str">
            <v>Pieter van der Aar</v>
          </cell>
          <cell r="K49" t="str">
            <v>ING Bank Netherlands - Bank</v>
          </cell>
          <cell r="L49" t="str">
            <v>Business Application</v>
          </cell>
          <cell r="M49" t="str">
            <v>Installed</v>
          </cell>
          <cell r="N49" t="str">
            <v>Operational</v>
          </cell>
          <cell r="O49" t="str">
            <v>Production</v>
          </cell>
          <cell r="P49" t="str">
            <v>be+nl/Finance NL/Office Tooling</v>
          </cell>
        </row>
        <row r="50">
          <cell r="A50" t="str">
            <v>btAboInlezen</v>
          </cell>
          <cell r="B50" t="str">
            <v>No</v>
          </cell>
          <cell r="C50" t="str">
            <v>No</v>
          </cell>
          <cell r="D50" t="str">
            <v>Jan Reuterink</v>
          </cell>
          <cell r="E50" t="str">
            <v>Sven Schenkel</v>
          </cell>
          <cell r="K50" t="str">
            <v>ING Bank Netherlands - Bank</v>
          </cell>
          <cell r="L50" t="str">
            <v>Business Application</v>
          </cell>
          <cell r="M50" t="str">
            <v>Installed</v>
          </cell>
          <cell r="N50" t="str">
            <v>Operational</v>
          </cell>
          <cell r="O50" t="str">
            <v>Production</v>
          </cell>
          <cell r="P50" t="str">
            <v>be+nl/Digital Business Banking/CD-NL/Houdini</v>
          </cell>
        </row>
        <row r="51">
          <cell r="A51" t="str">
            <v>btAboVerwerken</v>
          </cell>
          <cell r="B51" t="str">
            <v>No</v>
          </cell>
          <cell r="C51" t="str">
            <v>No</v>
          </cell>
          <cell r="D51" t="str">
            <v>Jan Reuterink</v>
          </cell>
          <cell r="E51" t="str">
            <v>Sven Schenkel</v>
          </cell>
          <cell r="K51" t="str">
            <v>ING Bank Netherlands - Bank</v>
          </cell>
          <cell r="L51" t="str">
            <v>Business Application</v>
          </cell>
          <cell r="M51" t="str">
            <v>Installed</v>
          </cell>
          <cell r="N51" t="str">
            <v>Operational</v>
          </cell>
          <cell r="O51" t="str">
            <v>Production</v>
          </cell>
          <cell r="P51" t="str">
            <v>be+nl/Digital Business Banking/CD-NL/Houdini</v>
          </cell>
        </row>
        <row r="52">
          <cell r="A52" t="str">
            <v>gCalendarsAPI</v>
          </cell>
          <cell r="B52" t="str">
            <v>Yes</v>
          </cell>
          <cell r="C52" t="str">
            <v>Yes</v>
          </cell>
          <cell r="D52" t="str">
            <v>Manish Vashishtha</v>
          </cell>
          <cell r="E52" t="str">
            <v>Miente Bakker</v>
          </cell>
          <cell r="F52"/>
          <cell r="G52"/>
          <cell r="H52" t="str">
            <v>Product data</v>
          </cell>
          <cell r="I52" t="str">
            <v>Kept in own tribe</v>
          </cell>
          <cell r="J52" t="str">
            <v>Appointments between customers and ING advisors</v>
          </cell>
          <cell r="K52" t="str">
            <v>ING Bank Netherlands - Bank</v>
          </cell>
          <cell r="L52" t="str">
            <v>Business Application</v>
          </cell>
          <cell r="M52" t="str">
            <v>Installed</v>
          </cell>
          <cell r="N52" t="str">
            <v>Operational</v>
          </cell>
          <cell r="O52" t="str">
            <v>Production</v>
          </cell>
          <cell r="P52" t="str">
            <v>be+nl/Assisted channels/PA2_Assisted Portal/Indus</v>
          </cell>
        </row>
        <row r="53">
          <cell r="A53" t="str">
            <v>gContactingAPI</v>
          </cell>
          <cell r="B53" t="str">
            <v>Yes</v>
          </cell>
          <cell r="C53" t="str">
            <v>Yes</v>
          </cell>
          <cell r="D53" t="str">
            <v>Theo Frieswijk</v>
          </cell>
          <cell r="E53" t="str">
            <v>Elles Ogink</v>
          </cell>
          <cell r="F53" t="str">
            <v>DO per country -&gt; Local Ass. Channel TL or CC Head</v>
          </cell>
          <cell r="G53" t="str">
            <v>Pettie Booij</v>
          </cell>
          <cell r="H53" t="str">
            <v>Party data</v>
          </cell>
          <cell r="I53" t="str">
            <v>Exchanged across domains</v>
          </cell>
          <cell r="K53" t="str">
            <v>ING Bank Netherlands - Bank</v>
          </cell>
          <cell r="L53" t="str">
            <v>Business Application</v>
          </cell>
          <cell r="M53" t="str">
            <v>Installed</v>
          </cell>
          <cell r="N53" t="str">
            <v>Operational</v>
          </cell>
          <cell r="O53" t="str">
            <v>Production</v>
          </cell>
          <cell r="P53" t="str">
            <v>be+nl/Assisted channels/PA1_CC2.0/TwilioOPS</v>
          </cell>
        </row>
        <row r="54">
          <cell r="A54" t="str">
            <v>gContactingCallFlowAPI</v>
          </cell>
          <cell r="B54" t="str">
            <v>Yes</v>
          </cell>
          <cell r="C54" t="str">
            <v>Yes</v>
          </cell>
          <cell r="D54" t="str">
            <v>Theo Frieswijk</v>
          </cell>
          <cell r="E54" t="str">
            <v>Elles Ogink</v>
          </cell>
          <cell r="F54" t="str">
            <v>DO per country -&gt; Local Ass. Channel TL or CC Head</v>
          </cell>
          <cell r="G54" t="str">
            <v>Pettie Booij</v>
          </cell>
          <cell r="H54" t="str">
            <v>Party data</v>
          </cell>
          <cell r="I54" t="str">
            <v>Exchanged across domains</v>
          </cell>
          <cell r="K54" t="str">
            <v>ING Bank Netherlands - Bank</v>
          </cell>
          <cell r="L54" t="str">
            <v>Business Application</v>
          </cell>
          <cell r="M54" t="str">
            <v>Installed</v>
          </cell>
          <cell r="N54" t="str">
            <v>Operational</v>
          </cell>
          <cell r="O54" t="str">
            <v>Production</v>
          </cell>
          <cell r="P54" t="str">
            <v>be+nl/Assisted channels/PA1_CC2.0/Twilion (CC 2.0 admin &amp; routing &amp; callflows)</v>
          </cell>
        </row>
        <row r="55">
          <cell r="A55" t="str">
            <v>btIAACopyToDRO</v>
          </cell>
          <cell r="B55" t="str">
            <v>No</v>
          </cell>
          <cell r="C55" t="str">
            <v>No</v>
          </cell>
          <cell r="D55" t="str">
            <v>Jan Reuterink</v>
          </cell>
          <cell r="E55" t="str">
            <v>Sven Schenkel</v>
          </cell>
          <cell r="K55" t="str">
            <v>ING Bank Netherlands - Bank</v>
          </cell>
          <cell r="L55" t="str">
            <v>Business Application</v>
          </cell>
          <cell r="M55" t="str">
            <v>Installed</v>
          </cell>
          <cell r="N55" t="str">
            <v>Operational</v>
          </cell>
          <cell r="O55" t="str">
            <v>Production</v>
          </cell>
          <cell r="P55" t="str">
            <v>be+nl/Digital Business Banking/CD-NL/DRO</v>
          </cell>
        </row>
        <row r="56">
          <cell r="A56" t="str">
            <v>btIAADeltaToDRO</v>
          </cell>
          <cell r="B56" t="str">
            <v>No</v>
          </cell>
          <cell r="C56" t="str">
            <v>No</v>
          </cell>
          <cell r="D56" t="str">
            <v>Jan Reuterink</v>
          </cell>
          <cell r="E56" t="str">
            <v>Sven Schenkel</v>
          </cell>
          <cell r="K56" t="str">
            <v>ING Bank Netherlands - Bank</v>
          </cell>
          <cell r="L56" t="str">
            <v>Business Application</v>
          </cell>
          <cell r="M56" t="str">
            <v>Installed</v>
          </cell>
          <cell r="N56" t="str">
            <v>Operational</v>
          </cell>
          <cell r="O56" t="str">
            <v>Production</v>
          </cell>
          <cell r="P56" t="str">
            <v>be+nl/Digital Business Banking/CD-NL/DRO</v>
          </cell>
        </row>
        <row r="57">
          <cell r="A57" t="str">
            <v>btIAASynchronisatie</v>
          </cell>
          <cell r="B57" t="str">
            <v>No</v>
          </cell>
          <cell r="C57" t="str">
            <v>No</v>
          </cell>
          <cell r="D57" t="str">
            <v>Jan Reuterink</v>
          </cell>
          <cell r="E57" t="str">
            <v>Sven Schenkel</v>
          </cell>
          <cell r="K57" t="str">
            <v>ING Bank Netherlands - Bank</v>
          </cell>
          <cell r="L57" t="str">
            <v>Business Application</v>
          </cell>
          <cell r="M57" t="str">
            <v>Installed</v>
          </cell>
          <cell r="N57" t="str">
            <v>Operational</v>
          </cell>
          <cell r="O57" t="str">
            <v>Production</v>
          </cell>
          <cell r="P57" t="str">
            <v>be+nl/Digital Business Banking/CD-NL/DRO</v>
          </cell>
        </row>
        <row r="58">
          <cell r="A58" t="str">
            <v>gContactingOnlineAPI</v>
          </cell>
          <cell r="B58" t="str">
            <v>Yes</v>
          </cell>
          <cell r="C58" t="str">
            <v>Yes</v>
          </cell>
          <cell r="D58" t="str">
            <v>Theo Frieswijk</v>
          </cell>
          <cell r="E58" t="str">
            <v>Elles Ogink</v>
          </cell>
          <cell r="F58" t="str">
            <v>DO per country -&gt; Local Ass. Channel TL or CC Head</v>
          </cell>
          <cell r="G58" t="str">
            <v>Pettie Booij</v>
          </cell>
          <cell r="H58" t="str">
            <v>Party data</v>
          </cell>
          <cell r="I58" t="str">
            <v>Exchanged across domains</v>
          </cell>
          <cell r="K58" t="str">
            <v>ING Bank Netherlands - Bank</v>
          </cell>
          <cell r="L58" t="str">
            <v>Business Application</v>
          </cell>
          <cell r="M58" t="str">
            <v>Installed</v>
          </cell>
          <cell r="N58" t="str">
            <v>Operational</v>
          </cell>
          <cell r="O58" t="str">
            <v>Production</v>
          </cell>
          <cell r="P58" t="str">
            <v>be+nl/Assisted channels/PA1_CC2.0/ChattING</v>
          </cell>
        </row>
        <row r="59">
          <cell r="A59" t="str">
            <v>BusySlotsAPI</v>
          </cell>
          <cell r="B59" t="str">
            <v>No</v>
          </cell>
          <cell r="C59" t="str">
            <v>No</v>
          </cell>
          <cell r="D59" t="str">
            <v>Manish Vashishtha</v>
          </cell>
          <cell r="E59" t="str">
            <v>Miente Bakker</v>
          </cell>
          <cell r="F59"/>
          <cell r="G59"/>
          <cell r="H59"/>
          <cell r="I59"/>
          <cell r="J59"/>
          <cell r="K59" t="str">
            <v>ING Bank Netherlands - Bank</v>
          </cell>
          <cell r="L59" t="str">
            <v>Business Application</v>
          </cell>
          <cell r="M59" t="str">
            <v>Installed</v>
          </cell>
          <cell r="N59" t="str">
            <v>Operational</v>
          </cell>
          <cell r="O59" t="str">
            <v>Production</v>
          </cell>
          <cell r="P59" t="str">
            <v>be+nl/Assisted channels/PA2_Assisted Portal/Indus</v>
          </cell>
        </row>
        <row r="60">
          <cell r="A60" t="str">
            <v>Bynder Digital Asset Management</v>
          </cell>
          <cell r="B60" t="str">
            <v>No</v>
          </cell>
          <cell r="D60" t="str">
            <v>Sander Quik</v>
          </cell>
          <cell r="E60" t="str">
            <v>Liesbeth Berns</v>
          </cell>
          <cell r="K60" t="str">
            <v>ING Bank Netherlands - Bank</v>
          </cell>
          <cell r="L60" t="str">
            <v>Business Application</v>
          </cell>
          <cell r="M60" t="str">
            <v>Installed</v>
          </cell>
          <cell r="N60" t="str">
            <v>Operational</v>
          </cell>
          <cell r="O60" t="str">
            <v>Production</v>
          </cell>
          <cell r="P60" t="str">
            <v>be+nl/Digital &amp; Customer Interaction/Di NL/Unchained</v>
          </cell>
        </row>
        <row r="61">
          <cell r="A61" t="str">
            <v>CapacityPlan_Tool</v>
          </cell>
          <cell r="B61" t="str">
            <v>No</v>
          </cell>
          <cell r="C61" t="str">
            <v>No</v>
          </cell>
          <cell r="D61" t="str">
            <v>Willem de Vries</v>
          </cell>
          <cell r="E61" t="str">
            <v>Robert-Frank Hofland</v>
          </cell>
          <cell r="F61" t="str">
            <v>Robert-Frank Hofland</v>
          </cell>
          <cell r="G61" t="str">
            <v>Willem de Vries</v>
          </cell>
          <cell r="H61" t="str">
            <v>Data derived by other data users</v>
          </cell>
          <cell r="I61" t="str">
            <v>Kept in own tribe</v>
          </cell>
          <cell r="K61" t="str">
            <v>ING Bank Netherlands - Bank</v>
          </cell>
          <cell r="L61" t="str">
            <v>Business Application</v>
          </cell>
          <cell r="M61" t="str">
            <v>Installed</v>
          </cell>
          <cell r="N61" t="str">
            <v>Operational</v>
          </cell>
          <cell r="O61" t="str">
            <v>Production</v>
          </cell>
          <cell r="P61" t="str">
            <v>be+nl/Client Services Daily Banking NL/Office Tooling</v>
          </cell>
        </row>
        <row r="62">
          <cell r="A62" t="str">
            <v>CapacityPlanner</v>
          </cell>
          <cell r="B62" t="str">
            <v>No</v>
          </cell>
          <cell r="C62" t="str">
            <v>No</v>
          </cell>
          <cell r="D62" t="str">
            <v>Pieter van Valenberg</v>
          </cell>
          <cell r="E62" t="str">
            <v>Nick van Boven</v>
          </cell>
          <cell r="J62" t="str">
            <v>the application is not used anymore,  please remove</v>
          </cell>
          <cell r="K62" t="str">
            <v>ING Bank Netherlands - Bank</v>
          </cell>
          <cell r="L62" t="str">
            <v>Business Application</v>
          </cell>
          <cell r="M62" t="str">
            <v>Installed</v>
          </cell>
          <cell r="N62" t="str">
            <v>Operational</v>
          </cell>
          <cell r="O62" t="str">
            <v>Production</v>
          </cell>
          <cell r="P62" t="str">
            <v>be+nl/Investments/Operational Journeys &amp; Ordering/EP Transaction Management</v>
          </cell>
        </row>
        <row r="63">
          <cell r="A63" t="str">
            <v>CardlessCash</v>
          </cell>
          <cell r="B63" t="str">
            <v>No</v>
          </cell>
          <cell r="C63" t="str">
            <v>No</v>
          </cell>
          <cell r="D63" t="str">
            <v>Niels Nijs</v>
          </cell>
          <cell r="E63" t="str">
            <v>Jan van Opdorp</v>
          </cell>
          <cell r="F63" t="str">
            <v>Narjiss Aydoun</v>
          </cell>
          <cell r="G63" t="str">
            <v>Priscilla Pelser</v>
          </cell>
          <cell r="H63" t="str">
            <v>Product data</v>
          </cell>
          <cell r="I63" t="str">
            <v>Kept in own tribe</v>
          </cell>
          <cell r="K63" t="str">
            <v>ING Bank Netherlands - Bank</v>
          </cell>
          <cell r="L63" t="str">
            <v>Business Application</v>
          </cell>
          <cell r="M63" t="str">
            <v>Installed</v>
          </cell>
          <cell r="N63" t="str">
            <v>Operational</v>
          </cell>
          <cell r="O63" t="str">
            <v>Production</v>
          </cell>
          <cell r="P63" t="str">
            <v>be+nl/Payments NL/Cash/Withdrawal</v>
          </cell>
        </row>
        <row r="64">
          <cell r="A64" t="str">
            <v>CardManagementAPI</v>
          </cell>
          <cell r="B64" t="str">
            <v>No</v>
          </cell>
          <cell r="D64" t="str">
            <v>Marcin Krzysztof Pakulnicki</v>
          </cell>
          <cell r="E64" t="str">
            <v>Tommy van de Zande</v>
          </cell>
          <cell r="K64" t="str">
            <v>ING Bank Netherlands - Bank</v>
          </cell>
          <cell r="L64" t="str">
            <v>Business Application</v>
          </cell>
          <cell r="M64" t="str">
            <v>Installed</v>
          </cell>
          <cell r="N64" t="str">
            <v>Operational</v>
          </cell>
          <cell r="O64" t="str">
            <v>Production</v>
          </cell>
          <cell r="P64" t="str">
            <v>be+nl/Omnichannel/Mobiel Bankieren</v>
          </cell>
        </row>
        <row r="65">
          <cell r="A65" t="str">
            <v>gContactingStatisticsAPI</v>
          </cell>
          <cell r="B65" t="str">
            <v>Yes</v>
          </cell>
          <cell r="C65" t="str">
            <v>Yes</v>
          </cell>
          <cell r="D65" t="str">
            <v>Theo Frieswijk</v>
          </cell>
          <cell r="E65" t="str">
            <v>Elles Ogink</v>
          </cell>
          <cell r="F65" t="str">
            <v>DO per country -&gt; Local Ass. Channel TL or CC Head</v>
          </cell>
          <cell r="G65" t="str">
            <v>Pettie Booij</v>
          </cell>
          <cell r="H65" t="str">
            <v>Party data</v>
          </cell>
          <cell r="I65" t="str">
            <v>Exchanged across domains</v>
          </cell>
          <cell r="K65" t="str">
            <v>ING Bank Netherlands - Bank</v>
          </cell>
          <cell r="L65" t="str">
            <v>Business Application</v>
          </cell>
          <cell r="M65" t="str">
            <v>Installed</v>
          </cell>
          <cell r="N65" t="str">
            <v>Operational</v>
          </cell>
          <cell r="O65" t="str">
            <v>Production</v>
          </cell>
          <cell r="P65" t="str">
            <v>be+nl/Assisted channels/PA1_CC2.0/Twix (CC2.0 Twilio - TeleOpti)</v>
          </cell>
        </row>
        <row r="66">
          <cell r="A66" t="str">
            <v>gContactingTelephonyAPI</v>
          </cell>
          <cell r="B66" t="str">
            <v>Yes</v>
          </cell>
          <cell r="C66" t="str">
            <v>Yes</v>
          </cell>
          <cell r="D66" t="str">
            <v>Theo Frieswijk</v>
          </cell>
          <cell r="E66" t="str">
            <v>Elles Ogink</v>
          </cell>
          <cell r="F66" t="str">
            <v>DO per country -&gt; Local Ass. Channel TL or CC Head</v>
          </cell>
          <cell r="G66" t="str">
            <v>Pettie Booij</v>
          </cell>
          <cell r="H66" t="str">
            <v>Party data</v>
          </cell>
          <cell r="I66" t="str">
            <v>Exchanged across domains</v>
          </cell>
          <cell r="K66" t="str">
            <v>ING Bank Netherlands - Bank</v>
          </cell>
          <cell r="L66" t="str">
            <v>Business Application</v>
          </cell>
          <cell r="M66" t="str">
            <v>Installed</v>
          </cell>
          <cell r="N66" t="str">
            <v>Operational</v>
          </cell>
          <cell r="O66" t="str">
            <v>Production</v>
          </cell>
          <cell r="P66" t="str">
            <v>be+nl/Assisted channels/PA1_CC2.0/TwiTel (CC2.0)</v>
          </cell>
        </row>
        <row r="67">
          <cell r="A67" t="str">
            <v>CashFlow</v>
          </cell>
          <cell r="B67" t="str">
            <v>Yes</v>
          </cell>
          <cell r="C67" t="str">
            <v>No</v>
          </cell>
          <cell r="D67" t="str">
            <v>Steven Frieswijk</v>
          </cell>
          <cell r="E67" t="str">
            <v>Adam Walendziewski</v>
          </cell>
          <cell r="F67" t="str">
            <v>Adam Walendziewski</v>
          </cell>
          <cell r="H67" t="str">
            <v>Product data</v>
          </cell>
          <cell r="I67" t="str">
            <v>Kept in own tribe</v>
          </cell>
          <cell r="K67" t="str">
            <v>ING Bank Netherlands - Bank</v>
          </cell>
          <cell r="L67" t="str">
            <v>Business Application</v>
          </cell>
          <cell r="M67" t="str">
            <v>Installed</v>
          </cell>
          <cell r="N67" t="str">
            <v>Operational</v>
          </cell>
          <cell r="O67" t="str">
            <v>Production</v>
          </cell>
          <cell r="P67" t="str">
            <v>be+nl/Digital Business Banking/BusChan/Grasshoppers</v>
          </cell>
        </row>
        <row r="68">
          <cell r="A68" t="str">
            <v>CashOrchestrationAPI</v>
          </cell>
          <cell r="B68" t="str">
            <v>No</v>
          </cell>
          <cell r="C68" t="str">
            <v>Yes</v>
          </cell>
          <cell r="D68" t="str">
            <v>Niels Nijs</v>
          </cell>
          <cell r="E68" t="str">
            <v>Jan van Opdorp</v>
          </cell>
          <cell r="F68" t="str">
            <v>Narjiss Aydoun</v>
          </cell>
          <cell r="G68" t="str">
            <v>Priscilla Pelser</v>
          </cell>
          <cell r="H68" t="str">
            <v>Transaction data</v>
          </cell>
          <cell r="I68" t="str">
            <v>Transferred outside ING</v>
          </cell>
          <cell r="J68" t="str">
            <v>Outside ING (only to Geldmaat) &amp; across ING domains</v>
          </cell>
          <cell r="K68" t="str">
            <v>ING Bank Netherlands - Bank</v>
          </cell>
          <cell r="L68" t="str">
            <v>Business Application</v>
          </cell>
          <cell r="M68" t="str">
            <v>Installed</v>
          </cell>
          <cell r="N68" t="str">
            <v>Operational</v>
          </cell>
          <cell r="O68" t="str">
            <v>Production</v>
          </cell>
          <cell r="P68" t="str">
            <v>be+nl/Payments NL/Cash/Deposit</v>
          </cell>
        </row>
        <row r="69">
          <cell r="A69" t="str">
            <v>gCourtesyAPI</v>
          </cell>
          <cell r="B69" t="str">
            <v>Yes</v>
          </cell>
          <cell r="C69" t="str">
            <v>No</v>
          </cell>
          <cell r="D69" t="str">
            <v>Manish Vashishtha</v>
          </cell>
          <cell r="E69" t="str">
            <v>Miente Bakker</v>
          </cell>
          <cell r="F69"/>
          <cell r="G69"/>
          <cell r="H69" t="str">
            <v>Product data</v>
          </cell>
          <cell r="I69" t="str">
            <v>Kept in own tribe</v>
          </cell>
          <cell r="J69" t="str">
            <v>Information about courtesy/compensation to customers (In the event of inconvenience/financial loss)</v>
          </cell>
          <cell r="K69" t="str">
            <v>ING Bank Netherlands - Bank</v>
          </cell>
          <cell r="L69" t="str">
            <v>Business Application</v>
          </cell>
          <cell r="M69" t="str">
            <v>Installed</v>
          </cell>
          <cell r="N69" t="str">
            <v>Operational</v>
          </cell>
          <cell r="O69" t="str">
            <v>Production</v>
          </cell>
          <cell r="P69" t="str">
            <v>be+nl/Assisted channels/PA2_Assisted Portal/Musketeers</v>
          </cell>
        </row>
        <row r="70">
          <cell r="A70" t="str">
            <v>CAT_Registration_Tool</v>
          </cell>
          <cell r="B70" t="str">
            <v>No</v>
          </cell>
          <cell r="C70" t="str">
            <v>No</v>
          </cell>
          <cell r="D70" t="str">
            <v>Pieter van Valenberg</v>
          </cell>
          <cell r="E70" t="str">
            <v>Nick van Boven</v>
          </cell>
          <cell r="H70" t="str">
            <v>Product data</v>
          </cell>
          <cell r="I70" t="str">
            <v>Kept in own tribe</v>
          </cell>
          <cell r="K70" t="str">
            <v>ING Bank Netherlands - Bank</v>
          </cell>
          <cell r="L70" t="str">
            <v>Business Application</v>
          </cell>
          <cell r="M70" t="str">
            <v>Installed</v>
          </cell>
          <cell r="N70" t="str">
            <v>Operational</v>
          </cell>
          <cell r="O70" t="str">
            <v>Production</v>
          </cell>
          <cell r="P70" t="str">
            <v>be+nl/Investments/Operational Journeys &amp; Ordering/EP Transaction Management</v>
          </cell>
        </row>
        <row r="71">
          <cell r="A71" t="str">
            <v>ICONS_[P]</v>
          </cell>
          <cell r="B71" t="str">
            <v>Yes</v>
          </cell>
          <cell r="C71" t="str">
            <v>No</v>
          </cell>
          <cell r="D71" t="str">
            <v>Manish Vashishtha</v>
          </cell>
          <cell r="E71" t="str">
            <v>Miente Bakker</v>
          </cell>
          <cell r="F71"/>
          <cell r="G71"/>
          <cell r="H71" t="str">
            <v>Product data</v>
          </cell>
          <cell r="I71" t="str">
            <v>Kept in own tribe</v>
          </cell>
          <cell r="J71" t="str">
            <v>Storescontacts / contracts for ING Servicepunten, Geldautomaten en Geldservicepunten. Syncs with Branch Office API</v>
          </cell>
          <cell r="K71" t="str">
            <v>ING Bank Netherlands - Bank</v>
          </cell>
          <cell r="L71" t="str">
            <v>Business Application</v>
          </cell>
          <cell r="M71" t="str">
            <v>Installed</v>
          </cell>
          <cell r="N71" t="str">
            <v>Operational</v>
          </cell>
          <cell r="O71" t="str">
            <v>Production</v>
          </cell>
          <cell r="P71" t="str">
            <v>be+nl/Assisted channels/PA3_PhCh NL/Business Support Applications 2</v>
          </cell>
        </row>
        <row r="72">
          <cell r="A72" t="str">
            <v>CBDO_P</v>
          </cell>
          <cell r="B72" t="str">
            <v>No</v>
          </cell>
          <cell r="C72" t="str">
            <v>No</v>
          </cell>
          <cell r="D72" t="str">
            <v>Joan de Jong</v>
          </cell>
          <cell r="E72" t="str">
            <v>Joan de Jong</v>
          </cell>
          <cell r="F72" t="str">
            <v>Narjiss Aydoun</v>
          </cell>
          <cell r="G72" t="str">
            <v>Martijn Greuter</v>
          </cell>
          <cell r="H72" t="str">
            <v>Transaction data</v>
          </cell>
          <cell r="I72" t="str">
            <v>Exchanged across domains</v>
          </cell>
          <cell r="J72" t="str">
            <v>Datamart, contains no data itself</v>
          </cell>
          <cell r="K72" t="str">
            <v>ING Bank Netherlands - Bank</v>
          </cell>
          <cell r="L72" t="str">
            <v>Business Application</v>
          </cell>
          <cell r="M72" t="str">
            <v>Installed</v>
          </cell>
          <cell r="N72" t="str">
            <v>Operational</v>
          </cell>
          <cell r="O72" t="str">
            <v>Production</v>
          </cell>
          <cell r="P72" t="str">
            <v>be+nl/CoreBanking/RUN DM AC</v>
          </cell>
        </row>
        <row r="73">
          <cell r="A73" t="str">
            <v>CBR_Convexity</v>
          </cell>
          <cell r="B73" t="str">
            <v>No</v>
          </cell>
          <cell r="C73" t="str">
            <v>No</v>
          </cell>
          <cell r="D73" t="str">
            <v>Petra Danisevska</v>
          </cell>
          <cell r="E73" t="str">
            <v>Annemieke Tromp</v>
          </cell>
          <cell r="F73" t="str">
            <v>Annemieke Tromp</v>
          </cell>
          <cell r="G73" t="str">
            <v>No formal Data Steward appointed yet after Mo Abarkan left the Tribe</v>
          </cell>
          <cell r="H73" t="str">
            <v>Data derived by Risk</v>
          </cell>
          <cell r="I73" t="str">
            <v>Exchanged across domains</v>
          </cell>
          <cell r="K73" t="str">
            <v>ING Bank Netherlands - Bank</v>
          </cell>
          <cell r="L73" t="str">
            <v>Business Application</v>
          </cell>
          <cell r="M73" t="str">
            <v>Installed</v>
          </cell>
          <cell r="N73" t="str">
            <v>Operational</v>
          </cell>
          <cell r="O73" t="str">
            <v>Production</v>
          </cell>
          <cell r="P73" t="str">
            <v>be+nl/CRO NL/MRM/Office Tooling</v>
          </cell>
        </row>
        <row r="74">
          <cell r="A74" t="str">
            <v>CBR_EC</v>
          </cell>
          <cell r="B74" t="str">
            <v>No</v>
          </cell>
          <cell r="C74" t="str">
            <v>No</v>
          </cell>
          <cell r="D74" t="str">
            <v>Petra Danisevska</v>
          </cell>
          <cell r="E74" t="str">
            <v>Annemieke Tromp</v>
          </cell>
          <cell r="F74" t="str">
            <v>Annemieke Tromp</v>
          </cell>
          <cell r="G74" t="str">
            <v>No formal Data Steward appointed yet after Mo Abarkan left the Tribe</v>
          </cell>
          <cell r="H74" t="str">
            <v>Data derived by Risk</v>
          </cell>
          <cell r="I74" t="str">
            <v>Exchanged across domains</v>
          </cell>
          <cell r="K74" t="str">
            <v>ING Bank Netherlands - Bank</v>
          </cell>
          <cell r="L74" t="str">
            <v>Business Application</v>
          </cell>
          <cell r="M74" t="str">
            <v>Installed</v>
          </cell>
          <cell r="N74" t="str">
            <v>Operational</v>
          </cell>
          <cell r="O74" t="str">
            <v>Production</v>
          </cell>
          <cell r="P74" t="str">
            <v>be+nl/CRO NL/MRM/Office Tooling</v>
          </cell>
        </row>
        <row r="75">
          <cell r="A75" t="str">
            <v>IZP2014</v>
          </cell>
          <cell r="B75" t="str">
            <v>Yes</v>
          </cell>
          <cell r="C75" t="str">
            <v>No</v>
          </cell>
          <cell r="D75" t="str">
            <v>Manish Vashishtha</v>
          </cell>
          <cell r="E75" t="str">
            <v>Miente Bakker</v>
          </cell>
          <cell r="F75"/>
          <cell r="G75"/>
          <cell r="H75" t="str">
            <v>Product data</v>
          </cell>
          <cell r="I75" t="str">
            <v>Kept in own tribe</v>
          </cell>
          <cell r="J75" t="str">
            <v xml:space="preserve">Task assignments of Advisors (similar to a task calendar) - has connections </v>
          </cell>
          <cell r="K75" t="str">
            <v>ING Bank Netherlands - Bank</v>
          </cell>
          <cell r="L75" t="str">
            <v>Business Application</v>
          </cell>
          <cell r="M75" t="str">
            <v>Installed</v>
          </cell>
          <cell r="N75" t="str">
            <v>Operational</v>
          </cell>
          <cell r="O75" t="str">
            <v>Production</v>
          </cell>
          <cell r="P75" t="str">
            <v>be+nl/Assisted channels/PA3_PhCh NL/Business Support Applications 2</v>
          </cell>
        </row>
        <row r="76">
          <cell r="A76" t="str">
            <v>StandaardBankVerklaring Sharepoint</v>
          </cell>
          <cell r="B76" t="str">
            <v>Yes</v>
          </cell>
          <cell r="C76" t="str">
            <v>Yes</v>
          </cell>
          <cell r="D76" t="str">
            <v>Manish Vashishtha</v>
          </cell>
          <cell r="E76" t="str">
            <v>Sven Schenkel</v>
          </cell>
          <cell r="F76" t="str">
            <v>Sven Schenkel</v>
          </cell>
          <cell r="G76" t="str">
            <v>Ariane Swets</v>
          </cell>
          <cell r="H76" t="str">
            <v>Product data</v>
          </cell>
          <cell r="I76" t="str">
            <v>Kept in own tribe</v>
          </cell>
          <cell r="K76" t="str">
            <v>ING Bank Netherlands - Bank</v>
          </cell>
          <cell r="L76" t="str">
            <v>Business Application</v>
          </cell>
          <cell r="M76" t="str">
            <v>Installed</v>
          </cell>
          <cell r="N76" t="str">
            <v>Operational</v>
          </cell>
          <cell r="O76" t="str">
            <v>Production</v>
          </cell>
          <cell r="P76" t="str">
            <v>be+nl/Assisted channels/PA3_PhCh NL/Business Support Applications</v>
          </cell>
        </row>
        <row r="77">
          <cell r="A77" t="str">
            <v>TeleOpti</v>
          </cell>
          <cell r="B77" t="str">
            <v>Yes</v>
          </cell>
          <cell r="C77" t="str">
            <v>Yes</v>
          </cell>
          <cell r="D77" t="str">
            <v>Theo Frieswijk</v>
          </cell>
          <cell r="E77" t="str">
            <v>Elles Ogink</v>
          </cell>
          <cell r="F77" t="str">
            <v>DO per country -&gt; Local Ass. Channel TL or CC Head</v>
          </cell>
          <cell r="G77" t="str">
            <v>Christiaan Hentzen</v>
          </cell>
          <cell r="H77" t="str">
            <v>Party data</v>
          </cell>
          <cell r="I77" t="str">
            <v>Exchanged across domains</v>
          </cell>
          <cell r="K77" t="str">
            <v>ING Bank Netherlands - Bank</v>
          </cell>
          <cell r="L77" t="str">
            <v>Business Application</v>
          </cell>
          <cell r="M77" t="str">
            <v>Installed</v>
          </cell>
          <cell r="N77" t="str">
            <v>Operational</v>
          </cell>
          <cell r="O77" t="str">
            <v>Production</v>
          </cell>
          <cell r="P77" t="str">
            <v>be+nl/Assisted channels/PA1_CC2.0/Twix (CC2.0 Twilio - TeleOpti)</v>
          </cell>
        </row>
        <row r="78">
          <cell r="A78" t="str">
            <v>CEPRA</v>
          </cell>
          <cell r="B78" t="str">
            <v>No</v>
          </cell>
          <cell r="C78" t="str">
            <v>No</v>
          </cell>
          <cell r="D78" t="str">
            <v>Marcin Krzysztof Pakulnicki</v>
          </cell>
          <cell r="E78" t="str">
            <v>Rogier Festen</v>
          </cell>
          <cell r="F78" t="str">
            <v>na</v>
          </cell>
          <cell r="G78" t="str">
            <v>na</v>
          </cell>
          <cell r="H78" t="str">
            <v>Reference data</v>
          </cell>
          <cell r="I78" t="str">
            <v>Exchanged across domains</v>
          </cell>
          <cell r="J78" t="str">
            <v>Processes log lines to create counters for the metrics in graphite (will be decommed in jan 2023 - and will be replaced by OCHAPIRTK)</v>
          </cell>
          <cell r="K78" t="str">
            <v>ING Bank Netherlands - Bank</v>
          </cell>
          <cell r="L78" t="str">
            <v>Business Application</v>
          </cell>
          <cell r="M78" t="str">
            <v>Installed</v>
          </cell>
          <cell r="N78" t="str">
            <v>Operational</v>
          </cell>
          <cell r="O78" t="str">
            <v>Production</v>
          </cell>
          <cell r="P78" t="str">
            <v>be+nl/Omnichannel/Mobiel Bankieren</v>
          </cell>
        </row>
        <row r="79">
          <cell r="A79" t="str">
            <v>VbsAPI</v>
          </cell>
          <cell r="B79" t="str">
            <v>Yes</v>
          </cell>
          <cell r="C79" t="str">
            <v>Yes</v>
          </cell>
          <cell r="D79" t="str">
            <v>Manish Vashishtha</v>
          </cell>
          <cell r="E79" t="str">
            <v>Miente Bakker</v>
          </cell>
          <cell r="F79"/>
          <cell r="G79"/>
          <cell r="H79" t="str">
            <v>Product data</v>
          </cell>
          <cell r="I79" t="str">
            <v>Kept in own tribe</v>
          </cell>
          <cell r="J79" t="str">
            <v>VBS API is a backbone API for saldolijn product arrangements are stored along with authentication information(Access Code).</v>
          </cell>
          <cell r="K79" t="str">
            <v>ING Bank Netherlands - Bank</v>
          </cell>
          <cell r="L79" t="str">
            <v>Business Application</v>
          </cell>
          <cell r="M79" t="str">
            <v>Installed</v>
          </cell>
          <cell r="N79" t="str">
            <v>Operational</v>
          </cell>
          <cell r="O79" t="str">
            <v>Production</v>
          </cell>
          <cell r="P79" t="str">
            <v>be+nl/Assisted channels/PA2_NL/InteractING NL Call &amp; Video</v>
          </cell>
        </row>
        <row r="80">
          <cell r="A80" t="str">
            <v>VirtualAssistantAPI</v>
          </cell>
          <cell r="B80" t="str">
            <v>Yes</v>
          </cell>
          <cell r="C80" t="str">
            <v>Yes</v>
          </cell>
          <cell r="D80" t="str">
            <v>Theo Frieswijk</v>
          </cell>
          <cell r="E80" t="str">
            <v>Elles Ogink</v>
          </cell>
          <cell r="F80" t="str">
            <v>DO per country -&gt; Local Ass. Channel TL or CC Head</v>
          </cell>
          <cell r="G80" t="str">
            <v>Gregory Beirens</v>
          </cell>
          <cell r="H80" t="str">
            <v>Party data</v>
          </cell>
          <cell r="I80" t="str">
            <v>Exchanged across domains</v>
          </cell>
          <cell r="K80" t="str">
            <v>ING Bank Netherlands - Bank</v>
          </cell>
          <cell r="L80" t="str">
            <v>Business Application</v>
          </cell>
          <cell r="M80" t="str">
            <v>Installed</v>
          </cell>
          <cell r="N80" t="str">
            <v>Operational</v>
          </cell>
          <cell r="O80" t="str">
            <v>Production</v>
          </cell>
          <cell r="P80" t="str">
            <v>be+nl/Assisted channels/PA1_CC2.0/Twilion (CC 2.0 admin &amp; routing &amp; callflows)</v>
          </cell>
        </row>
        <row r="81">
          <cell r="A81" t="str">
            <v>CheckAvailableFundsAPI</v>
          </cell>
          <cell r="B81" t="str">
            <v>No</v>
          </cell>
          <cell r="C81" t="str">
            <v>No</v>
          </cell>
          <cell r="D81" t="str">
            <v>Rik-Jan van Bree</v>
          </cell>
          <cell r="E81" t="str">
            <v>Hans Krak</v>
          </cell>
          <cell r="F81" t="str">
            <v>Narjiss Aydoun</v>
          </cell>
          <cell r="G81" t="str">
            <v>Hans Krak</v>
          </cell>
          <cell r="K81" t="str">
            <v>ING Bank Netherlands - Bank</v>
          </cell>
          <cell r="L81" t="str">
            <v>Business Application</v>
          </cell>
          <cell r="M81" t="str">
            <v>Installed</v>
          </cell>
          <cell r="N81" t="str">
            <v>Operational</v>
          </cell>
          <cell r="O81" t="str">
            <v>Production</v>
          </cell>
          <cell r="P81" t="str">
            <v>be+nl/Payments NL/Products/Digital Insight</v>
          </cell>
        </row>
        <row r="82">
          <cell r="A82" t="str">
            <v>Checklist_QI</v>
          </cell>
          <cell r="B82" t="str">
            <v>No</v>
          </cell>
          <cell r="C82" t="str">
            <v>No</v>
          </cell>
          <cell r="D82" t="str">
            <v>Pieter van Valenberg</v>
          </cell>
          <cell r="E82" t="str">
            <v>Nick van Boven</v>
          </cell>
          <cell r="H82" t="str">
            <v>Product data</v>
          </cell>
          <cell r="I82" t="str">
            <v>Kept in own tribe</v>
          </cell>
          <cell r="K82" t="str">
            <v>ING Bank Netherlands - Bank</v>
          </cell>
          <cell r="L82" t="str">
            <v>Business Application</v>
          </cell>
          <cell r="M82" t="str">
            <v>Installed</v>
          </cell>
          <cell r="N82" t="str">
            <v>Operational</v>
          </cell>
          <cell r="O82" t="str">
            <v>Production</v>
          </cell>
          <cell r="P82" t="str">
            <v>be+nl/Investments/Operational Journeys &amp; Ordering/Reporting &amp; Client Output</v>
          </cell>
        </row>
        <row r="83">
          <cell r="A83" t="str">
            <v>ClientEventAPI</v>
          </cell>
          <cell r="B83" t="str">
            <v>No</v>
          </cell>
          <cell r="C83" t="str">
            <v>Yes</v>
          </cell>
          <cell r="D83" t="str">
            <v>Emile Scheilen</v>
          </cell>
          <cell r="E83" t="str">
            <v>Bob Timmerman</v>
          </cell>
          <cell r="F83" t="str">
            <v>Bob Timmerman</v>
          </cell>
          <cell r="G83" t="str">
            <v>NA</v>
          </cell>
          <cell r="H83" t="str">
            <v>Data derived by other data users</v>
          </cell>
          <cell r="I83" t="str">
            <v>Exchanged across domains</v>
          </cell>
          <cell r="J83" t="str">
            <v>Processes customer behaviour data, but that data is sent to DM_CAN (already mentioned) and Adobe (BE CI), where it is stored.</v>
          </cell>
          <cell r="K83" t="str">
            <v>ING Bank Netherlands - Bank</v>
          </cell>
          <cell r="L83" t="str">
            <v>Business Application</v>
          </cell>
          <cell r="M83" t="str">
            <v>Installed</v>
          </cell>
          <cell r="N83" t="str">
            <v>Operational</v>
          </cell>
          <cell r="O83" t="str">
            <v>Production</v>
          </cell>
          <cell r="P83" t="str">
            <v>be+nl/Digital &amp; Customer Interaction/Di NL/Star Trackers</v>
          </cell>
        </row>
        <row r="84">
          <cell r="A84" t="str">
            <v>Floor App</v>
          </cell>
          <cell r="B84" t="str">
            <v>Yes</v>
          </cell>
          <cell r="C84" t="str">
            <v>No</v>
          </cell>
          <cell r="D84" t="str">
            <v>Dragos Ion</v>
          </cell>
          <cell r="E84" t="str">
            <v>Wim Heinstra</v>
          </cell>
          <cell r="F84" t="str">
            <v>Wim Heinstra</v>
          </cell>
          <cell r="G84" t="str">
            <v>Dragos Ion</v>
          </cell>
          <cell r="H84" t="str">
            <v>Product data</v>
          </cell>
          <cell r="I84" t="str">
            <v>Kept in own tribe</v>
          </cell>
          <cell r="K84" t="str">
            <v>ING Bank Netherlands - Bank</v>
          </cell>
          <cell r="L84" t="str">
            <v>Business Application</v>
          </cell>
          <cell r="M84" t="str">
            <v>Installed</v>
          </cell>
          <cell r="N84" t="str">
            <v>Operational</v>
          </cell>
          <cell r="O84" t="str">
            <v>Production</v>
          </cell>
          <cell r="P84" t="str">
            <v>be+nl/Branches NL/IT Boys</v>
          </cell>
        </row>
        <row r="85">
          <cell r="A85" t="str">
            <v>CloseMassCurrentAccount</v>
          </cell>
          <cell r="B85" t="str">
            <v>No</v>
          </cell>
          <cell r="D85" t="str">
            <v>Guido Smit</v>
          </cell>
          <cell r="E85" t="str">
            <v>Hans Overeem</v>
          </cell>
          <cell r="K85" t="str">
            <v>ING Bank Netherlands - Bank</v>
          </cell>
          <cell r="L85" t="str">
            <v>Business Application</v>
          </cell>
          <cell r="M85" t="str">
            <v>Installed</v>
          </cell>
          <cell r="N85" t="str">
            <v>Operational</v>
          </cell>
          <cell r="O85" t="str">
            <v>Production</v>
          </cell>
          <cell r="P85" t="str">
            <v>be+nl/Daily Banking Digital First NL/Business Journeys/ACDC</v>
          </cell>
        </row>
        <row r="86">
          <cell r="A86" t="str">
            <v>Cloud-Twilio-Solution</v>
          </cell>
          <cell r="B86" t="str">
            <v>No</v>
          </cell>
          <cell r="C86" t="str">
            <v>No</v>
          </cell>
          <cell r="D86" t="str">
            <v>Theo Frieswijk</v>
          </cell>
          <cell r="E86" t="str">
            <v>Elles Ogink</v>
          </cell>
          <cell r="F86" t="str">
            <v>DO per country -&gt; Local Ass. Channel TL or CC Head</v>
          </cell>
          <cell r="G86" t="str">
            <v>Pettie Booij</v>
          </cell>
          <cell r="K86" t="str">
            <v>ING Bank Netherlands - Bank</v>
          </cell>
          <cell r="L86" t="str">
            <v>Business Application</v>
          </cell>
          <cell r="M86" t="str">
            <v>Installed</v>
          </cell>
          <cell r="N86" t="str">
            <v>Operational</v>
          </cell>
          <cell r="O86" t="str">
            <v>Production</v>
          </cell>
          <cell r="P86" t="str">
            <v>be+nl/Assisted channels/PA1_CC2.0/TwilioOPS</v>
          </cell>
        </row>
        <row r="87">
          <cell r="A87" t="str">
            <v>BLend</v>
          </cell>
          <cell r="B87" t="str">
            <v>Yes</v>
          </cell>
          <cell r="C87" t="str">
            <v>Yes</v>
          </cell>
          <cell r="D87" t="str">
            <v>Sandra Nieuwenhuis</v>
          </cell>
          <cell r="E87" t="str">
            <v>Serkan Turhal</v>
          </cell>
          <cell r="F87" t="str">
            <v>Serkan Turhal</v>
          </cell>
          <cell r="G87" t="str">
            <v>Berber Visser and Marlene Metkemeijer</v>
          </cell>
          <cell r="H87" t="str">
            <v>Agreement data</v>
          </cell>
          <cell r="I87" t="str">
            <v>Kept in own tribe</v>
          </cell>
          <cell r="K87" t="str">
            <v>ING Bank Netherlands - Bank</v>
          </cell>
          <cell r="L87" t="str">
            <v>Business Application</v>
          </cell>
          <cell r="M87" t="str">
            <v>Installed</v>
          </cell>
          <cell r="N87" t="str">
            <v>Operational</v>
          </cell>
          <cell r="O87" t="str">
            <v>Production</v>
          </cell>
          <cell r="P87" t="str">
            <v>be+nl/Business lending/Workflow</v>
          </cell>
        </row>
        <row r="88">
          <cell r="A88" t="str">
            <v>ICOS_[P]</v>
          </cell>
          <cell r="B88" t="str">
            <v>Yes</v>
          </cell>
          <cell r="C88" t="str">
            <v>Yes</v>
          </cell>
          <cell r="D88" t="str">
            <v>Sandra Nieuwenhuis</v>
          </cell>
          <cell r="E88" t="str">
            <v>Serkan Turhal</v>
          </cell>
          <cell r="F88" t="str">
            <v>Serkan Turhal</v>
          </cell>
          <cell r="G88" t="str">
            <v>Berber Visser and Marlene Metkemeijer</v>
          </cell>
          <cell r="H88" t="str">
            <v>Product data</v>
          </cell>
          <cell r="I88" t="str">
            <v>Kept in own tribe</v>
          </cell>
          <cell r="K88" t="str">
            <v>ING Bank Netherlands - Bank</v>
          </cell>
          <cell r="L88" t="str">
            <v>Business Application</v>
          </cell>
          <cell r="M88" t="str">
            <v>Installed</v>
          </cell>
          <cell r="N88" t="str">
            <v>Operational</v>
          </cell>
          <cell r="O88" t="str">
            <v>Production</v>
          </cell>
          <cell r="P88" t="str">
            <v>be+nl/Business lending/Risk &amp; Competitiveness/CoverUp</v>
          </cell>
        </row>
        <row r="89">
          <cell r="A89" t="str">
            <v>CoachingsTool</v>
          </cell>
          <cell r="B89" t="str">
            <v>No</v>
          </cell>
          <cell r="C89" t="str">
            <v>No</v>
          </cell>
          <cell r="D89" t="str">
            <v>Pieter van Valenberg</v>
          </cell>
          <cell r="E89" t="str">
            <v>Nick van Boven</v>
          </cell>
          <cell r="J89" t="str">
            <v>the application is not used anymore,  please remove</v>
          </cell>
          <cell r="K89" t="str">
            <v>ING Bank Netherlands - Bank</v>
          </cell>
          <cell r="L89" t="str">
            <v>Business Application</v>
          </cell>
          <cell r="M89" t="str">
            <v>Installed</v>
          </cell>
          <cell r="N89" t="str">
            <v>Operational</v>
          </cell>
          <cell r="O89" t="str">
            <v>Production</v>
          </cell>
          <cell r="P89" t="str">
            <v>be+nl/Investments/Operational Journeys &amp; Ordering/EP Transaction Management</v>
          </cell>
        </row>
        <row r="90">
          <cell r="A90" t="str">
            <v>KOS_Wintel</v>
          </cell>
          <cell r="B90" t="str">
            <v>Yes</v>
          </cell>
          <cell r="C90" t="str">
            <v>Yes</v>
          </cell>
          <cell r="D90" t="str">
            <v>Sandra Nieuwenhuis</v>
          </cell>
          <cell r="E90" t="str">
            <v>Serkan Turhal</v>
          </cell>
          <cell r="F90" t="str">
            <v>Serkan Turhal</v>
          </cell>
          <cell r="G90" t="str">
            <v>Berber Visser and Marlene Metkemeijer</v>
          </cell>
          <cell r="H90" t="str">
            <v>Product data</v>
          </cell>
          <cell r="I90" t="str">
            <v>Kept in own tribe</v>
          </cell>
          <cell r="K90" t="str">
            <v>ING Bank Netherlands - Bank</v>
          </cell>
          <cell r="L90" t="str">
            <v>Business Application</v>
          </cell>
          <cell r="M90" t="str">
            <v>Installed</v>
          </cell>
          <cell r="N90" t="str">
            <v>Operational</v>
          </cell>
          <cell r="O90" t="str">
            <v>Production</v>
          </cell>
          <cell r="P90" t="str">
            <v>be+nl/Business lending/Product Engines</v>
          </cell>
        </row>
        <row r="91">
          <cell r="A91" t="str">
            <v>Cognos Analytics</v>
          </cell>
          <cell r="B91" t="str">
            <v>No</v>
          </cell>
          <cell r="C91" t="str">
            <v>No</v>
          </cell>
          <cell r="D91" t="str">
            <v>Emile Scheilen</v>
          </cell>
          <cell r="E91" t="str">
            <v>Michel Tetteroo</v>
          </cell>
          <cell r="F91" t="str">
            <v>Michel Tetteroo</v>
          </cell>
          <cell r="G91" t="str">
            <v>NA</v>
          </cell>
          <cell r="J91" t="str">
            <v>A view on or derived from DM_CAN and some other data sources.</v>
          </cell>
          <cell r="K91" t="str">
            <v>ING Bank Netherlands - Bank</v>
          </cell>
          <cell r="L91" t="str">
            <v>Business Application</v>
          </cell>
          <cell r="M91" t="str">
            <v>Installed</v>
          </cell>
          <cell r="N91" t="str">
            <v>Operational</v>
          </cell>
          <cell r="O91" t="str">
            <v>Production</v>
          </cell>
          <cell r="P91" t="str">
            <v>be+nl/Digital &amp; Customer Interaction/CI&amp;A NL/Analytical Engine</v>
          </cell>
        </row>
        <row r="92">
          <cell r="A92" t="str">
            <v>Commercial Card Clearing &amp; Reporting Platform (Mastercard)</v>
          </cell>
          <cell r="B92" t="str">
            <v>No</v>
          </cell>
          <cell r="C92" t="str">
            <v>No</v>
          </cell>
          <cell r="D92" t="str">
            <v>Akram Musa</v>
          </cell>
          <cell r="E92" t="str">
            <v>Paola Mulder - Kaalen</v>
          </cell>
          <cell r="F92" t="str">
            <v>Narjiss Aydoun</v>
          </cell>
          <cell r="G92" t="str">
            <v>NA</v>
          </cell>
          <cell r="K92" t="str">
            <v>ING Bank Netherlands - Bank</v>
          </cell>
          <cell r="L92" t="str">
            <v>Business Application</v>
          </cell>
          <cell r="M92" t="str">
            <v>Installed</v>
          </cell>
          <cell r="N92" t="str">
            <v>Operational</v>
          </cell>
          <cell r="O92" t="str">
            <v>Production</v>
          </cell>
          <cell r="P92" t="str">
            <v>be+nl/Payments NL/Cards/Heart of Cards</v>
          </cell>
        </row>
        <row r="93">
          <cell r="A93" t="str">
            <v>Coosto</v>
          </cell>
          <cell r="B93" t="str">
            <v>Yes</v>
          </cell>
          <cell r="C93" t="str">
            <v>No</v>
          </cell>
          <cell r="D93" t="str">
            <v>Jordy van der Vliet</v>
          </cell>
          <cell r="E93" t="str">
            <v>Harold Reusken</v>
          </cell>
          <cell r="H93" t="str">
            <v>Party data</v>
          </cell>
          <cell r="I93" t="str">
            <v>Kept in own tribe</v>
          </cell>
          <cell r="K93" t="str">
            <v>ING Bank Netherlands - Bank</v>
          </cell>
          <cell r="L93" t="str">
            <v>Business Application</v>
          </cell>
          <cell r="M93" t="str">
            <v>Installed</v>
          </cell>
          <cell r="N93" t="str">
            <v>Operational</v>
          </cell>
          <cell r="O93" t="str">
            <v>Production</v>
          </cell>
          <cell r="P93" t="str">
            <v>be+nl/CoE Communications and brand exp/Campagne Team NL</v>
          </cell>
        </row>
        <row r="94">
          <cell r="A94" t="str">
            <v>Commercial Card Online Platform (Fraedom)</v>
          </cell>
          <cell r="B94" t="str">
            <v>No</v>
          </cell>
          <cell r="C94" t="str">
            <v>No</v>
          </cell>
          <cell r="D94" t="str">
            <v>Akram Musa</v>
          </cell>
          <cell r="E94" t="str">
            <v>Paola Mulder - Kaalen</v>
          </cell>
          <cell r="F94" t="str">
            <v>Narjiss Aydoun</v>
          </cell>
          <cell r="G94" t="str">
            <v>NA</v>
          </cell>
          <cell r="K94" t="str">
            <v>ING Bank Netherlands - Bank</v>
          </cell>
          <cell r="L94" t="str">
            <v>Business Application</v>
          </cell>
          <cell r="M94" t="str">
            <v>Installed</v>
          </cell>
          <cell r="N94" t="str">
            <v>Operational</v>
          </cell>
          <cell r="O94" t="str">
            <v>Production</v>
          </cell>
          <cell r="P94" t="str">
            <v>be+nl/Payments NL/Cards/Heart of Cards</v>
          </cell>
        </row>
        <row r="95">
          <cell r="A95" t="str">
            <v>ConfigurableAppFramework</v>
          </cell>
          <cell r="B95" t="str">
            <v>No</v>
          </cell>
          <cell r="D95" t="str">
            <v>Steven Frieswijk</v>
          </cell>
          <cell r="E95" t="str">
            <v>Tommy van de Zande</v>
          </cell>
          <cell r="K95" t="str">
            <v>ING Bank Netherlands - Bank</v>
          </cell>
          <cell r="L95" t="str">
            <v>Business Application</v>
          </cell>
          <cell r="M95" t="str">
            <v>Installed</v>
          </cell>
          <cell r="N95" t="str">
            <v>Operational</v>
          </cell>
          <cell r="O95" t="str">
            <v>Production</v>
          </cell>
          <cell r="P95" t="str">
            <v>be+nl/Digital &amp; Customer Interaction/DiPr P&amp;C/Platinum</v>
          </cell>
        </row>
        <row r="96">
          <cell r="A96" t="str">
            <v>ConsumerLoansManagementService</v>
          </cell>
          <cell r="B96" t="str">
            <v>No</v>
          </cell>
          <cell r="C96" t="str">
            <v>No</v>
          </cell>
          <cell r="D96" t="str">
            <v>Martijn Boshuisen</v>
          </cell>
          <cell r="E96" t="str">
            <v>Cornelia Coman</v>
          </cell>
          <cell r="F96" t="str">
            <v>n.a.</v>
          </cell>
          <cell r="G96" t="str">
            <v>n.a.</v>
          </cell>
          <cell r="K96" t="str">
            <v>ING Bank Netherlands - Bank</v>
          </cell>
          <cell r="L96" t="str">
            <v>Business Application</v>
          </cell>
          <cell r="M96" t="str">
            <v>Installed</v>
          </cell>
          <cell r="N96" t="str">
            <v>Operational</v>
          </cell>
          <cell r="O96" t="str">
            <v>Production</v>
          </cell>
          <cell r="P96" t="str">
            <v>be+nl/Consumer Loans/Tempo Team</v>
          </cell>
        </row>
        <row r="97">
          <cell r="A97" t="str">
            <v>Halito</v>
          </cell>
          <cell r="B97" t="str">
            <v>Yes</v>
          </cell>
          <cell r="C97" t="str">
            <v>No</v>
          </cell>
          <cell r="D97" t="str">
            <v>Jordy van der Vliet</v>
          </cell>
          <cell r="E97" t="str">
            <v>Harold Reusken</v>
          </cell>
          <cell r="H97" t="str">
            <v>Party data</v>
          </cell>
          <cell r="I97" t="str">
            <v>Kept in own tribe</v>
          </cell>
          <cell r="K97" t="str">
            <v>ING Bank Netherlands - Bank</v>
          </cell>
          <cell r="L97" t="str">
            <v>Business Application</v>
          </cell>
          <cell r="M97" t="str">
            <v>Installed</v>
          </cell>
          <cell r="N97" t="str">
            <v>Operational</v>
          </cell>
          <cell r="O97" t="str">
            <v>Production</v>
          </cell>
          <cell r="P97" t="str">
            <v>be+nl/CoE Communications and brand exp/Campagne Team NL</v>
          </cell>
        </row>
        <row r="98">
          <cell r="A98" t="str">
            <v>TMS Art Management System</v>
          </cell>
          <cell r="B98" t="str">
            <v>Yes</v>
          </cell>
          <cell r="C98" t="str">
            <v>No</v>
          </cell>
          <cell r="D98" t="str">
            <v>Jordy van der Vliet</v>
          </cell>
          <cell r="E98" t="str">
            <v>Harold Reusken</v>
          </cell>
          <cell r="H98" t="str">
            <v>Party data</v>
          </cell>
          <cell r="I98" t="str">
            <v>Kept in own tribe</v>
          </cell>
          <cell r="K98" t="str">
            <v>ING Bank Netherlands - Bank</v>
          </cell>
          <cell r="L98" t="str">
            <v>Business Application</v>
          </cell>
          <cell r="M98" t="str">
            <v>Installed</v>
          </cell>
          <cell r="N98" t="str">
            <v>Operational</v>
          </cell>
          <cell r="O98" t="str">
            <v>Production</v>
          </cell>
          <cell r="P98" t="str">
            <v>be+nl/CoE Communications and brand exp/Campagne Team NL</v>
          </cell>
        </row>
        <row r="99">
          <cell r="A99" t="str">
            <v>EPOS</v>
          </cell>
          <cell r="B99" t="str">
            <v>Yes</v>
          </cell>
          <cell r="C99" t="str">
            <v>No</v>
          </cell>
          <cell r="D99" t="str">
            <v>Martijn Boshuisen</v>
          </cell>
          <cell r="E99" t="str">
            <v>Chris Boosman</v>
          </cell>
          <cell r="F99" t="str">
            <v>Gertjan Reinders</v>
          </cell>
          <cell r="G99" t="str">
            <v>Gertjan Reinders</v>
          </cell>
          <cell r="H99" t="str">
            <v>Product data</v>
          </cell>
          <cell r="J99" t="str">
            <v>Updated:
Asset Owner from Josca van de Rijt - van Roy to Chris Boosman.
DO and DS is Gertjan Reinders
Type of Data: Product and Pricing.</v>
          </cell>
          <cell r="K99" t="str">
            <v>ING Bank Netherlands - Bank</v>
          </cell>
          <cell r="L99" t="str">
            <v>Business Application</v>
          </cell>
          <cell r="M99" t="str">
            <v>Installed</v>
          </cell>
          <cell r="N99" t="str">
            <v>Operational</v>
          </cell>
          <cell r="O99" t="str">
            <v>Production</v>
          </cell>
          <cell r="P99" t="str">
            <v>be+nl/CoE Pricing &amp; Value Creation/Akropolis</v>
          </cell>
        </row>
        <row r="100">
          <cell r="A100" t="str">
            <v>ContactingDialerAPI</v>
          </cell>
          <cell r="B100" t="str">
            <v>No</v>
          </cell>
          <cell r="C100" t="str">
            <v>No</v>
          </cell>
          <cell r="D100" t="str">
            <v>Theo Frieswijk</v>
          </cell>
          <cell r="E100" t="str">
            <v>Elles Ogink</v>
          </cell>
          <cell r="F100" t="str">
            <v>DO per country -&gt; Local Ass. Channel TL or CC Head</v>
          </cell>
          <cell r="G100" t="str">
            <v>Wesley Zeeman</v>
          </cell>
          <cell r="K100" t="str">
            <v>ING Bank Netherlands - Bank</v>
          </cell>
          <cell r="L100" t="str">
            <v>Business Application</v>
          </cell>
          <cell r="M100" t="str">
            <v>Installed</v>
          </cell>
          <cell r="N100" t="str">
            <v>Operational</v>
          </cell>
          <cell r="O100" t="str">
            <v>Production</v>
          </cell>
          <cell r="P100" t="str">
            <v>be+nl/Assisted channels/PA1_CC2.0/Manilion</v>
          </cell>
        </row>
        <row r="101">
          <cell r="A101" t="str">
            <v>ContactingFacadeAPI</v>
          </cell>
          <cell r="B101" t="str">
            <v>No</v>
          </cell>
          <cell r="C101" t="str">
            <v>No</v>
          </cell>
          <cell r="D101" t="str">
            <v>Theo Frieswijk</v>
          </cell>
          <cell r="E101" t="str">
            <v>Elles Ogink</v>
          </cell>
          <cell r="F101" t="str">
            <v>DO per country -&gt; Local Ass. Channel TL or CC Head</v>
          </cell>
          <cell r="G101" t="str">
            <v>Pettie Booij</v>
          </cell>
          <cell r="K101" t="str">
            <v>ING Bank Netherlands - Bank</v>
          </cell>
          <cell r="L101" t="str">
            <v>Business Application</v>
          </cell>
          <cell r="M101" t="str">
            <v>Installed</v>
          </cell>
          <cell r="N101" t="str">
            <v>Operational</v>
          </cell>
          <cell r="O101" t="str">
            <v>Production</v>
          </cell>
          <cell r="P101" t="str">
            <v>be+nl/Assisted channels/PA1_CC2.0/Twilion (CC 2.0 admin &amp; routing &amp; callflows)</v>
          </cell>
        </row>
        <row r="102">
          <cell r="A102" t="str">
            <v>CCIW</v>
          </cell>
          <cell r="B102" t="str">
            <v>Yes</v>
          </cell>
          <cell r="C102" t="str">
            <v>No</v>
          </cell>
          <cell r="D102" t="str">
            <v>Ramon Riedijk</v>
          </cell>
          <cell r="E102" t="str">
            <v>Peter Bas Oosthoek</v>
          </cell>
          <cell r="F102" t="str">
            <v>Ronald de Vries</v>
          </cell>
          <cell r="G102" t="str">
            <v>Ronald Bleeker</v>
          </cell>
          <cell r="H102" t="str">
            <v>Product data</v>
          </cell>
          <cell r="I102" t="str">
            <v>Kept in own tribe</v>
          </cell>
          <cell r="J102" t="str">
            <v>Stock Finance Data</v>
          </cell>
          <cell r="K102" t="str">
            <v>ING Bank Netherlands - Bank</v>
          </cell>
          <cell r="L102" t="str">
            <v>Business Application</v>
          </cell>
          <cell r="M102" t="str">
            <v>Installed</v>
          </cell>
          <cell r="N102" t="str">
            <v>Operational</v>
          </cell>
          <cell r="O102" t="str">
            <v>Production</v>
          </cell>
          <cell r="P102" t="str">
            <v>be+nl/ComFin/Factoring Services</v>
          </cell>
        </row>
        <row r="103">
          <cell r="A103" t="str">
            <v>Factor-Link</v>
          </cell>
          <cell r="B103" t="str">
            <v>Yes</v>
          </cell>
          <cell r="C103" t="str">
            <v>Yes</v>
          </cell>
          <cell r="D103" t="str">
            <v>Ramon Riedijk</v>
          </cell>
          <cell r="E103" t="str">
            <v>Peter Bas Oosthoek</v>
          </cell>
          <cell r="F103" t="str">
            <v>Ronald de Vries</v>
          </cell>
          <cell r="G103" t="str">
            <v>Ronald Bleeker</v>
          </cell>
          <cell r="H103" t="str">
            <v>Agreement data</v>
          </cell>
          <cell r="I103" t="str">
            <v>Kept in own tribe</v>
          </cell>
          <cell r="J103" t="str">
            <v>Contract &amp; Transaction data, now only in WB Data Lake</v>
          </cell>
          <cell r="K103" t="str">
            <v>ING Bank Netherlands - Bank</v>
          </cell>
          <cell r="L103" t="str">
            <v>Business Application</v>
          </cell>
          <cell r="M103" t="str">
            <v>Installed</v>
          </cell>
          <cell r="N103" t="str">
            <v>Operational</v>
          </cell>
          <cell r="O103" t="str">
            <v>Production</v>
          </cell>
          <cell r="P103" t="str">
            <v>be+nl/ComFin/Factoring Kernel</v>
          </cell>
        </row>
        <row r="104">
          <cell r="A104" t="str">
            <v>XCLAS_NL</v>
          </cell>
          <cell r="B104" t="str">
            <v>Yes</v>
          </cell>
          <cell r="C104" t="str">
            <v>Yes</v>
          </cell>
          <cell r="D104" t="str">
            <v>Martijn Boshuisen</v>
          </cell>
          <cell r="E104" t="str">
            <v>Cornelia Coman</v>
          </cell>
          <cell r="F104" t="str">
            <v>Sinan Tiftikci</v>
          </cell>
          <cell r="G104" t="str">
            <v>Erik Keesom</v>
          </cell>
          <cell r="H104" t="str">
            <v>Product data</v>
          </cell>
          <cell r="I104" t="str">
            <v>Exchanged across domains</v>
          </cell>
          <cell r="J104" t="str">
            <v xml:space="preserve">Next to product data we have Agreement - and Party Data </v>
          </cell>
          <cell r="K104" t="str">
            <v>ING Bank Netherlands - Bank</v>
          </cell>
          <cell r="L104" t="str">
            <v>Business Application</v>
          </cell>
          <cell r="M104" t="str">
            <v>Installed</v>
          </cell>
          <cell r="N104" t="str">
            <v>Operational</v>
          </cell>
          <cell r="O104" t="str">
            <v>Production</v>
          </cell>
          <cell r="P104" t="str">
            <v>be+nl/Consumer Loans/Quicksilver</v>
          </cell>
        </row>
        <row r="105">
          <cell r="A105" t="str">
            <v>FIAT_RPL</v>
          </cell>
          <cell r="B105" t="str">
            <v>Yes</v>
          </cell>
          <cell r="C105" t="str">
            <v>No</v>
          </cell>
          <cell r="D105" t="str">
            <v>Paul Schaper</v>
          </cell>
          <cell r="E105" t="str">
            <v>Paul Schaper</v>
          </cell>
          <cell r="F105" t="str">
            <v>Narjiss Aydoun</v>
          </cell>
          <cell r="G105" t="str">
            <v>Martijn Greuter</v>
          </cell>
          <cell r="H105" t="str">
            <v>Transaction data</v>
          </cell>
          <cell r="I105" t="str">
            <v>Exchanged across domains</v>
          </cell>
          <cell r="K105" t="str">
            <v>ING Bank Netherlands - Bank</v>
          </cell>
          <cell r="L105" t="str">
            <v>Business Application</v>
          </cell>
          <cell r="M105" t="str">
            <v>Installed</v>
          </cell>
          <cell r="N105" t="str">
            <v>Operational</v>
          </cell>
          <cell r="O105" t="str">
            <v>Production</v>
          </cell>
          <cell r="P105" t="str">
            <v>be+nl/CoreBanking/WCA</v>
          </cell>
        </row>
        <row r="106">
          <cell r="A106" t="str">
            <v>NRC_RPL</v>
          </cell>
          <cell r="B106" t="str">
            <v>Yes</v>
          </cell>
          <cell r="C106" t="str">
            <v>Yes</v>
          </cell>
          <cell r="D106" t="str">
            <v>Paul Schaper</v>
          </cell>
          <cell r="E106" t="str">
            <v>Paul Schaper</v>
          </cell>
          <cell r="F106" t="str">
            <v>Guido Bosch (DB&amp;DF)</v>
          </cell>
          <cell r="G106" t="str">
            <v>Gertjan Reinders (DB&amp;DF)</v>
          </cell>
          <cell r="H106" t="str">
            <v>Agreement data</v>
          </cell>
          <cell r="I106" t="str">
            <v>Exchanged across domains</v>
          </cell>
          <cell r="J106"/>
          <cell r="K106" t="str">
            <v>ING Bank Netherlands - Bank</v>
          </cell>
          <cell r="L106" t="str">
            <v>Business Application</v>
          </cell>
          <cell r="M106" t="str">
            <v>Installed</v>
          </cell>
          <cell r="N106" t="str">
            <v>Operational</v>
          </cell>
          <cell r="O106" t="str">
            <v>Production</v>
          </cell>
          <cell r="P106" t="str">
            <v>be+nl/CoreBanking/NRC next</v>
          </cell>
        </row>
        <row r="107">
          <cell r="A107" t="str">
            <v>PCB_I</v>
          </cell>
          <cell r="B107" t="str">
            <v>Yes</v>
          </cell>
          <cell r="C107" t="str">
            <v>Yes</v>
          </cell>
          <cell r="D107" t="str">
            <v>Joan de Jong</v>
          </cell>
          <cell r="E107" t="str">
            <v>Joan de Jong</v>
          </cell>
          <cell r="F107" t="str">
            <v>Narjiss Aydoun (Payments), Guido Bosch (DB&amp;DF), Cornelia Coman (Consumer loans)</v>
          </cell>
          <cell r="G107" t="str">
            <v xml:space="preserve">Martijn Greuter (Payments), Gertjan Reinders (DB&amp;DF), Ivar Sanders (Consumer loans) </v>
          </cell>
          <cell r="H107" t="str">
            <v>Transaction data</v>
          </cell>
          <cell r="I107" t="str">
            <v>Exchanged across domains</v>
          </cell>
          <cell r="J107" t="str">
            <v>Also to be exported to Google cloud</v>
          </cell>
          <cell r="K107" t="str">
            <v>ING Bank Netherlands - Bank</v>
          </cell>
          <cell r="L107" t="str">
            <v>Business Application</v>
          </cell>
          <cell r="M107" t="str">
            <v>Installed</v>
          </cell>
          <cell r="N107" t="str">
            <v>Operational</v>
          </cell>
          <cell r="O107" t="str">
            <v>Production</v>
          </cell>
          <cell r="P107" t="str">
            <v>be+nl/CoreBanking/Profile/Hawkeye</v>
          </cell>
        </row>
        <row r="108">
          <cell r="A108" t="str">
            <v>RAK</v>
          </cell>
          <cell r="B108" t="str">
            <v>Yes</v>
          </cell>
          <cell r="C108" t="str">
            <v>No</v>
          </cell>
          <cell r="D108" t="str">
            <v>Joan de Jong</v>
          </cell>
          <cell r="E108" t="str">
            <v>Joan de Jong</v>
          </cell>
          <cell r="F108" t="str">
            <v>Narjiss Aydoun</v>
          </cell>
          <cell r="G108" t="str">
            <v>Martijn Greuter</v>
          </cell>
          <cell r="H108" t="str">
            <v>Transaction data</v>
          </cell>
          <cell r="I108" t="str">
            <v>Exchanged across domains</v>
          </cell>
          <cell r="K108" t="str">
            <v>ING Bank Netherlands - Bank</v>
          </cell>
          <cell r="L108" t="str">
            <v>Business Application</v>
          </cell>
          <cell r="M108" t="str">
            <v>Installed</v>
          </cell>
          <cell r="N108" t="str">
            <v>Operational</v>
          </cell>
          <cell r="O108" t="str">
            <v>Production</v>
          </cell>
          <cell r="P108" t="str">
            <v>be+nl/CoreBanking/Area 168</v>
          </cell>
        </row>
        <row r="109">
          <cell r="A109" t="str">
            <v>CR_Downloads</v>
          </cell>
          <cell r="B109" t="str">
            <v>No</v>
          </cell>
          <cell r="C109" t="str">
            <v>No</v>
          </cell>
          <cell r="D109" t="str">
            <v>Rik-Jan van Bree</v>
          </cell>
          <cell r="E109" t="str">
            <v>Hans Krak</v>
          </cell>
          <cell r="F109" t="str">
            <v>Narjiss Aydoun</v>
          </cell>
          <cell r="G109" t="str">
            <v>Hans Krak</v>
          </cell>
          <cell r="K109" t="str">
            <v>ING Bank Netherlands - Bank</v>
          </cell>
          <cell r="L109" t="str">
            <v>Business Application</v>
          </cell>
          <cell r="M109" t="str">
            <v>Installed</v>
          </cell>
          <cell r="N109" t="str">
            <v>Operational</v>
          </cell>
          <cell r="O109" t="str">
            <v>Production</v>
          </cell>
          <cell r="P109" t="str">
            <v>be+nl/Payments NL/Products/Digital Insight</v>
          </cell>
        </row>
        <row r="110">
          <cell r="A110" t="str">
            <v>CR_gList</v>
          </cell>
          <cell r="B110" t="str">
            <v>No</v>
          </cell>
          <cell r="C110" t="str">
            <v>No</v>
          </cell>
          <cell r="D110" t="str">
            <v>Rik-Jan van Bree</v>
          </cell>
          <cell r="E110" t="str">
            <v>Hans Krak</v>
          </cell>
          <cell r="F110" t="str">
            <v>Narjiss Aydoun</v>
          </cell>
          <cell r="G110" t="str">
            <v>Hans Krak</v>
          </cell>
          <cell r="K110" t="str">
            <v>ING Bank Netherlands - Bank</v>
          </cell>
          <cell r="L110" t="str">
            <v>Business Application</v>
          </cell>
          <cell r="M110" t="str">
            <v>Installed</v>
          </cell>
          <cell r="N110" t="str">
            <v>Operational</v>
          </cell>
          <cell r="O110" t="str">
            <v>Production</v>
          </cell>
          <cell r="P110" t="str">
            <v>be+nl/Payments NL/Products/Digital Insight</v>
          </cell>
        </row>
        <row r="111">
          <cell r="A111" t="str">
            <v>CR_TCR</v>
          </cell>
          <cell r="B111" t="str">
            <v>No</v>
          </cell>
          <cell r="C111" t="str">
            <v>No</v>
          </cell>
          <cell r="D111" t="str">
            <v>Rik-Jan van Bree</v>
          </cell>
          <cell r="E111" t="str">
            <v>Hans Krak</v>
          </cell>
          <cell r="F111" t="str">
            <v>Narjiss Aydoun</v>
          </cell>
          <cell r="G111" t="str">
            <v>Hans Krak</v>
          </cell>
          <cell r="K111" t="str">
            <v>ING Bank Netherlands - Bank</v>
          </cell>
          <cell r="L111" t="str">
            <v>Business Application</v>
          </cell>
          <cell r="M111" t="str">
            <v>Installed</v>
          </cell>
          <cell r="N111" t="str">
            <v>Operational</v>
          </cell>
          <cell r="O111" t="str">
            <v>Production</v>
          </cell>
          <cell r="P111" t="str">
            <v>be+nl/Payments NL/Products/GeckoS</v>
          </cell>
        </row>
        <row r="112">
          <cell r="A112" t="str">
            <v>Billing_Complex</v>
          </cell>
          <cell r="B112" t="str">
            <v>Yes</v>
          </cell>
          <cell r="C112" t="str">
            <v>No</v>
          </cell>
          <cell r="D112" t="str">
            <v>Martijn Boshuisen</v>
          </cell>
          <cell r="E112" t="str">
            <v>Jeroen Losekoot</v>
          </cell>
          <cell r="F112" t="str">
            <v>Jeroen Losekoot</v>
          </cell>
          <cell r="G112" t="str">
            <v>GJ Reinders</v>
          </cell>
          <cell r="H112" t="str">
            <v>Pricing data</v>
          </cell>
          <cell r="I112" t="str">
            <v>Exchanged across domains</v>
          </cell>
          <cell r="K112" t="str">
            <v>ING Bank Netherlands - Bank</v>
          </cell>
          <cell r="L112" t="str">
            <v>Business Application</v>
          </cell>
          <cell r="M112" t="str">
            <v>Installed</v>
          </cell>
          <cell r="N112" t="str">
            <v>Operational</v>
          </cell>
          <cell r="O112" t="str">
            <v>Production</v>
          </cell>
          <cell r="P112" t="str">
            <v>be+nl/Daily Banking Digital First NL/IL/Billing/Billing NL Casino Royale</v>
          </cell>
        </row>
        <row r="113">
          <cell r="A113" t="str">
            <v>CreditBureauService</v>
          </cell>
          <cell r="B113" t="str">
            <v>No</v>
          </cell>
          <cell r="C113" t="str">
            <v>No</v>
          </cell>
          <cell r="D113" t="str">
            <v>Martijn Boshuisen</v>
          </cell>
          <cell r="E113" t="str">
            <v>Cornelia Coman</v>
          </cell>
          <cell r="F113" t="str">
            <v>n..a.</v>
          </cell>
          <cell r="G113" t="str">
            <v>n.a.</v>
          </cell>
          <cell r="K113" t="str">
            <v>ING Bank Netherlands - Bank</v>
          </cell>
          <cell r="L113" t="str">
            <v>Business Application</v>
          </cell>
          <cell r="M113" t="str">
            <v>Installed</v>
          </cell>
          <cell r="N113" t="str">
            <v>Operational</v>
          </cell>
          <cell r="O113" t="str">
            <v>Production</v>
          </cell>
          <cell r="P113" t="str">
            <v>be+nl/Consumer Loans/Evolution</v>
          </cell>
        </row>
        <row r="114">
          <cell r="A114" t="str">
            <v>BlockadeSystem</v>
          </cell>
          <cell r="B114" t="str">
            <v>Yes</v>
          </cell>
          <cell r="C114" t="str">
            <v>No</v>
          </cell>
          <cell r="D114" t="str">
            <v>Guido Smit</v>
          </cell>
          <cell r="E114" t="str">
            <v>Jeroen Losekoot</v>
          </cell>
          <cell r="F114" t="str">
            <v>Jeroen Losekoot</v>
          </cell>
          <cell r="G114" t="str">
            <v>GJ Reinders</v>
          </cell>
          <cell r="H114" t="str">
            <v>Agreement data</v>
          </cell>
          <cell r="I114" t="str">
            <v>Kept in own tribe</v>
          </cell>
          <cell r="J114" t="str">
            <v>Will be replaced by Profile in the future.</v>
          </cell>
          <cell r="K114" t="str">
            <v>ING Bank Netherlands - Bank</v>
          </cell>
          <cell r="L114" t="str">
            <v>Business Application</v>
          </cell>
          <cell r="M114" t="str">
            <v>Installed</v>
          </cell>
          <cell r="N114" t="str">
            <v>Operational</v>
          </cell>
          <cell r="O114" t="str">
            <v>Production</v>
          </cell>
          <cell r="P114" t="str">
            <v>be+nl/Daily Banking Digital First NL/Platform &amp; Enablers/Hopps</v>
          </cell>
        </row>
        <row r="115">
          <cell r="A115" t="str">
            <v>CRAM</v>
          </cell>
          <cell r="B115" t="str">
            <v>Yes</v>
          </cell>
          <cell r="C115" t="str">
            <v>No</v>
          </cell>
          <cell r="D115" t="str">
            <v>Guido Smit</v>
          </cell>
          <cell r="E115" t="str">
            <v>Jeroen Losekoot</v>
          </cell>
          <cell r="F115" t="str">
            <v>Jeroen Losekoot</v>
          </cell>
          <cell r="G115" t="str">
            <v>GJ Reinders</v>
          </cell>
          <cell r="H115" t="str">
            <v>Agreement data</v>
          </cell>
          <cell r="I115" t="str">
            <v>Kept in own tribe</v>
          </cell>
          <cell r="J115" t="str">
            <v>Type of data = Request data/Consent data</v>
          </cell>
          <cell r="K115" t="str">
            <v>ING Bank Netherlands - Bank</v>
          </cell>
          <cell r="L115" t="str">
            <v>Business Application</v>
          </cell>
          <cell r="M115" t="str">
            <v>Installed</v>
          </cell>
          <cell r="N115" t="str">
            <v>Operational</v>
          </cell>
          <cell r="O115" t="str">
            <v>Production</v>
          </cell>
          <cell r="P115" t="str">
            <v>be+nl/Daily Banking Digital First NL/Platform &amp; Enablers/Oasis</v>
          </cell>
        </row>
        <row r="116">
          <cell r="A116" t="str">
            <v>DBZ Savings and Goals Inquiry</v>
          </cell>
          <cell r="B116" t="str">
            <v>Yes</v>
          </cell>
          <cell r="C116" t="str">
            <v>Yes</v>
          </cell>
          <cell r="D116" t="str">
            <v>Guido Smit</v>
          </cell>
          <cell r="E116" t="str">
            <v>Jeroen Losekoot</v>
          </cell>
          <cell r="F116" t="str">
            <v>Jeroen Losekoot</v>
          </cell>
          <cell r="G116" t="str">
            <v>GJ Reinders</v>
          </cell>
          <cell r="H116" t="str">
            <v>Agreement data</v>
          </cell>
          <cell r="I116" t="str">
            <v>Kept in own tribe</v>
          </cell>
          <cell r="J116" t="str">
            <v>Goal Database
Type of data = Request data</v>
          </cell>
          <cell r="K116" t="str">
            <v>ING Bank Netherlands - Bank</v>
          </cell>
          <cell r="L116" t="str">
            <v>Business Application</v>
          </cell>
          <cell r="M116" t="str">
            <v>Installed</v>
          </cell>
          <cell r="N116" t="str">
            <v>Operational</v>
          </cell>
          <cell r="O116" t="str">
            <v>Production</v>
          </cell>
          <cell r="P116" t="str">
            <v>be+nl/Daily Banking Digital First NL/IL/PS &amp; CA/Nakamoto</v>
          </cell>
        </row>
        <row r="117">
          <cell r="A117" t="str">
            <v>CustomerContentAPI</v>
          </cell>
          <cell r="B117" t="str">
            <v>No</v>
          </cell>
          <cell r="C117" t="str">
            <v>No</v>
          </cell>
          <cell r="D117" t="str">
            <v>Rein Heddema</v>
          </cell>
          <cell r="E117" t="str">
            <v>Ed Spitteler</v>
          </cell>
          <cell r="F117" t="str">
            <v>Ed Spitteler</v>
          </cell>
          <cell r="G117" t="str">
            <v>Bert Weurding</v>
          </cell>
          <cell r="J117" t="str">
            <v>CCA passes on data (party, product, agreement and transactional) for distribution to the archive.</v>
          </cell>
          <cell r="K117" t="str">
            <v>ING Bank Netherlands - Bank</v>
          </cell>
          <cell r="L117" t="str">
            <v>Business Application</v>
          </cell>
          <cell r="M117" t="str">
            <v>Installed</v>
          </cell>
          <cell r="N117" t="str">
            <v>Operational</v>
          </cell>
          <cell r="O117" t="str">
            <v>Production</v>
          </cell>
          <cell r="P117" t="str">
            <v>be+nl/Document &amp; Content Services/Dossier Management/Data Quality and Retention</v>
          </cell>
        </row>
        <row r="118">
          <cell r="A118" t="str">
            <v>CustomerInboxExperienceAPI</v>
          </cell>
          <cell r="B118" t="str">
            <v>No</v>
          </cell>
          <cell r="D118" t="str">
            <v>Marcin Krzysztof Pakulnicki</v>
          </cell>
          <cell r="E118" t="str">
            <v>Liesbeth Berns</v>
          </cell>
          <cell r="K118" t="str">
            <v>ING Bank Netherlands - Bank</v>
          </cell>
          <cell r="L118" t="str">
            <v>Business Application</v>
          </cell>
          <cell r="M118" t="str">
            <v>Installed</v>
          </cell>
          <cell r="N118" t="str">
            <v>Operational</v>
          </cell>
          <cell r="O118" t="str">
            <v>Production</v>
          </cell>
          <cell r="P118" t="str">
            <v>be+nl/Digital &amp; Customer Interaction/DiPr SSE/Coyotes</v>
          </cell>
        </row>
        <row r="119">
          <cell r="A119" t="str">
            <v>CustomerPerformanceService</v>
          </cell>
          <cell r="B119" t="str">
            <v>No</v>
          </cell>
          <cell r="C119" t="str">
            <v>No</v>
          </cell>
          <cell r="D119" t="str">
            <v>Martijn Boshuisen</v>
          </cell>
          <cell r="E119" t="str">
            <v>Cornelia Coman</v>
          </cell>
          <cell r="F119" t="str">
            <v>n..a.</v>
          </cell>
          <cell r="G119" t="str">
            <v>n.a.</v>
          </cell>
          <cell r="K119" t="str">
            <v>ING Bank Netherlands - Bank</v>
          </cell>
          <cell r="L119" t="str">
            <v>Business Application</v>
          </cell>
          <cell r="M119" t="str">
            <v>Installed</v>
          </cell>
          <cell r="N119" t="str">
            <v>Operational</v>
          </cell>
          <cell r="O119" t="str">
            <v>Production</v>
          </cell>
          <cell r="P119" t="str">
            <v>be+nl/Consumer Loans/Evolution</v>
          </cell>
        </row>
        <row r="120">
          <cell r="A120" t="str">
            <v>CustomerReporting-Statement&amp;Invoices</v>
          </cell>
          <cell r="B120" t="str">
            <v>No</v>
          </cell>
          <cell r="C120" t="str">
            <v>Yes</v>
          </cell>
          <cell r="D120" t="str">
            <v>Rik-Jan van Bree</v>
          </cell>
          <cell r="E120" t="str">
            <v>Jan Willem Heurter</v>
          </cell>
          <cell r="F120" t="str">
            <v>Narjiss Aydoun</v>
          </cell>
          <cell r="G120" t="str">
            <v>Jan Willem Heurter</v>
          </cell>
          <cell r="H120" t="str">
            <v>Transaction data</v>
          </cell>
          <cell r="I120" t="str">
            <v>Transferred outside ING</v>
          </cell>
          <cell r="K120" t="str">
            <v>ING Bank Netherlands - Bank</v>
          </cell>
          <cell r="L120" t="str">
            <v>Business Application</v>
          </cell>
          <cell r="M120" t="str">
            <v>Installed</v>
          </cell>
          <cell r="N120" t="str">
            <v>Operational</v>
          </cell>
          <cell r="O120" t="str">
            <v>Production</v>
          </cell>
          <cell r="P120" t="str">
            <v>be+nl/Payments NL/Products/Statements and invoices</v>
          </cell>
        </row>
        <row r="121">
          <cell r="A121" t="str">
            <v>CustomerServiceAPI</v>
          </cell>
          <cell r="B121" t="str">
            <v>No</v>
          </cell>
          <cell r="D121" t="str">
            <v>Steven Frieswijk</v>
          </cell>
          <cell r="E121" t="str">
            <v>Liesbeth Berns</v>
          </cell>
          <cell r="K121" t="str">
            <v>ING Bank Netherlands - Bank</v>
          </cell>
          <cell r="L121" t="str">
            <v>Business Application</v>
          </cell>
          <cell r="M121" t="str">
            <v>Installed</v>
          </cell>
          <cell r="N121" t="str">
            <v>Operational</v>
          </cell>
          <cell r="O121" t="str">
            <v>Production</v>
          </cell>
          <cell r="P121" t="str">
            <v>be+nl/Digital &amp; Customer Interaction/DiPr SSE/Team One</v>
          </cell>
        </row>
        <row r="122">
          <cell r="A122" t="str">
            <v>CX_INSPIRE-P</v>
          </cell>
          <cell r="B122" t="str">
            <v>No</v>
          </cell>
          <cell r="C122" t="str">
            <v>No</v>
          </cell>
          <cell r="D122" t="str">
            <v>Rein Heddema</v>
          </cell>
          <cell r="E122" t="str">
            <v>Ed Spitteler</v>
          </cell>
          <cell r="F122" t="str">
            <v>Ed Spitteler</v>
          </cell>
          <cell r="G122" t="str">
            <v>Harry Aben</v>
          </cell>
          <cell r="J122" t="str">
            <v>Inspire passes on data (party, product, agreement and transactional) for distribution to customers and archiving.</v>
          </cell>
          <cell r="K122" t="str">
            <v>ING Bank Netherlands - Bank</v>
          </cell>
          <cell r="L122" t="str">
            <v>Business Application</v>
          </cell>
          <cell r="M122" t="str">
            <v>Installed</v>
          </cell>
          <cell r="N122" t="str">
            <v>Operational</v>
          </cell>
          <cell r="O122" t="str">
            <v>Production</v>
          </cell>
          <cell r="P122" t="str">
            <v>be+nl/Document &amp; Content Services/Deliver Your Message/Base</v>
          </cell>
        </row>
        <row r="123">
          <cell r="A123" t="str">
            <v>CX_INSPIRE-P_CLOUD</v>
          </cell>
          <cell r="B123" t="str">
            <v>No</v>
          </cell>
          <cell r="C123" t="str">
            <v>No</v>
          </cell>
          <cell r="D123" t="str">
            <v>Rein Heddema</v>
          </cell>
          <cell r="E123" t="str">
            <v>Ed Spitteler</v>
          </cell>
          <cell r="F123" t="str">
            <v>Ed Spitteler</v>
          </cell>
          <cell r="G123" t="str">
            <v>Harry Aben</v>
          </cell>
          <cell r="J123" t="str">
            <v>Inspire Cloud is a system for commercial emailing and passes on data (party, product, agreement) for distribution to customers and archiving.</v>
          </cell>
          <cell r="K123" t="str">
            <v>ING Bank Netherlands - Bank</v>
          </cell>
          <cell r="L123" t="str">
            <v>Business Application</v>
          </cell>
          <cell r="M123" t="str">
            <v>Installed</v>
          </cell>
          <cell r="N123" t="str">
            <v>Operational</v>
          </cell>
          <cell r="O123" t="str">
            <v>Production</v>
          </cell>
          <cell r="P123" t="str">
            <v>be+nl/Document &amp; Content Services/Deliver Your Message/Base</v>
          </cell>
        </row>
        <row r="124">
          <cell r="A124" t="str">
            <v>DBZ_CCC_Savings</v>
          </cell>
          <cell r="B124" t="str">
            <v>Yes</v>
          </cell>
          <cell r="C124" t="str">
            <v>No</v>
          </cell>
          <cell r="D124" t="str">
            <v>Guido Smit</v>
          </cell>
          <cell r="E124" t="str">
            <v>Jeroen Losekoot</v>
          </cell>
          <cell r="F124" t="str">
            <v>Jeroen Losekoot</v>
          </cell>
          <cell r="G124" t="str">
            <v>GJ Reinders</v>
          </cell>
          <cell r="H124" t="str">
            <v>Agreement data</v>
          </cell>
          <cell r="I124" t="str">
            <v>Kept in own tribe</v>
          </cell>
          <cell r="J124" t="str">
            <v>PGS database for Savings 
Type of data= Request data
Will be replaced by ARD in the future</v>
          </cell>
          <cell r="K124" t="str">
            <v>ING Bank Netherlands - Bank</v>
          </cell>
          <cell r="L124" t="str">
            <v>Business Application</v>
          </cell>
          <cell r="M124" t="str">
            <v>Installed</v>
          </cell>
          <cell r="N124" t="str">
            <v>Operational</v>
          </cell>
          <cell r="O124" t="str">
            <v>Production</v>
          </cell>
          <cell r="P124" t="str">
            <v>be+nl/Daily Banking Digital First NL/Platform &amp; Enablers/Oasis</v>
          </cell>
        </row>
        <row r="125">
          <cell r="A125" t="str">
            <v>DSB_I</v>
          </cell>
          <cell r="B125" t="str">
            <v>Yes</v>
          </cell>
          <cell r="C125" t="str">
            <v>No</v>
          </cell>
          <cell r="D125" t="str">
            <v>Guido Smit</v>
          </cell>
          <cell r="E125" t="str">
            <v>Jeroen Losekoot</v>
          </cell>
          <cell r="F125" t="str">
            <v>Jeroen Losekoot</v>
          </cell>
          <cell r="G125" t="str">
            <v>GJ Reinders</v>
          </cell>
          <cell r="H125" t="str">
            <v>Agreement data</v>
          </cell>
          <cell r="I125" t="str">
            <v>Kept in own tribe</v>
          </cell>
          <cell r="J125" t="str">
            <v>Digital Shoebox is an application that supports Savings journeys e.g. pay-out of legacy savings products like Spaarbankboekjes. Indefinite retention period due to agreements with other fin. institutions and NVB.
Type of data: Operational business process data</v>
          </cell>
          <cell r="K125" t="str">
            <v>ING Bank Netherlands - Bank</v>
          </cell>
          <cell r="L125" t="str">
            <v>Business Application</v>
          </cell>
          <cell r="M125" t="str">
            <v>Installed</v>
          </cell>
          <cell r="N125" t="str">
            <v>Operational</v>
          </cell>
          <cell r="O125" t="str">
            <v>Production</v>
          </cell>
          <cell r="P125" t="str">
            <v>be+nl/Daily Banking Digital First NL/IL/PS &amp; CA/FEBO Specials</v>
          </cell>
        </row>
        <row r="126">
          <cell r="A126" t="str">
            <v>Dashboard_Belegging</v>
          </cell>
          <cell r="B126" t="str">
            <v>No</v>
          </cell>
          <cell r="C126" t="str">
            <v>No</v>
          </cell>
          <cell r="D126" t="str">
            <v>Pieter van Valenberg</v>
          </cell>
          <cell r="E126" t="str">
            <v>Nick van Boven</v>
          </cell>
          <cell r="J126" t="str">
            <v>the application is not used anymore,  please remove</v>
          </cell>
          <cell r="K126" t="str">
            <v>ING Bank Netherlands - Bank</v>
          </cell>
          <cell r="L126" t="str">
            <v>Business Application</v>
          </cell>
          <cell r="M126" t="str">
            <v>Installed</v>
          </cell>
          <cell r="N126" t="str">
            <v>Operational</v>
          </cell>
          <cell r="O126" t="str">
            <v>Production</v>
          </cell>
          <cell r="P126" t="str">
            <v>be+nl/Investments/Operational Journeys &amp; Ordering/EP Transaction Management</v>
          </cell>
        </row>
        <row r="127">
          <cell r="A127" t="str">
            <v>Data Exchange Engine</v>
          </cell>
          <cell r="B127" t="str">
            <v>No</v>
          </cell>
          <cell r="C127" t="str">
            <v>No</v>
          </cell>
          <cell r="D127" t="str">
            <v>Jos Klompe</v>
          </cell>
          <cell r="E127" t="str">
            <v>Steven van Krimpen</v>
          </cell>
          <cell r="K127" t="str">
            <v>ING Bank Netherlands - Bank</v>
          </cell>
          <cell r="L127" t="str">
            <v>Business Application</v>
          </cell>
          <cell r="M127" t="str">
            <v>Installed</v>
          </cell>
          <cell r="N127" t="str">
            <v>Operational</v>
          </cell>
          <cell r="O127" t="str">
            <v>Production</v>
          </cell>
          <cell r="P127" t="str">
            <v>be+nl/KYC Services NL/IRIS</v>
          </cell>
        </row>
        <row r="128">
          <cell r="A128" t="str">
            <v>Database_RPU</v>
          </cell>
          <cell r="B128" t="str">
            <v>No</v>
          </cell>
          <cell r="C128" t="str">
            <v>No</v>
          </cell>
          <cell r="D128" t="str">
            <v>Ameet Singh</v>
          </cell>
          <cell r="E128" t="str">
            <v>Annemieke Tromp</v>
          </cell>
          <cell r="F128" t="str">
            <v>Annemieke Tromp</v>
          </cell>
          <cell r="G128" t="str">
            <v>No formal Data Steward appointed yet after Mo Abarkan left the Tribe</v>
          </cell>
          <cell r="H128" t="str">
            <v>Data derived by Risk</v>
          </cell>
          <cell r="I128" t="str">
            <v>Kept in own tribe</v>
          </cell>
          <cell r="K128" t="str">
            <v>ING Bank Netherlands - Bank</v>
          </cell>
          <cell r="L128" t="str">
            <v>Business Application</v>
          </cell>
          <cell r="M128" t="str">
            <v>Installed</v>
          </cell>
          <cell r="N128" t="str">
            <v>Operational</v>
          </cell>
          <cell r="O128" t="str">
            <v>Production</v>
          </cell>
          <cell r="P128" t="str">
            <v>be+nl/CRO NL/MRM/Office Tooling</v>
          </cell>
        </row>
        <row r="129">
          <cell r="A129" t="str">
            <v>DATALAKE_DBNL_HDP_PROD</v>
          </cell>
          <cell r="B129" t="str">
            <v>No</v>
          </cell>
          <cell r="C129" t="str">
            <v>No</v>
          </cell>
          <cell r="D129" t="str">
            <v>Emile Scheilen</v>
          </cell>
          <cell r="E129" t="str">
            <v>Michel Tetteroo</v>
          </cell>
          <cell r="F129" t="str">
            <v>Michel Tetteroo</v>
          </cell>
          <cell r="G129" t="str">
            <v>NA</v>
          </cell>
          <cell r="J129" t="str">
            <v>Decom 2022</v>
          </cell>
          <cell r="K129" t="str">
            <v>ING Bank Netherlands - Bank</v>
          </cell>
          <cell r="L129" t="str">
            <v>Business Application</v>
          </cell>
          <cell r="M129" t="str">
            <v>Installed</v>
          </cell>
          <cell r="N129" t="str">
            <v>Operational</v>
          </cell>
          <cell r="O129" t="str">
            <v>Production</v>
          </cell>
          <cell r="P129" t="str">
            <v>be+nl/Digital &amp; Customer Interaction/CI&amp;A NL/Optimus Squad</v>
          </cell>
        </row>
        <row r="130">
          <cell r="A130" t="str">
            <v>DBNL_DM_ACS</v>
          </cell>
          <cell r="B130" t="str">
            <v>No</v>
          </cell>
          <cell r="C130" t="str">
            <v>Yes</v>
          </cell>
          <cell r="D130" t="str">
            <v>Paul Schaper</v>
          </cell>
          <cell r="E130" t="str">
            <v>Herman Ouwerkerk</v>
          </cell>
          <cell r="F130" t="str">
            <v>n.a.</v>
          </cell>
          <cell r="G130" t="str">
            <v>n.a.</v>
          </cell>
          <cell r="H130" t="str">
            <v>Product data</v>
          </cell>
          <cell r="J130" t="str">
            <v xml:space="preserve">This CI is itself a data lake data mart </v>
          </cell>
          <cell r="K130" t="str">
            <v>ING Bank Netherlands - Bank</v>
          </cell>
          <cell r="L130" t="str">
            <v>Business Application</v>
          </cell>
          <cell r="M130" t="str">
            <v>Installed</v>
          </cell>
          <cell r="N130" t="str">
            <v>Operational</v>
          </cell>
          <cell r="O130" t="str">
            <v>Production</v>
          </cell>
          <cell r="P130" t="str">
            <v>be+nl/Collections NL/DISCO</v>
          </cell>
        </row>
        <row r="131">
          <cell r="A131" t="str">
            <v>DBNL_DM_ALM</v>
          </cell>
          <cell r="B131" t="str">
            <v>No</v>
          </cell>
          <cell r="C131" t="str">
            <v>Yes</v>
          </cell>
          <cell r="D131" t="str">
            <v>Jack Schilder</v>
          </cell>
          <cell r="E131" t="str">
            <v>Kasper Melinga</v>
          </cell>
          <cell r="F131" t="str">
            <v>Annemieke Tromp</v>
          </cell>
          <cell r="G131" t="str">
            <v>?</v>
          </cell>
          <cell r="H131" t="str">
            <v>Data derived by Risk</v>
          </cell>
          <cell r="I131" t="str">
            <v>Exchanged across domains</v>
          </cell>
          <cell r="K131" t="str">
            <v>ING Bank Netherlands - Bank</v>
          </cell>
          <cell r="L131" t="str">
            <v>Business Application</v>
          </cell>
          <cell r="M131" t="str">
            <v>Installed</v>
          </cell>
          <cell r="N131" t="str">
            <v>Operational</v>
          </cell>
          <cell r="O131" t="str">
            <v>Production</v>
          </cell>
          <cell r="P131" t="str">
            <v>be+nl/Data Management NL/Finance &amp; regulatory/DIRAC</v>
          </cell>
        </row>
        <row r="132">
          <cell r="A132" t="str">
            <v>DBNL_DM_BIL_P</v>
          </cell>
          <cell r="B132" t="str">
            <v>No</v>
          </cell>
          <cell r="C132" t="str">
            <v>No</v>
          </cell>
          <cell r="D132" t="str">
            <v>Joan de Jong</v>
          </cell>
          <cell r="E132" t="str">
            <v>Joan de Jong</v>
          </cell>
          <cell r="F132" t="str">
            <v>Narjiss Aydoun</v>
          </cell>
          <cell r="G132" t="str">
            <v>Martijn Greuter</v>
          </cell>
          <cell r="H132" t="str">
            <v>Transaction data</v>
          </cell>
          <cell r="I132" t="str">
            <v>Exchanged across domains</v>
          </cell>
          <cell r="J132" t="str">
            <v>Datamart, contains no data itself</v>
          </cell>
          <cell r="K132" t="str">
            <v>ING Bank Netherlands - Bank</v>
          </cell>
          <cell r="L132" t="str">
            <v>Business Application</v>
          </cell>
          <cell r="M132" t="str">
            <v>Installed</v>
          </cell>
          <cell r="N132" t="str">
            <v>Operational</v>
          </cell>
          <cell r="O132" t="str">
            <v>Production</v>
          </cell>
          <cell r="P132" t="str">
            <v>be+nl/CoreBanking/RUN DM AC</v>
          </cell>
        </row>
        <row r="133">
          <cell r="A133" t="str">
            <v>DBNL_DM_BLS</v>
          </cell>
          <cell r="B133" t="str">
            <v>No</v>
          </cell>
          <cell r="C133" t="str">
            <v>Yes</v>
          </cell>
          <cell r="D133" t="str">
            <v>Sandra Nieuwenhuis</v>
          </cell>
          <cell r="E133" t="str">
            <v>Serkan Turhal</v>
          </cell>
          <cell r="F133" t="str">
            <v>Serkan Turhal</v>
          </cell>
          <cell r="G133" t="str">
            <v>Berber Visser and Marlene Metkemeijer</v>
          </cell>
          <cell r="H133" t="str">
            <v>Product data</v>
          </cell>
          <cell r="I133" t="str">
            <v>Kept in own tribe</v>
          </cell>
          <cell r="K133" t="str">
            <v>ING Bank Netherlands - Bank</v>
          </cell>
          <cell r="L133" t="str">
            <v>Business Application</v>
          </cell>
          <cell r="M133" t="str">
            <v>Installed</v>
          </cell>
          <cell r="N133" t="str">
            <v>Operational</v>
          </cell>
          <cell r="O133" t="str">
            <v>Production</v>
          </cell>
          <cell r="P133" t="str">
            <v>be+nl/Business lending/Risk &amp; Competitiveness/Reporting</v>
          </cell>
        </row>
        <row r="134">
          <cell r="A134" t="str">
            <v>DBNL_DM_BSL</v>
          </cell>
          <cell r="B134" t="str">
            <v>No</v>
          </cell>
          <cell r="C134" t="str">
            <v>Yes</v>
          </cell>
          <cell r="D134" t="str">
            <v>Jack Schilder</v>
          </cell>
          <cell r="E134" t="str">
            <v>Kasper Melinga</v>
          </cell>
          <cell r="F134" t="str">
            <v>Tom van Zalen</v>
          </cell>
          <cell r="G134" t="str">
            <v>Nico de Vries
Jan Scholma</v>
          </cell>
          <cell r="H134" t="str">
            <v>Data derived by Risk</v>
          </cell>
          <cell r="I134" t="str">
            <v>Exchanged across domains</v>
          </cell>
          <cell r="J134" t="str">
            <v>Data consumed from multiple sources to build models for Credit Risk NL</v>
          </cell>
          <cell r="K134" t="str">
            <v>ING Bank Netherlands - Bank</v>
          </cell>
          <cell r="L134" t="str">
            <v>Business Application</v>
          </cell>
          <cell r="M134" t="str">
            <v>Installed</v>
          </cell>
          <cell r="N134" t="str">
            <v>Operational</v>
          </cell>
          <cell r="O134" t="str">
            <v>Production</v>
          </cell>
          <cell r="P134" t="str">
            <v>be+nl/Data Management NL/Finance &amp; regulatory/4WRD</v>
          </cell>
        </row>
        <row r="135">
          <cell r="A135" t="str">
            <v>Febo_AP-05494_001</v>
          </cell>
          <cell r="B135" t="str">
            <v>Yes</v>
          </cell>
          <cell r="C135" t="str">
            <v>Yes</v>
          </cell>
          <cell r="D135" t="str">
            <v>Guido Smit</v>
          </cell>
          <cell r="E135" t="str">
            <v>Jeroen Losekoot</v>
          </cell>
          <cell r="F135" t="str">
            <v>Jeroen Losekoot</v>
          </cell>
          <cell r="G135" t="str">
            <v>GJ Reinders</v>
          </cell>
          <cell r="H135" t="str">
            <v>Agreement data</v>
          </cell>
          <cell r="I135" t="str">
            <v>Kept in own tribe</v>
          </cell>
          <cell r="J135" t="str">
            <v>Type of data= Request data/Operational business process data</v>
          </cell>
          <cell r="K135" t="str">
            <v>ING Bank Netherlands - Bank</v>
          </cell>
          <cell r="L135" t="str">
            <v>Business Application</v>
          </cell>
          <cell r="M135" t="str">
            <v>Installed</v>
          </cell>
          <cell r="N135" t="str">
            <v>Operational</v>
          </cell>
          <cell r="O135" t="str">
            <v>Production</v>
          </cell>
          <cell r="P135" t="str">
            <v>be+nl/Daily Banking Digital First NL/IL/PS &amp; CA/FEBO Specials</v>
          </cell>
        </row>
        <row r="136">
          <cell r="A136" t="str">
            <v>DBNL_DM_CAS</v>
          </cell>
          <cell r="B136" t="str">
            <v>No</v>
          </cell>
          <cell r="C136" t="str">
            <v>Yes</v>
          </cell>
          <cell r="D136" t="str">
            <v>Jack Schilder</v>
          </cell>
          <cell r="E136" t="str">
            <v>Jos Diekman</v>
          </cell>
          <cell r="G136" t="str">
            <v>Athanassios Drougas, Laurens Pool, Arjan van de Broek</v>
          </cell>
          <cell r="H136" t="str">
            <v>Party data</v>
          </cell>
          <cell r="I136" t="str">
            <v>Exchanged across domains</v>
          </cell>
          <cell r="K136" t="str">
            <v>ING Bank Netherlands - Bank</v>
          </cell>
          <cell r="L136" t="str">
            <v>Business Application</v>
          </cell>
          <cell r="M136" t="str">
            <v>Installed</v>
          </cell>
          <cell r="N136" t="str">
            <v>Operational</v>
          </cell>
          <cell r="O136" t="str">
            <v>Production</v>
          </cell>
          <cell r="P136" t="str">
            <v>be+nl/Data Management NL/Core Products/Meraki</v>
          </cell>
        </row>
        <row r="137">
          <cell r="A137" t="str">
            <v>DBNL_DM_CDC</v>
          </cell>
          <cell r="B137" t="str">
            <v>No</v>
          </cell>
          <cell r="C137" t="str">
            <v>Yes</v>
          </cell>
          <cell r="D137" t="str">
            <v>Jack Schilder</v>
          </cell>
          <cell r="E137" t="str">
            <v>Jos Diekman</v>
          </cell>
          <cell r="F137" t="str">
            <v xml:space="preserve">Aydoun, N. (Narjiss) </v>
          </cell>
          <cell r="G137" t="str">
            <v>Kort, J. (Jacco) --Credit Card. 
 Schoehuijs, J. (Jessica) - Debit Card</v>
          </cell>
          <cell r="H137" t="str">
            <v>Transaction data</v>
          </cell>
          <cell r="I137" t="str">
            <v>Exchanged across domains</v>
          </cell>
          <cell r="J137" t="str">
            <v>Agreement Data, transaction data</v>
          </cell>
          <cell r="K137" t="str">
            <v>ING Bank Netherlands - Bank</v>
          </cell>
          <cell r="L137" t="str">
            <v>Business Application</v>
          </cell>
          <cell r="M137" t="str">
            <v>Installed</v>
          </cell>
          <cell r="N137" t="str">
            <v>Operational</v>
          </cell>
          <cell r="O137" t="str">
            <v>Production</v>
          </cell>
          <cell r="P137" t="str">
            <v>be+nl/Data Management NL/KYC/VALYRIANS</v>
          </cell>
        </row>
        <row r="138">
          <cell r="A138" t="str">
            <v>gAccountRequestDatabaseAPI</v>
          </cell>
          <cell r="B138" t="str">
            <v>Yes</v>
          </cell>
          <cell r="C138" t="str">
            <v>Yes</v>
          </cell>
          <cell r="D138" t="str">
            <v>Guido Smit</v>
          </cell>
          <cell r="E138" t="str">
            <v>Jeroen Losekoot</v>
          </cell>
          <cell r="F138" t="str">
            <v>Jeroen Losekoot</v>
          </cell>
          <cell r="G138" t="str">
            <v>GJ Reinders</v>
          </cell>
          <cell r="H138" t="str">
            <v>Agreement data</v>
          </cell>
          <cell r="K138" t="str">
            <v>ING Bank Netherlands - Bank</v>
          </cell>
          <cell r="L138" t="str">
            <v>Business Application</v>
          </cell>
          <cell r="M138" t="str">
            <v>Installed</v>
          </cell>
          <cell r="N138" t="str">
            <v>Operational</v>
          </cell>
          <cell r="O138" t="str">
            <v>Production</v>
          </cell>
          <cell r="P138" t="str">
            <v>be+nl/Daily Banking Digital First NL/Platform &amp; Enablers/FalconX</v>
          </cell>
        </row>
        <row r="139">
          <cell r="A139" t="str">
            <v>DBNL_DM_CHV</v>
          </cell>
          <cell r="B139" t="str">
            <v>No</v>
          </cell>
          <cell r="D139" t="str">
            <v>Jack Schilder</v>
          </cell>
          <cell r="E139" t="str">
            <v>Jinto Jose</v>
          </cell>
          <cell r="G139" t="str">
            <v>Pettie Booji, Arjen van den Broek, Gregory Beirens</v>
          </cell>
          <cell r="K139" t="str">
            <v>ING Bank Netherlands - Bank</v>
          </cell>
          <cell r="L139" t="str">
            <v>Business Application</v>
          </cell>
          <cell r="M139" t="str">
            <v>Installed</v>
          </cell>
          <cell r="N139" t="str">
            <v>Operational</v>
          </cell>
          <cell r="O139" t="str">
            <v>Production</v>
          </cell>
          <cell r="P139" t="str">
            <v>be+nl/Data Management NL/InteractING/All Blacks</v>
          </cell>
        </row>
        <row r="140">
          <cell r="A140" t="str">
            <v>DBNL_DM_COM</v>
          </cell>
          <cell r="B140" t="str">
            <v>No</v>
          </cell>
          <cell r="C140" t="str">
            <v>Yes</v>
          </cell>
          <cell r="D140" t="str">
            <v>Jack Schilder</v>
          </cell>
          <cell r="E140" t="str">
            <v>Jinto Jose</v>
          </cell>
          <cell r="G140" t="str">
            <v>Diepvens, K. (Kristien); Wouter Lut</v>
          </cell>
          <cell r="I140" t="str">
            <v>Exchanged across domains</v>
          </cell>
          <cell r="K140" t="str">
            <v>ING Bank Netherlands - Bank</v>
          </cell>
          <cell r="L140" t="str">
            <v>Business Application</v>
          </cell>
          <cell r="M140" t="str">
            <v>Installed</v>
          </cell>
          <cell r="N140" t="str">
            <v>Operational</v>
          </cell>
          <cell r="O140" t="str">
            <v>Production</v>
          </cell>
          <cell r="P140" t="str">
            <v>be+nl/Data Management NL/InteractING/Artemis</v>
          </cell>
        </row>
        <row r="141">
          <cell r="A141" t="str">
            <v>DBNL_DM_CRM</v>
          </cell>
          <cell r="B141" t="str">
            <v>No</v>
          </cell>
          <cell r="C141" t="str">
            <v>Yes</v>
          </cell>
          <cell r="D141" t="str">
            <v>Jack Schilder</v>
          </cell>
          <cell r="E141" t="str">
            <v>Kasper Melinga</v>
          </cell>
          <cell r="F141" t="str">
            <v>Tom van Zalen</v>
          </cell>
          <cell r="G141" t="str">
            <v>Nico de Vries
Ivo Watertor
Jan Scholma</v>
          </cell>
          <cell r="H141" t="str">
            <v>Data derived by Risk</v>
          </cell>
          <cell r="I141" t="str">
            <v>Exchanged across domains</v>
          </cell>
          <cell r="J141" t="str">
            <v>Data consumed from multiple sources to build models for Credit Risk NL</v>
          </cell>
          <cell r="K141" t="str">
            <v>ING Bank Netherlands - Bank</v>
          </cell>
          <cell r="L141" t="str">
            <v>Business Application</v>
          </cell>
          <cell r="M141" t="str">
            <v>Installed</v>
          </cell>
          <cell r="N141" t="str">
            <v>Operational</v>
          </cell>
          <cell r="O141" t="str">
            <v>Production</v>
          </cell>
          <cell r="P141" t="str">
            <v>be+nl/Data Management NL/Finance &amp; regulatory/4WRD</v>
          </cell>
        </row>
        <row r="142">
          <cell r="A142" t="str">
            <v>DBNL_DM_CSH</v>
          </cell>
          <cell r="B142" t="str">
            <v>No</v>
          </cell>
          <cell r="C142" t="str">
            <v>Yes</v>
          </cell>
          <cell r="D142" t="str">
            <v>Jack Schilder</v>
          </cell>
          <cell r="E142" t="str">
            <v>Jos Diekman</v>
          </cell>
          <cell r="F142" t="str">
            <v>Narjiss Aydoun</v>
          </cell>
          <cell r="G142" t="str">
            <v>‎‪Priscilla Pelser</v>
          </cell>
          <cell r="H142" t="str">
            <v>Transaction data</v>
          </cell>
          <cell r="I142" t="str">
            <v>Exchanged across domains</v>
          </cell>
          <cell r="K142" t="str">
            <v>ING Bank Netherlands - Bank</v>
          </cell>
          <cell r="L142" t="str">
            <v>Business Application</v>
          </cell>
          <cell r="M142" t="str">
            <v>Installed</v>
          </cell>
          <cell r="N142" t="str">
            <v>Operational</v>
          </cell>
          <cell r="O142" t="str">
            <v>Production</v>
          </cell>
          <cell r="P142" t="str">
            <v>be+nl/Data Management NL/KYC/JAGS</v>
          </cell>
        </row>
        <row r="143">
          <cell r="A143" t="str">
            <v>DBNL_DM_DBS</v>
          </cell>
          <cell r="B143" t="str">
            <v>No</v>
          </cell>
          <cell r="C143" t="str">
            <v>Yes</v>
          </cell>
          <cell r="D143" t="str">
            <v>Jack Schilder</v>
          </cell>
          <cell r="E143" t="str">
            <v>Jos Diekman</v>
          </cell>
          <cell r="F143" t="str">
            <v>Guido Bosch</v>
          </cell>
          <cell r="G143" t="str">
            <v>Gertjan Reinders</v>
          </cell>
          <cell r="H143" t="str">
            <v>Agreement data</v>
          </cell>
          <cell r="I143" t="str">
            <v>Exchanged across domains</v>
          </cell>
          <cell r="J143" t="str">
            <v>transaction data</v>
          </cell>
          <cell r="K143" t="str">
            <v>ING Bank Netherlands - Bank</v>
          </cell>
          <cell r="L143" t="str">
            <v>Business Application</v>
          </cell>
          <cell r="M143" t="str">
            <v>Installed</v>
          </cell>
          <cell r="N143" t="str">
            <v>Operational</v>
          </cell>
          <cell r="O143" t="str">
            <v>Production</v>
          </cell>
          <cell r="P143" t="str">
            <v>be+nl/Data Management NL/KYC/JAGS</v>
          </cell>
        </row>
        <row r="144">
          <cell r="A144" t="str">
            <v>DBNL_DM_ESP</v>
          </cell>
          <cell r="B144" t="str">
            <v>No</v>
          </cell>
          <cell r="C144" t="str">
            <v>Yes</v>
          </cell>
          <cell r="D144" t="str">
            <v>Jack Schilder</v>
          </cell>
          <cell r="E144" t="str">
            <v>Kasper Melinga</v>
          </cell>
          <cell r="F144" t="str">
            <v>Bastiaansen, R.J.W. (Rens)</v>
          </cell>
          <cell r="G144" t="str">
            <v>DGS Coordinator (Diederick Koolmees interim)</v>
          </cell>
          <cell r="H144" t="str">
            <v>Data derived by Finance</v>
          </cell>
          <cell r="I144" t="str">
            <v>Exchanged across domains</v>
          </cell>
          <cell r="J144" t="str">
            <v>For DGS, will be replaced by Esperanto</v>
          </cell>
          <cell r="K144" t="str">
            <v>ING Bank Netherlands - Bank</v>
          </cell>
          <cell r="L144" t="str">
            <v>Business Application</v>
          </cell>
          <cell r="M144" t="str">
            <v>Installed</v>
          </cell>
          <cell r="N144" t="str">
            <v>Operational</v>
          </cell>
          <cell r="O144" t="str">
            <v>Production</v>
          </cell>
          <cell r="P144" t="str">
            <v>be+nl/Data Management NL/Finance &amp; regulatory/DIRAC</v>
          </cell>
        </row>
        <row r="145">
          <cell r="A145" t="str">
            <v>DBNL_DM_FDS</v>
          </cell>
          <cell r="B145" t="str">
            <v>No</v>
          </cell>
          <cell r="C145" t="str">
            <v>Yes</v>
          </cell>
          <cell r="D145" t="str">
            <v>Jack Schilder</v>
          </cell>
          <cell r="E145" t="str">
            <v>Kasper Melinga</v>
          </cell>
          <cell r="F145" t="str">
            <v>Yvonne Albers</v>
          </cell>
          <cell r="G145" t="str">
            <v>Michiel Taverne</v>
          </cell>
          <cell r="H145" t="str">
            <v>Data derived by Finance</v>
          </cell>
          <cell r="I145" t="str">
            <v>Exchanged across domains</v>
          </cell>
          <cell r="K145" t="str">
            <v>ING Bank Netherlands - Bank</v>
          </cell>
          <cell r="L145" t="str">
            <v>Business Application</v>
          </cell>
          <cell r="M145" t="str">
            <v>Installed</v>
          </cell>
          <cell r="N145" t="str">
            <v>Operational</v>
          </cell>
          <cell r="O145" t="str">
            <v>Production</v>
          </cell>
          <cell r="P145" t="str">
            <v>be+nl/Data Management NL/Finance &amp; regulatory/Nirvana</v>
          </cell>
        </row>
        <row r="146">
          <cell r="A146" t="str">
            <v>DBNL_DM_FRM</v>
          </cell>
          <cell r="B146" t="str">
            <v>No</v>
          </cell>
          <cell r="C146" t="str">
            <v>Yes</v>
          </cell>
          <cell r="D146" t="str">
            <v>Jack Schilder</v>
          </cell>
          <cell r="E146" t="str">
            <v>Jos Diekman</v>
          </cell>
          <cell r="F146" t="str">
            <v>Adine Wempe Kalff</v>
          </cell>
          <cell r="G146" t="str">
            <v>Dyon Groen in t Wout</v>
          </cell>
          <cell r="H146" t="str">
            <v>Party data</v>
          </cell>
          <cell r="I146" t="str">
            <v>Exchanged across domains</v>
          </cell>
          <cell r="K146" t="str">
            <v>ING Bank Netherlands - Bank</v>
          </cell>
          <cell r="L146" t="str">
            <v>Business Application</v>
          </cell>
          <cell r="M146" t="str">
            <v>Installed</v>
          </cell>
          <cell r="N146" t="str">
            <v>Operational</v>
          </cell>
          <cell r="O146" t="str">
            <v>Production</v>
          </cell>
          <cell r="P146" t="str">
            <v>be+nl/Data Management NL/Core Products/Meraki</v>
          </cell>
        </row>
        <row r="147">
          <cell r="A147" t="str">
            <v>DBNL_DM_INS</v>
          </cell>
          <cell r="B147" t="str">
            <v>No</v>
          </cell>
          <cell r="C147" t="str">
            <v>Yes</v>
          </cell>
          <cell r="D147" t="str">
            <v>Jack Schilder</v>
          </cell>
          <cell r="E147" t="str">
            <v>Jos Diekman</v>
          </cell>
          <cell r="F147" t="str">
            <v>Tribe Insurance</v>
          </cell>
          <cell r="G147" t="str">
            <v>Tim Lebbe / Erik van Beveren</v>
          </cell>
          <cell r="H147" t="str">
            <v>Agreement data</v>
          </cell>
          <cell r="I147" t="str">
            <v>Exchanged across domains</v>
          </cell>
          <cell r="K147" t="str">
            <v>ING Bank Netherlands - Bank</v>
          </cell>
          <cell r="L147" t="str">
            <v>Business Application</v>
          </cell>
          <cell r="M147" t="str">
            <v>Installed</v>
          </cell>
          <cell r="N147" t="str">
            <v>Operational</v>
          </cell>
          <cell r="O147" t="str">
            <v>Production</v>
          </cell>
          <cell r="P147" t="str">
            <v>be+nl/Data Management NL/Core Products/Meraki</v>
          </cell>
        </row>
        <row r="148">
          <cell r="A148" t="str">
            <v>DBNL_DM_KRO</v>
          </cell>
          <cell r="B148" t="str">
            <v>No</v>
          </cell>
          <cell r="C148" t="str">
            <v>Yes</v>
          </cell>
          <cell r="D148" t="str">
            <v>Jack Schilder</v>
          </cell>
          <cell r="E148" t="str">
            <v>Jos Diekman</v>
          </cell>
          <cell r="K148" t="str">
            <v>ING Bank Netherlands - Bank</v>
          </cell>
          <cell r="L148" t="str">
            <v>Business Application</v>
          </cell>
          <cell r="M148" t="str">
            <v>Installed</v>
          </cell>
          <cell r="N148" t="str">
            <v>Operational</v>
          </cell>
          <cell r="O148" t="str">
            <v>Production</v>
          </cell>
          <cell r="P148" t="str">
            <v>be+nl/Data Management NL/KYC/Leopards</v>
          </cell>
        </row>
        <row r="149">
          <cell r="A149" t="str">
            <v>DBNL_DM_KYC</v>
          </cell>
          <cell r="B149" t="str">
            <v>No</v>
          </cell>
          <cell r="C149" t="str">
            <v>Yes</v>
          </cell>
          <cell r="D149" t="str">
            <v>Jack Schilder</v>
          </cell>
          <cell r="E149" t="str">
            <v>Jos Diekman</v>
          </cell>
          <cell r="F149" t="str">
            <v>Matthias Neuner</v>
          </cell>
          <cell r="G149" t="str">
            <v>Edwin de Jager</v>
          </cell>
          <cell r="H149" t="str">
            <v>Data derived by other data users</v>
          </cell>
          <cell r="I149" t="str">
            <v>Exchanged across domains</v>
          </cell>
          <cell r="J149" t="str">
            <v>Party, Product, Agreement data, Transaction data. Also data is "transferred outside ING" via Nifi to GCP. Purpose: Outlier detection on customer behaviour</v>
          </cell>
          <cell r="K149" t="str">
            <v>ING Bank Netherlands - Bank</v>
          </cell>
          <cell r="L149" t="str">
            <v>Business Application</v>
          </cell>
          <cell r="M149" t="str">
            <v>Installed</v>
          </cell>
          <cell r="N149" t="str">
            <v>Operational</v>
          </cell>
          <cell r="O149" t="str">
            <v>Production</v>
          </cell>
          <cell r="P149" t="str">
            <v>be+nl/Data Management NL/KYC/JAGS</v>
          </cell>
        </row>
        <row r="150">
          <cell r="A150" t="str">
            <v>DBNL_DM_MRT</v>
          </cell>
          <cell r="B150" t="str">
            <v>No</v>
          </cell>
          <cell r="C150" t="str">
            <v>Yes</v>
          </cell>
          <cell r="D150" t="str">
            <v>Jack Schilder</v>
          </cell>
          <cell r="E150" t="str">
            <v>Jos Diekman</v>
          </cell>
          <cell r="F150" t="str">
            <v>Folkert van der Ploeg</v>
          </cell>
          <cell r="G150" t="str">
            <v>Multiple DS, main DS: Jochem Kapteijn</v>
          </cell>
          <cell r="H150" t="str">
            <v>Agreement data</v>
          </cell>
          <cell r="I150" t="str">
            <v>Exchanged across domains</v>
          </cell>
          <cell r="K150" t="str">
            <v>ING Bank Netherlands - Bank</v>
          </cell>
          <cell r="L150" t="str">
            <v>Business Application</v>
          </cell>
          <cell r="M150" t="str">
            <v>Installed</v>
          </cell>
          <cell r="N150" t="str">
            <v>Operational</v>
          </cell>
          <cell r="O150" t="str">
            <v>Production</v>
          </cell>
          <cell r="P150" t="str">
            <v>be+nl/Data Management NL/Core Products/Blues Brothers</v>
          </cell>
        </row>
        <row r="151">
          <cell r="A151" t="str">
            <v>DBNL_DM_OCR_P</v>
          </cell>
          <cell r="B151" t="str">
            <v>No</v>
          </cell>
          <cell r="C151" t="str">
            <v>No</v>
          </cell>
          <cell r="D151" t="str">
            <v>Joan de Jong</v>
          </cell>
          <cell r="E151" t="str">
            <v>Joan de Jong</v>
          </cell>
          <cell r="F151" t="str">
            <v>Narjiss Aydoun</v>
          </cell>
          <cell r="G151" t="str">
            <v>Jan Willem Heurter</v>
          </cell>
          <cell r="H151" t="str">
            <v>Transaction data</v>
          </cell>
          <cell r="I151" t="str">
            <v>Exchanged across domains</v>
          </cell>
          <cell r="J151" t="str">
            <v>Datamart, contains no data itself</v>
          </cell>
          <cell r="K151" t="str">
            <v>ING Bank Netherlands - Bank</v>
          </cell>
          <cell r="L151" t="str">
            <v>Business Application</v>
          </cell>
          <cell r="M151" t="str">
            <v>Installed</v>
          </cell>
          <cell r="N151" t="str">
            <v>Operational</v>
          </cell>
          <cell r="O151" t="str">
            <v>Production</v>
          </cell>
          <cell r="P151" t="str">
            <v>be+nl/CoreBanking/RUN DM AC</v>
          </cell>
        </row>
        <row r="152">
          <cell r="A152" t="str">
            <v>DBNL_DM_PAY_P</v>
          </cell>
          <cell r="B152" t="str">
            <v>No</v>
          </cell>
          <cell r="C152" t="str">
            <v>No</v>
          </cell>
          <cell r="D152" t="str">
            <v>Joan de Jong</v>
          </cell>
          <cell r="E152" t="str">
            <v>Joan de Jong</v>
          </cell>
          <cell r="F152" t="str">
            <v>Narjiss Aydoun</v>
          </cell>
          <cell r="G152" t="str">
            <v>Chiel Keijzer</v>
          </cell>
          <cell r="H152" t="str">
            <v>Transaction data</v>
          </cell>
          <cell r="I152" t="str">
            <v>Exchanged across domains</v>
          </cell>
          <cell r="J152" t="str">
            <v>Datamart, contains no data itself</v>
          </cell>
          <cell r="K152" t="str">
            <v>ING Bank Netherlands - Bank</v>
          </cell>
          <cell r="L152" t="str">
            <v>Business Application</v>
          </cell>
          <cell r="M152" t="str">
            <v>Installed</v>
          </cell>
          <cell r="N152" t="str">
            <v>Operational</v>
          </cell>
          <cell r="O152" t="str">
            <v>Production</v>
          </cell>
          <cell r="P152" t="str">
            <v>be+nl/CoreBanking/RUN DM AC</v>
          </cell>
        </row>
        <row r="153">
          <cell r="A153" t="str">
            <v>DBNL_DM_PYS</v>
          </cell>
          <cell r="B153" t="str">
            <v>No</v>
          </cell>
          <cell r="C153" t="str">
            <v>Yes</v>
          </cell>
          <cell r="D153" t="str">
            <v>Jack Schilder</v>
          </cell>
          <cell r="E153" t="str">
            <v>Jos Diekman</v>
          </cell>
          <cell r="F153" t="str">
            <v>Narjiss Aydoun, Guido Bosch</v>
          </cell>
          <cell r="G153" t="str">
            <v>Martijn Greuter, Mark Koord</v>
          </cell>
          <cell r="H153" t="str">
            <v>Transaction data</v>
          </cell>
          <cell r="I153" t="str">
            <v>Exchanged across domains</v>
          </cell>
          <cell r="J153" t="str">
            <v>Also data is "transferred outside ING" via DDP. Purpose: reconciliation by DUCO</v>
          </cell>
          <cell r="K153" t="str">
            <v>ING Bank Netherlands - Bank</v>
          </cell>
          <cell r="L153" t="str">
            <v>Business Application</v>
          </cell>
          <cell r="M153" t="str">
            <v>Installed</v>
          </cell>
          <cell r="N153" t="str">
            <v>Operational</v>
          </cell>
          <cell r="O153" t="str">
            <v>Production</v>
          </cell>
          <cell r="P153" t="str">
            <v>be+nl/Data Management NL/KYC/JAGS</v>
          </cell>
        </row>
        <row r="154">
          <cell r="A154" t="str">
            <v>DBNL_DM_RRP</v>
          </cell>
          <cell r="B154" t="str">
            <v>No</v>
          </cell>
          <cell r="C154" t="str">
            <v>Yes</v>
          </cell>
          <cell r="D154" t="str">
            <v>Jack Schilder</v>
          </cell>
          <cell r="E154" t="str">
            <v>Jos Diekman</v>
          </cell>
          <cell r="F154" t="str">
            <v>multiple</v>
          </cell>
          <cell r="G154" t="str">
            <v>multiple</v>
          </cell>
          <cell r="H154" t="str">
            <v>multiple</v>
          </cell>
          <cell r="I154" t="str">
            <v>Exchanged across domains</v>
          </cell>
          <cell r="J154" t="str">
            <v>Party Data, Transaction Data</v>
          </cell>
          <cell r="K154" t="str">
            <v>ING Bank Netherlands - Bank</v>
          </cell>
          <cell r="L154" t="str">
            <v>Business Application</v>
          </cell>
          <cell r="M154" t="str">
            <v>Installed</v>
          </cell>
          <cell r="N154" t="str">
            <v>Operational</v>
          </cell>
          <cell r="O154" t="str">
            <v>Production</v>
          </cell>
          <cell r="P154" t="str">
            <v>be+nl/Data Management NL/KYC/VALYRIANS</v>
          </cell>
        </row>
        <row r="155">
          <cell r="A155" t="str">
            <v>DBNL_DM_RTI</v>
          </cell>
          <cell r="B155" t="str">
            <v>No</v>
          </cell>
          <cell r="C155" t="str">
            <v>Yes</v>
          </cell>
          <cell r="D155" t="str">
            <v>Jack Schilder</v>
          </cell>
          <cell r="E155" t="str">
            <v>Kasper Melinga</v>
          </cell>
          <cell r="F155" t="str">
            <v xml:space="preserve">Deus flow: Karl Van Valckenborgh
PerfDB: Cornelia Coman, Tribe Lead Consumer Loans </v>
          </cell>
          <cell r="G155" t="str">
            <v>Deus flow: May Bollaert 
Perfdb flow: Klaas van der Veen</v>
          </cell>
          <cell r="H155" t="str">
            <v>Data derived by Risk</v>
          </cell>
          <cell r="I155" t="str">
            <v>Exchanged across domains</v>
          </cell>
          <cell r="J155" t="str">
            <v>Several flows in system, flows to different consumers. Flows do contain logic. Owned by multiple squads</v>
          </cell>
          <cell r="K155" t="str">
            <v>ING Bank Netherlands - Bank</v>
          </cell>
          <cell r="L155" t="str">
            <v>Business Application</v>
          </cell>
          <cell r="M155" t="str">
            <v>Installed</v>
          </cell>
          <cell r="N155" t="str">
            <v>Operational</v>
          </cell>
          <cell r="O155" t="str">
            <v>Production</v>
          </cell>
          <cell r="P155" t="str">
            <v>be+nl/Data Management NL/Finance &amp; regulatory/DIRAC</v>
          </cell>
        </row>
        <row r="156">
          <cell r="A156" t="str">
            <v>DBNL_DM_SAL</v>
          </cell>
          <cell r="B156" t="str">
            <v>No</v>
          </cell>
          <cell r="C156" t="str">
            <v>Yes</v>
          </cell>
          <cell r="D156" t="str">
            <v>Jack Schilder</v>
          </cell>
          <cell r="E156" t="str">
            <v>Jos Diekman</v>
          </cell>
          <cell r="G156" t="str">
            <v>multiple DS: Dieter de Coninck, Marc Robertson, Alice Gaillard</v>
          </cell>
          <cell r="I156" t="str">
            <v>Exchanged across domains</v>
          </cell>
          <cell r="K156" t="str">
            <v>ING Bank Netherlands - Bank</v>
          </cell>
          <cell r="L156" t="str">
            <v>Business Application</v>
          </cell>
          <cell r="M156" t="str">
            <v>Installed</v>
          </cell>
          <cell r="N156" t="str">
            <v>Operational</v>
          </cell>
          <cell r="O156" t="str">
            <v>Production</v>
          </cell>
          <cell r="P156" t="str">
            <v>be+nl/Data Management NL/InteractING/Flying Dutchman</v>
          </cell>
        </row>
        <row r="157">
          <cell r="A157" t="str">
            <v>DBNL_DM_SBC</v>
          </cell>
          <cell r="B157" t="str">
            <v>No</v>
          </cell>
          <cell r="C157" t="str">
            <v>Yes</v>
          </cell>
          <cell r="D157" t="str">
            <v>Jos Klompe</v>
          </cell>
          <cell r="E157" t="str">
            <v>Sven Schenkel</v>
          </cell>
          <cell r="K157" t="str">
            <v>ING Bank Netherlands - Bank</v>
          </cell>
          <cell r="L157" t="str">
            <v>Business Application</v>
          </cell>
          <cell r="M157" t="str">
            <v>Installed</v>
          </cell>
          <cell r="N157" t="str">
            <v>Operational</v>
          </cell>
          <cell r="O157" t="str">
            <v>Production</v>
          </cell>
          <cell r="P157" t="str">
            <v>be+nl/Digital Business Banking/CD-NL/klantoverzichten</v>
          </cell>
        </row>
        <row r="158">
          <cell r="A158" t="str">
            <v>DBNL_DM_SBV</v>
          </cell>
          <cell r="B158" t="str">
            <v>No</v>
          </cell>
          <cell r="C158" t="str">
            <v>Yes</v>
          </cell>
          <cell r="D158" t="str">
            <v>Jos Klompe</v>
          </cell>
          <cell r="E158" t="str">
            <v>Sven Schenkel</v>
          </cell>
          <cell r="K158" t="str">
            <v>ING Bank Netherlands - Bank</v>
          </cell>
          <cell r="L158" t="str">
            <v>Business Application</v>
          </cell>
          <cell r="M158" t="str">
            <v>Installed</v>
          </cell>
          <cell r="N158" t="str">
            <v>Operational</v>
          </cell>
          <cell r="O158" t="str">
            <v>Production</v>
          </cell>
          <cell r="P158" t="str">
            <v>be+nl/Digital Business Banking/CD-NL/klantoverzichten</v>
          </cell>
        </row>
        <row r="159">
          <cell r="A159" t="str">
            <v>DBNL_DM_VIA</v>
          </cell>
          <cell r="B159" t="str">
            <v>No</v>
          </cell>
          <cell r="C159" t="str">
            <v>Yes</v>
          </cell>
          <cell r="D159" t="str">
            <v>Jos Klompe</v>
          </cell>
          <cell r="E159" t="str">
            <v>Sven Schenkel</v>
          </cell>
          <cell r="K159" t="str">
            <v>ING Bank Netherlands - Bank</v>
          </cell>
          <cell r="L159" t="str">
            <v>Business Application</v>
          </cell>
          <cell r="M159" t="str">
            <v>Installed</v>
          </cell>
          <cell r="N159" t="str">
            <v>Operational</v>
          </cell>
          <cell r="O159" t="str">
            <v>Production</v>
          </cell>
          <cell r="P159" t="str">
            <v>be+nl/Digital Business Banking/CD-NL/klantoverzichten</v>
          </cell>
        </row>
        <row r="160">
          <cell r="A160" t="str">
            <v>DBNL_DM_VTB</v>
          </cell>
          <cell r="B160" t="str">
            <v>No</v>
          </cell>
          <cell r="C160" t="str">
            <v>Yes</v>
          </cell>
          <cell r="D160" t="str">
            <v>Jack Schilder</v>
          </cell>
          <cell r="E160" t="str">
            <v>Jos Diekman</v>
          </cell>
          <cell r="K160" t="str">
            <v>ING Bank Netherlands - Bank</v>
          </cell>
          <cell r="L160" t="str">
            <v>Business Application</v>
          </cell>
          <cell r="M160" t="str">
            <v>Installed</v>
          </cell>
          <cell r="N160" t="str">
            <v>Operational</v>
          </cell>
          <cell r="O160" t="str">
            <v>Production</v>
          </cell>
          <cell r="P160" t="str">
            <v>be+nl/Data Management BE/Business Banking/dEUS</v>
          </cell>
        </row>
        <row r="161">
          <cell r="A161" t="str">
            <v>DBNL_DM_VTX</v>
          </cell>
          <cell r="B161" t="str">
            <v>No</v>
          </cell>
          <cell r="C161" t="str">
            <v>Yes</v>
          </cell>
          <cell r="D161" t="str">
            <v>Jack Schilder</v>
          </cell>
          <cell r="E161" t="str">
            <v>Jos Diekman</v>
          </cell>
          <cell r="K161" t="str">
            <v>ING Bank Netherlands - Bank</v>
          </cell>
          <cell r="L161" t="str">
            <v>Business Application</v>
          </cell>
          <cell r="M161" t="str">
            <v>Installed</v>
          </cell>
          <cell r="N161" t="str">
            <v>Operational</v>
          </cell>
          <cell r="O161" t="str">
            <v>Production</v>
          </cell>
          <cell r="P161" t="str">
            <v>be+nl/Data Management BE/Business Banking/dEUS</v>
          </cell>
        </row>
        <row r="162">
          <cell r="A162" t="str">
            <v>DBNL_DM_XAM_P</v>
          </cell>
          <cell r="B162" t="str">
            <v>No</v>
          </cell>
          <cell r="C162" t="str">
            <v>No</v>
          </cell>
          <cell r="D162" t="str">
            <v>Joan de Jong</v>
          </cell>
          <cell r="E162" t="str">
            <v>Joan de Jong</v>
          </cell>
          <cell r="F162" t="str">
            <v>Narjiss Aydoun</v>
          </cell>
          <cell r="G162" t="str">
            <v>Martijn Greuter</v>
          </cell>
          <cell r="H162" t="str">
            <v>Transaction data</v>
          </cell>
          <cell r="I162" t="str">
            <v>Exchanged across domains</v>
          </cell>
          <cell r="J162" t="str">
            <v>Datamart, contains no data itself</v>
          </cell>
          <cell r="K162" t="str">
            <v>ING Bank Netherlands - Bank</v>
          </cell>
          <cell r="L162" t="str">
            <v>Business Application</v>
          </cell>
          <cell r="M162" t="str">
            <v>Installed</v>
          </cell>
          <cell r="N162" t="str">
            <v>Operational</v>
          </cell>
          <cell r="O162" t="str">
            <v>Production</v>
          </cell>
          <cell r="P162" t="str">
            <v>be+nl/CoreBanking/RUN DM AC</v>
          </cell>
        </row>
        <row r="163">
          <cell r="A163" t="str">
            <v>DBNL_IS_ACS_P</v>
          </cell>
          <cell r="B163" t="str">
            <v>No</v>
          </cell>
          <cell r="C163" t="str">
            <v>Yes</v>
          </cell>
          <cell r="D163" t="str">
            <v>Jack Schilder</v>
          </cell>
          <cell r="E163" t="str">
            <v>Jos Diekman</v>
          </cell>
          <cell r="K163" t="str">
            <v>ING Bank Netherlands - Bank</v>
          </cell>
          <cell r="L163" t="str">
            <v>Business Application</v>
          </cell>
          <cell r="M163" t="str">
            <v>Installed</v>
          </cell>
          <cell r="N163" t="str">
            <v>Operational</v>
          </cell>
          <cell r="O163" t="str">
            <v>Production</v>
          </cell>
          <cell r="P163" t="str">
            <v>be+nl/Data Management BE/Retail Banking/The Gryphons</v>
          </cell>
        </row>
        <row r="164">
          <cell r="A164" t="str">
            <v>DBNL_IS_BAS</v>
          </cell>
          <cell r="B164" t="str">
            <v>No</v>
          </cell>
          <cell r="C164" t="str">
            <v>Yes</v>
          </cell>
          <cell r="D164" t="str">
            <v>Jack Schilder</v>
          </cell>
          <cell r="E164" t="str">
            <v>Jos Diekman</v>
          </cell>
          <cell r="F164" t="str">
            <v xml:space="preserve">Aydoun, N. (Narjiss) </v>
          </cell>
          <cell r="G164" t="str">
            <v xml:space="preserve"> Schoehuijs, J. (Jessica)</v>
          </cell>
          <cell r="H164" t="str">
            <v>multiple</v>
          </cell>
          <cell r="I164" t="str">
            <v>Exchanged across domains</v>
          </cell>
          <cell r="J164" t="str">
            <v>Agreement Data, transaction data</v>
          </cell>
          <cell r="K164" t="str">
            <v>ING Bank Netherlands - Bank</v>
          </cell>
          <cell r="L164" t="str">
            <v>Business Application</v>
          </cell>
          <cell r="M164" t="str">
            <v>Installed</v>
          </cell>
          <cell r="N164" t="str">
            <v>Operational</v>
          </cell>
          <cell r="O164" t="str">
            <v>Production</v>
          </cell>
          <cell r="P164" t="str">
            <v>be+nl/Data Management NL/KYC/VALYRIANS</v>
          </cell>
        </row>
        <row r="165">
          <cell r="A165" t="str">
            <v>DBNL_IS_CCD</v>
          </cell>
          <cell r="B165" t="str">
            <v>No</v>
          </cell>
          <cell r="C165" t="str">
            <v>Yes</v>
          </cell>
          <cell r="D165" t="str">
            <v>Jack Schilder</v>
          </cell>
          <cell r="E165" t="str">
            <v>Jos Diekman</v>
          </cell>
          <cell r="F165" t="str">
            <v xml:space="preserve">Aydoun, N. (Narjiss) </v>
          </cell>
          <cell r="G165" t="str">
            <v>multiple</v>
          </cell>
          <cell r="H165" t="str">
            <v>multiple</v>
          </cell>
          <cell r="I165" t="str">
            <v>multiple</v>
          </cell>
          <cell r="J165" t="str">
            <v>Agreement Data, transaction data</v>
          </cell>
          <cell r="K165" t="str">
            <v>ING Bank Netherlands - Bank</v>
          </cell>
          <cell r="L165" t="str">
            <v>Business Application</v>
          </cell>
          <cell r="M165" t="str">
            <v>Installed</v>
          </cell>
          <cell r="N165" t="str">
            <v>Operational</v>
          </cell>
          <cell r="O165" t="str">
            <v>Production</v>
          </cell>
          <cell r="P165" t="str">
            <v>be+nl/Data Management NL/KYC/VALYRIANS</v>
          </cell>
        </row>
        <row r="166">
          <cell r="A166" t="str">
            <v>DBNL_IS_CHV</v>
          </cell>
          <cell r="B166" t="str">
            <v>No</v>
          </cell>
          <cell r="D166" t="str">
            <v>Jack Schilder</v>
          </cell>
          <cell r="E166" t="str">
            <v>Jinto Jose</v>
          </cell>
          <cell r="G166" t="str">
            <v>Pettie Booji, Arjen van den Broek, Gregory Beirens</v>
          </cell>
          <cell r="K166" t="str">
            <v>ING Bank Netherlands - Bank</v>
          </cell>
          <cell r="L166" t="str">
            <v>Business Application</v>
          </cell>
          <cell r="M166" t="str">
            <v>Installed</v>
          </cell>
          <cell r="N166" t="str">
            <v>Operational</v>
          </cell>
          <cell r="O166" t="str">
            <v>Production</v>
          </cell>
          <cell r="P166" t="str">
            <v>be+nl/Data Management NL/InteractING/All Blacks</v>
          </cell>
        </row>
        <row r="167">
          <cell r="A167" t="str">
            <v>DBNL_IS_CRB</v>
          </cell>
          <cell r="B167" t="str">
            <v>No</v>
          </cell>
          <cell r="C167" t="str">
            <v>Yes</v>
          </cell>
          <cell r="D167" t="str">
            <v>Jack Schilder</v>
          </cell>
          <cell r="E167" t="str">
            <v>Jos Diekman</v>
          </cell>
          <cell r="F167" t="str">
            <v>Narjiss Aydoun, Guido Bosch</v>
          </cell>
          <cell r="G167" t="str">
            <v>Leone Broekema, Martijn Greuter, Gertjan Reinders,  Wouter van Horssen, Morad Chekchar</v>
          </cell>
          <cell r="H167" t="str">
            <v>Transaction data</v>
          </cell>
          <cell r="I167" t="str">
            <v>Exchanged across domains</v>
          </cell>
          <cell r="J167" t="str">
            <v>Check here for details on SOR level</v>
          </cell>
          <cell r="K167" t="str">
            <v>ING Bank Netherlands - Bank</v>
          </cell>
          <cell r="L167" t="str">
            <v>Business Application</v>
          </cell>
          <cell r="M167" t="str">
            <v>Installed</v>
          </cell>
          <cell r="N167" t="str">
            <v>Operational</v>
          </cell>
          <cell r="O167" t="str">
            <v>Production</v>
          </cell>
          <cell r="P167" t="str">
            <v>be+nl/Data Management NL/KYC/JAGS</v>
          </cell>
        </row>
        <row r="168">
          <cell r="A168" t="str">
            <v>DBNL_IS_CRM</v>
          </cell>
          <cell r="B168" t="str">
            <v>No</v>
          </cell>
          <cell r="C168" t="str">
            <v>Yes</v>
          </cell>
          <cell r="D168" t="str">
            <v>Jack Schilder</v>
          </cell>
          <cell r="E168" t="str">
            <v>Jos Diekman</v>
          </cell>
          <cell r="K168" t="str">
            <v>ING Bank Netherlands - Bank</v>
          </cell>
          <cell r="L168" t="str">
            <v>Business Application</v>
          </cell>
          <cell r="M168" t="str">
            <v>Installed</v>
          </cell>
          <cell r="N168" t="str">
            <v>Operational</v>
          </cell>
          <cell r="O168" t="str">
            <v>Production</v>
          </cell>
          <cell r="P168" t="str">
            <v>be+nl/Data Management BE/Business Banking/dEUS</v>
          </cell>
        </row>
        <row r="169">
          <cell r="A169" t="str">
            <v>DBNL_IS_CRP</v>
          </cell>
          <cell r="B169" t="str">
            <v>No</v>
          </cell>
          <cell r="C169" t="str">
            <v>Yes</v>
          </cell>
          <cell r="D169" t="str">
            <v>Jack Schilder</v>
          </cell>
          <cell r="E169" t="str">
            <v>Jos Diekman</v>
          </cell>
          <cell r="F169" t="str">
            <v>Narjiss Aydoun‎</v>
          </cell>
          <cell r="G169" t="str">
            <v>Jan Willem Heurter, Maarten van Gessel</v>
          </cell>
          <cell r="H169" t="str">
            <v>Transaction data</v>
          </cell>
          <cell r="I169" t="str">
            <v>Exchanged across domains</v>
          </cell>
          <cell r="J169" t="str">
            <v>Check here for details on SOR level</v>
          </cell>
          <cell r="K169" t="str">
            <v>ING Bank Netherlands - Bank</v>
          </cell>
          <cell r="L169" t="str">
            <v>Business Application</v>
          </cell>
          <cell r="M169" t="str">
            <v>Installed</v>
          </cell>
          <cell r="N169" t="str">
            <v>Operational</v>
          </cell>
          <cell r="O169" t="str">
            <v>Production</v>
          </cell>
          <cell r="P169" t="str">
            <v>be+nl/Data Management NL/KYC/JAGS</v>
          </cell>
        </row>
        <row r="170">
          <cell r="A170" t="str">
            <v>DBNL_IS_CSH</v>
          </cell>
          <cell r="B170" t="str">
            <v>No</v>
          </cell>
          <cell r="C170" t="str">
            <v>Yes</v>
          </cell>
          <cell r="D170" t="str">
            <v>Jack Schilder</v>
          </cell>
          <cell r="E170" t="str">
            <v>Jos Diekman</v>
          </cell>
          <cell r="F170" t="str">
            <v>Narjiss Aydoun</v>
          </cell>
          <cell r="G170" t="str">
            <v>‎‪Priscilla Pelser</v>
          </cell>
          <cell r="H170" t="str">
            <v>Transaction data</v>
          </cell>
          <cell r="I170" t="str">
            <v>Exchanged across domains</v>
          </cell>
          <cell r="J170" t="str">
            <v>Check here for details on SOR level</v>
          </cell>
          <cell r="K170" t="str">
            <v>ING Bank Netherlands - Bank</v>
          </cell>
          <cell r="L170" t="str">
            <v>Business Application</v>
          </cell>
          <cell r="M170" t="str">
            <v>Installed</v>
          </cell>
          <cell r="N170" t="str">
            <v>Operational</v>
          </cell>
          <cell r="O170" t="str">
            <v>Production</v>
          </cell>
          <cell r="P170" t="str">
            <v>be+nl/Data Management NL/KYC/JAGS</v>
          </cell>
        </row>
        <row r="171">
          <cell r="A171" t="str">
            <v>DBNL_IS_IAM</v>
          </cell>
          <cell r="B171" t="str">
            <v>No</v>
          </cell>
          <cell r="C171" t="str">
            <v>Yes</v>
          </cell>
          <cell r="D171" t="str">
            <v>Jack Schilder</v>
          </cell>
          <cell r="E171" t="str">
            <v>Jos Diekman</v>
          </cell>
          <cell r="G171" t="str">
            <v>Athanassios Drougas, Laurens Pool, Arjan van de Broek</v>
          </cell>
          <cell r="H171" t="str">
            <v>Party data</v>
          </cell>
          <cell r="I171" t="str">
            <v>Exchanged across domains</v>
          </cell>
          <cell r="K171" t="str">
            <v>ING Bank Netherlands - Bank</v>
          </cell>
          <cell r="L171" t="str">
            <v>Business Application</v>
          </cell>
          <cell r="M171" t="str">
            <v>Installed</v>
          </cell>
          <cell r="N171" t="str">
            <v>Operational</v>
          </cell>
          <cell r="O171" t="str">
            <v>Production</v>
          </cell>
          <cell r="P171" t="str">
            <v>be+nl/Data Management NL/Core Products/Meraki</v>
          </cell>
        </row>
        <row r="172">
          <cell r="A172" t="str">
            <v>DBNL_IS_INS</v>
          </cell>
          <cell r="B172" t="str">
            <v>No</v>
          </cell>
          <cell r="C172" t="str">
            <v>Yes</v>
          </cell>
          <cell r="D172" t="str">
            <v>Jack Schilder</v>
          </cell>
          <cell r="E172" t="str">
            <v>Jos Diekman</v>
          </cell>
          <cell r="F172" t="str">
            <v>Tribe Insurance</v>
          </cell>
          <cell r="G172" t="str">
            <v>Tim Lebbe / Erik van Beveren</v>
          </cell>
          <cell r="H172" t="str">
            <v>Agreement data</v>
          </cell>
          <cell r="I172" t="str">
            <v>Exchanged across domains</v>
          </cell>
          <cell r="K172" t="str">
            <v>ING Bank Netherlands - Bank</v>
          </cell>
          <cell r="L172" t="str">
            <v>Business Application</v>
          </cell>
          <cell r="M172" t="str">
            <v>Installed</v>
          </cell>
          <cell r="N172" t="str">
            <v>Operational</v>
          </cell>
          <cell r="O172" t="str">
            <v>Production</v>
          </cell>
          <cell r="P172" t="str">
            <v>be+nl/Data Management NL/Core Products/Meraki</v>
          </cell>
        </row>
        <row r="173">
          <cell r="A173" t="str">
            <v>DBNL_IS_MCA</v>
          </cell>
          <cell r="B173" t="str">
            <v>No</v>
          </cell>
          <cell r="C173" t="str">
            <v>Yes</v>
          </cell>
          <cell r="D173" t="str">
            <v>Jack Schilder</v>
          </cell>
          <cell r="E173" t="str">
            <v>Jos Diekman</v>
          </cell>
          <cell r="G173" t="str">
            <v>multiple DS: Toon van der Einde,Koole, M.W. (Maurits)</v>
          </cell>
          <cell r="I173" t="str">
            <v>Exchanged across domains</v>
          </cell>
          <cell r="K173" t="str">
            <v>ING Bank Netherlands - Bank</v>
          </cell>
          <cell r="L173" t="str">
            <v>Business Application</v>
          </cell>
          <cell r="M173" t="str">
            <v>Installed</v>
          </cell>
          <cell r="N173" t="str">
            <v>Operational</v>
          </cell>
          <cell r="O173" t="str">
            <v>Production</v>
          </cell>
          <cell r="P173" t="str">
            <v>be+nl/Data Management NL/InteractING/Flying Dutchman</v>
          </cell>
        </row>
        <row r="174">
          <cell r="A174" t="str">
            <v>DBNL_IS_MKD</v>
          </cell>
          <cell r="B174" t="str">
            <v>No</v>
          </cell>
          <cell r="C174" t="str">
            <v>Yes</v>
          </cell>
          <cell r="D174" t="str">
            <v>Jack Schilder</v>
          </cell>
          <cell r="E174" t="str">
            <v>Kasper Melinga</v>
          </cell>
          <cell r="F174" t="str">
            <v xml:space="preserve">GMDB/ Danny Nijhuis </v>
          </cell>
          <cell r="G174" t="str">
            <v>Reinder Willem Hoiting</v>
          </cell>
          <cell r="H174" t="str">
            <v>Data derived by Risk</v>
          </cell>
          <cell r="I174" t="str">
            <v>Kept in own tribe</v>
          </cell>
          <cell r="J174" t="str">
            <v>Data from Wholesale banking</v>
          </cell>
          <cell r="K174" t="str">
            <v>ING Bank Netherlands - Bank</v>
          </cell>
          <cell r="L174" t="str">
            <v>Business Application</v>
          </cell>
          <cell r="M174" t="str">
            <v>Installed</v>
          </cell>
          <cell r="N174" t="str">
            <v>Operational</v>
          </cell>
          <cell r="O174" t="str">
            <v>Production</v>
          </cell>
          <cell r="P174" t="str">
            <v>be+nl/Data Management NL/Finance &amp; regulatory/DIRAC</v>
          </cell>
        </row>
        <row r="175">
          <cell r="A175" t="str">
            <v>DBNL_IS_MRT</v>
          </cell>
          <cell r="B175" t="str">
            <v>No</v>
          </cell>
          <cell r="C175" t="str">
            <v>Yes</v>
          </cell>
          <cell r="D175" t="str">
            <v>Jack Schilder</v>
          </cell>
          <cell r="E175" t="str">
            <v>Jos Diekman</v>
          </cell>
          <cell r="F175" t="str">
            <v>Folkert van der Ploeg</v>
          </cell>
          <cell r="G175" t="str">
            <v>Multiple DS, main DS: Jochem Kapteijn</v>
          </cell>
          <cell r="H175" t="str">
            <v>Agreement data</v>
          </cell>
          <cell r="I175" t="str">
            <v>Exchanged across domains</v>
          </cell>
          <cell r="K175" t="str">
            <v>ING Bank Netherlands - Bank</v>
          </cell>
          <cell r="L175" t="str">
            <v>Business Application</v>
          </cell>
          <cell r="M175" t="str">
            <v>Installed</v>
          </cell>
          <cell r="N175" t="str">
            <v>Operational</v>
          </cell>
          <cell r="O175" t="str">
            <v>Production</v>
          </cell>
          <cell r="P175" t="str">
            <v>be+nl/Data Management NL/Core Products/Blues Brothers</v>
          </cell>
        </row>
        <row r="176">
          <cell r="A176" t="str">
            <v>DBNL_IS_OCH</v>
          </cell>
          <cell r="B176" t="str">
            <v>No</v>
          </cell>
          <cell r="C176" t="str">
            <v>Yes</v>
          </cell>
          <cell r="D176" t="str">
            <v>Jack Schilder</v>
          </cell>
          <cell r="E176" t="str">
            <v>Jinto Jose</v>
          </cell>
          <cell r="G176" t="str">
            <v>Joeri van Raalte </v>
          </cell>
          <cell r="I176" t="str">
            <v>Exchanged across domains</v>
          </cell>
          <cell r="K176" t="str">
            <v>ING Bank Netherlands - Bank</v>
          </cell>
          <cell r="L176" t="str">
            <v>Business Application</v>
          </cell>
          <cell r="M176" t="str">
            <v>Installed</v>
          </cell>
          <cell r="N176" t="str">
            <v>Operational</v>
          </cell>
          <cell r="O176" t="str">
            <v>Production</v>
          </cell>
          <cell r="P176" t="str">
            <v>be+nl/Data Management NL/InteractING/Artemis</v>
          </cell>
        </row>
        <row r="177">
          <cell r="A177" t="str">
            <v>DBNL_IS_PPA</v>
          </cell>
          <cell r="B177" t="str">
            <v>No</v>
          </cell>
          <cell r="C177" t="str">
            <v>Yes</v>
          </cell>
          <cell r="D177" t="str">
            <v>Jack Schilder</v>
          </cell>
          <cell r="E177" t="str">
            <v>Jos Diekman</v>
          </cell>
          <cell r="F177" t="str">
            <v>Adam Walendziewski (NL)
Johan Van Assche (BE)</v>
          </cell>
          <cell r="G177" t="str">
            <v>Ariane Swets (NL)
Stijn De Brabander (BE)</v>
          </cell>
          <cell r="H177" t="str">
            <v>Party data</v>
          </cell>
          <cell r="I177" t="str">
            <v>Exchanged across domains</v>
          </cell>
          <cell r="J177" t="str">
            <v xml:space="preserve">Party, Product, Agreement data, Transaction data. </v>
          </cell>
          <cell r="K177" t="str">
            <v>ING Bank Netherlands - Bank</v>
          </cell>
          <cell r="L177" t="str">
            <v>Business Application</v>
          </cell>
          <cell r="M177" t="str">
            <v>Installed</v>
          </cell>
          <cell r="N177" t="str">
            <v>Operational</v>
          </cell>
          <cell r="O177" t="str">
            <v>Production</v>
          </cell>
          <cell r="P177" t="str">
            <v>be+nl/Data Management NL/KYC/Leopards</v>
          </cell>
        </row>
        <row r="178">
          <cell r="A178" t="str">
            <v>DBNL_IS_SAL</v>
          </cell>
          <cell r="B178" t="str">
            <v>No</v>
          </cell>
          <cell r="C178" t="str">
            <v>Yes</v>
          </cell>
          <cell r="D178" t="str">
            <v>Jack Schilder</v>
          </cell>
          <cell r="E178" t="str">
            <v>Jos Diekman</v>
          </cell>
          <cell r="G178" t="str">
            <v>Multiple DS: Dieter de Coninck, Marc Robertson, Alice Gaillard</v>
          </cell>
          <cell r="I178" t="str">
            <v>Exchanged across domains</v>
          </cell>
          <cell r="K178" t="str">
            <v>ING Bank Netherlands - Bank</v>
          </cell>
          <cell r="L178" t="str">
            <v>Business Application</v>
          </cell>
          <cell r="M178" t="str">
            <v>Installed</v>
          </cell>
          <cell r="N178" t="str">
            <v>Operational</v>
          </cell>
          <cell r="O178" t="str">
            <v>Production</v>
          </cell>
          <cell r="P178" t="str">
            <v>be+nl/Data Management NL/InteractING/Flying Dutchman</v>
          </cell>
        </row>
        <row r="179">
          <cell r="A179" t="str">
            <v>DBNL_IS_SOL</v>
          </cell>
          <cell r="B179" t="str">
            <v>No</v>
          </cell>
          <cell r="C179" t="str">
            <v>Yes</v>
          </cell>
          <cell r="D179" t="str">
            <v>Jack Schilder</v>
          </cell>
          <cell r="E179" t="str">
            <v>Kasper Melinga</v>
          </cell>
          <cell r="F179" t="str">
            <v xml:space="preserve">Cornelia Coman, Tribe Lead Consumer Loans </v>
          </cell>
          <cell r="G179" t="str">
            <v>?</v>
          </cell>
          <cell r="H179" t="str">
            <v>Data derived by Risk</v>
          </cell>
          <cell r="I179" t="str">
            <v>Exchanged across domains</v>
          </cell>
          <cell r="J179" t="str">
            <v>IS-SOL stores data from the PCM System (Premium Campaign Management) and from the Legolend system. PCM is the target platform for all campaigns with a premium within ING. Legolend is the credit score engine for consumer lending. The loan application systems for consumer loans (PLOS), Request database (Credit Cards) and limits on current accounts (?) consult Legolend to get approval on a loan application.  The Information Store is only accessable via NPA's for providing data to Datamarts.</v>
          </cell>
          <cell r="K179" t="str">
            <v>ING Bank Netherlands - Bank</v>
          </cell>
          <cell r="L179" t="str">
            <v>Business Application</v>
          </cell>
          <cell r="M179" t="str">
            <v>Installed</v>
          </cell>
          <cell r="N179" t="str">
            <v>Operational</v>
          </cell>
          <cell r="O179" t="str">
            <v>Production</v>
          </cell>
          <cell r="P179" t="str">
            <v>be+nl/Data Management NL/Finance &amp; regulatory/DIRAC</v>
          </cell>
        </row>
        <row r="180">
          <cell r="A180" t="str">
            <v>DBNL_IS_WBS</v>
          </cell>
          <cell r="B180" t="str">
            <v>No</v>
          </cell>
          <cell r="C180" t="str">
            <v>Yes</v>
          </cell>
          <cell r="D180" t="str">
            <v>Jack Schilder</v>
          </cell>
          <cell r="E180" t="str">
            <v>Jos Diekman</v>
          </cell>
          <cell r="F180" t="str">
            <v>Dennis Rijksen (CDO Wholesale Banking, Mandated Data Distributor on behalf of WB Data Owners)</v>
          </cell>
          <cell r="G180" t="str">
            <v>Frederike Esveld, Harro Prins</v>
          </cell>
          <cell r="H180" t="str">
            <v>Transaction data</v>
          </cell>
          <cell r="I180" t="str">
            <v>Exchanged across domains</v>
          </cell>
          <cell r="J180" t="str">
            <v>Check here for details on SOR level</v>
          </cell>
          <cell r="K180" t="str">
            <v>ING Bank Netherlands - Bank</v>
          </cell>
          <cell r="L180" t="str">
            <v>Business Application</v>
          </cell>
          <cell r="M180" t="str">
            <v>Installed</v>
          </cell>
          <cell r="N180" t="str">
            <v>Operational</v>
          </cell>
          <cell r="O180" t="str">
            <v>Production</v>
          </cell>
          <cell r="P180" t="str">
            <v>be+nl/Data Management NL/KYC/JAGS</v>
          </cell>
        </row>
        <row r="181">
          <cell r="A181" t="str">
            <v>DBNL_OS_FRM</v>
          </cell>
          <cell r="B181" t="str">
            <v>No</v>
          </cell>
          <cell r="C181" t="str">
            <v>Yes</v>
          </cell>
          <cell r="D181" t="str">
            <v>Jack Schilder</v>
          </cell>
          <cell r="E181" t="str">
            <v>Jos Diekman</v>
          </cell>
          <cell r="F181" t="str">
            <v>Adine Wempe Kalff</v>
          </cell>
          <cell r="G181" t="str">
            <v>Dyon Groen in t Wout</v>
          </cell>
          <cell r="H181" t="str">
            <v>Party data</v>
          </cell>
          <cell r="I181" t="str">
            <v>Exchanged across domains</v>
          </cell>
          <cell r="K181" t="str">
            <v>ING Bank Netherlands - Bank</v>
          </cell>
          <cell r="L181" t="str">
            <v>Business Application</v>
          </cell>
          <cell r="M181" t="str">
            <v>Installed</v>
          </cell>
          <cell r="N181" t="str">
            <v>Operational</v>
          </cell>
          <cell r="O181" t="str">
            <v>Production</v>
          </cell>
          <cell r="P181" t="str">
            <v>be+nl/Data Management NL/Core Products/Meraki</v>
          </cell>
        </row>
        <row r="182">
          <cell r="A182" t="str">
            <v>DBNL_OS_MED</v>
          </cell>
          <cell r="B182" t="str">
            <v>No</v>
          </cell>
          <cell r="C182" t="str">
            <v>Yes</v>
          </cell>
          <cell r="D182" t="str">
            <v>Jack Schilder</v>
          </cell>
          <cell r="E182" t="str">
            <v>Kasper Melinga</v>
          </cell>
          <cell r="F182" t="str">
            <v>DS&amp;CI/UDS  - Lakeman-Braas, A.M. (Anna)
Mortgages NL - Folkert van der Ploeg</v>
          </cell>
          <cell r="G182" t="str">
            <v>Marcel Koot/Nico de Vries</v>
          </cell>
          <cell r="H182" t="str">
            <v>Data derived by other data users</v>
          </cell>
          <cell r="I182" t="str">
            <v>Kept in own tribe</v>
          </cell>
          <cell r="J182" t="str">
            <v>Contains GEO data with value of houses, all 3rd party data (kadaster...)</v>
          </cell>
          <cell r="K182" t="str">
            <v>ING Bank Netherlands - Bank</v>
          </cell>
          <cell r="L182" t="str">
            <v>Business Application</v>
          </cell>
          <cell r="M182" t="str">
            <v>Installed</v>
          </cell>
          <cell r="N182" t="str">
            <v>Operational</v>
          </cell>
          <cell r="O182" t="str">
            <v>Production</v>
          </cell>
          <cell r="P182" t="str">
            <v>be+nl/Data Management NL/Finance &amp; regulatory/DIRAC</v>
          </cell>
        </row>
        <row r="183">
          <cell r="A183" t="str">
            <v>DBNL_OS_PTS</v>
          </cell>
          <cell r="B183" t="str">
            <v>No</v>
          </cell>
          <cell r="C183" t="str">
            <v>Yes</v>
          </cell>
          <cell r="D183" t="str">
            <v>Jack Schilder</v>
          </cell>
          <cell r="E183" t="str">
            <v>Jos Diekman</v>
          </cell>
          <cell r="F183" t="str">
            <v>Mike van der Houwen‬</v>
          </cell>
          <cell r="G183" t="str">
            <v>Gerie Ruiter‬</v>
          </cell>
          <cell r="H183" t="str">
            <v>Transaction data</v>
          </cell>
          <cell r="I183" t="str">
            <v>Exchanged across domains</v>
          </cell>
          <cell r="J183" t="str">
            <v>Post transaction Data</v>
          </cell>
          <cell r="K183" t="str">
            <v>ING Bank Netherlands - Bank</v>
          </cell>
          <cell r="L183" t="str">
            <v>Business Application</v>
          </cell>
          <cell r="M183" t="str">
            <v>Installed</v>
          </cell>
          <cell r="N183" t="str">
            <v>Operational</v>
          </cell>
          <cell r="O183" t="str">
            <v>Production</v>
          </cell>
          <cell r="P183" t="str">
            <v>be+nl/Data Management NL/KYC/VALYRIANS</v>
          </cell>
        </row>
        <row r="184">
          <cell r="A184" t="str">
            <v>DBNL_OS_SSA</v>
          </cell>
          <cell r="B184" t="str">
            <v>No</v>
          </cell>
          <cell r="C184" t="str">
            <v>Yes</v>
          </cell>
          <cell r="D184" t="str">
            <v>Jack Schilder</v>
          </cell>
          <cell r="E184" t="str">
            <v>Jos Diekman</v>
          </cell>
          <cell r="G184" t="str">
            <v>N/A - asset non operational</v>
          </cell>
          <cell r="K184" t="str">
            <v>ING Bank Netherlands - Bank</v>
          </cell>
          <cell r="L184" t="str">
            <v>Business Application</v>
          </cell>
          <cell r="M184" t="str">
            <v>Installed</v>
          </cell>
          <cell r="N184" t="str">
            <v>Operational</v>
          </cell>
          <cell r="O184" t="str">
            <v>Production</v>
          </cell>
          <cell r="P184" t="str">
            <v>be+nl/Data Management NL/InteractING/Artemis</v>
          </cell>
        </row>
        <row r="185">
          <cell r="A185" t="str">
            <v>DBNL_OS_WUB</v>
          </cell>
          <cell r="B185" t="str">
            <v>No</v>
          </cell>
          <cell r="C185" t="str">
            <v>Yes</v>
          </cell>
          <cell r="D185" t="str">
            <v>Jack Schilder</v>
          </cell>
          <cell r="E185" t="str">
            <v>Jos Diekman</v>
          </cell>
          <cell r="F185" t="str">
            <v>Folkert van der Ploeg</v>
          </cell>
          <cell r="G185" t="str">
            <v>Robbert ten Horre</v>
          </cell>
          <cell r="H185" t="str">
            <v>Agreement data</v>
          </cell>
          <cell r="I185" t="str">
            <v>Exchanged across domains</v>
          </cell>
          <cell r="K185" t="str">
            <v>ING Bank Netherlands - Bank</v>
          </cell>
          <cell r="L185" t="str">
            <v>Business Application</v>
          </cell>
          <cell r="M185" t="str">
            <v>Installed</v>
          </cell>
          <cell r="N185" t="str">
            <v>Operational</v>
          </cell>
          <cell r="O185" t="str">
            <v>Production</v>
          </cell>
          <cell r="P185" t="str">
            <v>be+nl/Data Management NL/Core Products/Blues Brothers</v>
          </cell>
        </row>
        <row r="186">
          <cell r="A186" t="str">
            <v>DBNL_SB_CRD</v>
          </cell>
          <cell r="B186" t="str">
            <v>No</v>
          </cell>
          <cell r="C186" t="str">
            <v>Yes</v>
          </cell>
          <cell r="D186" t="str">
            <v>Jack Schilder</v>
          </cell>
          <cell r="E186" t="str">
            <v>Maxence Lavalle</v>
          </cell>
          <cell r="F186" t="str">
            <v>Tom van Zalen</v>
          </cell>
          <cell r="G186" t="str">
            <v>Nico de Vries
Jan Scholma</v>
          </cell>
          <cell r="H186" t="str">
            <v>Data derived by Risk</v>
          </cell>
          <cell r="I186" t="str">
            <v>Kept in own tribe</v>
          </cell>
          <cell r="J186" t="str">
            <v>Data consumed from multiple sources to build models for Credit Risk NL</v>
          </cell>
          <cell r="K186" t="str">
            <v>ING Bank Netherlands - Bank</v>
          </cell>
          <cell r="L186" t="str">
            <v>Business Application</v>
          </cell>
          <cell r="M186" t="str">
            <v>Installed</v>
          </cell>
          <cell r="N186" t="str">
            <v>Operational</v>
          </cell>
          <cell r="O186" t="str">
            <v>Production</v>
          </cell>
          <cell r="P186" t="str">
            <v>be+nl/Data Management NL/Finance &amp; regulatory/4WRD</v>
          </cell>
        </row>
        <row r="187">
          <cell r="A187" t="str">
            <v>DBNL_SB_SAL</v>
          </cell>
          <cell r="B187" t="str">
            <v>No</v>
          </cell>
          <cell r="C187" t="str">
            <v>No</v>
          </cell>
          <cell r="D187" t="str">
            <v>Jack Schilder</v>
          </cell>
          <cell r="E187" t="str">
            <v>Sten Pijloo</v>
          </cell>
          <cell r="J187" t="str">
            <v xml:space="preserve">- Data ownership is not possible to fill in this excel. We use a lot of different sources, with all own data owners and stewards. We are only owner of some aggrigated facts we create. </v>
          </cell>
          <cell r="K187" t="str">
            <v>ING Bank Netherlands - Bank</v>
          </cell>
          <cell r="L187" t="str">
            <v>Business Application</v>
          </cell>
          <cell r="M187" t="str">
            <v>Installed</v>
          </cell>
          <cell r="N187" t="str">
            <v>Operational</v>
          </cell>
          <cell r="O187" t="str">
            <v>Production</v>
          </cell>
          <cell r="P187" t="str">
            <v>be+nl/Retail Advice HK NL/Business Development/Rapportage &amp; Analyse</v>
          </cell>
        </row>
        <row r="188">
          <cell r="A188" t="str">
            <v>DBNL_SL_CHV</v>
          </cell>
          <cell r="B188" t="str">
            <v>No</v>
          </cell>
          <cell r="D188" t="str">
            <v>Jack Schilder</v>
          </cell>
          <cell r="E188" t="str">
            <v>Jinto Jose</v>
          </cell>
          <cell r="G188" t="str">
            <v>Pettie Booji, Arjen van den Broek, Gregory Beirens</v>
          </cell>
          <cell r="K188" t="str">
            <v>ING Bank Netherlands - Bank</v>
          </cell>
          <cell r="L188" t="str">
            <v>Business Application</v>
          </cell>
          <cell r="M188" t="str">
            <v>Installed</v>
          </cell>
          <cell r="N188" t="str">
            <v>Operational</v>
          </cell>
          <cell r="O188" t="str">
            <v>Production</v>
          </cell>
          <cell r="P188" t="str">
            <v>be+nl/Data Management NL/InteractING/All Blacks</v>
          </cell>
        </row>
        <row r="189">
          <cell r="A189" t="str">
            <v>DBNL_SL_CIM</v>
          </cell>
          <cell r="B189" t="str">
            <v>No</v>
          </cell>
          <cell r="C189" t="str">
            <v>Yes</v>
          </cell>
          <cell r="D189" t="str">
            <v>Jack Schilder</v>
          </cell>
          <cell r="E189" t="str">
            <v>Jos Diekman</v>
          </cell>
          <cell r="F189" t="str">
            <v>Adam Walendziewski (NL)
Johan Van Assche (BE)</v>
          </cell>
          <cell r="G189" t="str">
            <v>Ariane Swets (NL)
Stijn De Brabander (BE)</v>
          </cell>
          <cell r="H189" t="str">
            <v>Party data</v>
          </cell>
          <cell r="I189" t="str">
            <v>Exchanged across domains</v>
          </cell>
          <cell r="J189" t="str">
            <v xml:space="preserve">Party, Product, Agreement data, Transaction data. </v>
          </cell>
          <cell r="K189" t="str">
            <v>ING Bank Netherlands - Bank</v>
          </cell>
          <cell r="L189" t="str">
            <v>Business Application</v>
          </cell>
          <cell r="M189" t="str">
            <v>Installed</v>
          </cell>
          <cell r="N189" t="str">
            <v>Operational</v>
          </cell>
          <cell r="O189" t="str">
            <v>Production</v>
          </cell>
          <cell r="P189" t="str">
            <v>be+nl/Data Management NL/KYC/Leopards</v>
          </cell>
        </row>
        <row r="190">
          <cell r="A190" t="str">
            <v>DBZ Savings and Current Account Interest</v>
          </cell>
          <cell r="B190" t="str">
            <v>No</v>
          </cell>
          <cell r="D190" t="str">
            <v>Guido Smit</v>
          </cell>
          <cell r="E190" t="str">
            <v>Jeroen Losekoot</v>
          </cell>
          <cell r="F190" t="str">
            <v>Jeroen Losekoot</v>
          </cell>
          <cell r="G190" t="str">
            <v>GJ Reinders</v>
          </cell>
          <cell r="K190" t="str">
            <v>ING Bank Netherlands - Bank</v>
          </cell>
          <cell r="L190" t="str">
            <v>Business Application</v>
          </cell>
          <cell r="M190" t="str">
            <v>Installed</v>
          </cell>
          <cell r="N190" t="str">
            <v>Operational</v>
          </cell>
          <cell r="O190" t="str">
            <v>Production</v>
          </cell>
          <cell r="P190" t="str">
            <v>be+nl/Daily Banking Digital First NL/IL/PS &amp; CA/Nakamoto</v>
          </cell>
        </row>
        <row r="191">
          <cell r="A191" t="str">
            <v>SOLSGEN_CCC_ANNE_P</v>
          </cell>
          <cell r="B191" t="str">
            <v>Yes</v>
          </cell>
          <cell r="C191" t="str">
            <v>No</v>
          </cell>
          <cell r="D191" t="str">
            <v>Guido Smit</v>
          </cell>
          <cell r="E191" t="str">
            <v>Jeroen Losekoot</v>
          </cell>
          <cell r="F191" t="str">
            <v>Jeroen Losekoot</v>
          </cell>
          <cell r="G191" t="str">
            <v>GJ Reinders</v>
          </cell>
          <cell r="H191" t="str">
            <v>Reference data</v>
          </cell>
          <cell r="I191" t="str">
            <v>Kept in own tribe</v>
          </cell>
          <cell r="J191" t="str">
            <v>Type of data = Issuance of IBAN 
Retention period is indefinite</v>
          </cell>
          <cell r="K191" t="str">
            <v>ING Bank Netherlands - Bank</v>
          </cell>
          <cell r="L191" t="str">
            <v>Business Application</v>
          </cell>
          <cell r="M191" t="str">
            <v>Installed</v>
          </cell>
          <cell r="N191" t="str">
            <v>Operational</v>
          </cell>
          <cell r="O191" t="str">
            <v>Production</v>
          </cell>
          <cell r="P191" t="str">
            <v>be+nl/Daily Banking Digital First NL/Platform &amp; Enablers/Oasis</v>
          </cell>
        </row>
        <row r="192">
          <cell r="A192" t="str">
            <v>DBZ Savings Open Close</v>
          </cell>
          <cell r="B192" t="str">
            <v>No</v>
          </cell>
          <cell r="D192" t="str">
            <v>Guido Smit</v>
          </cell>
          <cell r="E192" t="str">
            <v>Jeroen Losekoot</v>
          </cell>
          <cell r="F192" t="str">
            <v>Jeroen Losekoot</v>
          </cell>
          <cell r="G192" t="str">
            <v>GJ Reinders</v>
          </cell>
          <cell r="K192" t="str">
            <v>ING Bank Netherlands - Bank</v>
          </cell>
          <cell r="L192" t="str">
            <v>Business Application</v>
          </cell>
          <cell r="M192" t="str">
            <v>Installed</v>
          </cell>
          <cell r="N192" t="str">
            <v>Operational</v>
          </cell>
          <cell r="O192" t="str">
            <v>Production</v>
          </cell>
          <cell r="P192" t="str">
            <v>be+nl/Daily Banking Digital First NL/IL/PS &amp; CA/Heisenberg - Sensei</v>
          </cell>
        </row>
        <row r="193">
          <cell r="A193" t="str">
            <v>Analytics_GCP</v>
          </cell>
          <cell r="B193" t="str">
            <v>Yes</v>
          </cell>
          <cell r="C193" t="str">
            <v>Yes</v>
          </cell>
          <cell r="D193" t="str">
            <v>Emile Scheilen</v>
          </cell>
          <cell r="E193" t="str">
            <v>Michel Tetteroo</v>
          </cell>
          <cell r="F193" t="str">
            <v>Michel Tetteroo</v>
          </cell>
          <cell r="G193" t="str">
            <v>No official DS, PO: Daniele d'Auria</v>
          </cell>
          <cell r="H193" t="str">
            <v>Data derived by other data users</v>
          </cell>
          <cell r="I193" t="str">
            <v>Exchanged across domains</v>
          </cell>
          <cell r="J193" t="str">
            <v>Partly SoR: By setting up and executing models "new" data is generated based on existing sources, no new data is created, but data is combined, that can be seen as SoR data.
Exchanged across domains, because data of our systems like customer behavior is used across the organization. derived by data uses best option of the list, better: combined data.</v>
          </cell>
          <cell r="K193" t="str">
            <v>ING Bank Netherlands - Bank</v>
          </cell>
          <cell r="L193" t="str">
            <v>Business Application</v>
          </cell>
          <cell r="M193" t="str">
            <v>Installed</v>
          </cell>
          <cell r="N193" t="str">
            <v>Operational</v>
          </cell>
          <cell r="O193" t="str">
            <v>Production</v>
          </cell>
          <cell r="P193" t="str">
            <v>be+nl/Digital &amp; Customer Interaction/CI&amp;A NL/Optimus Squad</v>
          </cell>
        </row>
        <row r="194">
          <cell r="A194" t="str">
            <v>DBZ_CCC_SELMA_P</v>
          </cell>
          <cell r="B194" t="str">
            <v>No</v>
          </cell>
          <cell r="D194" t="str">
            <v>Guido Smit</v>
          </cell>
          <cell r="E194" t="str">
            <v>Hans Overeem</v>
          </cell>
          <cell r="F194" t="str">
            <v>Hans Overeem</v>
          </cell>
          <cell r="G194" t="str">
            <v>GJ Reinders</v>
          </cell>
          <cell r="K194" t="str">
            <v>ING Bank Netherlands - Bank</v>
          </cell>
          <cell r="L194" t="str">
            <v>Business Application</v>
          </cell>
          <cell r="M194" t="str">
            <v>Installed</v>
          </cell>
          <cell r="N194" t="str">
            <v>Operational</v>
          </cell>
          <cell r="O194" t="str">
            <v>Production</v>
          </cell>
          <cell r="P194" t="str">
            <v>be+nl/Daily Banking Digital First NL/Platform &amp; Enablers/Oasis</v>
          </cell>
        </row>
        <row r="195">
          <cell r="A195" t="str">
            <v>DeceasedManagement</v>
          </cell>
          <cell r="B195" t="str">
            <v>No</v>
          </cell>
          <cell r="D195" t="str">
            <v>Guido Smit</v>
          </cell>
          <cell r="E195" t="str">
            <v>Hans Overeem</v>
          </cell>
          <cell r="F195" t="str">
            <v>Hans Overeem</v>
          </cell>
          <cell r="G195" t="str">
            <v>GJ Reinders</v>
          </cell>
          <cell r="K195" t="str">
            <v>ING Bank Netherlands - Bank</v>
          </cell>
          <cell r="L195" t="str">
            <v>Business Application</v>
          </cell>
          <cell r="M195" t="str">
            <v>Installed</v>
          </cell>
          <cell r="N195" t="str">
            <v>Operational</v>
          </cell>
          <cell r="O195" t="str">
            <v>Production</v>
          </cell>
          <cell r="P195" t="str">
            <v>be+nl/Daily Banking Digital First NL/Deceased &amp; Seizures/Nirvana</v>
          </cell>
        </row>
        <row r="196">
          <cell r="A196" t="str">
            <v>DecisionEngine</v>
          </cell>
          <cell r="B196" t="str">
            <v>No</v>
          </cell>
          <cell r="C196" t="str">
            <v>Yes</v>
          </cell>
          <cell r="D196" t="str">
            <v>Emile Scheilen</v>
          </cell>
          <cell r="E196" t="str">
            <v>Michel Tetteroo</v>
          </cell>
          <cell r="F196" t="str">
            <v>Michel Tetteroo</v>
          </cell>
          <cell r="G196" t="str">
            <v>Michel Tetteroo</v>
          </cell>
          <cell r="H196" t="str">
            <v>Data derived by other data users</v>
          </cell>
          <cell r="I196" t="str">
            <v>Exchanged across domains</v>
          </cell>
          <cell r="J196" t="str">
            <v>Only data needed to dismiss or snooze Insights is temporarely stored, no further data about Insights, that is stored at DM_CAN.</v>
          </cell>
          <cell r="K196" t="str">
            <v>ING Bank Netherlands - Bank</v>
          </cell>
          <cell r="L196" t="str">
            <v>Business Application</v>
          </cell>
          <cell r="M196" t="str">
            <v>Installed</v>
          </cell>
          <cell r="N196" t="str">
            <v>Operational</v>
          </cell>
          <cell r="O196" t="str">
            <v>Production</v>
          </cell>
          <cell r="P196" t="str">
            <v>be+nl/Digital &amp; Customer Interaction/CI&amp;A NL/Pie</v>
          </cell>
        </row>
        <row r="197">
          <cell r="A197" t="str">
            <v>Declaration_QI</v>
          </cell>
          <cell r="B197" t="str">
            <v>No</v>
          </cell>
          <cell r="C197" t="str">
            <v>No</v>
          </cell>
          <cell r="D197" t="str">
            <v>Pieter van Valenberg</v>
          </cell>
          <cell r="E197" t="str">
            <v>Nick van Boven</v>
          </cell>
          <cell r="H197" t="str">
            <v>Product data</v>
          </cell>
          <cell r="I197" t="str">
            <v>Kept in own tribe</v>
          </cell>
          <cell r="K197" t="str">
            <v>ING Bank Netherlands - Bank</v>
          </cell>
          <cell r="L197" t="str">
            <v>Business Application</v>
          </cell>
          <cell r="M197" t="str">
            <v>Installed</v>
          </cell>
          <cell r="N197" t="str">
            <v>Operational</v>
          </cell>
          <cell r="O197" t="str">
            <v>Production</v>
          </cell>
          <cell r="P197" t="str">
            <v>be+nl/Investments/Operational Journeys &amp; Ordering/Reporting &amp; Client Output</v>
          </cell>
        </row>
        <row r="198">
          <cell r="A198" t="str">
            <v>DerivativeReconciliation</v>
          </cell>
          <cell r="B198" t="str">
            <v>No</v>
          </cell>
          <cell r="C198" t="str">
            <v>No</v>
          </cell>
          <cell r="D198" t="str">
            <v>Pieter van Valenberg</v>
          </cell>
          <cell r="E198" t="str">
            <v>Nick van Boven</v>
          </cell>
          <cell r="H198" t="str">
            <v>Product data</v>
          </cell>
          <cell r="I198" t="str">
            <v>Kept in own tribe</v>
          </cell>
          <cell r="K198" t="str">
            <v>ING Bank Netherlands - Bank</v>
          </cell>
          <cell r="L198" t="str">
            <v>Business Application</v>
          </cell>
          <cell r="M198" t="str">
            <v>Installed</v>
          </cell>
          <cell r="N198" t="str">
            <v>Operational</v>
          </cell>
          <cell r="O198" t="str">
            <v>Production</v>
          </cell>
          <cell r="P198" t="str">
            <v>be+nl/Investments/Operational Journeys &amp; Ordering/EP Transaction Management</v>
          </cell>
        </row>
        <row r="199">
          <cell r="A199" t="str">
            <v>DetAnLorocontr</v>
          </cell>
          <cell r="D199" t="str">
            <v>Christophe Van Campfort</v>
          </cell>
          <cell r="E199" t="str">
            <v>Christophe Van Campfort</v>
          </cell>
          <cell r="K199" t="str">
            <v>ING Bank Netherlands - Bank</v>
          </cell>
          <cell r="L199" t="str">
            <v>Business Application</v>
          </cell>
          <cell r="M199" t="str">
            <v>Installed</v>
          </cell>
          <cell r="N199" t="str">
            <v>Operational</v>
          </cell>
          <cell r="O199" t="str">
            <v>Production</v>
          </cell>
          <cell r="P199" t="str">
            <v>be+nl/Finance NL/Office Tooling</v>
          </cell>
        </row>
        <row r="200">
          <cell r="A200" t="str">
            <v>DetAnNostrocont</v>
          </cell>
          <cell r="D200" t="str">
            <v>Christophe Van Campfort</v>
          </cell>
          <cell r="E200" t="str">
            <v>Christophe Van Campfort</v>
          </cell>
          <cell r="K200" t="str">
            <v>ING Bank Netherlands - Bank</v>
          </cell>
          <cell r="L200" t="str">
            <v>Business Application</v>
          </cell>
          <cell r="M200" t="str">
            <v>Installed</v>
          </cell>
          <cell r="N200" t="str">
            <v>Operational</v>
          </cell>
          <cell r="O200" t="str">
            <v>Production</v>
          </cell>
          <cell r="P200" t="str">
            <v>be+nl/Finance NL/Office Tooling</v>
          </cell>
        </row>
        <row r="201">
          <cell r="A201" t="str">
            <v>Digi-Corner Digital Signage</v>
          </cell>
          <cell r="B201" t="str">
            <v>No</v>
          </cell>
          <cell r="C201" t="str">
            <v>No</v>
          </cell>
          <cell r="D201" t="str">
            <v>Maarten Post</v>
          </cell>
          <cell r="E201" t="str">
            <v>Wim Heinstra</v>
          </cell>
          <cell r="F201" t="str">
            <v>Wim Heinstra</v>
          </cell>
          <cell r="G201" t="str">
            <v>Maarten Post</v>
          </cell>
          <cell r="H201" t="str">
            <v>Product data</v>
          </cell>
          <cell r="I201" t="str">
            <v>Kept in own tribe</v>
          </cell>
          <cell r="K201" t="str">
            <v>ING Bank Netherlands - Bank</v>
          </cell>
          <cell r="L201" t="str">
            <v>Business Application</v>
          </cell>
          <cell r="M201" t="str">
            <v>Installed</v>
          </cell>
          <cell r="N201" t="str">
            <v>Operational</v>
          </cell>
          <cell r="O201" t="str">
            <v>Production</v>
          </cell>
          <cell r="P201" t="str">
            <v>be+nl/Branches NL/IT Boys</v>
          </cell>
        </row>
        <row r="202">
          <cell r="A202" t="str">
            <v>Digi-Corner Self Service Kiosk</v>
          </cell>
          <cell r="B202" t="str">
            <v>No</v>
          </cell>
          <cell r="C202" t="str">
            <v>No</v>
          </cell>
          <cell r="D202" t="str">
            <v>Maarten Post</v>
          </cell>
          <cell r="E202" t="str">
            <v>Wim Heinstra</v>
          </cell>
          <cell r="F202" t="str">
            <v>Wim Heinstra</v>
          </cell>
          <cell r="G202" t="str">
            <v>Maarten Post</v>
          </cell>
          <cell r="H202" t="str">
            <v>Product data</v>
          </cell>
          <cell r="I202" t="str">
            <v>Kept in own tribe</v>
          </cell>
          <cell r="K202" t="str">
            <v>ING Bank Netherlands - Bank</v>
          </cell>
          <cell r="L202" t="str">
            <v>Business Application</v>
          </cell>
          <cell r="M202" t="str">
            <v>Installed</v>
          </cell>
          <cell r="N202" t="str">
            <v>Operational</v>
          </cell>
          <cell r="O202" t="str">
            <v>Production</v>
          </cell>
          <cell r="P202" t="str">
            <v>be+nl/Branches NL/IT Boys</v>
          </cell>
        </row>
        <row r="203">
          <cell r="A203" t="str">
            <v>DigitalAddressAPI</v>
          </cell>
          <cell r="B203" t="str">
            <v>No</v>
          </cell>
          <cell r="C203" t="str">
            <v>No</v>
          </cell>
          <cell r="D203" t="str">
            <v>Jan Reuterink</v>
          </cell>
          <cell r="E203" t="str">
            <v>Sven Schenkel</v>
          </cell>
          <cell r="K203" t="str">
            <v>ING Bank Netherlands - Bank</v>
          </cell>
          <cell r="L203" t="str">
            <v>Business Application</v>
          </cell>
          <cell r="M203" t="str">
            <v>Installed</v>
          </cell>
          <cell r="N203" t="str">
            <v>Operational</v>
          </cell>
          <cell r="O203" t="str">
            <v>Production</v>
          </cell>
          <cell r="P203" t="str">
            <v>be+nl/Digital Business Banking/CD-NL/Cake</v>
          </cell>
        </row>
        <row r="204">
          <cell r="A204" t="str">
            <v>Direct Lease [P]</v>
          </cell>
          <cell r="B204" t="str">
            <v>No</v>
          </cell>
          <cell r="C204" t="str">
            <v>No</v>
          </cell>
          <cell r="D204" t="str">
            <v>Ramon Riedijk</v>
          </cell>
          <cell r="E204" t="str">
            <v>Vincent van den Houten</v>
          </cell>
          <cell r="F204" t="str">
            <v>Ihsan çakir</v>
          </cell>
          <cell r="G204" t="str">
            <v>Kasper van der Linden</v>
          </cell>
          <cell r="H204" t="str">
            <v>Agreement data</v>
          </cell>
          <cell r="I204" t="str">
            <v>Kept in own tribe</v>
          </cell>
          <cell r="K204" t="str">
            <v>ING Bank Netherlands - Bank</v>
          </cell>
          <cell r="L204" t="str">
            <v>Business Application</v>
          </cell>
          <cell r="M204" t="str">
            <v>Installed</v>
          </cell>
          <cell r="N204" t="str">
            <v>Operational</v>
          </cell>
          <cell r="O204" t="str">
            <v>Production</v>
          </cell>
          <cell r="P204" t="str">
            <v>be+nl/Lease/Platform Squad Lease</v>
          </cell>
        </row>
        <row r="205">
          <cell r="A205" t="str">
            <v>DM_PPM</v>
          </cell>
          <cell r="B205" t="str">
            <v>No</v>
          </cell>
          <cell r="D205" t="str">
            <v>Jack Schilder</v>
          </cell>
          <cell r="E205" t="str">
            <v>Jinto Jose</v>
          </cell>
          <cell r="G205" t="str">
            <v>Nanne Koopmans</v>
          </cell>
          <cell r="K205" t="str">
            <v>ING Bank Netherlands - Bank</v>
          </cell>
          <cell r="L205" t="str">
            <v>Business Application</v>
          </cell>
          <cell r="M205" t="str">
            <v>Installed</v>
          </cell>
          <cell r="N205" t="str">
            <v>Operational</v>
          </cell>
          <cell r="O205" t="str">
            <v>Production</v>
          </cell>
          <cell r="P205" t="str">
            <v>be+nl/Data Management NL/InteractING/Spot On 101</v>
          </cell>
        </row>
        <row r="206">
          <cell r="A206" t="str">
            <v>DNB9006_MC</v>
          </cell>
          <cell r="B206" t="str">
            <v>No</v>
          </cell>
          <cell r="C206" t="str">
            <v>No</v>
          </cell>
          <cell r="D206" t="str">
            <v>Chiel Keijzer</v>
          </cell>
          <cell r="E206" t="str">
            <v>Chiel Keijzer</v>
          </cell>
          <cell r="F206" t="str">
            <v>Chiel Keijzer</v>
          </cell>
          <cell r="G206" t="str">
            <v>nvt</v>
          </cell>
          <cell r="H206" t="str">
            <v>Transaction data</v>
          </cell>
          <cell r="I206" t="str">
            <v>Transferred outside ING</v>
          </cell>
          <cell r="J206" t="str">
            <v>Please delete this item, is no asset</v>
          </cell>
          <cell r="K206" t="str">
            <v>ING Bank Netherlands - Bank</v>
          </cell>
          <cell r="L206" t="str">
            <v>Business Application</v>
          </cell>
          <cell r="M206" t="str">
            <v>Installed</v>
          </cell>
          <cell r="N206" t="str">
            <v>Operational</v>
          </cell>
          <cell r="O206" t="str">
            <v>Production</v>
          </cell>
          <cell r="P206" t="str">
            <v>be+nl/Payments/Office Tooling</v>
          </cell>
        </row>
        <row r="207">
          <cell r="A207" t="str">
            <v>Documentum-app</v>
          </cell>
          <cell r="B207" t="str">
            <v>No</v>
          </cell>
          <cell r="C207" t="str">
            <v>No</v>
          </cell>
          <cell r="D207" t="str">
            <v>Damien DEMELENNE</v>
          </cell>
          <cell r="E207" t="str">
            <v>Harald den Ouden</v>
          </cell>
          <cell r="F207" t="str">
            <v>tbd</v>
          </cell>
          <cell r="G207" t="str">
            <v>tbd</v>
          </cell>
          <cell r="I207" t="str">
            <v>Exchanged across domains</v>
          </cell>
          <cell r="J207" t="str">
            <v>Type of data: centralised Document Management platform WB used in customer onboarding, product onboarding and operational (back-office) processes. Receives also public documents from S&amp;P and Moody's
Data Owner/Data Steward(s): since multiple business are involved the data is owned by each business on cabinet level.</v>
          </cell>
          <cell r="K207" t="str">
            <v>ING Bank Netherlands - Bank</v>
          </cell>
          <cell r="L207" t="str">
            <v>Business Application</v>
          </cell>
          <cell r="M207" t="str">
            <v>Installed</v>
          </cell>
          <cell r="N207" t="str">
            <v>Operational</v>
          </cell>
          <cell r="O207" t="str">
            <v>Production</v>
          </cell>
          <cell r="P207" t="str">
            <v>be+nl/Document &amp; Content Services/Dossier Management/Infinite</v>
          </cell>
        </row>
        <row r="208">
          <cell r="A208" t="str">
            <v>ChatbotAPI</v>
          </cell>
          <cell r="B208" t="str">
            <v>Yes</v>
          </cell>
          <cell r="D208" t="str">
            <v>Steven Frieswijk</v>
          </cell>
          <cell r="E208" t="str">
            <v>Liesbeth Berns</v>
          </cell>
          <cell r="F208" t="str">
            <v>Liesbeth Berns</v>
          </cell>
          <cell r="I208" t="str">
            <v>Exchanged across domains</v>
          </cell>
          <cell r="K208" t="str">
            <v>ING Bank Netherlands - Bank</v>
          </cell>
          <cell r="L208" t="str">
            <v>Business Application</v>
          </cell>
          <cell r="M208" t="str">
            <v>Installed</v>
          </cell>
          <cell r="N208" t="str">
            <v>Operational</v>
          </cell>
          <cell r="O208" t="str">
            <v>Production</v>
          </cell>
          <cell r="P208" t="str">
            <v>be+nl/Digital &amp; Customer Interaction/DiPr SSE/Search &amp; Intelligent assistance</v>
          </cell>
        </row>
        <row r="209">
          <cell r="A209" t="str">
            <v>DuplicateChecker</v>
          </cell>
          <cell r="B209" t="str">
            <v>No</v>
          </cell>
          <cell r="C209" t="str">
            <v>No</v>
          </cell>
          <cell r="D209" t="str">
            <v>Anurag Mishra</v>
          </cell>
          <cell r="E209" t="str">
            <v>Niels Mooijer</v>
          </cell>
          <cell r="F209" t="str">
            <v>Niels Mooijer</v>
          </cell>
          <cell r="H209" t="str">
            <v>Operational System Process Organisational data</v>
          </cell>
          <cell r="I209" t="str">
            <v>Kept in own tribe</v>
          </cell>
          <cell r="K209" t="str">
            <v>ING Bank Netherlands - Bank</v>
          </cell>
          <cell r="L209" t="str">
            <v>Business Application</v>
          </cell>
          <cell r="M209" t="str">
            <v>Installed</v>
          </cell>
          <cell r="N209" t="str">
            <v>Operational</v>
          </cell>
          <cell r="O209" t="str">
            <v>Production</v>
          </cell>
          <cell r="P209" t="str">
            <v>be+nl/Procurement Bank NL/Office tooling</v>
          </cell>
        </row>
        <row r="210">
          <cell r="A210" t="str">
            <v>eBeslagen_[P]</v>
          </cell>
          <cell r="B210" t="str">
            <v>No</v>
          </cell>
          <cell r="D210" t="str">
            <v>Guido Smit</v>
          </cell>
          <cell r="E210" t="str">
            <v>Hans Overeem</v>
          </cell>
          <cell r="F210" t="str">
            <v>Hans Overeem</v>
          </cell>
          <cell r="G210" t="str">
            <v>GJ Reinders</v>
          </cell>
          <cell r="K210" t="str">
            <v>ING Bank Netherlands - Bank</v>
          </cell>
          <cell r="L210" t="str">
            <v>Business Application</v>
          </cell>
          <cell r="M210" t="str">
            <v>Installed</v>
          </cell>
          <cell r="N210" t="str">
            <v>Operational</v>
          </cell>
          <cell r="O210" t="str">
            <v>Production</v>
          </cell>
          <cell r="P210" t="str">
            <v>be+nl/Daily Banking Digital First NL/Deceased &amp; Seizures/FooFighters</v>
          </cell>
        </row>
        <row r="211">
          <cell r="A211" t="str">
            <v>CMT</v>
          </cell>
          <cell r="B211" t="str">
            <v>Yes</v>
          </cell>
          <cell r="C211" t="str">
            <v>Yes</v>
          </cell>
          <cell r="D211" t="str">
            <v>Emile Scheilen</v>
          </cell>
          <cell r="E211" t="str">
            <v>Michel Tetteroo</v>
          </cell>
          <cell r="F211" t="str">
            <v>Michel Tetteroo</v>
          </cell>
          <cell r="G211" t="str">
            <v>No offical DS, PO: Laila Alkanawati</v>
          </cell>
          <cell r="H211" t="str">
            <v>Data derived by other data users</v>
          </cell>
          <cell r="I211" t="str">
            <v>Exchanged across domains</v>
          </cell>
          <cell r="J211" t="str">
            <v>Partly SoR: Only marketing related data like selections made and marketing data like opens and clicks (contact history) can be seen as original (SoR) data.
Exchanged across domains, because data of our systems like customer behavior is used across the organization. derived by data uses best option of the list, better: enriched data.</v>
          </cell>
          <cell r="K211" t="str">
            <v>ING Bank Netherlands - Bank</v>
          </cell>
          <cell r="L211" t="str">
            <v>Business Application</v>
          </cell>
          <cell r="M211" t="str">
            <v>Installed</v>
          </cell>
          <cell r="N211" t="str">
            <v>Operational</v>
          </cell>
          <cell r="O211" t="str">
            <v>Production</v>
          </cell>
          <cell r="P211" t="str">
            <v>be+nl/Digital &amp; Customer Interaction/CI&amp;A BE/Omega</v>
          </cell>
        </row>
        <row r="212">
          <cell r="A212" t="str">
            <v>EC4S_[P]</v>
          </cell>
          <cell r="B212" t="str">
            <v>No</v>
          </cell>
          <cell r="C212" t="str">
            <v>no</v>
          </cell>
          <cell r="D212" t="str">
            <v>Klaas Jan Wieringa</v>
          </cell>
          <cell r="E212" t="str">
            <v>Nick van Boven</v>
          </cell>
          <cell r="J212" t="str">
            <v>asset doesn't contain or process data, external application</v>
          </cell>
          <cell r="K212" t="str">
            <v>ING Bank Netherlands - Bank</v>
          </cell>
          <cell r="L212" t="str">
            <v>Business Application</v>
          </cell>
          <cell r="M212" t="str">
            <v>Installed</v>
          </cell>
          <cell r="N212" t="str">
            <v>Operational</v>
          </cell>
          <cell r="O212" t="str">
            <v>Production</v>
          </cell>
          <cell r="P212" t="str">
            <v>be+nl/Investments/Operational Journeys &amp; Ordering/EP Transaction Management</v>
          </cell>
        </row>
        <row r="213">
          <cell r="A213" t="str">
            <v>EECI</v>
          </cell>
          <cell r="B213" t="str">
            <v>No</v>
          </cell>
          <cell r="C213" t="str">
            <v>No</v>
          </cell>
          <cell r="D213" t="str">
            <v>Emile Scheilen</v>
          </cell>
          <cell r="E213" t="str">
            <v>Michel Tetteroo</v>
          </cell>
          <cell r="F213" t="str">
            <v>Michel Tetteroo</v>
          </cell>
          <cell r="G213" t="str">
            <v>NA</v>
          </cell>
          <cell r="J213" t="str">
            <v>Decom 2022</v>
          </cell>
          <cell r="K213" t="str">
            <v>ING Bank Netherlands - Bank</v>
          </cell>
          <cell r="L213" t="str">
            <v>Business Application</v>
          </cell>
          <cell r="M213" t="str">
            <v>Installed</v>
          </cell>
          <cell r="N213" t="str">
            <v>Operational</v>
          </cell>
          <cell r="O213" t="str">
            <v>Production</v>
          </cell>
          <cell r="P213" t="str">
            <v>be+nl/Digital &amp; Customer Interaction/CI&amp;A NL/Optimus Squad</v>
          </cell>
        </row>
        <row r="214">
          <cell r="A214" t="str">
            <v>DBNL_DM_CAN</v>
          </cell>
          <cell r="B214" t="str">
            <v>Yes</v>
          </cell>
          <cell r="C214" t="str">
            <v>Yes</v>
          </cell>
          <cell r="D214" t="str">
            <v>Emile Scheilen</v>
          </cell>
          <cell r="E214" t="str">
            <v>Michel Tetteroo</v>
          </cell>
          <cell r="F214" t="str">
            <v>Michel Tetteroo</v>
          </cell>
          <cell r="G214" t="str">
            <v>CBA: Anna Lakeman-Braas, CLTV: Kees Hoekerd</v>
          </cell>
          <cell r="H214" t="str">
            <v>Data derived by other data users</v>
          </cell>
          <cell r="I214" t="str">
            <v>Exchanged across domains</v>
          </cell>
          <cell r="J214" t="str">
            <v>Partly SoR: Mostly System of Copy, however also storing marketing data, and for example data for processes like CBA.
Exchanged across domains, because data of our systems like customer behavior is used across the organization. derived by data uses best option of the list, better: enriched data.</v>
          </cell>
          <cell r="K214" t="str">
            <v>ING Bank Netherlands - Bank</v>
          </cell>
          <cell r="L214" t="str">
            <v>Business Application</v>
          </cell>
          <cell r="M214" t="str">
            <v>Installed</v>
          </cell>
          <cell r="N214" t="str">
            <v>Operational</v>
          </cell>
          <cell r="O214" t="str">
            <v>Production</v>
          </cell>
          <cell r="P214" t="str">
            <v>be+nl/Digital &amp; Customer Interaction/CI&amp;A NL/United Data Squads</v>
          </cell>
        </row>
        <row r="215">
          <cell r="A215" t="str">
            <v>E-Lease [P]</v>
          </cell>
          <cell r="B215" t="str">
            <v>No</v>
          </cell>
          <cell r="C215" t="str">
            <v>No</v>
          </cell>
          <cell r="D215" t="str">
            <v>Ramon Riedijk</v>
          </cell>
          <cell r="E215" t="str">
            <v>Vincent van den Houten</v>
          </cell>
          <cell r="F215" t="str">
            <v>Ihsan çakir</v>
          </cell>
          <cell r="G215" t="str">
            <v>Michiel van Hes</v>
          </cell>
          <cell r="H215" t="str">
            <v>Agreement data</v>
          </cell>
          <cell r="I215" t="str">
            <v>Kept in own tribe</v>
          </cell>
          <cell r="K215" t="str">
            <v>ING Bank Netherlands - Bank</v>
          </cell>
          <cell r="L215" t="str">
            <v>Business Application</v>
          </cell>
          <cell r="M215" t="str">
            <v>Installed</v>
          </cell>
          <cell r="N215" t="str">
            <v>Operational</v>
          </cell>
          <cell r="O215" t="str">
            <v>Production</v>
          </cell>
          <cell r="P215" t="str">
            <v>be+nl/Lease/Contract Administration</v>
          </cell>
        </row>
        <row r="216">
          <cell r="A216" t="str">
            <v>eMandates_Routing_Service (external)</v>
          </cell>
          <cell r="B216" t="str">
            <v>No</v>
          </cell>
          <cell r="C216" t="str">
            <v>No</v>
          </cell>
          <cell r="D216" t="str">
            <v>Rik-Jan van Bree</v>
          </cell>
          <cell r="E216" t="str">
            <v>Adriënne Kapiteijn</v>
          </cell>
          <cell r="F216" t="str">
            <v>Narjiss Aydoun</v>
          </cell>
          <cell r="G216" t="str">
            <v>Adriënne Kapiteijn</v>
          </cell>
          <cell r="K216" t="str">
            <v>ING Bank Netherlands - Bank</v>
          </cell>
          <cell r="L216" t="str">
            <v>Business Application</v>
          </cell>
          <cell r="M216" t="str">
            <v>Installed</v>
          </cell>
          <cell r="N216" t="str">
            <v>Operational</v>
          </cell>
          <cell r="O216" t="str">
            <v>Production</v>
          </cell>
          <cell r="P216" t="str">
            <v>be+nl/Payments NL/Products/iDeal platform</v>
          </cell>
        </row>
        <row r="217">
          <cell r="A217" t="str">
            <v>EMS_BPAD</v>
          </cell>
          <cell r="B217" t="str">
            <v>No</v>
          </cell>
          <cell r="C217" t="str">
            <v>No</v>
          </cell>
          <cell r="D217" t="str">
            <v>Jan Reuterink</v>
          </cell>
          <cell r="E217" t="str">
            <v>Sven Schenkel</v>
          </cell>
          <cell r="K217" t="str">
            <v>ING Bank Netherlands - Bank</v>
          </cell>
          <cell r="L217" t="str">
            <v>Business Application</v>
          </cell>
          <cell r="M217" t="str">
            <v>Installed</v>
          </cell>
          <cell r="N217" t="str">
            <v>Operational</v>
          </cell>
          <cell r="O217" t="str">
            <v>Production</v>
          </cell>
          <cell r="P217" t="str">
            <v>be+nl/Digital Business Banking/CD-NL/DRIMS</v>
          </cell>
        </row>
        <row r="218">
          <cell r="A218" t="str">
            <v>EMS_PMDM</v>
          </cell>
          <cell r="B218" t="str">
            <v>No</v>
          </cell>
          <cell r="C218" t="str">
            <v>No</v>
          </cell>
          <cell r="D218" t="str">
            <v>Jan Reuterink</v>
          </cell>
          <cell r="E218" t="str">
            <v>Sven Schenkel</v>
          </cell>
          <cell r="K218" t="str">
            <v>ING Bank Netherlands - Bank</v>
          </cell>
          <cell r="L218" t="str">
            <v>Business Application</v>
          </cell>
          <cell r="M218" t="str">
            <v>Installed</v>
          </cell>
          <cell r="N218" t="str">
            <v>Operational</v>
          </cell>
          <cell r="O218" t="str">
            <v>Production</v>
          </cell>
          <cell r="P218" t="str">
            <v>be+nl/Digital Business Banking/CD-NL/DRIMS</v>
          </cell>
        </row>
        <row r="219">
          <cell r="A219" t="str">
            <v>EBI_ANA</v>
          </cell>
          <cell r="B219" t="str">
            <v>Yes</v>
          </cell>
          <cell r="C219" t="str">
            <v>Yes</v>
          </cell>
          <cell r="D219" t="str">
            <v>Emile Scheilen</v>
          </cell>
          <cell r="E219" t="str">
            <v>Michel Tetteroo</v>
          </cell>
          <cell r="F219" t="str">
            <v>Michel Tetteroo</v>
          </cell>
          <cell r="G219" t="str">
            <v>No official DS, PO: Sophie Demey</v>
          </cell>
          <cell r="H219" t="str">
            <v>Data derived by other data users</v>
          </cell>
          <cell r="I219" t="str">
            <v>Exchanged across domains</v>
          </cell>
          <cell r="J219" t="str">
            <v>Partly SoR: By performing analytical research no new data is created, but data is combined, that can be seen as SoR data. For example creating data that can be used for a model.
Exchanged across domains, because data of our systems like customer behavior is used across the organization. derived by data uses best option of the list, better: combined data.</v>
          </cell>
          <cell r="K219" t="str">
            <v>ING Bank Netherlands - Bank</v>
          </cell>
          <cell r="L219" t="str">
            <v>Business Application</v>
          </cell>
          <cell r="M219" t="str">
            <v>Installed</v>
          </cell>
          <cell r="N219" t="str">
            <v>Operational</v>
          </cell>
          <cell r="O219" t="str">
            <v>Production</v>
          </cell>
          <cell r="P219" t="str">
            <v>be+nl/Digital &amp; Customer Interaction/CI&amp;A BE/The Thunderbirds</v>
          </cell>
        </row>
        <row r="220">
          <cell r="A220" t="str">
            <v>EnrollmentAPI</v>
          </cell>
          <cell r="B220" t="str">
            <v>No</v>
          </cell>
          <cell r="D220" t="str">
            <v>Marcin Krzysztof Pakulnicki</v>
          </cell>
          <cell r="E220" t="str">
            <v>Tommy van de Zande</v>
          </cell>
          <cell r="K220" t="str">
            <v>ING Bank Netherlands - Bank</v>
          </cell>
          <cell r="L220" t="str">
            <v>Business Application</v>
          </cell>
          <cell r="M220" t="str">
            <v>Installed</v>
          </cell>
          <cell r="N220" t="str">
            <v>Operational</v>
          </cell>
          <cell r="O220" t="str">
            <v>Production</v>
          </cell>
          <cell r="P220" t="str">
            <v>be+nl/Omnichannel/Mobiel Bankieren</v>
          </cell>
        </row>
        <row r="221">
          <cell r="A221" t="str">
            <v>FeedbackAPI</v>
          </cell>
          <cell r="B221" t="str">
            <v>Yes</v>
          </cell>
          <cell r="C221" t="str">
            <v>Yes</v>
          </cell>
          <cell r="D221" t="str">
            <v>Steven Frieswijk</v>
          </cell>
          <cell r="E221" t="str">
            <v>Liesbeth Berns</v>
          </cell>
          <cell r="F221" t="str">
            <v>Liesbeth Berns</v>
          </cell>
          <cell r="I221" t="str">
            <v>Exchanged across domains</v>
          </cell>
          <cell r="K221" t="str">
            <v>ING Bank Netherlands - Bank</v>
          </cell>
          <cell r="L221" t="str">
            <v>Business Application</v>
          </cell>
          <cell r="M221" t="str">
            <v>Installed</v>
          </cell>
          <cell r="N221" t="str">
            <v>Operational</v>
          </cell>
          <cell r="O221" t="str">
            <v>Production</v>
          </cell>
          <cell r="P221" t="str">
            <v>be+nl/Digital &amp; Customer Interaction/DiPr SSE/Feedback</v>
          </cell>
        </row>
        <row r="222">
          <cell r="A222" t="str">
            <v>ERIS_[P]</v>
          </cell>
          <cell r="B222" t="str">
            <v>No</v>
          </cell>
          <cell r="C222" t="str">
            <v>No</v>
          </cell>
          <cell r="D222" t="str">
            <v>Paul Schaper</v>
          </cell>
          <cell r="E222" t="str">
            <v>Herman Ouwerkerk</v>
          </cell>
          <cell r="F222" t="str">
            <v>n.a.</v>
          </cell>
          <cell r="G222" t="str">
            <v>n.a.</v>
          </cell>
          <cell r="K222" t="str">
            <v>ING Bank Netherlands - Bank</v>
          </cell>
          <cell r="L222" t="str">
            <v>Business Application</v>
          </cell>
          <cell r="M222" t="str">
            <v>Installed</v>
          </cell>
          <cell r="N222" t="str">
            <v>Operational</v>
          </cell>
          <cell r="O222" t="str">
            <v>Production</v>
          </cell>
          <cell r="P222" t="str">
            <v>be+nl/Collections NL/Janus</v>
          </cell>
        </row>
        <row r="223">
          <cell r="A223" t="str">
            <v>gSurveyAPI</v>
          </cell>
          <cell r="B223" t="str">
            <v>Yes</v>
          </cell>
          <cell r="C223" t="str">
            <v>Yes</v>
          </cell>
          <cell r="D223" t="str">
            <v>Steven Frieswijk</v>
          </cell>
          <cell r="E223" t="str">
            <v>Liesbeth Berns</v>
          </cell>
          <cell r="F223" t="str">
            <v>Liesbeth Berns</v>
          </cell>
          <cell r="I223" t="str">
            <v>Exchanged across domains</v>
          </cell>
          <cell r="K223" t="str">
            <v>ING Bank Netherlands - Bank</v>
          </cell>
          <cell r="L223" t="str">
            <v>Business Application</v>
          </cell>
          <cell r="M223" t="str">
            <v>Installed</v>
          </cell>
          <cell r="N223" t="str">
            <v>Operational</v>
          </cell>
          <cell r="O223" t="str">
            <v>Production</v>
          </cell>
          <cell r="P223" t="str">
            <v>be+nl/Digital &amp; Customer Interaction/DiPr SSE/Feedback</v>
          </cell>
        </row>
        <row r="224">
          <cell r="A224" t="str">
            <v>Sentry</v>
          </cell>
          <cell r="B224" t="str">
            <v>Yes</v>
          </cell>
          <cell r="D224" t="str">
            <v>Steven Frieswijk</v>
          </cell>
          <cell r="E224" t="str">
            <v>Tommy van de Zande</v>
          </cell>
          <cell r="F224" t="str">
            <v>Tommy van de Zande</v>
          </cell>
          <cell r="H224" t="str">
            <v>Operational System Process Organisational data</v>
          </cell>
          <cell r="I224" t="str">
            <v>Transferred outside ING</v>
          </cell>
          <cell r="J224" t="str">
            <v xml:space="preserve">Sentry is used to store and retrieve error logs from front end applications (such as mobile banking app) </v>
          </cell>
          <cell r="K224" t="str">
            <v>ING Bank Netherlands - Bank</v>
          </cell>
          <cell r="L224" t="str">
            <v>Business Application</v>
          </cell>
          <cell r="M224" t="str">
            <v>Installed</v>
          </cell>
          <cell r="N224" t="str">
            <v>Operational</v>
          </cell>
          <cell r="O224" t="str">
            <v>Production</v>
          </cell>
          <cell r="P224" t="str">
            <v>be+nl/Digital &amp; Customer Interaction/DiPr P&amp;C/Platinum</v>
          </cell>
        </row>
        <row r="225">
          <cell r="A225" t="str">
            <v>EX_Ante</v>
          </cell>
          <cell r="B225" t="str">
            <v>No</v>
          </cell>
          <cell r="C225" t="str">
            <v>No</v>
          </cell>
          <cell r="D225" t="str">
            <v>Petra Danisevska</v>
          </cell>
          <cell r="E225" t="str">
            <v>Annemieke Tromp</v>
          </cell>
          <cell r="F225" t="str">
            <v>Annemieke Tromp</v>
          </cell>
          <cell r="G225" t="str">
            <v>No formal Data Steward appointed yet after Mo Abarkan left the Tribe</v>
          </cell>
          <cell r="H225" t="str">
            <v>Data derived by Risk</v>
          </cell>
          <cell r="I225" t="str">
            <v>Exchanged across domains</v>
          </cell>
          <cell r="K225" t="str">
            <v>ING Bank Netherlands - Bank</v>
          </cell>
          <cell r="L225" t="str">
            <v>Business Application</v>
          </cell>
          <cell r="M225" t="str">
            <v>Installed</v>
          </cell>
          <cell r="N225" t="str">
            <v>Operational</v>
          </cell>
          <cell r="O225" t="str">
            <v>Production</v>
          </cell>
          <cell r="P225" t="str">
            <v>be+nl/CRO NL/MRM/Office Tooling</v>
          </cell>
        </row>
        <row r="226">
          <cell r="A226" t="str">
            <v>Exact [P]</v>
          </cell>
          <cell r="B226" t="str">
            <v>No</v>
          </cell>
          <cell r="C226" t="str">
            <v>No</v>
          </cell>
          <cell r="D226" t="str">
            <v>Ramon Riedijk</v>
          </cell>
          <cell r="E226" t="str">
            <v>Vincent van den Houten</v>
          </cell>
          <cell r="F226" t="str">
            <v>Ihsan çakir</v>
          </cell>
          <cell r="G226" t="str">
            <v>Peter Pollet</v>
          </cell>
          <cell r="H226" t="str">
            <v>Data derived by Finance</v>
          </cell>
          <cell r="I226" t="str">
            <v>Kept in own tribe</v>
          </cell>
          <cell r="K226" t="str">
            <v>ING Bank Netherlands - Bank</v>
          </cell>
          <cell r="L226" t="str">
            <v>Business Application</v>
          </cell>
          <cell r="M226" t="str">
            <v>Installed</v>
          </cell>
          <cell r="N226" t="str">
            <v>Operational</v>
          </cell>
          <cell r="O226" t="str">
            <v>Production</v>
          </cell>
          <cell r="P226" t="str">
            <v>be+nl/Lease/Lease Data &amp; Reporting</v>
          </cell>
        </row>
        <row r="227">
          <cell r="A227" t="str">
            <v>Exact Financials Enterprise [P]</v>
          </cell>
          <cell r="B227" t="str">
            <v>No</v>
          </cell>
          <cell r="C227" t="str">
            <v>No</v>
          </cell>
          <cell r="D227" t="str">
            <v>Ramon Riedijk</v>
          </cell>
          <cell r="E227" t="str">
            <v>Ronald de Vries</v>
          </cell>
          <cell r="F227" t="str">
            <v>Natasja Lek</v>
          </cell>
          <cell r="G227" t="str">
            <v>Natasja Lek</v>
          </cell>
          <cell r="H227" t="str">
            <v>Data derived by Finance</v>
          </cell>
          <cell r="I227" t="str">
            <v>Kept in own tribe</v>
          </cell>
          <cell r="K227" t="str">
            <v>ING Bank Netherlands - Bank</v>
          </cell>
          <cell r="L227" t="str">
            <v>Business Application</v>
          </cell>
          <cell r="M227" t="str">
            <v>Installed</v>
          </cell>
          <cell r="N227" t="str">
            <v>Operational</v>
          </cell>
          <cell r="O227" t="str">
            <v>Production</v>
          </cell>
          <cell r="P227" t="str">
            <v>be+nl/ComFin/Factoring Kernel</v>
          </cell>
        </row>
        <row r="228">
          <cell r="A228" t="str">
            <v>ExperimentAPI</v>
          </cell>
          <cell r="B228" t="str">
            <v>No</v>
          </cell>
          <cell r="D228" t="str">
            <v>Steven Frieswijk</v>
          </cell>
          <cell r="E228" t="str">
            <v>Liesbeth Berns</v>
          </cell>
          <cell r="K228" t="str">
            <v>ING Bank Netherlands - Bank</v>
          </cell>
          <cell r="L228" t="str">
            <v>Business Application</v>
          </cell>
          <cell r="M228" t="str">
            <v>Installed</v>
          </cell>
          <cell r="N228" t="str">
            <v>Operational</v>
          </cell>
          <cell r="O228" t="str">
            <v>Production</v>
          </cell>
          <cell r="P228" t="str">
            <v>be+nl/Digital &amp; Customer Interaction/DiPr SSE/Team One</v>
          </cell>
        </row>
        <row r="229">
          <cell r="A229" t="str">
            <v>ExpirationTool</v>
          </cell>
          <cell r="B229" t="str">
            <v>No</v>
          </cell>
          <cell r="C229" t="str">
            <v>No</v>
          </cell>
          <cell r="D229" t="str">
            <v>Pieter van Valenberg</v>
          </cell>
          <cell r="E229" t="str">
            <v>Nick van Boven</v>
          </cell>
          <cell r="H229" t="str">
            <v>Product data</v>
          </cell>
          <cell r="I229" t="str">
            <v>Kept in own tribe</v>
          </cell>
          <cell r="K229" t="str">
            <v>ING Bank Netherlands - Bank</v>
          </cell>
          <cell r="L229" t="str">
            <v>Business Application</v>
          </cell>
          <cell r="M229" t="str">
            <v>Installed</v>
          </cell>
          <cell r="N229" t="str">
            <v>Operational</v>
          </cell>
          <cell r="O229" t="str">
            <v>Production</v>
          </cell>
          <cell r="P229" t="str">
            <v>be+nl/Investments/Operational Journeys &amp; Ordering/EP Transaction Management</v>
          </cell>
        </row>
        <row r="230">
          <cell r="A230" t="str">
            <v>AddressBookAPI</v>
          </cell>
          <cell r="B230" t="str">
            <v>Yes</v>
          </cell>
          <cell r="C230" t="str">
            <v>No</v>
          </cell>
          <cell r="D230" t="str">
            <v>Rik-Jan van Bree</v>
          </cell>
          <cell r="E230" t="str">
            <v>Maarten van Gessel</v>
          </cell>
          <cell r="F230" t="str">
            <v>Narjiss Aydoun</v>
          </cell>
          <cell r="G230" t="str">
            <v>Hans Krak</v>
          </cell>
          <cell r="H230" t="str">
            <v>Party data</v>
          </cell>
          <cell r="I230" t="str">
            <v>Kept in own tribe</v>
          </cell>
          <cell r="K230" t="str">
            <v>ING Bank Netherlands - Bank</v>
          </cell>
          <cell r="L230" t="str">
            <v>Business Application</v>
          </cell>
          <cell r="M230" t="str">
            <v>Installed</v>
          </cell>
          <cell r="N230" t="str">
            <v>Operational</v>
          </cell>
          <cell r="O230" t="str">
            <v>Production</v>
          </cell>
          <cell r="P230" t="str">
            <v>be+nl/Digital Business Banking/BusChan/Tiger</v>
          </cell>
        </row>
        <row r="231">
          <cell r="A231" t="str">
            <v>ExternalAgreementsAggregation</v>
          </cell>
          <cell r="B231" t="str">
            <v>No</v>
          </cell>
          <cell r="D231" t="str">
            <v>Steven Frieswijk</v>
          </cell>
          <cell r="E231" t="str">
            <v>Liesbeth Berns</v>
          </cell>
          <cell r="K231" t="str">
            <v>ING Bank Netherlands - Bank</v>
          </cell>
          <cell r="L231" t="str">
            <v>Business Application</v>
          </cell>
          <cell r="M231" t="str">
            <v>Installed</v>
          </cell>
          <cell r="N231" t="str">
            <v>Operational</v>
          </cell>
          <cell r="O231" t="str">
            <v>Production</v>
          </cell>
          <cell r="P231" t="str">
            <v>be+nl/Digital &amp; Customer Interaction/DiPr SSE/Ivy</v>
          </cell>
        </row>
        <row r="232">
          <cell r="A232" t="str">
            <v>F9006CreditCard</v>
          </cell>
          <cell r="D232" t="str">
            <v>Christophe Van Campfort</v>
          </cell>
          <cell r="E232" t="str">
            <v>Christophe Van Campfort</v>
          </cell>
          <cell r="K232" t="str">
            <v>ING Bank Netherlands - Bank</v>
          </cell>
          <cell r="L232" t="str">
            <v>Business Application</v>
          </cell>
          <cell r="M232" t="str">
            <v>Installed</v>
          </cell>
          <cell r="N232" t="str">
            <v>Operational</v>
          </cell>
          <cell r="O232" t="str">
            <v>Production</v>
          </cell>
          <cell r="P232" t="str">
            <v>be+nl/Finance NL/Office Tooling</v>
          </cell>
        </row>
        <row r="233">
          <cell r="A233" t="str">
            <v>FA_Recon</v>
          </cell>
          <cell r="B233" t="str">
            <v>No</v>
          </cell>
          <cell r="C233" t="str">
            <v>No</v>
          </cell>
          <cell r="D233" t="str">
            <v>Ameet Singh</v>
          </cell>
          <cell r="E233" t="str">
            <v>Annemieke Tromp</v>
          </cell>
          <cell r="F233" t="str">
            <v>Annemieke Tromp</v>
          </cell>
          <cell r="G233" t="str">
            <v>No formal Data Steward appointed yet after Mo Abarkan left the Tribe</v>
          </cell>
          <cell r="H233" t="str">
            <v>Data derived by Risk</v>
          </cell>
          <cell r="I233" t="str">
            <v>Exchanged across domains</v>
          </cell>
          <cell r="K233" t="str">
            <v>ING Bank Netherlands - Bank</v>
          </cell>
          <cell r="L233" t="str">
            <v>Business Application</v>
          </cell>
          <cell r="M233" t="str">
            <v>Installed</v>
          </cell>
          <cell r="N233" t="str">
            <v>Operational</v>
          </cell>
          <cell r="O233" t="str">
            <v>Production</v>
          </cell>
          <cell r="P233" t="str">
            <v>be+nl/CRO NL/MRM/Office Tooling</v>
          </cell>
        </row>
        <row r="234">
          <cell r="A234" t="str">
            <v>AddressManagementAPI</v>
          </cell>
          <cell r="B234" t="str">
            <v>Yes</v>
          </cell>
          <cell r="C234" t="str">
            <v>No</v>
          </cell>
          <cell r="D234" t="str">
            <v>Jan Reuterink</v>
          </cell>
          <cell r="E234" t="str">
            <v>Sven Schenkel</v>
          </cell>
          <cell r="F234" t="str">
            <v>Sven Schenkel</v>
          </cell>
          <cell r="G234" t="str">
            <v>Ariane Swets</v>
          </cell>
          <cell r="H234" t="str">
            <v>Party data</v>
          </cell>
          <cell r="I234" t="str">
            <v>Exchanged across domains</v>
          </cell>
          <cell r="K234" t="str">
            <v>ING Bank Netherlands - Bank</v>
          </cell>
          <cell r="L234" t="str">
            <v>Business Application</v>
          </cell>
          <cell r="M234" t="str">
            <v>Installed</v>
          </cell>
          <cell r="N234" t="str">
            <v>Operational</v>
          </cell>
          <cell r="O234" t="str">
            <v>Production</v>
          </cell>
          <cell r="P234" t="str">
            <v>be+nl/Digital Business Banking/CD-NL/CRIBS</v>
          </cell>
        </row>
        <row r="235">
          <cell r="A235" t="str">
            <v>CLM</v>
          </cell>
          <cell r="B235" t="str">
            <v>Yes</v>
          </cell>
          <cell r="C235" t="str">
            <v>No</v>
          </cell>
          <cell r="D235" t="str">
            <v>Jan Reuterink</v>
          </cell>
          <cell r="E235" t="str">
            <v>Sven Schenkel</v>
          </cell>
          <cell r="F235" t="str">
            <v>Sven Schenkel</v>
          </cell>
          <cell r="G235" t="str">
            <v>Ariane Swets</v>
          </cell>
          <cell r="H235" t="str">
            <v>Party data</v>
          </cell>
          <cell r="I235" t="str">
            <v>Kept in own tribe</v>
          </cell>
          <cell r="K235" t="str">
            <v>ING Bank Netherlands - Bank</v>
          </cell>
          <cell r="L235" t="str">
            <v>Business Application</v>
          </cell>
          <cell r="M235" t="str">
            <v>Installed</v>
          </cell>
          <cell r="N235" t="str">
            <v>Operational</v>
          </cell>
          <cell r="O235" t="str">
            <v>Production</v>
          </cell>
          <cell r="P235" t="str">
            <v>be+nl/Digital Business Banking/CD-NL/Kelten</v>
          </cell>
        </row>
        <row r="236">
          <cell r="A236" t="str">
            <v>Factset_[P]</v>
          </cell>
          <cell r="B236" t="str">
            <v>No</v>
          </cell>
          <cell r="C236" t="str">
            <v>No</v>
          </cell>
          <cell r="D236" t="str">
            <v>Klaas Jan Wieringa</v>
          </cell>
          <cell r="E236" t="str">
            <v>Nick van Boven</v>
          </cell>
          <cell r="K236" t="str">
            <v>ING Bank Netherlands - Bank</v>
          </cell>
          <cell r="L236" t="str">
            <v>Business Application</v>
          </cell>
          <cell r="M236" t="str">
            <v>Installed</v>
          </cell>
          <cell r="N236" t="str">
            <v>Operational</v>
          </cell>
          <cell r="O236" t="str">
            <v>Production</v>
          </cell>
          <cell r="P236" t="str">
            <v>be+nl/Investments/Operational Journeys &amp; Ordering/DevOps_Cloud</v>
          </cell>
        </row>
        <row r="237">
          <cell r="A237" t="str">
            <v>Fair_Value</v>
          </cell>
          <cell r="B237" t="str">
            <v>No</v>
          </cell>
          <cell r="C237" t="str">
            <v>No</v>
          </cell>
          <cell r="D237" t="str">
            <v>Ameet Singh</v>
          </cell>
          <cell r="E237" t="str">
            <v>Annemieke Tromp</v>
          </cell>
          <cell r="F237" t="str">
            <v>Annemieke Tromp</v>
          </cell>
          <cell r="G237" t="str">
            <v>No formal Data Steward</v>
          </cell>
          <cell r="H237" t="str">
            <v>Data derived by Risk</v>
          </cell>
          <cell r="I237" t="str">
            <v>Exchanged across domains</v>
          </cell>
          <cell r="K237" t="str">
            <v>ING Bank Netherlands - Bank</v>
          </cell>
          <cell r="L237" t="str">
            <v>Business Application</v>
          </cell>
          <cell r="M237" t="str">
            <v>Installed</v>
          </cell>
          <cell r="N237" t="str">
            <v>Operational</v>
          </cell>
          <cell r="O237" t="str">
            <v>Production</v>
          </cell>
          <cell r="P237" t="str">
            <v>be+nl/CRO NL/MRM/Office Tooling</v>
          </cell>
        </row>
        <row r="238">
          <cell r="A238" t="str">
            <v>FAS_Int_Calc_Iss_Dep_FX</v>
          </cell>
          <cell r="B238" t="str">
            <v>No</v>
          </cell>
          <cell r="C238" t="str">
            <v>No</v>
          </cell>
          <cell r="D238" t="str">
            <v>Gerdien Lindhout</v>
          </cell>
          <cell r="E238" t="str">
            <v>Gerdien Lindhout</v>
          </cell>
          <cell r="J238" t="str">
            <v>not longer applicable, will be removed from CMDB</v>
          </cell>
          <cell r="K238" t="str">
            <v>ING Bank Netherlands - Bank</v>
          </cell>
          <cell r="L238" t="str">
            <v>Business Application</v>
          </cell>
          <cell r="M238" t="str">
            <v>Installed</v>
          </cell>
          <cell r="N238" t="str">
            <v>Operational</v>
          </cell>
          <cell r="O238" t="str">
            <v>Production</v>
          </cell>
          <cell r="P238" t="str">
            <v>be+nl/Finance NL/Office Tooling</v>
          </cell>
        </row>
        <row r="239">
          <cell r="A239" t="str">
            <v>FAS_Prov_Calc_MWG</v>
          </cell>
          <cell r="B239" t="str">
            <v>No</v>
          </cell>
          <cell r="C239" t="str">
            <v>No</v>
          </cell>
          <cell r="D239" t="str">
            <v>Gerdien Lindhout</v>
          </cell>
          <cell r="E239" t="str">
            <v>Gerdien Lindhout</v>
          </cell>
          <cell r="F239" t="str">
            <v>Yvonne Albers</v>
          </cell>
          <cell r="G239" t="str">
            <v>Martin Verkerk</v>
          </cell>
          <cell r="H239" t="str">
            <v>Data derived by Finance</v>
          </cell>
          <cell r="I239" t="str">
            <v>Kept in own tribe</v>
          </cell>
          <cell r="K239" t="str">
            <v>ING Bank Netherlands - Bank</v>
          </cell>
          <cell r="L239" t="str">
            <v>Business Application</v>
          </cell>
          <cell r="M239" t="str">
            <v>Installed</v>
          </cell>
          <cell r="N239" t="str">
            <v>Operational</v>
          </cell>
          <cell r="O239" t="str">
            <v>Production</v>
          </cell>
          <cell r="P239" t="str">
            <v>be+nl/Finance NL/Office Tooling</v>
          </cell>
        </row>
        <row r="240">
          <cell r="A240" t="str">
            <v>FAS_Recon_HPAM_FAR</v>
          </cell>
          <cell r="B240" t="str">
            <v>No</v>
          </cell>
          <cell r="C240" t="str">
            <v>No</v>
          </cell>
          <cell r="D240" t="str">
            <v>Gerdien Lindhout</v>
          </cell>
          <cell r="E240" t="str">
            <v>Gerdien Lindhout</v>
          </cell>
          <cell r="F240" t="str">
            <v>Yvonne Albers</v>
          </cell>
          <cell r="G240" t="str">
            <v>Fatima Bouali</v>
          </cell>
          <cell r="H240" t="str">
            <v>Product data</v>
          </cell>
          <cell r="I240" t="str">
            <v>Kept in own tribe</v>
          </cell>
          <cell r="J240" t="str">
            <v>naming will be adjusted</v>
          </cell>
          <cell r="K240" t="str">
            <v>ING Bank Netherlands - Bank</v>
          </cell>
          <cell r="L240" t="str">
            <v>Business Application</v>
          </cell>
          <cell r="M240" t="str">
            <v>Installed</v>
          </cell>
          <cell r="N240" t="str">
            <v>Operational</v>
          </cell>
          <cell r="O240" t="str">
            <v>Production</v>
          </cell>
          <cell r="P240" t="str">
            <v>be+nl/Finance NL/Office Tooling</v>
          </cell>
        </row>
        <row r="241">
          <cell r="A241" t="str">
            <v>FAS_Reconc_OFA_FAR</v>
          </cell>
          <cell r="B241" t="str">
            <v>No</v>
          </cell>
          <cell r="C241" t="str">
            <v>No</v>
          </cell>
          <cell r="D241" t="str">
            <v>Gerdien Lindhout</v>
          </cell>
          <cell r="E241" t="str">
            <v>Gerdien Lindhout</v>
          </cell>
          <cell r="F241" t="str">
            <v>Yvonne Albers</v>
          </cell>
          <cell r="G241" t="str">
            <v>Rene van Putten</v>
          </cell>
          <cell r="H241" t="str">
            <v>Product data</v>
          </cell>
          <cell r="I241" t="str">
            <v>Kept in own tribe</v>
          </cell>
          <cell r="J241" t="str">
            <v>naming will be adjusted</v>
          </cell>
          <cell r="K241" t="str">
            <v>ING Bank Netherlands - Bank</v>
          </cell>
          <cell r="L241" t="str">
            <v>Business Application</v>
          </cell>
          <cell r="M241" t="str">
            <v>Installed</v>
          </cell>
          <cell r="N241" t="str">
            <v>Operational</v>
          </cell>
          <cell r="O241" t="str">
            <v>Production</v>
          </cell>
          <cell r="P241" t="str">
            <v>be+nl/Finance NL/Office Tooling</v>
          </cell>
        </row>
        <row r="242">
          <cell r="A242" t="str">
            <v>FAS_Res_Revaluation</v>
          </cell>
          <cell r="B242" t="str">
            <v>No</v>
          </cell>
          <cell r="C242" t="str">
            <v>No</v>
          </cell>
          <cell r="D242" t="str">
            <v>Gerdien Lindhout</v>
          </cell>
          <cell r="E242" t="str">
            <v>Gerdien Lindhout</v>
          </cell>
          <cell r="F242" t="str">
            <v>Yvonne Albers</v>
          </cell>
          <cell r="G242" t="str">
            <v>Rene van Putten</v>
          </cell>
          <cell r="H242" t="str">
            <v>Data derived by Finance</v>
          </cell>
          <cell r="I242" t="str">
            <v>Kept in own tribe</v>
          </cell>
          <cell r="K242" t="str">
            <v>ING Bank Netherlands - Bank</v>
          </cell>
          <cell r="L242" t="str">
            <v>Business Application</v>
          </cell>
          <cell r="M242" t="str">
            <v>Installed</v>
          </cell>
          <cell r="N242" t="str">
            <v>Operational</v>
          </cell>
          <cell r="O242" t="str">
            <v>Production</v>
          </cell>
          <cell r="P242" t="str">
            <v>be+nl/Finance NL/Office Tooling</v>
          </cell>
        </row>
        <row r="243">
          <cell r="A243" t="str">
            <v>FAS_Saldo_Analysis</v>
          </cell>
          <cell r="B243" t="str">
            <v>No</v>
          </cell>
          <cell r="C243" t="str">
            <v>No</v>
          </cell>
          <cell r="D243" t="str">
            <v>Gerdien Lindhout</v>
          </cell>
          <cell r="E243" t="str">
            <v>Gerdien Lindhout</v>
          </cell>
          <cell r="F243" t="str">
            <v>Yvonne Albers</v>
          </cell>
          <cell r="G243" t="str">
            <v>Benny Verbiest</v>
          </cell>
          <cell r="H243" t="str">
            <v>Product data</v>
          </cell>
          <cell r="I243" t="str">
            <v>Kept in own tribe</v>
          </cell>
          <cell r="K243" t="str">
            <v>ING Bank Netherlands - Bank</v>
          </cell>
          <cell r="L243" t="str">
            <v>Business Application</v>
          </cell>
          <cell r="M243" t="str">
            <v>Installed</v>
          </cell>
          <cell r="N243" t="str">
            <v>Operational</v>
          </cell>
          <cell r="O243" t="str">
            <v>Production</v>
          </cell>
          <cell r="P243" t="str">
            <v>be+nl/Finance NL/Office Tooling</v>
          </cell>
        </row>
        <row r="244">
          <cell r="A244" t="str">
            <v>FCS_NIFI</v>
          </cell>
          <cell r="B244" t="str">
            <v>No</v>
          </cell>
          <cell r="C244" t="str">
            <v>No</v>
          </cell>
          <cell r="D244" t="str">
            <v>Emile Scheilen</v>
          </cell>
          <cell r="E244" t="str">
            <v>Adine Wempe - Kalff</v>
          </cell>
          <cell r="F244" t="str">
            <v>Adine Wempe - Kalff</v>
          </cell>
          <cell r="G244" t="str">
            <v>Ali Al Sawad</v>
          </cell>
          <cell r="H244" t="str">
            <v>Data derived by other data users</v>
          </cell>
          <cell r="I244" t="str">
            <v>Exchanged across domains</v>
          </cell>
          <cell r="K244" t="str">
            <v>ING Bank Netherlands - Bank</v>
          </cell>
          <cell r="L244" t="str">
            <v>Business Application</v>
          </cell>
          <cell r="M244" t="str">
            <v>Installed</v>
          </cell>
          <cell r="N244" t="str">
            <v>Operational</v>
          </cell>
          <cell r="O244" t="str">
            <v>Production</v>
          </cell>
          <cell r="P244" t="str">
            <v>be+nl/Fraud &amp; Cyber Security NL/Detection/Risk Data Squad</v>
          </cell>
        </row>
        <row r="245">
          <cell r="A245" t="str">
            <v>FCS_NIFI_Fraud</v>
          </cell>
          <cell r="B245" t="str">
            <v>No</v>
          </cell>
          <cell r="C245" t="str">
            <v>No</v>
          </cell>
          <cell r="D245" t="str">
            <v>Emile Scheilen</v>
          </cell>
          <cell r="E245" t="str">
            <v>Adine Wempe - Kalff</v>
          </cell>
          <cell r="F245" t="str">
            <v>Adine Wempe - Kalff</v>
          </cell>
          <cell r="G245" t="str">
            <v>Ali Al sawad</v>
          </cell>
          <cell r="H245" t="str">
            <v>Data derived by other data users</v>
          </cell>
          <cell r="I245" t="str">
            <v>Kept in own tribe</v>
          </cell>
          <cell r="K245" t="str">
            <v>ING Bank Netherlands - Bank</v>
          </cell>
          <cell r="L245" t="str">
            <v>Business Application</v>
          </cell>
          <cell r="M245" t="str">
            <v>Installed</v>
          </cell>
          <cell r="N245" t="str">
            <v>Operational</v>
          </cell>
          <cell r="O245" t="str">
            <v>Production</v>
          </cell>
          <cell r="P245" t="str">
            <v>be+nl/Fraud &amp; Cyber Security NL/Detection/Risk Data Squad</v>
          </cell>
        </row>
        <row r="246">
          <cell r="A246" t="str">
            <v>FCS_NiFi_XTC</v>
          </cell>
          <cell r="B246" t="str">
            <v>No</v>
          </cell>
          <cell r="C246" t="str">
            <v>No</v>
          </cell>
          <cell r="D246" t="str">
            <v>Emile Scheilen</v>
          </cell>
          <cell r="E246" t="str">
            <v>Michel Tetteroo</v>
          </cell>
          <cell r="F246" t="str">
            <v>Michel Tetteroo</v>
          </cell>
          <cell r="G246" t="str">
            <v>NA</v>
          </cell>
          <cell r="J246" t="str">
            <v>An interface transporting data, not generating new data.</v>
          </cell>
          <cell r="K246" t="str">
            <v>ING Bank Netherlands - Bank</v>
          </cell>
          <cell r="L246" t="str">
            <v>Business Application</v>
          </cell>
          <cell r="M246" t="str">
            <v>Installed</v>
          </cell>
          <cell r="N246" t="str">
            <v>Operational</v>
          </cell>
          <cell r="O246" t="str">
            <v>Production</v>
          </cell>
          <cell r="P246" t="str">
            <v>be+nl/Digital &amp; Customer Interaction/CI&amp;A NL/Optimus Squad</v>
          </cell>
        </row>
        <row r="247">
          <cell r="A247" t="str">
            <v>FDW (Factoring Data Warehouse)</v>
          </cell>
          <cell r="B247" t="str">
            <v>No</v>
          </cell>
          <cell r="C247" t="str">
            <v>Yes</v>
          </cell>
          <cell r="D247" t="str">
            <v>Ramon Riedijk</v>
          </cell>
          <cell r="E247" t="str">
            <v>Peter Bas Oosthoek</v>
          </cell>
          <cell r="F247" t="str">
            <v>Ronald de Vries</v>
          </cell>
          <cell r="G247" t="str">
            <v>Wichert van den Hoorn</v>
          </cell>
          <cell r="H247" t="str">
            <v>Agreement data</v>
          </cell>
          <cell r="I247" t="str">
            <v>Exchanged across domains</v>
          </cell>
          <cell r="K247" t="str">
            <v>ING Bank Netherlands - Bank</v>
          </cell>
          <cell r="L247" t="str">
            <v>Business Application</v>
          </cell>
          <cell r="M247" t="str">
            <v>Installed</v>
          </cell>
          <cell r="N247" t="str">
            <v>Operational</v>
          </cell>
          <cell r="O247" t="str">
            <v>Production</v>
          </cell>
          <cell r="P247" t="str">
            <v>be+nl/ComFin/Magnifactors</v>
          </cell>
        </row>
        <row r="248">
          <cell r="A248" t="str">
            <v>KIMMigration-CaseManagement</v>
          </cell>
          <cell r="B248" t="str">
            <v>Yes</v>
          </cell>
          <cell r="C248" t="str">
            <v>No</v>
          </cell>
          <cell r="D248" t="str">
            <v>Jos Klompe</v>
          </cell>
          <cell r="E248" t="str">
            <v>Sven Schenkel</v>
          </cell>
          <cell r="F248" t="str">
            <v>Sven Schenkel</v>
          </cell>
          <cell r="G248" t="str">
            <v>Ariane Swets</v>
          </cell>
          <cell r="H248" t="str">
            <v>Party data</v>
          </cell>
          <cell r="I248" t="str">
            <v>Kept in own tribe</v>
          </cell>
          <cell r="K248" t="str">
            <v>ING Bank Netherlands - Bank</v>
          </cell>
          <cell r="L248" t="str">
            <v>Business Application</v>
          </cell>
          <cell r="M248" t="str">
            <v>Installed</v>
          </cell>
          <cell r="N248" t="str">
            <v>Operational</v>
          </cell>
          <cell r="O248" t="str">
            <v>Production</v>
          </cell>
          <cell r="P248" t="str">
            <v>be+nl/Digital Business Banking/CD-NL/klantoverzichten</v>
          </cell>
        </row>
        <row r="249">
          <cell r="A249" t="str">
            <v>CoCoS</v>
          </cell>
          <cell r="B249" t="str">
            <v>Yes</v>
          </cell>
          <cell r="C249" t="str">
            <v>No</v>
          </cell>
          <cell r="D249" t="str">
            <v>Antoon Starink</v>
          </cell>
          <cell r="E249" t="str">
            <v>Ed Spitteler</v>
          </cell>
          <cell r="F249" t="str">
            <v>Ed Spitteler</v>
          </cell>
          <cell r="G249" t="str">
            <v>Antoon Starink</v>
          </cell>
          <cell r="H249" t="str">
            <v>Operational System Process Organisational data</v>
          </cell>
          <cell r="I249" t="str">
            <v>Kept in own tribe</v>
          </cell>
          <cell r="J249" t="str">
            <v>Standard communication templates stored without enrichment of any party or product data</v>
          </cell>
          <cell r="K249" t="str">
            <v>ING Bank Netherlands - Bank</v>
          </cell>
          <cell r="L249" t="str">
            <v>Business Application</v>
          </cell>
          <cell r="M249" t="str">
            <v>Installed</v>
          </cell>
          <cell r="N249" t="str">
            <v>Operational</v>
          </cell>
          <cell r="O249" t="str">
            <v>Production</v>
          </cell>
          <cell r="P249" t="str">
            <v>be+nl/Document &amp; Content Services/Deliver Your Message/EmpowerING</v>
          </cell>
        </row>
        <row r="250">
          <cell r="A250" t="str">
            <v>Bike Sharing</v>
          </cell>
          <cell r="B250" t="str">
            <v>Yes</v>
          </cell>
          <cell r="C250" t="str">
            <v>No</v>
          </cell>
          <cell r="D250" t="str">
            <v>Ben Jansen</v>
          </cell>
          <cell r="E250" t="str">
            <v>Giuseppe Pasanisi</v>
          </cell>
          <cell r="F250" t="str">
            <v>Giuseppe Pasanisi</v>
          </cell>
          <cell r="G250" t="str">
            <v>NA</v>
          </cell>
          <cell r="H250" t="str">
            <v>Operational System Process Organisational data</v>
          </cell>
          <cell r="I250" t="str">
            <v>Kept in own tribe</v>
          </cell>
          <cell r="K250" t="str">
            <v>ING Bank Netherlands - Bank</v>
          </cell>
          <cell r="L250" t="str">
            <v>Business Application</v>
          </cell>
          <cell r="M250" t="str">
            <v>Installed</v>
          </cell>
          <cell r="N250" t="str">
            <v>Operational</v>
          </cell>
          <cell r="O250" t="str">
            <v>Production</v>
          </cell>
          <cell r="P250" t="str">
            <v>be+nl/Facilitymgt NL/CREFS NL Business IT</v>
          </cell>
        </row>
        <row r="251">
          <cell r="A251" t="str">
            <v>FIATOVK_RPL</v>
          </cell>
          <cell r="B251" t="str">
            <v>No</v>
          </cell>
          <cell r="C251" t="str">
            <v>No</v>
          </cell>
          <cell r="D251" t="str">
            <v>Paul Schaper</v>
          </cell>
          <cell r="E251" t="str">
            <v>Paul Schaper</v>
          </cell>
          <cell r="F251" t="str">
            <v>Narjiss Aydoun</v>
          </cell>
          <cell r="G251" t="str">
            <v>Martijn Greuter</v>
          </cell>
          <cell r="H251" t="str">
            <v>Agreement data</v>
          </cell>
          <cell r="I251" t="str">
            <v>Exchanged across domains</v>
          </cell>
          <cell r="K251" t="str">
            <v>ING Bank Netherlands - Bank</v>
          </cell>
          <cell r="L251" t="str">
            <v>Business Application</v>
          </cell>
          <cell r="M251" t="str">
            <v>Installed</v>
          </cell>
          <cell r="N251" t="str">
            <v>Operational</v>
          </cell>
          <cell r="O251" t="str">
            <v>Production</v>
          </cell>
          <cell r="P251" t="str">
            <v>be+nl/CoreBanking/WCA</v>
          </cell>
        </row>
        <row r="252">
          <cell r="A252" t="str">
            <v>Fiatvoorwaardentool</v>
          </cell>
          <cell r="B252" t="str">
            <v>No</v>
          </cell>
          <cell r="C252"/>
          <cell r="D252" t="str">
            <v>Oscar Scheeper</v>
          </cell>
          <cell r="E252" t="str">
            <v>Harm Jongedijk</v>
          </cell>
          <cell r="F252"/>
          <cell r="G252"/>
          <cell r="H252" t="str">
            <v>Data derived by Risk</v>
          </cell>
          <cell r="I252"/>
          <cell r="J252" t="str">
            <v>Decom 2022 as per Scheeper, O. (Oscar) &lt;Oscar.Scheeper@ing.com&gt;</v>
          </cell>
          <cell r="K252" t="str">
            <v>ING Bank Netherlands - Bank</v>
          </cell>
          <cell r="L252" t="str">
            <v>Business Application</v>
          </cell>
          <cell r="M252" t="str">
            <v>Installed</v>
          </cell>
          <cell r="N252" t="str">
            <v>Operational</v>
          </cell>
          <cell r="O252" t="str">
            <v>Production</v>
          </cell>
          <cell r="P252" t="str">
            <v>be+nl/Asset Based Finance/Office tooling</v>
          </cell>
        </row>
        <row r="253">
          <cell r="A253" t="str">
            <v>Fincal</v>
          </cell>
          <cell r="B253" t="str">
            <v>No</v>
          </cell>
          <cell r="C253" t="str">
            <v>No</v>
          </cell>
          <cell r="D253" t="str">
            <v>Michiel van Hes</v>
          </cell>
          <cell r="E253" t="str">
            <v>Ronald de Vries</v>
          </cell>
          <cell r="F253" t="str">
            <v>Michiel van Hes</v>
          </cell>
          <cell r="G253" t="str">
            <v>Michiel van Hes</v>
          </cell>
          <cell r="H253" t="str">
            <v>Transaction data</v>
          </cell>
          <cell r="I253" t="str">
            <v>Kept in own tribe</v>
          </cell>
          <cell r="K253" t="str">
            <v>ING Bank Netherlands - Bank</v>
          </cell>
          <cell r="L253" t="str">
            <v>Business Application</v>
          </cell>
          <cell r="M253" t="str">
            <v>Installed</v>
          </cell>
          <cell r="N253" t="str">
            <v>Operational</v>
          </cell>
          <cell r="O253" t="str">
            <v>Production</v>
          </cell>
          <cell r="P253" t="str">
            <v>be+nl/Lease/The Order of the Holy Flow</v>
          </cell>
        </row>
        <row r="254">
          <cell r="A254" t="str">
            <v>FINREPCollat</v>
          </cell>
          <cell r="D254" t="str">
            <v>Christophe Van Campfort</v>
          </cell>
          <cell r="E254" t="str">
            <v>Christophe Van Campfort</v>
          </cell>
          <cell r="K254" t="str">
            <v>ING Bank Netherlands - Bank</v>
          </cell>
          <cell r="L254" t="str">
            <v>Business Application</v>
          </cell>
          <cell r="M254" t="str">
            <v>Installed</v>
          </cell>
          <cell r="N254" t="str">
            <v>Operational</v>
          </cell>
          <cell r="O254" t="str">
            <v>Production</v>
          </cell>
          <cell r="P254" t="str">
            <v>be+nl/Finance NL/Office Tooling</v>
          </cell>
        </row>
        <row r="255">
          <cell r="A255" t="str">
            <v>FINREPCollCF</v>
          </cell>
          <cell r="D255" t="str">
            <v>Christophe Van Campfort</v>
          </cell>
          <cell r="E255" t="str">
            <v>Christophe Van Campfort</v>
          </cell>
          <cell r="K255" t="str">
            <v>ING Bank Netherlands - Bank</v>
          </cell>
          <cell r="L255" t="str">
            <v>Business Application</v>
          </cell>
          <cell r="M255" t="str">
            <v>Installed</v>
          </cell>
          <cell r="N255" t="str">
            <v>Operational</v>
          </cell>
          <cell r="O255" t="str">
            <v>Production</v>
          </cell>
          <cell r="P255" t="str">
            <v>be+nl/Finance NL/Office Tooling</v>
          </cell>
        </row>
        <row r="256">
          <cell r="A256" t="str">
            <v>FINREPCollMrtg</v>
          </cell>
          <cell r="D256" t="str">
            <v>Christophe Van Campfort</v>
          </cell>
          <cell r="E256" t="str">
            <v>Christophe Van Campfort</v>
          </cell>
          <cell r="K256" t="str">
            <v>ING Bank Netherlands - Bank</v>
          </cell>
          <cell r="L256" t="str">
            <v>Business Application</v>
          </cell>
          <cell r="M256" t="str">
            <v>Installed</v>
          </cell>
          <cell r="N256" t="str">
            <v>Operational</v>
          </cell>
          <cell r="O256" t="str">
            <v>Production</v>
          </cell>
          <cell r="P256" t="str">
            <v>be+nl/Finance NL/Office Tooling</v>
          </cell>
        </row>
        <row r="257">
          <cell r="A257" t="str">
            <v>FINREPCredRisk</v>
          </cell>
          <cell r="D257" t="str">
            <v>Christophe Van Campfort</v>
          </cell>
          <cell r="E257" t="str">
            <v>Christophe Van Campfort</v>
          </cell>
          <cell r="K257" t="str">
            <v>ING Bank Netherlands - Bank</v>
          </cell>
          <cell r="L257" t="str">
            <v>Business Application</v>
          </cell>
          <cell r="M257" t="str">
            <v>Installed</v>
          </cell>
          <cell r="N257" t="str">
            <v>Operational</v>
          </cell>
          <cell r="O257" t="str">
            <v>Production</v>
          </cell>
          <cell r="P257" t="str">
            <v>be+nl/Finance NL/Office Tooling</v>
          </cell>
        </row>
        <row r="258">
          <cell r="A258" t="str">
            <v>FIRI_OFSAA_UKBEACON</v>
          </cell>
          <cell r="B258" t="str">
            <v>No</v>
          </cell>
          <cell r="C258" t="str">
            <v>No</v>
          </cell>
          <cell r="D258" t="str">
            <v>Tine Puttenaers</v>
          </cell>
          <cell r="E258" t="str">
            <v>Philippe Stroobandt</v>
          </cell>
          <cell r="K258" t="str">
            <v>ING Bank Netherlands - Bank</v>
          </cell>
          <cell r="L258" t="str">
            <v>Business Application</v>
          </cell>
          <cell r="M258" t="str">
            <v>Installed</v>
          </cell>
          <cell r="N258" t="str">
            <v>Operational</v>
          </cell>
          <cell r="O258" t="str">
            <v>Production</v>
          </cell>
          <cell r="P258" t="str">
            <v>be+nl/Finance &amp; Risk Support Chain/Tech/GS/F&amp;R Tribe Support (FWK)</v>
          </cell>
        </row>
        <row r="259">
          <cell r="A259" t="str">
            <v xml:space="preserve">Cura </v>
          </cell>
          <cell r="B259" t="str">
            <v>Yes</v>
          </cell>
          <cell r="C259" t="str">
            <v>No</v>
          </cell>
          <cell r="D259" t="str">
            <v>Ben Jansen</v>
          </cell>
          <cell r="E259" t="str">
            <v>Ben Jansen</v>
          </cell>
          <cell r="F259" t="str">
            <v>Ben Jansen</v>
          </cell>
          <cell r="G259" t="str">
            <v>NA</v>
          </cell>
          <cell r="H259" t="str">
            <v>Operational System Process Organisational data</v>
          </cell>
          <cell r="I259" t="str">
            <v>Kept in own tribe</v>
          </cell>
          <cell r="K259" t="str">
            <v>ING Bank Netherlands - Bank</v>
          </cell>
          <cell r="L259" t="str">
            <v>Business Application</v>
          </cell>
          <cell r="M259" t="str">
            <v>Installed</v>
          </cell>
          <cell r="N259" t="str">
            <v>Operational</v>
          </cell>
          <cell r="O259" t="str">
            <v>Production</v>
          </cell>
          <cell r="P259" t="str">
            <v>be+nl/Facilitymgt NL/CREFS NL Business IT</v>
          </cell>
        </row>
        <row r="260">
          <cell r="A260" t="str">
            <v>Flowix</v>
          </cell>
          <cell r="B260" t="str">
            <v>No</v>
          </cell>
          <cell r="C260" t="str">
            <v>No</v>
          </cell>
          <cell r="D260" t="str">
            <v>Manish Vashishtha</v>
          </cell>
          <cell r="E260" t="str">
            <v>Miente Bakker</v>
          </cell>
          <cell r="F260"/>
          <cell r="G260"/>
          <cell r="H260"/>
          <cell r="I260"/>
          <cell r="J260"/>
          <cell r="K260" t="str">
            <v>ING Bank Netherlands - Bank</v>
          </cell>
          <cell r="L260" t="str">
            <v>Business Application</v>
          </cell>
          <cell r="M260" t="str">
            <v>Installed</v>
          </cell>
          <cell r="N260" t="str">
            <v>Operational</v>
          </cell>
          <cell r="O260" t="str">
            <v>Production</v>
          </cell>
          <cell r="P260" t="str">
            <v>be+nl/Assisted channels/PA3_PhCh NL/Business Support Applications</v>
          </cell>
        </row>
        <row r="261">
          <cell r="A261" t="str">
            <v>FMU_MSH_Templ</v>
          </cell>
          <cell r="B261" t="str">
            <v>No</v>
          </cell>
          <cell r="D261" t="str">
            <v>Vlad Kogan</v>
          </cell>
          <cell r="E261" t="str">
            <v>Annemieke Tromp</v>
          </cell>
          <cell r="J261" t="str">
            <v>Obsolete and to removed in CMDB</v>
          </cell>
          <cell r="K261" t="str">
            <v>ING Bank Netherlands - Bank</v>
          </cell>
          <cell r="L261" t="str">
            <v>Business Application</v>
          </cell>
          <cell r="M261" t="str">
            <v>Installed</v>
          </cell>
          <cell r="N261" t="str">
            <v>Operational</v>
          </cell>
          <cell r="O261" t="str">
            <v>Production</v>
          </cell>
          <cell r="P261" t="str">
            <v>be+nl/CRO NL/MRM/Office Tooling</v>
          </cell>
        </row>
        <row r="262">
          <cell r="A262" t="str">
            <v>FMU_Template</v>
          </cell>
          <cell r="B262" t="str">
            <v>No</v>
          </cell>
          <cell r="D262" t="str">
            <v>Vlad Kogan</v>
          </cell>
          <cell r="E262" t="str">
            <v>Annemieke Tromp</v>
          </cell>
          <cell r="J262" t="str">
            <v>Obsolete and to removed in CMDB</v>
          </cell>
          <cell r="K262" t="str">
            <v>ING Bank Netherlands - Bank</v>
          </cell>
          <cell r="L262" t="str">
            <v>Business Application</v>
          </cell>
          <cell r="M262" t="str">
            <v>Installed</v>
          </cell>
          <cell r="N262" t="str">
            <v>Operational</v>
          </cell>
          <cell r="O262" t="str">
            <v>Production</v>
          </cell>
          <cell r="P262" t="str">
            <v>be+nl/CRO NL/MRM/Office Tooling</v>
          </cell>
        </row>
        <row r="263">
          <cell r="A263" t="str">
            <v>Energie Monitoring System (EMS)</v>
          </cell>
          <cell r="B263" t="str">
            <v>Yes</v>
          </cell>
          <cell r="C263" t="str">
            <v>No</v>
          </cell>
          <cell r="D263" t="str">
            <v>Ben Jansen</v>
          </cell>
          <cell r="E263" t="str">
            <v>Rene Bijlenga</v>
          </cell>
          <cell r="F263" t="str">
            <v>Rene Bijlenga</v>
          </cell>
          <cell r="G263" t="str">
            <v>Ben jansen</v>
          </cell>
          <cell r="H263" t="str">
            <v>Operational System Process Organisational data</v>
          </cell>
          <cell r="I263" t="str">
            <v>Kept in own tribe</v>
          </cell>
          <cell r="K263" t="str">
            <v>ING Bank Netherlands - Bank</v>
          </cell>
          <cell r="L263" t="str">
            <v>Business Application</v>
          </cell>
          <cell r="M263" t="str">
            <v>Installed</v>
          </cell>
          <cell r="N263" t="str">
            <v>Operational</v>
          </cell>
          <cell r="O263" t="str">
            <v>Production</v>
          </cell>
          <cell r="P263" t="str">
            <v>be+nl/Facilitymgt NL/CREFS NL Business IT</v>
          </cell>
        </row>
        <row r="264">
          <cell r="A264" t="str">
            <v>FR_Analysis</v>
          </cell>
          <cell r="B264" t="str">
            <v>No</v>
          </cell>
          <cell r="D264" t="str">
            <v>Vlad Kogan</v>
          </cell>
          <cell r="E264" t="str">
            <v>Annemieke Tromp</v>
          </cell>
          <cell r="J264" t="str">
            <v>Obsolete and to removed in CMDB</v>
          </cell>
          <cell r="K264" t="str">
            <v>ING Bank Netherlands - Bank</v>
          </cell>
          <cell r="L264" t="str">
            <v>Business Application</v>
          </cell>
          <cell r="M264" t="str">
            <v>Installed</v>
          </cell>
          <cell r="N264" t="str">
            <v>Operational</v>
          </cell>
          <cell r="O264" t="str">
            <v>Production</v>
          </cell>
          <cell r="P264" t="str">
            <v>be+nl/CRO NL/MRM/Office Tooling</v>
          </cell>
        </row>
        <row r="265">
          <cell r="A265" t="str">
            <v>Gebouwen Beheer Systeem (GBS)</v>
          </cell>
          <cell r="B265" t="str">
            <v>Yes</v>
          </cell>
          <cell r="C265" t="str">
            <v>No</v>
          </cell>
          <cell r="D265" t="str">
            <v>Ben Jansen</v>
          </cell>
          <cell r="E265" t="str">
            <v>Vincent Geluk</v>
          </cell>
          <cell r="F265" t="str">
            <v>Vincent Geluk</v>
          </cell>
          <cell r="G265" t="str">
            <v>NA</v>
          </cell>
          <cell r="H265" t="str">
            <v>Operational System Process Organisational data</v>
          </cell>
          <cell r="I265" t="str">
            <v>Kept in own tribe</v>
          </cell>
          <cell r="K265" t="str">
            <v>ING Bank Netherlands - Bank</v>
          </cell>
          <cell r="L265" t="str">
            <v>Business Application</v>
          </cell>
          <cell r="M265" t="str">
            <v>Installed</v>
          </cell>
          <cell r="N265" t="str">
            <v>Operational</v>
          </cell>
          <cell r="O265" t="str">
            <v>Production</v>
          </cell>
          <cell r="P265" t="str">
            <v>be+nl/Facilitymgt NL/CREFS NL Business IT</v>
          </cell>
        </row>
        <row r="266">
          <cell r="A266" t="str">
            <v>Fraud_ActionExecutor</v>
          </cell>
          <cell r="B266" t="str">
            <v>No</v>
          </cell>
          <cell r="C266" t="str">
            <v>No</v>
          </cell>
          <cell r="D266" t="str">
            <v>Emile Scheilen</v>
          </cell>
          <cell r="E266" t="str">
            <v>Adine Wempe - Kalff</v>
          </cell>
          <cell r="F266" t="str">
            <v>Adine Wempe - Kalff</v>
          </cell>
          <cell r="G266" t="str">
            <v>Britt Grimpe</v>
          </cell>
          <cell r="H266" t="str">
            <v>Data derived by other data users</v>
          </cell>
          <cell r="I266" t="str">
            <v>Kept in own tribe</v>
          </cell>
          <cell r="K266" t="str">
            <v>ING Bank Netherlands - Bank</v>
          </cell>
          <cell r="L266" t="str">
            <v>Business Application</v>
          </cell>
          <cell r="M266" t="str">
            <v>Installed</v>
          </cell>
          <cell r="N266" t="str">
            <v>Operational</v>
          </cell>
          <cell r="O266" t="str">
            <v>Production</v>
          </cell>
          <cell r="P266" t="str">
            <v>be+nl/Fraud &amp; Cyber Security NL/Detection/Justice League</v>
          </cell>
        </row>
        <row r="267">
          <cell r="A267" t="str">
            <v>Fraud_Cyber_Data_Analytics_Platform</v>
          </cell>
          <cell r="B267" t="str">
            <v>No</v>
          </cell>
          <cell r="C267" t="str">
            <v>No</v>
          </cell>
          <cell r="D267" t="str">
            <v>Emile Scheilen</v>
          </cell>
          <cell r="E267" t="str">
            <v>Adine Wempe - Kalff</v>
          </cell>
          <cell r="F267" t="str">
            <v>Adine Wempe - Kalff</v>
          </cell>
          <cell r="G267" t="str">
            <v>Ali Al Sawad</v>
          </cell>
          <cell r="H267" t="str">
            <v>Data derived by other data users</v>
          </cell>
          <cell r="I267" t="str">
            <v>Kept in own tribe</v>
          </cell>
          <cell r="J267" t="str">
            <v>This application will be decom in Q4 2022</v>
          </cell>
          <cell r="K267" t="str">
            <v>ING Bank Netherlands - Bank</v>
          </cell>
          <cell r="L267" t="str">
            <v>Business Application</v>
          </cell>
          <cell r="M267" t="str">
            <v>Installed</v>
          </cell>
          <cell r="N267" t="str">
            <v>Operational</v>
          </cell>
          <cell r="O267" t="str">
            <v>Production</v>
          </cell>
          <cell r="P267" t="str">
            <v>be+nl/Fraud &amp; Cyber Security NL/Detection/Risk Data Squad</v>
          </cell>
        </row>
        <row r="268">
          <cell r="A268" t="str">
            <v>FrontendConfigAPI</v>
          </cell>
          <cell r="B268" t="str">
            <v>No</v>
          </cell>
          <cell r="C268" t="str">
            <v>No</v>
          </cell>
          <cell r="D268" t="str">
            <v>Theo Frieswijk</v>
          </cell>
          <cell r="E268" t="str">
            <v>Elles Ogink</v>
          </cell>
          <cell r="F268" t="str">
            <v>DO per country -&gt; Local Ass. Channel TL or CC Head</v>
          </cell>
          <cell r="G268" t="str">
            <v>Jan van Hoek</v>
          </cell>
          <cell r="K268" t="str">
            <v>ING Bank Netherlands - Bank</v>
          </cell>
          <cell r="L268" t="str">
            <v>Business Application</v>
          </cell>
          <cell r="M268" t="str">
            <v>Installed</v>
          </cell>
          <cell r="N268" t="str">
            <v>Operational</v>
          </cell>
          <cell r="O268" t="str">
            <v>Production</v>
          </cell>
          <cell r="P268" t="str">
            <v>be+nl/Assisted channels/PA1_IRIS Platform/One4All</v>
          </cell>
        </row>
        <row r="269">
          <cell r="A269" t="str">
            <v>FundsAcceptCheck</v>
          </cell>
          <cell r="B269" t="str">
            <v>No</v>
          </cell>
          <cell r="C269" t="str">
            <v>No</v>
          </cell>
          <cell r="D269" t="str">
            <v>Pieter van Valenberg</v>
          </cell>
          <cell r="E269" t="str">
            <v>Nick van Boven</v>
          </cell>
          <cell r="H269" t="str">
            <v>Product data</v>
          </cell>
          <cell r="I269" t="str">
            <v>Kept in own tribe</v>
          </cell>
          <cell r="K269" t="str">
            <v>ING Bank Netherlands - Bank</v>
          </cell>
          <cell r="L269" t="str">
            <v>Business Application</v>
          </cell>
          <cell r="M269" t="str">
            <v>Installed</v>
          </cell>
          <cell r="N269" t="str">
            <v>Operational</v>
          </cell>
          <cell r="O269" t="str">
            <v>Production</v>
          </cell>
          <cell r="P269" t="str">
            <v>be+nl/Investments/Operational Journeys &amp; Ordering/EP Transaction Management</v>
          </cell>
        </row>
        <row r="270">
          <cell r="A270" t="str">
            <v>FundsControl</v>
          </cell>
          <cell r="B270" t="str">
            <v>No</v>
          </cell>
          <cell r="C270" t="str">
            <v>No</v>
          </cell>
          <cell r="D270" t="str">
            <v>Pieter van Valenberg</v>
          </cell>
          <cell r="E270" t="str">
            <v>Nick van Boven</v>
          </cell>
          <cell r="J270" t="str">
            <v>identical to FundsAcceptCheck</v>
          </cell>
          <cell r="K270" t="str">
            <v>ING Bank Netherlands - Bank</v>
          </cell>
          <cell r="L270" t="str">
            <v>Business Application</v>
          </cell>
          <cell r="M270" t="str">
            <v>Installed</v>
          </cell>
          <cell r="N270" t="str">
            <v>Operational</v>
          </cell>
          <cell r="O270" t="str">
            <v>Production</v>
          </cell>
          <cell r="P270" t="str">
            <v>be+nl/Investments/Operational Journeys &amp; Ordering/EP Transaction Management</v>
          </cell>
        </row>
        <row r="271">
          <cell r="A271" t="str">
            <v>Fundsettle_Browser_[P]</v>
          </cell>
          <cell r="B271" t="str">
            <v>No</v>
          </cell>
          <cell r="C271" t="str">
            <v>no</v>
          </cell>
          <cell r="D271" t="str">
            <v>Klaas Jan Wieringa</v>
          </cell>
          <cell r="E271" t="str">
            <v>Nick van Boven</v>
          </cell>
          <cell r="J271" t="str">
            <v>External application</v>
          </cell>
          <cell r="K271" t="str">
            <v>ING Bank Netherlands - Bank</v>
          </cell>
          <cell r="L271" t="str">
            <v>Business Application</v>
          </cell>
          <cell r="M271" t="str">
            <v>Installed</v>
          </cell>
          <cell r="N271" t="str">
            <v>Operational</v>
          </cell>
          <cell r="O271" t="str">
            <v>Production</v>
          </cell>
          <cell r="P271" t="str">
            <v>be+nl/Investments/Operational Journeys &amp; Ordering/EP Transaction Management</v>
          </cell>
        </row>
        <row r="272">
          <cell r="A272" t="str">
            <v>IM Connect</v>
          </cell>
          <cell r="B272" t="str">
            <v>Yes</v>
          </cell>
          <cell r="C272" t="str">
            <v>No</v>
          </cell>
          <cell r="D272" t="str">
            <v>Ben Jansen</v>
          </cell>
          <cell r="E272" t="str">
            <v>Giuseppe Pasanisi</v>
          </cell>
          <cell r="F272" t="str">
            <v>Giuseppe Pasanisi</v>
          </cell>
          <cell r="G272" t="str">
            <v>NA</v>
          </cell>
          <cell r="H272" t="str">
            <v>Operational System Process Organisational data</v>
          </cell>
          <cell r="I272" t="str">
            <v>Kept in own tribe</v>
          </cell>
          <cell r="K272" t="str">
            <v>ING Bank Netherlands - Bank</v>
          </cell>
          <cell r="L272" t="str">
            <v>Business Application</v>
          </cell>
          <cell r="M272" t="str">
            <v>Installed</v>
          </cell>
          <cell r="N272" t="str">
            <v>Operational</v>
          </cell>
          <cell r="O272" t="str">
            <v>Production</v>
          </cell>
          <cell r="P272" t="str">
            <v>be+nl/Facilitymgt NL/CREFS NL Business IT</v>
          </cell>
        </row>
        <row r="273">
          <cell r="A273" t="str">
            <v>gAcctsInqAPI</v>
          </cell>
          <cell r="B273" t="str">
            <v>No</v>
          </cell>
          <cell r="C273" t="str">
            <v>No</v>
          </cell>
          <cell r="D273" t="str">
            <v>Rik-Jan van Bree</v>
          </cell>
          <cell r="E273" t="str">
            <v>Hans Krak</v>
          </cell>
          <cell r="F273" t="str">
            <v>Narjiss Aydoun</v>
          </cell>
          <cell r="G273" t="str">
            <v>Hans Krak</v>
          </cell>
          <cell r="K273" t="str">
            <v>ING Bank Netherlands - Bank</v>
          </cell>
          <cell r="L273" t="str">
            <v>Business Application</v>
          </cell>
          <cell r="M273" t="str">
            <v>Installed</v>
          </cell>
          <cell r="N273" t="str">
            <v>Operational</v>
          </cell>
          <cell r="O273" t="str">
            <v>Production</v>
          </cell>
          <cell r="P273" t="str">
            <v>be+nl/Payments NL/Products/GeckoS</v>
          </cell>
        </row>
        <row r="274">
          <cell r="A274" t="str">
            <v>gACRRegisterAgreementsAPI</v>
          </cell>
          <cell r="B274" t="str">
            <v>No</v>
          </cell>
          <cell r="C274" t="str">
            <v>No</v>
          </cell>
          <cell r="D274" t="str">
            <v>Rik-Jan van Bree</v>
          </cell>
          <cell r="E274" t="str">
            <v>Hans Krak</v>
          </cell>
          <cell r="F274" t="str">
            <v>Narjiss Aydoun</v>
          </cell>
          <cell r="G274" t="str">
            <v>Hans Krak</v>
          </cell>
          <cell r="K274" t="str">
            <v>ING Bank Netherlands - Bank</v>
          </cell>
          <cell r="L274" t="str">
            <v>Business Application</v>
          </cell>
          <cell r="M274" t="str">
            <v>Installed</v>
          </cell>
          <cell r="N274" t="str">
            <v>Operational</v>
          </cell>
          <cell r="O274" t="str">
            <v>Production</v>
          </cell>
          <cell r="P274" t="str">
            <v>be+nl/Payments NL/Products/GeckoS</v>
          </cell>
        </row>
        <row r="275">
          <cell r="A275" t="str">
            <v>MaisFlexis Applicatie</v>
          </cell>
          <cell r="B275" t="str">
            <v>Yes</v>
          </cell>
          <cell r="C275" t="str">
            <v>No</v>
          </cell>
          <cell r="D275" t="str">
            <v>Ben Jansen</v>
          </cell>
          <cell r="E275" t="str">
            <v>Annette Sibma</v>
          </cell>
          <cell r="F275" t="str">
            <v>Annette Sibma</v>
          </cell>
          <cell r="G275" t="str">
            <v>NA</v>
          </cell>
          <cell r="H275" t="str">
            <v>Operational System Process Organisational data</v>
          </cell>
          <cell r="I275" t="str">
            <v>Kept in own tribe</v>
          </cell>
          <cell r="K275" t="str">
            <v>ING Bank Netherlands - Bank</v>
          </cell>
          <cell r="L275" t="str">
            <v>Business Application</v>
          </cell>
          <cell r="M275" t="str">
            <v>Installed</v>
          </cell>
          <cell r="N275" t="str">
            <v>Operational</v>
          </cell>
          <cell r="O275" t="str">
            <v>Production</v>
          </cell>
          <cell r="P275" t="str">
            <v>be+nl/Facilitymgt NL/CREFS NL Business IT</v>
          </cell>
        </row>
        <row r="276">
          <cell r="A276" t="str">
            <v>Meetingselect</v>
          </cell>
          <cell r="B276" t="str">
            <v>Yes</v>
          </cell>
          <cell r="C276" t="str">
            <v>No</v>
          </cell>
          <cell r="D276" t="str">
            <v>Ben Jansen</v>
          </cell>
          <cell r="E276" t="str">
            <v>Annette Sibma</v>
          </cell>
          <cell r="F276" t="str">
            <v>Annette Sibma</v>
          </cell>
          <cell r="G276" t="str">
            <v>NA</v>
          </cell>
          <cell r="H276" t="str">
            <v>Operational System Process Organisational data</v>
          </cell>
          <cell r="I276" t="str">
            <v>Kept in own tribe</v>
          </cell>
          <cell r="K276" t="str">
            <v>ING Bank Netherlands - Bank</v>
          </cell>
          <cell r="L276" t="str">
            <v>Business Application</v>
          </cell>
          <cell r="M276" t="str">
            <v>Installed</v>
          </cell>
          <cell r="N276" t="str">
            <v>Operational</v>
          </cell>
          <cell r="O276" t="str">
            <v>Production</v>
          </cell>
          <cell r="P276" t="str">
            <v>be+nl/Facilitymgt NL/CREFS NL Business IT</v>
          </cell>
        </row>
        <row r="277">
          <cell r="A277" t="str">
            <v>gAddressesApi</v>
          </cell>
          <cell r="B277" t="str">
            <v>No</v>
          </cell>
          <cell r="C277" t="str">
            <v>No</v>
          </cell>
          <cell r="D277" t="str">
            <v>Jan Reuterink</v>
          </cell>
          <cell r="E277" t="str">
            <v>Sven Schenkel</v>
          </cell>
          <cell r="K277" t="str">
            <v>ING Bank Netherlands - Bank</v>
          </cell>
          <cell r="L277" t="str">
            <v>Business Application</v>
          </cell>
          <cell r="M277" t="str">
            <v>Installed</v>
          </cell>
          <cell r="N277" t="str">
            <v>Operational</v>
          </cell>
          <cell r="O277" t="str">
            <v>Production</v>
          </cell>
          <cell r="P277" t="str">
            <v>be+nl/Digital Business Banking/CD-NL/CRIBS</v>
          </cell>
        </row>
        <row r="278">
          <cell r="A278" t="str">
            <v>MyDHL</v>
          </cell>
          <cell r="B278" t="str">
            <v>Yes</v>
          </cell>
          <cell r="C278" t="str">
            <v>No</v>
          </cell>
          <cell r="D278" t="str">
            <v>Ben Jansen</v>
          </cell>
          <cell r="E278" t="str">
            <v>Ben Jansen</v>
          </cell>
          <cell r="F278" t="str">
            <v>Ben Jansen</v>
          </cell>
          <cell r="G278" t="str">
            <v>NA</v>
          </cell>
          <cell r="H278" t="str">
            <v>Operational System Process Organisational data</v>
          </cell>
          <cell r="I278" t="str">
            <v>Kept in own tribe</v>
          </cell>
          <cell r="K278" t="str">
            <v>ING Bank Netherlands - Bank</v>
          </cell>
          <cell r="L278" t="str">
            <v>Business Application</v>
          </cell>
          <cell r="M278" t="str">
            <v>Installed</v>
          </cell>
          <cell r="N278" t="str">
            <v>Operational</v>
          </cell>
          <cell r="O278" t="str">
            <v>Production</v>
          </cell>
          <cell r="P278" t="str">
            <v>be+nl/Facilitymgt NL/CREFS NL Business IT</v>
          </cell>
        </row>
        <row r="279">
          <cell r="A279" t="str">
            <v>Practicum</v>
          </cell>
          <cell r="B279" t="str">
            <v>Yes</v>
          </cell>
          <cell r="C279" t="str">
            <v>No</v>
          </cell>
          <cell r="D279" t="str">
            <v>Ben Jansen</v>
          </cell>
          <cell r="E279" t="str">
            <v>Giuseppe Pasanisi</v>
          </cell>
          <cell r="F279" t="str">
            <v>Giuseppe Pasanisi</v>
          </cell>
          <cell r="G279" t="str">
            <v>NA</v>
          </cell>
          <cell r="H279" t="str">
            <v>Operational System Process Organisational data</v>
          </cell>
          <cell r="I279" t="str">
            <v>Kept in own tribe</v>
          </cell>
          <cell r="K279" t="str">
            <v>ING Bank Netherlands - Bank</v>
          </cell>
          <cell r="L279" t="str">
            <v>Business Application</v>
          </cell>
          <cell r="M279" t="str">
            <v>Installed</v>
          </cell>
          <cell r="N279" t="str">
            <v>Operational</v>
          </cell>
          <cell r="O279" t="str">
            <v>Production</v>
          </cell>
          <cell r="P279" t="str">
            <v>be+nl/Facilitymgt NL/CREFS NL Business IT</v>
          </cell>
        </row>
        <row r="280">
          <cell r="A280" t="str">
            <v>gAssetsWA</v>
          </cell>
          <cell r="B280" t="str">
            <v>No</v>
          </cell>
          <cell r="C280" t="str">
            <v>No</v>
          </cell>
          <cell r="D280" t="str">
            <v>Manish Vashishtha</v>
          </cell>
          <cell r="E280" t="str">
            <v>miente bakker</v>
          </cell>
          <cell r="F280"/>
          <cell r="G280"/>
          <cell r="H280"/>
          <cell r="I280"/>
          <cell r="J280"/>
          <cell r="K280" t="str">
            <v>ING Bank Netherlands - Bank</v>
          </cell>
          <cell r="L280" t="str">
            <v>Business Application</v>
          </cell>
          <cell r="M280" t="str">
            <v>Installed</v>
          </cell>
          <cell r="N280" t="str">
            <v>Operational</v>
          </cell>
          <cell r="O280" t="str">
            <v>Production</v>
          </cell>
          <cell r="P280" t="str">
            <v>be+nl/Assisted channels/PA2_Assisted Portal/Indus</v>
          </cell>
        </row>
        <row r="281">
          <cell r="A281" t="str">
            <v>PZI</v>
          </cell>
          <cell r="B281" t="str">
            <v>Yes</v>
          </cell>
          <cell r="C281" t="str">
            <v>No</v>
          </cell>
          <cell r="D281" t="str">
            <v>Ben Jansen</v>
          </cell>
          <cell r="E281" t="str">
            <v>Ben Jansen</v>
          </cell>
          <cell r="F281" t="str">
            <v>Ben Jansen</v>
          </cell>
          <cell r="G281" t="str">
            <v>NA</v>
          </cell>
          <cell r="H281" t="str">
            <v>Operational System Process Organisational data</v>
          </cell>
          <cell r="I281" t="str">
            <v>Kept in own tribe</v>
          </cell>
          <cell r="K281" t="str">
            <v>ING Bank Netherlands - Bank</v>
          </cell>
          <cell r="L281" t="str">
            <v>Business Application</v>
          </cell>
          <cell r="M281" t="str">
            <v>Installed</v>
          </cell>
          <cell r="N281" t="str">
            <v>Operational</v>
          </cell>
          <cell r="O281" t="str">
            <v>Production</v>
          </cell>
          <cell r="P281" t="str">
            <v>be+nl/Facilitymgt NL/CREFS NL Business IT</v>
          </cell>
        </row>
        <row r="282">
          <cell r="A282" t="str">
            <v>AsyncMeansEventsAPI</v>
          </cell>
          <cell r="B282" t="str">
            <v>Yes</v>
          </cell>
          <cell r="C282" t="str">
            <v>No</v>
          </cell>
          <cell r="D282" t="str">
            <v>Emile Scheilen</v>
          </cell>
          <cell r="E282" t="str">
            <v>Adine Wempe - Kalff</v>
          </cell>
          <cell r="F282" t="str">
            <v>Adine Wempe - Kalff</v>
          </cell>
          <cell r="G282" t="str">
            <v>Gertjan Kruijt</v>
          </cell>
          <cell r="H282" t="str">
            <v>Party data</v>
          </cell>
          <cell r="I282" t="str">
            <v>Kept in own tribe</v>
          </cell>
          <cell r="K282" t="str">
            <v>ING Bank Netherlands - Bank</v>
          </cell>
          <cell r="L282" t="str">
            <v>Business Application</v>
          </cell>
          <cell r="M282" t="str">
            <v>Installed</v>
          </cell>
          <cell r="N282" t="str">
            <v>Operational</v>
          </cell>
          <cell r="O282" t="str">
            <v>Production</v>
          </cell>
          <cell r="P282" t="str">
            <v>be+nl/Fraud &amp; Cyber Security NL/Prevention/JAWAS</v>
          </cell>
        </row>
        <row r="283">
          <cell r="A283" t="str">
            <v>gBillingAPI</v>
          </cell>
          <cell r="B283" t="str">
            <v>No</v>
          </cell>
          <cell r="C283" t="str">
            <v>No</v>
          </cell>
          <cell r="D283" t="str">
            <v>Martijn Boshuisen</v>
          </cell>
          <cell r="E283" t="str">
            <v>Jeroen Losekoot</v>
          </cell>
          <cell r="F283" t="str">
            <v>Jeroen Losekoot</v>
          </cell>
          <cell r="G283" t="str">
            <v>GJ Reinders</v>
          </cell>
          <cell r="H283" t="str">
            <v>Agreement data</v>
          </cell>
          <cell r="I283" t="str">
            <v>Kept in own tribe</v>
          </cell>
          <cell r="K283" t="str">
            <v>ING Bank Netherlands - Bank</v>
          </cell>
          <cell r="L283" t="str">
            <v>Business Application</v>
          </cell>
          <cell r="M283" t="str">
            <v>Installed</v>
          </cell>
          <cell r="N283" t="str">
            <v>Operational</v>
          </cell>
          <cell r="O283" t="str">
            <v>Production</v>
          </cell>
          <cell r="P283" t="str">
            <v>be+nl/Daily Banking Digital First NL/IL/Billing/Q Branch</v>
          </cell>
        </row>
        <row r="284">
          <cell r="A284" t="str">
            <v>gBKRClientAPI_Provider</v>
          </cell>
          <cell r="B284" t="str">
            <v>No</v>
          </cell>
          <cell r="C284" t="str">
            <v>No</v>
          </cell>
          <cell r="D284" t="str">
            <v>Martijn Boshuisen</v>
          </cell>
          <cell r="E284" t="str">
            <v>Cornelia Coman</v>
          </cell>
          <cell r="F284" t="str">
            <v>n..a.</v>
          </cell>
          <cell r="G284" t="str">
            <v>n.a.</v>
          </cell>
          <cell r="K284" t="str">
            <v>ING Bank Netherlands - Bank</v>
          </cell>
          <cell r="L284" t="str">
            <v>Business Application</v>
          </cell>
          <cell r="M284" t="str">
            <v>Installed</v>
          </cell>
          <cell r="N284" t="str">
            <v>Operational</v>
          </cell>
          <cell r="O284" t="str">
            <v>Production</v>
          </cell>
          <cell r="P284" t="str">
            <v>be+nl/Consumer Loans/Evolution</v>
          </cell>
        </row>
        <row r="285">
          <cell r="A285" t="str">
            <v>gBKRGatewayAPI_Provider</v>
          </cell>
          <cell r="B285" t="str">
            <v>No</v>
          </cell>
          <cell r="C285" t="str">
            <v>No</v>
          </cell>
          <cell r="D285" t="str">
            <v>Martijn Boshuisen</v>
          </cell>
          <cell r="E285" t="str">
            <v>Cornelia Coman</v>
          </cell>
          <cell r="F285" t="str">
            <v>n..a.</v>
          </cell>
          <cell r="G285" t="str">
            <v>n.a.</v>
          </cell>
          <cell r="K285" t="str">
            <v>ING Bank Netherlands - Bank</v>
          </cell>
          <cell r="L285" t="str">
            <v>Business Application</v>
          </cell>
          <cell r="M285" t="str">
            <v>Installed</v>
          </cell>
          <cell r="N285" t="str">
            <v>Operational</v>
          </cell>
          <cell r="O285" t="str">
            <v>Production</v>
          </cell>
          <cell r="P285" t="str">
            <v>be+nl/Consumer Loans/Evolution</v>
          </cell>
        </row>
        <row r="286">
          <cell r="A286" t="str">
            <v>BatchUtil</v>
          </cell>
          <cell r="B286" t="str">
            <v>Yes</v>
          </cell>
          <cell r="C286" t="str">
            <v>No</v>
          </cell>
          <cell r="D286" t="str">
            <v>Emile Scheilen</v>
          </cell>
          <cell r="E286" t="str">
            <v>Adine Wempe - Kalff</v>
          </cell>
          <cell r="F286" t="str">
            <v>Adine Wempe - Kalff</v>
          </cell>
          <cell r="G286" t="str">
            <v>Gertjan Kruijt</v>
          </cell>
          <cell r="H286" t="str">
            <v>Party data</v>
          </cell>
          <cell r="I286" t="str">
            <v>Kept in own tribe</v>
          </cell>
          <cell r="K286" t="str">
            <v>ING Bank Netherlands - Bank</v>
          </cell>
          <cell r="L286" t="str">
            <v>Business Application</v>
          </cell>
          <cell r="M286" t="str">
            <v>Installed</v>
          </cell>
          <cell r="N286" t="str">
            <v>Operational</v>
          </cell>
          <cell r="O286" t="str">
            <v>Production</v>
          </cell>
          <cell r="P286" t="str">
            <v>be+nl/Fraud &amp; Cyber Security NL/Prevention/JAWAS</v>
          </cell>
        </row>
        <row r="287">
          <cell r="A287" t="str">
            <v>gBusinessFinancingAPI</v>
          </cell>
          <cell r="B287" t="str">
            <v>No</v>
          </cell>
          <cell r="C287" t="str">
            <v>No</v>
          </cell>
          <cell r="D287" t="str">
            <v>Sandra Nieuwenhuis</v>
          </cell>
          <cell r="E287" t="str">
            <v>Serkan Turhal</v>
          </cell>
          <cell r="K287" t="str">
            <v>ING Bank Netherlands - Bank</v>
          </cell>
          <cell r="L287" t="str">
            <v>Business Application</v>
          </cell>
          <cell r="M287" t="str">
            <v>Installed</v>
          </cell>
          <cell r="N287" t="str">
            <v>Operational</v>
          </cell>
          <cell r="O287" t="str">
            <v>Production</v>
          </cell>
          <cell r="P287" t="str">
            <v>be+nl/Business lending/Product Engines</v>
          </cell>
        </row>
        <row r="288">
          <cell r="A288" t="str">
            <v>btBlockPaymentAgreementByMail</v>
          </cell>
          <cell r="B288" t="str">
            <v>Yes</v>
          </cell>
          <cell r="C288" t="str">
            <v>No</v>
          </cell>
          <cell r="D288" t="str">
            <v>Emile Scheilen</v>
          </cell>
          <cell r="E288" t="str">
            <v>Adine Wempe - Kalff</v>
          </cell>
          <cell r="F288" t="str">
            <v>Adine Wempe - Kalff</v>
          </cell>
          <cell r="G288" t="str">
            <v>Gertjan Kruijt</v>
          </cell>
          <cell r="H288" t="str">
            <v>Party data</v>
          </cell>
          <cell r="I288" t="str">
            <v>Kept in own tribe</v>
          </cell>
          <cell r="K288" t="str">
            <v>ING Bank Netherlands - Bank</v>
          </cell>
          <cell r="L288" t="str">
            <v>Business Application</v>
          </cell>
          <cell r="M288" t="str">
            <v>Installed</v>
          </cell>
          <cell r="N288" t="str">
            <v>Operational</v>
          </cell>
          <cell r="O288" t="str">
            <v>Production</v>
          </cell>
          <cell r="P288" t="str">
            <v>be+nl/Fraud &amp; Cyber Security NL/Prevention/JAWAS</v>
          </cell>
        </row>
        <row r="289">
          <cell r="A289" t="str">
            <v>gCDS4OLiveWA</v>
          </cell>
          <cell r="B289" t="str">
            <v>No</v>
          </cell>
          <cell r="D289" t="str">
            <v>Sander Quik</v>
          </cell>
          <cell r="E289" t="str">
            <v>Liesbeth Berns</v>
          </cell>
          <cell r="K289" t="str">
            <v>ING Bank Netherlands - Bank</v>
          </cell>
          <cell r="L289" t="str">
            <v>Business Application</v>
          </cell>
          <cell r="M289" t="str">
            <v>Installed</v>
          </cell>
          <cell r="N289" t="str">
            <v>Operational</v>
          </cell>
          <cell r="O289" t="str">
            <v>Production</v>
          </cell>
          <cell r="P289" t="str">
            <v>be+nl/Digital &amp; Customer Interaction/Di NL/Unchained</v>
          </cell>
        </row>
        <row r="290">
          <cell r="A290" t="str">
            <v>gCDS4RLiveWA</v>
          </cell>
          <cell r="B290" t="str">
            <v>No</v>
          </cell>
          <cell r="D290" t="str">
            <v>Sander Quik</v>
          </cell>
          <cell r="E290" t="str">
            <v>Liesbeth Berns</v>
          </cell>
          <cell r="K290" t="str">
            <v>ING Bank Netherlands - Bank</v>
          </cell>
          <cell r="L290" t="str">
            <v>Business Application</v>
          </cell>
          <cell r="M290" t="str">
            <v>Installed</v>
          </cell>
          <cell r="N290" t="str">
            <v>Operational</v>
          </cell>
          <cell r="O290" t="str">
            <v>Production</v>
          </cell>
          <cell r="P290" t="str">
            <v>be+nl/Digital &amp; Customer Interaction/Di NL/Unchained</v>
          </cell>
        </row>
        <row r="291">
          <cell r="A291" t="str">
            <v>gCDSUploader</v>
          </cell>
          <cell r="B291" t="str">
            <v>No</v>
          </cell>
          <cell r="D291" t="str">
            <v>Sander Quik</v>
          </cell>
          <cell r="E291" t="str">
            <v>Liesbeth Berns</v>
          </cell>
          <cell r="K291" t="str">
            <v>ING Bank Netherlands - Bank</v>
          </cell>
          <cell r="L291" t="str">
            <v>Business Application</v>
          </cell>
          <cell r="M291" t="str">
            <v>Installed</v>
          </cell>
          <cell r="N291" t="str">
            <v>Operational</v>
          </cell>
          <cell r="O291" t="str">
            <v>Production</v>
          </cell>
          <cell r="P291" t="str">
            <v>be+nl/Digital &amp; Customer Interaction/Di NL/Unchained</v>
          </cell>
        </row>
        <row r="292">
          <cell r="A292" t="str">
            <v>gChangeAccountAPI</v>
          </cell>
          <cell r="B292" t="str">
            <v>No</v>
          </cell>
          <cell r="D292" t="str">
            <v>Guido Smit</v>
          </cell>
          <cell r="E292" t="str">
            <v>Hans Overeem</v>
          </cell>
          <cell r="F292" t="str">
            <v>Hans Overeem</v>
          </cell>
          <cell r="G292" t="str">
            <v>GJ Reinders</v>
          </cell>
          <cell r="K292" t="str">
            <v>ING Bank Netherlands - Bank</v>
          </cell>
          <cell r="L292" t="str">
            <v>Business Application</v>
          </cell>
          <cell r="M292" t="str">
            <v>Installed</v>
          </cell>
          <cell r="N292" t="str">
            <v>Operational</v>
          </cell>
          <cell r="O292" t="str">
            <v>Production</v>
          </cell>
          <cell r="P292" t="str">
            <v>be+nl/Daily Banking Digital First NL/O&amp;A/Acquisition/Youth&amp;Students</v>
          </cell>
        </row>
        <row r="293">
          <cell r="A293" t="str">
            <v>gCMS</v>
          </cell>
          <cell r="B293" t="str">
            <v>No</v>
          </cell>
          <cell r="D293" t="str">
            <v>Steven Frieswijk</v>
          </cell>
          <cell r="E293" t="str">
            <v>Liesbeth Berns</v>
          </cell>
          <cell r="K293" t="str">
            <v>ING Bank Netherlands - Bank</v>
          </cell>
          <cell r="L293" t="str">
            <v>Business Application</v>
          </cell>
          <cell r="M293" t="str">
            <v>Installed</v>
          </cell>
          <cell r="N293" t="str">
            <v>Operational</v>
          </cell>
          <cell r="O293" t="str">
            <v>Production</v>
          </cell>
          <cell r="P293" t="str">
            <v>be+nl/Digital &amp; Customer Interaction/Di NL/Unchained</v>
          </cell>
        </row>
        <row r="294">
          <cell r="A294" t="str">
            <v>gCommissionAPI</v>
          </cell>
          <cell r="B294" t="str">
            <v>No</v>
          </cell>
          <cell r="D294" t="str">
            <v>Steven Frieswijk</v>
          </cell>
          <cell r="E294" t="str">
            <v>Liesbeth Berns</v>
          </cell>
          <cell r="K294" t="str">
            <v>ING Bank Netherlands - Bank</v>
          </cell>
          <cell r="L294" t="str">
            <v>Business Application</v>
          </cell>
          <cell r="M294" t="str">
            <v>Installed</v>
          </cell>
          <cell r="N294" t="str">
            <v>Operational</v>
          </cell>
          <cell r="O294" t="str">
            <v>Production</v>
          </cell>
          <cell r="P294" t="str">
            <v>be+nl/Digital &amp; Customer Interaction/DiPr SSE/Team One</v>
          </cell>
        </row>
        <row r="295">
          <cell r="A295" t="str">
            <v>btExportInternetPaymentAgreementDetailsToIFM</v>
          </cell>
          <cell r="B295" t="str">
            <v>Yes</v>
          </cell>
          <cell r="C295" t="str">
            <v>No</v>
          </cell>
          <cell r="D295" t="str">
            <v>Emile Scheilen</v>
          </cell>
          <cell r="E295" t="str">
            <v>Adine Wempe - Kalff</v>
          </cell>
          <cell r="F295" t="str">
            <v>Adine Wempe - Kalff</v>
          </cell>
          <cell r="G295" t="str">
            <v>Gertjan Kruijt</v>
          </cell>
          <cell r="H295" t="str">
            <v>Party data</v>
          </cell>
          <cell r="I295" t="str">
            <v>Kept in own tribe</v>
          </cell>
          <cell r="K295" t="str">
            <v>ING Bank Netherlands - Bank</v>
          </cell>
          <cell r="L295" t="str">
            <v>Business Application</v>
          </cell>
          <cell r="M295" t="str">
            <v>Installed</v>
          </cell>
          <cell r="N295" t="str">
            <v>Operational</v>
          </cell>
          <cell r="O295" t="str">
            <v>Production</v>
          </cell>
          <cell r="P295" t="str">
            <v>be+nl/Fraud &amp; Cyber Security NL/Prevention/JAWAS</v>
          </cell>
        </row>
        <row r="296">
          <cell r="A296" t="str">
            <v>gContactingBatchAPI</v>
          </cell>
          <cell r="B296" t="str">
            <v>No</v>
          </cell>
          <cell r="C296" t="str">
            <v>No</v>
          </cell>
          <cell r="D296" t="str">
            <v>Theo Frieswijk</v>
          </cell>
          <cell r="E296" t="str">
            <v>Elles Ogink</v>
          </cell>
          <cell r="F296" t="str">
            <v>DO per country -&gt; Local Ass. Channel TL or CC Head</v>
          </cell>
          <cell r="G296" t="str">
            <v>Pettie Booij</v>
          </cell>
          <cell r="K296" t="str">
            <v>ING Bank Netherlands - Bank</v>
          </cell>
          <cell r="L296" t="str">
            <v>Business Application</v>
          </cell>
          <cell r="M296" t="str">
            <v>Installed</v>
          </cell>
          <cell r="N296" t="str">
            <v>Operational</v>
          </cell>
          <cell r="O296" t="str">
            <v>Production</v>
          </cell>
          <cell r="P296" t="str">
            <v>be+nl/Assisted channels/PA1_CC2.0/Twix (CC2.0 Twilio - TeleOpti)</v>
          </cell>
        </row>
        <row r="297">
          <cell r="A297" t="str">
            <v>btExportTelToTTP</v>
          </cell>
          <cell r="B297" t="str">
            <v>Yes</v>
          </cell>
          <cell r="C297" t="str">
            <v>No</v>
          </cell>
          <cell r="D297" t="str">
            <v>Emile Scheilen</v>
          </cell>
          <cell r="E297" t="str">
            <v>Adine Wempe - Kalff</v>
          </cell>
          <cell r="F297" t="str">
            <v>Adine Wempe - Kalff</v>
          </cell>
          <cell r="G297" t="str">
            <v>Gertjan Kruijt</v>
          </cell>
          <cell r="H297" t="str">
            <v>Party data</v>
          </cell>
          <cell r="I297" t="str">
            <v>Exchanged across domains</v>
          </cell>
          <cell r="K297" t="str">
            <v>ING Bank Netherlands - Bank</v>
          </cell>
          <cell r="L297" t="str">
            <v>Business Application</v>
          </cell>
          <cell r="M297" t="str">
            <v>Installed</v>
          </cell>
          <cell r="N297" t="str">
            <v>Operational</v>
          </cell>
          <cell r="O297" t="str">
            <v>Production</v>
          </cell>
          <cell r="P297" t="str">
            <v>be+nl/Fraud &amp; Cyber Security NL/Prevention/JAWAS</v>
          </cell>
        </row>
        <row r="298">
          <cell r="A298" t="str">
            <v>btTangoBEActBrieven</v>
          </cell>
          <cell r="B298" t="str">
            <v>Yes</v>
          </cell>
          <cell r="C298" t="str">
            <v>No</v>
          </cell>
          <cell r="D298" t="str">
            <v>Emile Scheilen</v>
          </cell>
          <cell r="E298" t="str">
            <v>Adine Wempe - Kalff</v>
          </cell>
          <cell r="F298" t="str">
            <v>Adine Wempe - Kalff</v>
          </cell>
          <cell r="G298" t="str">
            <v>Gertjan Kruijt</v>
          </cell>
          <cell r="H298" t="str">
            <v>Party data</v>
          </cell>
          <cell r="I298" t="str">
            <v>Exchanged across domains</v>
          </cell>
          <cell r="K298" t="str">
            <v>ING Bank Netherlands - Bank</v>
          </cell>
          <cell r="L298" t="str">
            <v>Business Application</v>
          </cell>
          <cell r="M298" t="str">
            <v>Installed</v>
          </cell>
          <cell r="N298" t="str">
            <v>Operational</v>
          </cell>
          <cell r="O298" t="str">
            <v>Production</v>
          </cell>
          <cell r="P298" t="str">
            <v>be+nl/Fraud &amp; Cyber Security NL/Prevention/JAWAS</v>
          </cell>
        </row>
        <row r="299">
          <cell r="A299" t="str">
            <v>CrontoHardwareTokenMeansAPI</v>
          </cell>
          <cell r="B299" t="str">
            <v>Yes</v>
          </cell>
          <cell r="C299" t="str">
            <v>No</v>
          </cell>
          <cell r="D299" t="str">
            <v>Emile Scheilen</v>
          </cell>
          <cell r="E299" t="str">
            <v>Adine Wempe - Kalff</v>
          </cell>
          <cell r="F299" t="str">
            <v>Adine Wempe - Kalff</v>
          </cell>
          <cell r="G299" t="str">
            <v>Aurora Montoya Guillen</v>
          </cell>
          <cell r="H299" t="str">
            <v>Party data</v>
          </cell>
          <cell r="I299" t="str">
            <v>Kept in own tribe</v>
          </cell>
          <cell r="K299" t="str">
            <v>ING Bank Netherlands - Bank</v>
          </cell>
          <cell r="L299" t="str">
            <v>Business Application</v>
          </cell>
          <cell r="M299" t="str">
            <v>Installed</v>
          </cell>
          <cell r="N299" t="str">
            <v>Operational</v>
          </cell>
          <cell r="O299" t="str">
            <v>Production</v>
          </cell>
          <cell r="P299" t="str">
            <v>be+nl/Fraud &amp; Cyber Security NL/Prevention/Wookiee</v>
          </cell>
        </row>
        <row r="300">
          <cell r="A300" t="str">
            <v>FaceScanMeansAPI</v>
          </cell>
          <cell r="B300" t="str">
            <v>Yes</v>
          </cell>
          <cell r="C300" t="str">
            <v>No</v>
          </cell>
          <cell r="D300" t="str">
            <v>Emile Scheilen</v>
          </cell>
          <cell r="E300" t="str">
            <v>Adine Wempe - Kalff</v>
          </cell>
          <cell r="F300" t="str">
            <v>Adine Wempe - Kalff</v>
          </cell>
          <cell r="G300" t="str">
            <v>Joni Gunneweg</v>
          </cell>
          <cell r="H300" t="str">
            <v>Party data</v>
          </cell>
          <cell r="I300" t="str">
            <v>Exchanged across domains</v>
          </cell>
          <cell r="K300" t="str">
            <v>ING Bank Netherlands - Bank</v>
          </cell>
          <cell r="L300" t="str">
            <v>Business Application</v>
          </cell>
          <cell r="M300" t="str">
            <v>Installed</v>
          </cell>
          <cell r="N300" t="str">
            <v>Operational</v>
          </cell>
          <cell r="O300" t="str">
            <v>Production</v>
          </cell>
          <cell r="P300" t="str">
            <v>be+nl/Fraud &amp; Cyber Security NL/Prevention/Rebel Alliance</v>
          </cell>
        </row>
        <row r="301">
          <cell r="A301" t="str">
            <v>gContentLiveAPI</v>
          </cell>
          <cell r="B301" t="str">
            <v>No</v>
          </cell>
          <cell r="D301" t="str">
            <v>Sander Quik</v>
          </cell>
          <cell r="E301" t="str">
            <v>Liesbeth Berns</v>
          </cell>
          <cell r="K301" t="str">
            <v>ING Bank Netherlands - Bank</v>
          </cell>
          <cell r="L301" t="str">
            <v>Business Application</v>
          </cell>
          <cell r="M301" t="str">
            <v>Installed</v>
          </cell>
          <cell r="N301" t="str">
            <v>Operational</v>
          </cell>
          <cell r="O301" t="str">
            <v>Production</v>
          </cell>
          <cell r="P301" t="str">
            <v>be+nl/Digital &amp; Customer Interaction/Di NL/Unchained</v>
          </cell>
        </row>
        <row r="302">
          <cell r="A302" t="str">
            <v>Fraud Casemanagement</v>
          </cell>
          <cell r="B302" t="str">
            <v>Yes</v>
          </cell>
          <cell r="C302" t="str">
            <v>Yes</v>
          </cell>
          <cell r="D302" t="str">
            <v>Emile Scheilen</v>
          </cell>
          <cell r="E302" t="str">
            <v>Adine Wempe - Kalff</v>
          </cell>
          <cell r="F302" t="str">
            <v>Adine Wempe - Kalff</v>
          </cell>
          <cell r="G302" t="str">
            <v>Marco Visser</v>
          </cell>
          <cell r="H302" t="str">
            <v>Data derived by other data users</v>
          </cell>
          <cell r="I302" t="str">
            <v>Kept in own tribe</v>
          </cell>
          <cell r="K302" t="str">
            <v>ING Bank Netherlands - Bank</v>
          </cell>
          <cell r="L302" t="str">
            <v>Business Application</v>
          </cell>
          <cell r="M302" t="str">
            <v>Installed</v>
          </cell>
          <cell r="N302" t="str">
            <v>Operational</v>
          </cell>
          <cell r="O302" t="str">
            <v>Production</v>
          </cell>
          <cell r="P302" t="str">
            <v>be+nl/Fraud &amp; Cyber Security NL/Detection/Gryffindor</v>
          </cell>
        </row>
        <row r="303">
          <cell r="A303" t="str">
            <v>gCurrAcctsInqAPI</v>
          </cell>
          <cell r="B303" t="str">
            <v>No</v>
          </cell>
          <cell r="C303" t="str">
            <v>No</v>
          </cell>
          <cell r="D303" t="str">
            <v>Rik-Jan van Bree</v>
          </cell>
          <cell r="E303" t="str">
            <v>Hans Krak</v>
          </cell>
          <cell r="F303" t="str">
            <v>Narjiss Aydoun</v>
          </cell>
          <cell r="G303" t="str">
            <v>Hans Krak</v>
          </cell>
          <cell r="K303" t="str">
            <v>ING Bank Netherlands - Bank</v>
          </cell>
          <cell r="L303" t="str">
            <v>Business Application</v>
          </cell>
          <cell r="M303" t="str">
            <v>Installed</v>
          </cell>
          <cell r="N303" t="str">
            <v>Operational</v>
          </cell>
          <cell r="O303" t="str">
            <v>Production</v>
          </cell>
          <cell r="P303" t="str">
            <v>be+nl/Payments NL/Products/GeckoS</v>
          </cell>
        </row>
        <row r="304">
          <cell r="A304" t="str">
            <v>gCustomerRequestAPI</v>
          </cell>
          <cell r="B304" t="str">
            <v>No</v>
          </cell>
          <cell r="D304" t="str">
            <v>Guido Smit</v>
          </cell>
          <cell r="E304" t="str">
            <v>Hans Overeem</v>
          </cell>
          <cell r="F304" t="str">
            <v>Hans Overeem</v>
          </cell>
          <cell r="G304" t="str">
            <v>GJ Reinders</v>
          </cell>
          <cell r="K304" t="str">
            <v>ING Bank Netherlands - Bank</v>
          </cell>
          <cell r="L304" t="str">
            <v>Business Application</v>
          </cell>
          <cell r="M304" t="str">
            <v>Installed</v>
          </cell>
          <cell r="N304" t="str">
            <v>Operational</v>
          </cell>
          <cell r="O304" t="str">
            <v>Production</v>
          </cell>
          <cell r="P304" t="str">
            <v>be+nl/Daily Banking Digital First NL/Platform &amp; Enablers/FalconX</v>
          </cell>
        </row>
        <row r="305">
          <cell r="A305" t="str">
            <v>gDeveloperAcademy</v>
          </cell>
          <cell r="B305" t="str">
            <v>No</v>
          </cell>
          <cell r="D305" t="str">
            <v>ESEN SAYGIVAR</v>
          </cell>
          <cell r="E305" t="str">
            <v>Maartje Geven</v>
          </cell>
          <cell r="K305" t="str">
            <v>ING Bank Netherlands - Bank</v>
          </cell>
          <cell r="L305" t="str">
            <v>Business Application</v>
          </cell>
          <cell r="M305" t="str">
            <v>Installed</v>
          </cell>
          <cell r="N305" t="str">
            <v>Operational</v>
          </cell>
          <cell r="O305" t="str">
            <v>Production</v>
          </cell>
          <cell r="P305" t="str">
            <v>be+nl/Digital &amp; Customer Interaction/Di NL/sYnergY</v>
          </cell>
        </row>
        <row r="306">
          <cell r="A306" t="str">
            <v>gDigiArchAPI</v>
          </cell>
          <cell r="B306" t="str">
            <v>No</v>
          </cell>
          <cell r="C306" t="str">
            <v>No</v>
          </cell>
          <cell r="D306" t="str">
            <v>Rein Heddema</v>
          </cell>
          <cell r="E306" t="str">
            <v>Ed Spitteler</v>
          </cell>
          <cell r="F306" t="str">
            <v>Ed Spitteler</v>
          </cell>
          <cell r="G306" t="str">
            <v>Suresh Iyyappan</v>
          </cell>
          <cell r="J306" t="str">
            <v>Will be decommed end of 2022</v>
          </cell>
          <cell r="K306" t="str">
            <v>ING Bank Netherlands - Bank</v>
          </cell>
          <cell r="L306" t="str">
            <v>Business Application</v>
          </cell>
          <cell r="M306" t="str">
            <v>Installed</v>
          </cell>
          <cell r="N306" t="str">
            <v>Operational</v>
          </cell>
          <cell r="O306" t="str">
            <v>Production</v>
          </cell>
          <cell r="P306" t="str">
            <v>be+nl/Document &amp; Content Services/Deliver Your Message/Hclix</v>
          </cell>
        </row>
        <row r="307">
          <cell r="A307" t="str">
            <v>GDMS_[P]</v>
          </cell>
          <cell r="B307" t="str">
            <v>No</v>
          </cell>
          <cell r="C307" t="str">
            <v>No</v>
          </cell>
          <cell r="D307" t="str">
            <v>Damien DEMELENNE</v>
          </cell>
          <cell r="E307" t="str">
            <v>Ed Spitteler</v>
          </cell>
          <cell r="F307" t="str">
            <v>Ed Spitteler</v>
          </cell>
          <cell r="G307" t="str">
            <v>Saurabh Kherdekar</v>
          </cell>
          <cell r="H307" t="str">
            <v>Operational System Process Organisational data</v>
          </cell>
          <cell r="I307" t="str">
            <v>Exchanged across domains</v>
          </cell>
          <cell r="J307" t="str">
            <v>This is a system of copy for the party, agreement and transactional data as the lifecycle is managed in the productsytems e.g. mortgages. We don't know if it is also a system of record. We add data e.g. documentnumber and timestamp of insertion in the archive.</v>
          </cell>
          <cell r="K307" t="str">
            <v>ING Bank Netherlands - Bank</v>
          </cell>
          <cell r="L307" t="str">
            <v>Business Application</v>
          </cell>
          <cell r="M307" t="str">
            <v>Installed</v>
          </cell>
          <cell r="N307" t="str">
            <v>Operational</v>
          </cell>
          <cell r="O307" t="str">
            <v>Production</v>
          </cell>
          <cell r="P307" t="str">
            <v>be+nl/Document &amp; Content Services/Dossier Management/Baseline</v>
          </cell>
        </row>
        <row r="308">
          <cell r="A308" t="str">
            <v>GDOS-P</v>
          </cell>
          <cell r="B308" t="str">
            <v>No</v>
          </cell>
          <cell r="C308" t="str">
            <v>No</v>
          </cell>
          <cell r="D308" t="str">
            <v>Damien DEMELENNE</v>
          </cell>
          <cell r="E308" t="str">
            <v>Ed Spitteler</v>
          </cell>
          <cell r="F308" t="str">
            <v>Ed Spitteler</v>
          </cell>
          <cell r="G308" t="str">
            <v>Dave Nishit</v>
          </cell>
          <cell r="K308" t="str">
            <v>ING Bank Netherlands - Bank</v>
          </cell>
          <cell r="L308" t="str">
            <v>Business Application</v>
          </cell>
          <cell r="M308" t="str">
            <v>Installed</v>
          </cell>
          <cell r="N308" t="str">
            <v>Operational</v>
          </cell>
          <cell r="O308" t="str">
            <v>Production</v>
          </cell>
          <cell r="P308" t="str">
            <v>be+nl/Document &amp; Content Services/Deliver Your Message/Guardians</v>
          </cell>
        </row>
        <row r="309">
          <cell r="A309" t="str">
            <v>gDroSV</v>
          </cell>
          <cell r="B309" t="str">
            <v>No</v>
          </cell>
          <cell r="C309" t="str">
            <v>No</v>
          </cell>
          <cell r="D309" t="str">
            <v>Jan Reuterink</v>
          </cell>
          <cell r="E309" t="str">
            <v>Sven Schenkel</v>
          </cell>
          <cell r="K309" t="str">
            <v>ING Bank Netherlands - Bank</v>
          </cell>
          <cell r="L309" t="str">
            <v>Business Application</v>
          </cell>
          <cell r="M309" t="str">
            <v>Installed</v>
          </cell>
          <cell r="N309" t="str">
            <v>Operational</v>
          </cell>
          <cell r="O309" t="str">
            <v>Production</v>
          </cell>
          <cell r="P309" t="str">
            <v>be+nl/Digital Business Banking/CD-NL/DRO</v>
          </cell>
        </row>
        <row r="310">
          <cell r="A310" t="str">
            <v>gApprovalCustomerAssistedAPI</v>
          </cell>
          <cell r="B310" t="str">
            <v>Yes</v>
          </cell>
          <cell r="C310" t="str">
            <v>No</v>
          </cell>
          <cell r="D310" t="str">
            <v>Emile Scheilen</v>
          </cell>
          <cell r="E310" t="str">
            <v>Adine Wempe - Kalff</v>
          </cell>
          <cell r="F310" t="str">
            <v>Adine Wempe - Kalff</v>
          </cell>
          <cell r="G310" t="str">
            <v>Jan-Bas Pietersen</v>
          </cell>
          <cell r="H310" t="str">
            <v>Party data</v>
          </cell>
          <cell r="I310" t="str">
            <v>Kept in own tribe</v>
          </cell>
          <cell r="K310" t="str">
            <v>ING Bank Netherlands - Bank</v>
          </cell>
          <cell r="L310" t="str">
            <v>Business Application</v>
          </cell>
          <cell r="M310" t="str">
            <v>Installed</v>
          </cell>
          <cell r="N310" t="str">
            <v>Operational</v>
          </cell>
          <cell r="O310" t="str">
            <v>Production</v>
          </cell>
          <cell r="P310" t="str">
            <v>be+nl/Fraud &amp; Cyber Security NL/Prevention/The Force</v>
          </cell>
        </row>
        <row r="311">
          <cell r="A311" t="str">
            <v>gEventToNotificationSV</v>
          </cell>
          <cell r="B311" t="str">
            <v>No</v>
          </cell>
          <cell r="C311" t="str">
            <v>No</v>
          </cell>
          <cell r="D311" t="str">
            <v>Rik-Jan van Bree</v>
          </cell>
          <cell r="E311" t="str">
            <v>Hans Krak</v>
          </cell>
          <cell r="F311" t="str">
            <v>Narjiss Aydoun</v>
          </cell>
          <cell r="G311" t="str">
            <v>Hans Krak</v>
          </cell>
          <cell r="K311" t="str">
            <v>ING Bank Netherlands - Bank</v>
          </cell>
          <cell r="L311" t="str">
            <v>Business Application</v>
          </cell>
          <cell r="M311" t="str">
            <v>Installed</v>
          </cell>
          <cell r="N311" t="str">
            <v>Operational</v>
          </cell>
          <cell r="O311" t="str">
            <v>Production</v>
          </cell>
          <cell r="P311" t="str">
            <v>be+nl/Payments NL/Products/Digital Insight</v>
          </cell>
        </row>
        <row r="312">
          <cell r="A312" t="str">
            <v>gFrontEndDigitalBank</v>
          </cell>
          <cell r="B312" t="str">
            <v>No</v>
          </cell>
          <cell r="D312" t="str">
            <v>Steven Frieswijk</v>
          </cell>
          <cell r="E312" t="str">
            <v>Tommy van de Zande</v>
          </cell>
          <cell r="K312" t="str">
            <v>ING Bank Netherlands - Bank</v>
          </cell>
          <cell r="L312" t="str">
            <v>Business Application</v>
          </cell>
          <cell r="M312" t="str">
            <v>Installed</v>
          </cell>
          <cell r="N312" t="str">
            <v>Operational</v>
          </cell>
          <cell r="O312" t="str">
            <v>Production</v>
          </cell>
          <cell r="P312" t="str">
            <v>be+nl/Digital &amp; Customer Interaction/DiPr P&amp;C/Back to the feature</v>
          </cell>
        </row>
        <row r="313">
          <cell r="A313" t="str">
            <v>gFrontEndLoyaltyShop</v>
          </cell>
          <cell r="B313" t="str">
            <v>No</v>
          </cell>
          <cell r="D313" t="str">
            <v>Sander Quik</v>
          </cell>
          <cell r="E313" t="str">
            <v>Jeroen Losekoot</v>
          </cell>
          <cell r="F313" t="str">
            <v>Jeroen Losekoot</v>
          </cell>
          <cell r="G313" t="str">
            <v>GJ Reinders</v>
          </cell>
          <cell r="K313" t="str">
            <v>ING Bank Netherlands - Bank</v>
          </cell>
          <cell r="L313" t="str">
            <v>Business Application</v>
          </cell>
          <cell r="M313" t="str">
            <v>Installed</v>
          </cell>
          <cell r="N313" t="str">
            <v>Operational</v>
          </cell>
          <cell r="O313" t="str">
            <v>Production</v>
          </cell>
          <cell r="P313" t="str">
            <v>be+nl/Daily Banking Digital First NL/IL/Loyalty/Loyalty IT</v>
          </cell>
        </row>
        <row r="314">
          <cell r="A314" t="str">
            <v>gIndividualsDirectAPI</v>
          </cell>
          <cell r="B314" t="str">
            <v>No</v>
          </cell>
          <cell r="D314" t="str">
            <v>Jos Klompe</v>
          </cell>
          <cell r="E314" t="str">
            <v>Hans Overeem</v>
          </cell>
          <cell r="F314" t="str">
            <v>Hans Overeem</v>
          </cell>
          <cell r="G314" t="str">
            <v>GJ Reinders</v>
          </cell>
          <cell r="K314" t="str">
            <v>ING Bank Netherlands - Bank</v>
          </cell>
          <cell r="L314" t="str">
            <v>Business Application</v>
          </cell>
          <cell r="M314" t="str">
            <v>Installed</v>
          </cell>
          <cell r="N314" t="str">
            <v>Operational</v>
          </cell>
          <cell r="O314" t="str">
            <v>Production</v>
          </cell>
          <cell r="P314" t="str">
            <v>be+nl/Daily Banking Digital First NL/O&amp;A/Mobile Onboarding/Galliers</v>
          </cell>
        </row>
        <row r="315">
          <cell r="A315" t="str">
            <v>gIndividualsManagementAPI</v>
          </cell>
          <cell r="B315" t="str">
            <v>No</v>
          </cell>
          <cell r="C315" t="str">
            <v>No</v>
          </cell>
          <cell r="D315" t="str">
            <v>Jan Reuterink</v>
          </cell>
          <cell r="E315" t="str">
            <v>Sven Schenkel</v>
          </cell>
          <cell r="K315" t="str">
            <v>ING Bank Netherlands - Bank</v>
          </cell>
          <cell r="L315" t="str">
            <v>Business Application</v>
          </cell>
          <cell r="M315" t="str">
            <v>Installed</v>
          </cell>
          <cell r="N315" t="str">
            <v>Operational</v>
          </cell>
          <cell r="O315" t="str">
            <v>Production</v>
          </cell>
          <cell r="P315" t="str">
            <v>be+nl/Digital Business Banking/CD-NL/Cake</v>
          </cell>
        </row>
        <row r="316">
          <cell r="A316" t="str">
            <v>gAuthorizerAPI</v>
          </cell>
          <cell r="B316" t="str">
            <v>Yes</v>
          </cell>
          <cell r="C316" t="str">
            <v>No</v>
          </cell>
          <cell r="D316" t="str">
            <v>Emile Scheilen</v>
          </cell>
          <cell r="E316" t="str">
            <v>Adine Wempe - Kalff</v>
          </cell>
          <cell r="F316" t="str">
            <v>Adine Wempe - Kalff</v>
          </cell>
          <cell r="G316" t="str">
            <v>Gertjan Kruijt</v>
          </cell>
          <cell r="H316" t="str">
            <v>Party data</v>
          </cell>
          <cell r="I316" t="str">
            <v>Exchanged across domains</v>
          </cell>
          <cell r="K316" t="str">
            <v>ING Bank Netherlands - Bank</v>
          </cell>
          <cell r="L316" t="str">
            <v>Business Application</v>
          </cell>
          <cell r="M316" t="str">
            <v>Installed</v>
          </cell>
          <cell r="N316" t="str">
            <v>Operational</v>
          </cell>
          <cell r="O316" t="str">
            <v>Production</v>
          </cell>
          <cell r="P316" t="str">
            <v>be+nl/Fraud &amp; Cyber Security NL/Prevention/JAWAS</v>
          </cell>
        </row>
        <row r="317">
          <cell r="A317" t="str">
            <v>gKijkglasWA</v>
          </cell>
          <cell r="B317" t="str">
            <v>No</v>
          </cell>
          <cell r="C317" t="str">
            <v>No</v>
          </cell>
          <cell r="D317" t="str">
            <v>Manish Vashishtha</v>
          </cell>
          <cell r="E317" t="str">
            <v>Miente Bakker</v>
          </cell>
          <cell r="F317"/>
          <cell r="G317"/>
          <cell r="H317"/>
          <cell r="I317"/>
          <cell r="J317"/>
          <cell r="K317" t="str">
            <v>ING Bank Netherlands - Bank</v>
          </cell>
          <cell r="L317" t="str">
            <v>Business Application</v>
          </cell>
          <cell r="M317" t="str">
            <v>Installed</v>
          </cell>
          <cell r="N317" t="str">
            <v>Operational</v>
          </cell>
          <cell r="O317" t="str">
            <v>Production</v>
          </cell>
          <cell r="P317" t="str">
            <v>be+nl/Assisted channels/PA2_Portal Foundation/Kijkglas</v>
          </cell>
        </row>
        <row r="318">
          <cell r="A318" t="str">
            <v>gLendingBackendAPI</v>
          </cell>
          <cell r="B318" t="str">
            <v>No</v>
          </cell>
          <cell r="C318" t="str">
            <v>No</v>
          </cell>
          <cell r="D318" t="str">
            <v>Sandra Nieuwenhuis</v>
          </cell>
          <cell r="E318" t="str">
            <v>Serkan Turhal</v>
          </cell>
          <cell r="K318" t="str">
            <v>ING Bank Netherlands - Bank</v>
          </cell>
          <cell r="L318" t="str">
            <v>Business Application</v>
          </cell>
          <cell r="M318" t="str">
            <v>Installed</v>
          </cell>
          <cell r="N318" t="str">
            <v>Operational</v>
          </cell>
          <cell r="O318" t="str">
            <v>Production</v>
          </cell>
          <cell r="P318" t="str">
            <v>be+nl/Business lending/Product Engines</v>
          </cell>
        </row>
        <row r="319">
          <cell r="A319" t="str">
            <v>gListBalancesAPI</v>
          </cell>
          <cell r="B319" t="str">
            <v>No</v>
          </cell>
          <cell r="C319" t="str">
            <v>No</v>
          </cell>
          <cell r="D319" t="str">
            <v>Rik-Jan van Bree</v>
          </cell>
          <cell r="E319" t="str">
            <v>Hans Krak</v>
          </cell>
          <cell r="F319" t="str">
            <v>Narjiss Aydoun</v>
          </cell>
          <cell r="G319" t="str">
            <v>Hans Krak</v>
          </cell>
          <cell r="K319" t="str">
            <v>ING Bank Netherlands - Bank</v>
          </cell>
          <cell r="L319" t="str">
            <v>Business Application</v>
          </cell>
          <cell r="M319" t="str">
            <v>Installed</v>
          </cell>
          <cell r="N319" t="str">
            <v>Operational</v>
          </cell>
          <cell r="O319" t="str">
            <v>Production</v>
          </cell>
          <cell r="P319" t="str">
            <v>be+nl/Payments NL/Products/Digital Insight</v>
          </cell>
        </row>
        <row r="320">
          <cell r="A320" t="str">
            <v>Global Inbox Services</v>
          </cell>
          <cell r="B320" t="str">
            <v>No</v>
          </cell>
          <cell r="C320" t="str">
            <v>No</v>
          </cell>
          <cell r="D320" t="str">
            <v>Rein Heddema</v>
          </cell>
          <cell r="E320" t="str">
            <v>Ed Spitteler</v>
          </cell>
          <cell r="F320" t="str">
            <v>Ed Spitteler</v>
          </cell>
          <cell r="G320" t="str">
            <v>Thees Brons</v>
          </cell>
          <cell r="H320" t="str">
            <v>Operational System Process Organisational data</v>
          </cell>
          <cell r="I320" t="str">
            <v>Kept in own tribe</v>
          </cell>
          <cell r="J320" t="str">
            <v>Messages in the inbox are only accesible for the customer, he/she can delete the message. We don't know if it is a system of record. We do add data e.g. the inbox-id to the message.</v>
          </cell>
          <cell r="K320" t="str">
            <v>ING Bank Netherlands - Bank</v>
          </cell>
          <cell r="L320" t="str">
            <v>Business Application</v>
          </cell>
          <cell r="M320" t="str">
            <v>Installed</v>
          </cell>
          <cell r="N320" t="str">
            <v>Operational</v>
          </cell>
          <cell r="O320" t="str">
            <v>Production</v>
          </cell>
          <cell r="P320" t="str">
            <v>be+nl/Document &amp; Content Services/Deliver Your Message/Obelix</v>
          </cell>
        </row>
        <row r="321">
          <cell r="A321" t="str">
            <v>gAuthzMgmtAPI</v>
          </cell>
          <cell r="B321" t="str">
            <v>Yes</v>
          </cell>
          <cell r="C321" t="str">
            <v>No</v>
          </cell>
          <cell r="D321" t="str">
            <v>Emile Scheilen</v>
          </cell>
          <cell r="E321" t="str">
            <v>Adine Wempe - Kalff</v>
          </cell>
          <cell r="F321" t="str">
            <v>Adine Wempe - Kalff</v>
          </cell>
          <cell r="G321" t="str">
            <v>Gertjan Kruijt</v>
          </cell>
          <cell r="H321" t="str">
            <v>Party data</v>
          </cell>
          <cell r="I321" t="str">
            <v>Kept in own tribe</v>
          </cell>
          <cell r="K321" t="str">
            <v>ING Bank Netherlands - Bank</v>
          </cell>
          <cell r="L321" t="str">
            <v>Business Application</v>
          </cell>
          <cell r="M321" t="str">
            <v>Installed</v>
          </cell>
          <cell r="N321" t="str">
            <v>Operational</v>
          </cell>
          <cell r="O321" t="str">
            <v>Production</v>
          </cell>
          <cell r="P321" t="str">
            <v>be+nl/Fraud &amp; Cyber Security NL/Prevention/JAWAS</v>
          </cell>
        </row>
        <row r="322">
          <cell r="A322" t="str">
            <v>GlobalMobileTokenMeansAPI</v>
          </cell>
          <cell r="B322" t="str">
            <v>Yes</v>
          </cell>
          <cell r="C322" t="str">
            <v>No</v>
          </cell>
          <cell r="D322" t="str">
            <v>Emile Scheilen</v>
          </cell>
          <cell r="E322" t="str">
            <v>Adine Wempe - Kalff</v>
          </cell>
          <cell r="F322" t="str">
            <v>Adine Wempe - Kalff</v>
          </cell>
          <cell r="G322" t="str">
            <v>Aurora Montoya Guillen</v>
          </cell>
          <cell r="H322" t="str">
            <v>Party data</v>
          </cell>
          <cell r="I322" t="str">
            <v>Kept in own tribe</v>
          </cell>
          <cell r="K322" t="str">
            <v>ING Bank Netherlands - Bank</v>
          </cell>
          <cell r="L322" t="str">
            <v>Business Application</v>
          </cell>
          <cell r="M322" t="str">
            <v>Installed</v>
          </cell>
          <cell r="N322" t="str">
            <v>Operational</v>
          </cell>
          <cell r="O322" t="str">
            <v>Production</v>
          </cell>
          <cell r="P322" t="str">
            <v>be+nl/Fraud &amp; Cyber Security NL/Prevention/Wookiee</v>
          </cell>
        </row>
        <row r="323">
          <cell r="A323" t="str">
            <v>gLogCredMgtAPI</v>
          </cell>
          <cell r="B323" t="str">
            <v>Yes</v>
          </cell>
          <cell r="C323" t="str">
            <v>No</v>
          </cell>
          <cell r="D323" t="str">
            <v>Emile Scheilen</v>
          </cell>
          <cell r="E323" t="str">
            <v>Adine Wempe - Kalff</v>
          </cell>
          <cell r="F323" t="str">
            <v>Adine Wempe - Kalff</v>
          </cell>
          <cell r="G323" t="str">
            <v>Jan-Bas Pietersen</v>
          </cell>
          <cell r="H323" t="str">
            <v>Party data</v>
          </cell>
          <cell r="I323" t="str">
            <v>Kept in own tribe</v>
          </cell>
          <cell r="K323" t="str">
            <v>ING Bank Netherlands - Bank</v>
          </cell>
          <cell r="L323" t="str">
            <v>Business Application</v>
          </cell>
          <cell r="M323" t="str">
            <v>Installed</v>
          </cell>
          <cell r="N323" t="str">
            <v>Operational</v>
          </cell>
          <cell r="O323" t="str">
            <v>Production</v>
          </cell>
          <cell r="P323" t="str">
            <v>be+nl/Fraud &amp; Cyber Security NL/Prevention/The Force</v>
          </cell>
        </row>
        <row r="324">
          <cell r="A324" t="str">
            <v>gMailAPI</v>
          </cell>
          <cell r="B324" t="str">
            <v>No</v>
          </cell>
          <cell r="D324" t="str">
            <v>Steven Frieswijk</v>
          </cell>
          <cell r="E324" t="str">
            <v>Liesbeth Berns</v>
          </cell>
          <cell r="K324" t="str">
            <v>ING Bank Netherlands - Bank</v>
          </cell>
          <cell r="L324" t="str">
            <v>Business Application</v>
          </cell>
          <cell r="M324" t="str">
            <v>Installed</v>
          </cell>
          <cell r="N324" t="str">
            <v>Operational</v>
          </cell>
          <cell r="O324" t="str">
            <v>Production</v>
          </cell>
          <cell r="P324" t="str">
            <v>be+nl/Digital &amp; Customer Interaction/DiPr SSE/Team One</v>
          </cell>
        </row>
        <row r="325">
          <cell r="A325" t="str">
            <v>GMS_RPL</v>
          </cell>
          <cell r="B325" t="str">
            <v>No</v>
          </cell>
          <cell r="C325" t="str">
            <v>No</v>
          </cell>
          <cell r="D325" t="str">
            <v>Paul Schaper</v>
          </cell>
          <cell r="E325" t="str">
            <v>Paul Schaper</v>
          </cell>
          <cell r="F325" t="str">
            <v>Narjiss Aydoun</v>
          </cell>
          <cell r="G325" t="str">
            <v>Martijn Greuter</v>
          </cell>
          <cell r="J325" t="str">
            <v>No data stored</v>
          </cell>
          <cell r="K325" t="str">
            <v>ING Bank Netherlands - Bank</v>
          </cell>
          <cell r="L325" t="str">
            <v>Business Application</v>
          </cell>
          <cell r="M325" t="str">
            <v>Installed</v>
          </cell>
          <cell r="N325" t="str">
            <v>Operational</v>
          </cell>
          <cell r="O325" t="str">
            <v>Production</v>
          </cell>
          <cell r="P325" t="str">
            <v>be+nl/CoreBanking/GMS</v>
          </cell>
        </row>
        <row r="326">
          <cell r="A326" t="str">
            <v>gOrderEnvelopesAPI</v>
          </cell>
          <cell r="B326" t="str">
            <v>No</v>
          </cell>
          <cell r="C326" t="str">
            <v>No</v>
          </cell>
          <cell r="D326" t="str">
            <v>Rik-Jan van Bree</v>
          </cell>
          <cell r="E326" t="str">
            <v>Maarten van Gessel</v>
          </cell>
          <cell r="F326" t="str">
            <v>Narjiss Aydoun</v>
          </cell>
          <cell r="G326" t="str">
            <v>Hans Krak</v>
          </cell>
          <cell r="K326" t="str">
            <v>ING Bank Netherlands - Bank</v>
          </cell>
          <cell r="L326" t="str">
            <v>Business Application</v>
          </cell>
          <cell r="M326" t="str">
            <v>Installed</v>
          </cell>
          <cell r="N326" t="str">
            <v>Operational</v>
          </cell>
          <cell r="O326" t="str">
            <v>Production</v>
          </cell>
          <cell r="P326" t="str">
            <v>be+nl/Payments NL/Products/SanMiquel</v>
          </cell>
        </row>
        <row r="327">
          <cell r="A327" t="str">
            <v>gOrderStatusAPI</v>
          </cell>
          <cell r="B327" t="str">
            <v>No</v>
          </cell>
          <cell r="C327" t="str">
            <v>No</v>
          </cell>
          <cell r="D327" t="str">
            <v>Rik-Jan van Bree</v>
          </cell>
          <cell r="E327" t="str">
            <v>Maarten van Gessel</v>
          </cell>
          <cell r="F327" t="str">
            <v>Narjiss Aydoun</v>
          </cell>
          <cell r="G327" t="str">
            <v>Hans Krak</v>
          </cell>
          <cell r="K327" t="str">
            <v>ING Bank Netherlands - Bank</v>
          </cell>
          <cell r="L327" t="str">
            <v>Business Application</v>
          </cell>
          <cell r="M327" t="str">
            <v>Installed</v>
          </cell>
          <cell r="N327" t="str">
            <v>Operational</v>
          </cell>
          <cell r="O327" t="str">
            <v>Production</v>
          </cell>
          <cell r="P327" t="str">
            <v>be+nl/Payments NL/Products/Crafty Unicorns</v>
          </cell>
        </row>
        <row r="328">
          <cell r="A328" t="str">
            <v>gOrganisationManagementAPI</v>
          </cell>
          <cell r="B328" t="str">
            <v>No</v>
          </cell>
          <cell r="C328" t="str">
            <v>No</v>
          </cell>
          <cell r="D328" t="str">
            <v>Jan Reuterink</v>
          </cell>
          <cell r="E328" t="str">
            <v>Sven Schenkel</v>
          </cell>
          <cell r="K328" t="str">
            <v>ING Bank Netherlands - Bank</v>
          </cell>
          <cell r="L328" t="str">
            <v>Business Application</v>
          </cell>
          <cell r="M328" t="str">
            <v>Installed</v>
          </cell>
          <cell r="N328" t="str">
            <v>Operational</v>
          </cell>
          <cell r="O328" t="str">
            <v>Production</v>
          </cell>
          <cell r="P328" t="str">
            <v>be+nl/Digital Business Banking/CD-NL/Cake</v>
          </cell>
        </row>
        <row r="329">
          <cell r="A329" t="str">
            <v>gPartiesFiscalCountriesAPI</v>
          </cell>
          <cell r="B329" t="str">
            <v>No</v>
          </cell>
          <cell r="C329" t="str">
            <v>No</v>
          </cell>
          <cell r="D329" t="str">
            <v>Jos Klompe</v>
          </cell>
          <cell r="E329" t="str">
            <v>Marieke Bragt</v>
          </cell>
          <cell r="K329" t="str">
            <v>ING Bank Netherlands - Bank</v>
          </cell>
          <cell r="L329" t="str">
            <v>Business Application</v>
          </cell>
          <cell r="M329" t="str">
            <v>Installed</v>
          </cell>
          <cell r="N329" t="str">
            <v>Operational</v>
          </cell>
          <cell r="O329" t="str">
            <v>Production</v>
          </cell>
          <cell r="P329" t="str">
            <v>be+nl/KYC Services NL/Donar</v>
          </cell>
        </row>
        <row r="330">
          <cell r="A330" t="str">
            <v>gLoginCredMgtAPI</v>
          </cell>
          <cell r="B330" t="str">
            <v>Yes</v>
          </cell>
          <cell r="C330" t="str">
            <v>No</v>
          </cell>
          <cell r="D330" t="str">
            <v>Emile Scheilen</v>
          </cell>
          <cell r="E330" t="str">
            <v>Adine Wempe - Kalff</v>
          </cell>
          <cell r="F330" t="str">
            <v>Adine Wempe - Kalff</v>
          </cell>
          <cell r="G330" t="str">
            <v>Jan-Bas Pietersen</v>
          </cell>
          <cell r="H330" t="str">
            <v>Party data</v>
          </cell>
          <cell r="I330" t="str">
            <v>Kept in own tribe</v>
          </cell>
          <cell r="K330" t="str">
            <v>ING Bank Netherlands - Bank</v>
          </cell>
          <cell r="L330" t="str">
            <v>Business Application</v>
          </cell>
          <cell r="M330" t="str">
            <v>Installed</v>
          </cell>
          <cell r="N330" t="str">
            <v>Operational</v>
          </cell>
          <cell r="O330" t="str">
            <v>Production</v>
          </cell>
          <cell r="P330" t="str">
            <v>be+nl/Fraud &amp; Cyber Security NL/Prevention/The Force</v>
          </cell>
        </row>
        <row r="331">
          <cell r="A331" t="str">
            <v>GPMS-P</v>
          </cell>
          <cell r="B331" t="str">
            <v>No</v>
          </cell>
          <cell r="C331" t="str">
            <v>No</v>
          </cell>
          <cell r="D331" t="str">
            <v>Rein Heddema</v>
          </cell>
          <cell r="E331" t="str">
            <v>Ed Spitteler</v>
          </cell>
          <cell r="F331" t="str">
            <v>Ed Spitteler</v>
          </cell>
          <cell r="G331" t="str">
            <v>Alexander de Graaff</v>
          </cell>
          <cell r="J331" t="str">
            <v>GPMS passes on data (party, product, agreement and transactional) for distribution to customers on paper.</v>
          </cell>
          <cell r="K331" t="str">
            <v>ING Bank Netherlands - Bank</v>
          </cell>
          <cell r="L331" t="str">
            <v>Business Application</v>
          </cell>
          <cell r="M331" t="str">
            <v>Installed</v>
          </cell>
          <cell r="N331" t="str">
            <v>Operational</v>
          </cell>
          <cell r="O331" t="str">
            <v>Production</v>
          </cell>
          <cell r="P331" t="str">
            <v>be+nl/Document &amp; Content Services/Deliver Your Message/Paper &amp; Send</v>
          </cell>
        </row>
        <row r="332">
          <cell r="A332" t="str">
            <v>gPrintAPI</v>
          </cell>
          <cell r="B332" t="str">
            <v>No</v>
          </cell>
          <cell r="D332" t="str">
            <v>Steven Frieswijk</v>
          </cell>
          <cell r="E332" t="str">
            <v>Liesbeth Berns</v>
          </cell>
          <cell r="K332" t="str">
            <v>ING Bank Netherlands - Bank</v>
          </cell>
          <cell r="L332" t="str">
            <v>Business Application</v>
          </cell>
          <cell r="M332" t="str">
            <v>Installed</v>
          </cell>
          <cell r="N332" t="str">
            <v>Operational</v>
          </cell>
          <cell r="O332" t="str">
            <v>Production</v>
          </cell>
          <cell r="P332" t="str">
            <v>be+nl/Digital &amp; Customer Interaction/DiPr SSE/Team One</v>
          </cell>
        </row>
        <row r="333">
          <cell r="A333" t="str">
            <v>gPRTAutoAnalysisTCS</v>
          </cell>
          <cell r="B333" t="str">
            <v>No</v>
          </cell>
          <cell r="D333" t="str">
            <v>ESEN SAYGIVAR</v>
          </cell>
          <cell r="E333" t="str">
            <v>Maartje Geven</v>
          </cell>
          <cell r="K333" t="str">
            <v>ING Bank Netherlands - Bank</v>
          </cell>
          <cell r="L333" t="str">
            <v>Business Application</v>
          </cell>
          <cell r="M333" t="str">
            <v>Installed</v>
          </cell>
          <cell r="N333" t="str">
            <v>Operational</v>
          </cell>
          <cell r="O333" t="str">
            <v>Production</v>
          </cell>
          <cell r="P333" t="str">
            <v>be+nl/NL Engineering Enablement/Productie readiness team</v>
          </cell>
        </row>
        <row r="334">
          <cell r="A334" t="str">
            <v>gPayContrInformSV</v>
          </cell>
          <cell r="B334" t="str">
            <v>Yes</v>
          </cell>
          <cell r="C334" t="str">
            <v>No</v>
          </cell>
          <cell r="D334" t="str">
            <v>Emile Scheilen</v>
          </cell>
          <cell r="E334" t="str">
            <v>Adine Wempe - Kalff</v>
          </cell>
          <cell r="F334" t="str">
            <v>Adine Wempe - Kalff</v>
          </cell>
          <cell r="G334" t="str">
            <v>Gertjan Kruijt</v>
          </cell>
          <cell r="H334" t="str">
            <v>Party data</v>
          </cell>
          <cell r="I334" t="str">
            <v>Kept in own tribe</v>
          </cell>
          <cell r="J334" t="str">
            <v>Has been decommed</v>
          </cell>
          <cell r="K334" t="str">
            <v>ING Bank Netherlands - Bank</v>
          </cell>
          <cell r="L334" t="str">
            <v>Business Application</v>
          </cell>
          <cell r="M334" t="str">
            <v>Installed</v>
          </cell>
          <cell r="N334" t="str">
            <v>Operational</v>
          </cell>
          <cell r="O334" t="str">
            <v>Production</v>
          </cell>
          <cell r="P334" t="str">
            <v>be+nl/Fraud &amp; Cyber Security NL/Prevention/JAWAS</v>
          </cell>
        </row>
        <row r="335">
          <cell r="A335" t="str">
            <v>gRestrictionsAPI</v>
          </cell>
          <cell r="B335" t="str">
            <v>No</v>
          </cell>
          <cell r="D335" t="str">
            <v>Guido Smit</v>
          </cell>
          <cell r="E335" t="str">
            <v>Jeroen Losekoot</v>
          </cell>
          <cell r="F335" t="str">
            <v>Jeroen Losekoot</v>
          </cell>
          <cell r="G335" t="str">
            <v>GJ Reinders</v>
          </cell>
          <cell r="K335" t="str">
            <v>ING Bank Netherlands - Bank</v>
          </cell>
          <cell r="L335" t="str">
            <v>Business Application</v>
          </cell>
          <cell r="M335" t="str">
            <v>Installed</v>
          </cell>
          <cell r="N335" t="str">
            <v>Operational</v>
          </cell>
          <cell r="O335" t="str">
            <v>Production</v>
          </cell>
          <cell r="P335" t="str">
            <v>be+nl/Daily Banking Digital First NL/Platform &amp; Enablers/Hopps</v>
          </cell>
        </row>
        <row r="336">
          <cell r="A336" t="str">
            <v>gSavingsArrangementsAPI</v>
          </cell>
          <cell r="B336" t="str">
            <v>No</v>
          </cell>
          <cell r="D336" t="str">
            <v>Guido Smit</v>
          </cell>
          <cell r="E336" t="str">
            <v>Jeroen Losekoot</v>
          </cell>
          <cell r="F336" t="str">
            <v>Jeroen Losekoot</v>
          </cell>
          <cell r="G336" t="str">
            <v>GJ Reinders</v>
          </cell>
          <cell r="K336" t="str">
            <v>ING Bank Netherlands - Bank</v>
          </cell>
          <cell r="L336" t="str">
            <v>Business Application</v>
          </cell>
          <cell r="M336" t="str">
            <v>Installed</v>
          </cell>
          <cell r="N336" t="str">
            <v>Operational</v>
          </cell>
          <cell r="O336" t="str">
            <v>Production</v>
          </cell>
          <cell r="P336" t="str">
            <v>be+nl/Daily Banking Digital First NL/IL/PS &amp; CA/Nakamoto</v>
          </cell>
        </row>
        <row r="337">
          <cell r="A337" t="str">
            <v>gSavingsProductsAPI</v>
          </cell>
          <cell r="B337" t="str">
            <v>No</v>
          </cell>
          <cell r="D337" t="str">
            <v>Guido Smit</v>
          </cell>
          <cell r="E337" t="str">
            <v>Jeroen Losekoot</v>
          </cell>
          <cell r="F337" t="str">
            <v>Jeroen Losekoot</v>
          </cell>
          <cell r="G337" t="str">
            <v>GJ Reinders</v>
          </cell>
          <cell r="K337" t="str">
            <v>ING Bank Netherlands - Bank</v>
          </cell>
          <cell r="L337" t="str">
            <v>Business Application</v>
          </cell>
          <cell r="M337" t="str">
            <v>Installed</v>
          </cell>
          <cell r="N337" t="str">
            <v>Operational</v>
          </cell>
          <cell r="O337" t="str">
            <v>Production</v>
          </cell>
          <cell r="P337" t="str">
            <v>be+nl/Daily Banking Digital First NL/IL/PS &amp; CA/Nakamoto</v>
          </cell>
        </row>
        <row r="338">
          <cell r="A338" t="str">
            <v>gSearchTransactionsSV</v>
          </cell>
          <cell r="B338" t="str">
            <v>No</v>
          </cell>
          <cell r="C338" t="str">
            <v>No</v>
          </cell>
          <cell r="D338" t="str">
            <v>Rik-Jan van Bree</v>
          </cell>
          <cell r="E338" t="str">
            <v>Hans Krak</v>
          </cell>
          <cell r="F338" t="str">
            <v>Narjiss Aydoun</v>
          </cell>
          <cell r="G338" t="str">
            <v>Hans Krak</v>
          </cell>
          <cell r="K338" t="str">
            <v>ING Bank Netherlands - Bank</v>
          </cell>
          <cell r="L338" t="str">
            <v>Business Application</v>
          </cell>
          <cell r="M338" t="str">
            <v>Installed</v>
          </cell>
          <cell r="N338" t="str">
            <v>Operational</v>
          </cell>
          <cell r="O338" t="str">
            <v>Production</v>
          </cell>
          <cell r="P338" t="str">
            <v>be+nl/Payments NL/Products/Digital Insight</v>
          </cell>
        </row>
        <row r="339">
          <cell r="A339" t="str">
            <v>gSesamTanMgmtAPI</v>
          </cell>
          <cell r="B339" t="str">
            <v>Yes</v>
          </cell>
          <cell r="C339" t="str">
            <v>No</v>
          </cell>
          <cell r="D339" t="str">
            <v>Emile Scheilen</v>
          </cell>
          <cell r="E339" t="str">
            <v>Adine Wempe - Kalff</v>
          </cell>
          <cell r="F339" t="str">
            <v>Adine Wempe - Kalff</v>
          </cell>
          <cell r="G339" t="str">
            <v>Gertjan Kruijt</v>
          </cell>
          <cell r="H339" t="str">
            <v>Party data</v>
          </cell>
          <cell r="I339" t="str">
            <v>Kept in own tribe</v>
          </cell>
          <cell r="K339" t="str">
            <v>ING Bank Netherlands - Bank</v>
          </cell>
          <cell r="L339" t="str">
            <v>Business Application</v>
          </cell>
          <cell r="M339" t="str">
            <v>Installed</v>
          </cell>
          <cell r="N339" t="str">
            <v>Operational</v>
          </cell>
          <cell r="O339" t="str">
            <v>Production</v>
          </cell>
          <cell r="P339" t="str">
            <v>be+nl/Fraud &amp; Cyber Security NL/Prevention/Wookiee</v>
          </cell>
        </row>
        <row r="340">
          <cell r="A340" t="str">
            <v>gSpectingularPrdC</v>
          </cell>
          <cell r="B340" t="str">
            <v>No</v>
          </cell>
          <cell r="D340" t="str">
            <v>Sander Quik</v>
          </cell>
          <cell r="E340" t="str">
            <v>Maartje Geven</v>
          </cell>
          <cell r="K340" t="str">
            <v>ING Bank Netherlands - Bank</v>
          </cell>
          <cell r="L340" t="str">
            <v>Business Application</v>
          </cell>
          <cell r="M340" t="str">
            <v>Installed</v>
          </cell>
          <cell r="N340" t="str">
            <v>Operational</v>
          </cell>
          <cell r="O340" t="str">
            <v>Production</v>
          </cell>
          <cell r="P340" t="str">
            <v>be+nl/Digital &amp; Customer Interaction/Di NL/AngularJS</v>
          </cell>
        </row>
        <row r="341">
          <cell r="A341" t="str">
            <v>gSpectingularPrdO</v>
          </cell>
          <cell r="B341" t="str">
            <v>No</v>
          </cell>
          <cell r="D341" t="str">
            <v>Sander Quik</v>
          </cell>
          <cell r="E341" t="str">
            <v>Maartje Geven</v>
          </cell>
          <cell r="K341" t="str">
            <v>ING Bank Netherlands - Bank</v>
          </cell>
          <cell r="L341" t="str">
            <v>Business Application</v>
          </cell>
          <cell r="M341" t="str">
            <v>Installed</v>
          </cell>
          <cell r="N341" t="str">
            <v>Operational</v>
          </cell>
          <cell r="O341" t="str">
            <v>Production</v>
          </cell>
          <cell r="P341" t="str">
            <v>be+nl/Digital &amp; Customer Interaction/Di NL/AngularJS</v>
          </cell>
        </row>
        <row r="342">
          <cell r="A342" t="str">
            <v>gSpectingularPrdR</v>
          </cell>
          <cell r="B342" t="str">
            <v>No</v>
          </cell>
          <cell r="D342" t="str">
            <v>Sander Quik</v>
          </cell>
          <cell r="E342" t="str">
            <v>Maartje Geven</v>
          </cell>
          <cell r="K342" t="str">
            <v>ING Bank Netherlands - Bank</v>
          </cell>
          <cell r="L342" t="str">
            <v>Business Application</v>
          </cell>
          <cell r="M342" t="str">
            <v>Installed</v>
          </cell>
          <cell r="N342" t="str">
            <v>Operational</v>
          </cell>
          <cell r="O342" t="str">
            <v>Production</v>
          </cell>
          <cell r="P342" t="str">
            <v>be+nl/Digital &amp; Customer Interaction/Di NL/AngularJS</v>
          </cell>
        </row>
        <row r="343">
          <cell r="A343" t="str">
            <v>gStatementInfoAPI</v>
          </cell>
          <cell r="B343" t="str">
            <v>No</v>
          </cell>
          <cell r="C343" t="str">
            <v>No</v>
          </cell>
          <cell r="D343" t="str">
            <v>Rik-Jan van Bree</v>
          </cell>
          <cell r="E343" t="str">
            <v>Jan Willem Heurter</v>
          </cell>
          <cell r="F343" t="str">
            <v>Narjiss Aydoun</v>
          </cell>
          <cell r="G343" t="str">
            <v>Jan Willem Heurter</v>
          </cell>
          <cell r="H343" t="str">
            <v>Reference data</v>
          </cell>
          <cell r="I343" t="str">
            <v>Exchanged across domains</v>
          </cell>
          <cell r="K343" t="str">
            <v>ING Bank Netherlands - Bank</v>
          </cell>
          <cell r="L343" t="str">
            <v>Business Application</v>
          </cell>
          <cell r="M343" t="str">
            <v>Installed</v>
          </cell>
          <cell r="N343" t="str">
            <v>Operational</v>
          </cell>
          <cell r="O343" t="str">
            <v>Production</v>
          </cell>
          <cell r="P343" t="str">
            <v>be+nl/Payments NL/Products/Statements and invoices</v>
          </cell>
        </row>
        <row r="344">
          <cell r="A344" t="str">
            <v>IdDocNFCScanMeansAPI</v>
          </cell>
          <cell r="B344" t="str">
            <v>Yes</v>
          </cell>
          <cell r="C344" t="str">
            <v>No</v>
          </cell>
          <cell r="D344" t="str">
            <v>Emile Scheilen</v>
          </cell>
          <cell r="E344" t="str">
            <v>Adine Wempe - Kalff</v>
          </cell>
          <cell r="F344" t="str">
            <v>Adine Wempe - Kalff</v>
          </cell>
          <cell r="G344" t="str">
            <v>Joni Gunneweg</v>
          </cell>
          <cell r="H344" t="str">
            <v>Party data</v>
          </cell>
          <cell r="I344" t="str">
            <v>Exchanged across domains</v>
          </cell>
          <cell r="K344" t="str">
            <v>ING Bank Netherlands - Bank</v>
          </cell>
          <cell r="L344" t="str">
            <v>Business Application</v>
          </cell>
          <cell r="M344" t="str">
            <v>Installed</v>
          </cell>
          <cell r="N344" t="str">
            <v>Operational</v>
          </cell>
          <cell r="O344" t="str">
            <v>Production</v>
          </cell>
          <cell r="P344" t="str">
            <v>be+nl/Fraud &amp; Cyber Security NL/Prevention/Rebel Alliance</v>
          </cell>
        </row>
        <row r="345">
          <cell r="A345" t="str">
            <v>gSwitchBankAPI</v>
          </cell>
          <cell r="B345" t="str">
            <v>No</v>
          </cell>
          <cell r="D345" t="str">
            <v>Guido Smit</v>
          </cell>
          <cell r="E345" t="str">
            <v>Hans Overeem</v>
          </cell>
          <cell r="F345" t="str">
            <v>Hans Overeem</v>
          </cell>
          <cell r="G345" t="str">
            <v>GJ Reinders</v>
          </cell>
          <cell r="K345" t="str">
            <v>ING Bank Netherlands - Bank</v>
          </cell>
          <cell r="L345" t="str">
            <v>Business Application</v>
          </cell>
          <cell r="M345" t="str">
            <v>Installed</v>
          </cell>
          <cell r="N345" t="str">
            <v>Operational</v>
          </cell>
          <cell r="O345" t="str">
            <v>Production</v>
          </cell>
          <cell r="P345" t="str">
            <v>be+nl/Daily Banking Digital First NL/Business Journeys/Genesis</v>
          </cell>
        </row>
        <row r="346">
          <cell r="A346" t="str">
            <v>InternetAgreementsOrchestrationAPI</v>
          </cell>
          <cell r="B346" t="str">
            <v>Yes</v>
          </cell>
          <cell r="C346" t="str">
            <v>No</v>
          </cell>
          <cell r="D346" t="str">
            <v>Emile Scheilen</v>
          </cell>
          <cell r="E346" t="str">
            <v>Adine Wempe - Kalff</v>
          </cell>
          <cell r="F346" t="str">
            <v>Adine Wempe - Kalff</v>
          </cell>
          <cell r="G346" t="str">
            <v>Gertjan Kruijt</v>
          </cell>
          <cell r="H346" t="str">
            <v>Party data</v>
          </cell>
          <cell r="I346" t="str">
            <v>Kept in own tribe</v>
          </cell>
          <cell r="K346" t="str">
            <v>ING Bank Netherlands - Bank</v>
          </cell>
          <cell r="L346" t="str">
            <v>Business Application</v>
          </cell>
          <cell r="M346" t="str">
            <v>Installed</v>
          </cell>
          <cell r="N346" t="str">
            <v>Operational</v>
          </cell>
          <cell r="O346" t="str">
            <v>Production</v>
          </cell>
          <cell r="P346" t="str">
            <v>be+nl/Fraud &amp; Cyber Security NL/Prevention/JAWAS</v>
          </cell>
        </row>
        <row r="347">
          <cell r="A347" t="str">
            <v>GUSCAN</v>
          </cell>
          <cell r="B347" t="str">
            <v>No</v>
          </cell>
          <cell r="C347" t="str">
            <v>No</v>
          </cell>
          <cell r="D347" t="str">
            <v>Rein Heddema</v>
          </cell>
          <cell r="E347" t="str">
            <v>Ed Spitteler</v>
          </cell>
          <cell r="F347" t="str">
            <v>Ed Spitteler</v>
          </cell>
          <cell r="G347" t="str">
            <v>Sander Plantenga</v>
          </cell>
          <cell r="J347" t="str">
            <v>Guscan is processing incoming mail (both digitally as via post). The documents are scanned, recognized and indexed for further processing by several Business Units, or directly sent to the digital archive.</v>
          </cell>
          <cell r="K347" t="str">
            <v>ING Bank Netherlands - Bank</v>
          </cell>
          <cell r="L347" t="str">
            <v>Business Application</v>
          </cell>
          <cell r="M347" t="str">
            <v>Installed</v>
          </cell>
          <cell r="N347" t="str">
            <v>Operational</v>
          </cell>
          <cell r="O347" t="str">
            <v>Production</v>
          </cell>
          <cell r="P347" t="str">
            <v>be+nl/Document &amp; Content Services/Intelligent Automation/Superflow</v>
          </cell>
        </row>
        <row r="348">
          <cell r="A348" t="str">
            <v>HaCloud</v>
          </cell>
          <cell r="B348" t="str">
            <v>No</v>
          </cell>
          <cell r="C348" t="str">
            <v>No</v>
          </cell>
          <cell r="D348" t="str">
            <v>Paul Schaper</v>
          </cell>
          <cell r="E348" t="str">
            <v>Paul Schaper</v>
          </cell>
          <cell r="F348" t="str">
            <v>n.a.</v>
          </cell>
          <cell r="G348" t="str">
            <v>Martijn Greuter</v>
          </cell>
          <cell r="J348" t="str">
            <v>No data stored, technical application</v>
          </cell>
          <cell r="K348" t="str">
            <v>ING Bank Netherlands - Bank</v>
          </cell>
          <cell r="L348" t="str">
            <v>Business Application</v>
          </cell>
          <cell r="M348" t="str">
            <v>Installed</v>
          </cell>
          <cell r="N348" t="str">
            <v>Operational</v>
          </cell>
          <cell r="O348" t="str">
            <v>Production</v>
          </cell>
          <cell r="P348" t="str">
            <v>be+nl/CoreBanking/HaCloud</v>
          </cell>
        </row>
        <row r="349">
          <cell r="A349" t="str">
            <v>LightweightRiskEngine</v>
          </cell>
          <cell r="B349" t="str">
            <v>Yes</v>
          </cell>
          <cell r="C349" t="str">
            <v>No</v>
          </cell>
          <cell r="D349" t="str">
            <v>Emile Scheilen</v>
          </cell>
          <cell r="E349" t="str">
            <v>Adine Wempe - Kalff</v>
          </cell>
          <cell r="F349" t="str">
            <v>Adine Wempe - Kalff</v>
          </cell>
          <cell r="G349" t="str">
            <v>Britt Grimpe</v>
          </cell>
          <cell r="H349" t="str">
            <v>Data derived by other data users</v>
          </cell>
          <cell r="I349" t="str">
            <v>Exchanged across domains</v>
          </cell>
          <cell r="K349" t="str">
            <v>ING Bank Netherlands - Bank</v>
          </cell>
          <cell r="L349" t="str">
            <v>Business Application</v>
          </cell>
          <cell r="M349" t="str">
            <v>Installed</v>
          </cell>
          <cell r="N349" t="str">
            <v>Operational</v>
          </cell>
          <cell r="O349" t="str">
            <v>Production</v>
          </cell>
          <cell r="P349" t="str">
            <v>be+nl/Fraud &amp; Cyber Security NL/Detection/Justice League</v>
          </cell>
        </row>
        <row r="350">
          <cell r="A350" t="str">
            <v>LimitMgmtAPI</v>
          </cell>
          <cell r="B350" t="str">
            <v>Yes</v>
          </cell>
          <cell r="C350" t="str">
            <v>No</v>
          </cell>
          <cell r="D350" t="str">
            <v>Emile Scheilen</v>
          </cell>
          <cell r="E350" t="str">
            <v>Adine Wempe - Kalff</v>
          </cell>
          <cell r="F350" t="str">
            <v>Adine Wempe - Kalff</v>
          </cell>
          <cell r="G350" t="str">
            <v>Aurora Montoya Guillen</v>
          </cell>
          <cell r="H350" t="str">
            <v>Party data</v>
          </cell>
          <cell r="I350" t="str">
            <v>Kept in own tribe</v>
          </cell>
          <cell r="K350" t="str">
            <v>ING Bank Netherlands - Bank</v>
          </cell>
          <cell r="L350" t="str">
            <v>Business Application</v>
          </cell>
          <cell r="M350" t="str">
            <v>Installed</v>
          </cell>
          <cell r="N350" t="str">
            <v>Operational</v>
          </cell>
          <cell r="O350" t="str">
            <v>Production</v>
          </cell>
          <cell r="P350" t="str">
            <v>be+nl/Fraud &amp; Cyber Security NL/Prevention/Wookiee</v>
          </cell>
        </row>
        <row r="351">
          <cell r="A351" t="str">
            <v>Heatmap (ALE) Calculator (EUC)</v>
          </cell>
          <cell r="B351" t="str">
            <v>No</v>
          </cell>
          <cell r="C351" t="str">
            <v>No</v>
          </cell>
          <cell r="D351" t="str">
            <v>Patrick de Haan</v>
          </cell>
          <cell r="E351" t="str">
            <v>Jose Groenevelt</v>
          </cell>
          <cell r="F351" t="str">
            <v>Jose Groenevelt</v>
          </cell>
          <cell r="G351" t="str">
            <v>Patrick de Haan</v>
          </cell>
          <cell r="H351" t="str">
            <v>Data derived by Risk</v>
          </cell>
          <cell r="I351" t="str">
            <v>Exchanged across domains</v>
          </cell>
          <cell r="J351" t="str">
            <v>Data is used for NFRD Heatmap Score calculation for DB NL.</v>
          </cell>
          <cell r="K351" t="str">
            <v>ING Bank Netherlands - Bank</v>
          </cell>
          <cell r="L351" t="str">
            <v>Business Application</v>
          </cell>
          <cell r="M351" t="str">
            <v>Installed</v>
          </cell>
          <cell r="N351" t="str">
            <v>Operational</v>
          </cell>
          <cell r="O351" t="str">
            <v>Production</v>
          </cell>
          <cell r="P351" t="str">
            <v>be+nl/People Services/Employee Experience/Office Tooling</v>
          </cell>
        </row>
        <row r="352">
          <cell r="A352" t="str">
            <v>MitekAPI</v>
          </cell>
          <cell r="B352" t="str">
            <v>Yes</v>
          </cell>
          <cell r="C352" t="str">
            <v>No</v>
          </cell>
          <cell r="D352" t="str">
            <v>Emile Scheilen</v>
          </cell>
          <cell r="E352" t="str">
            <v>Adine Wempe - Kalff</v>
          </cell>
          <cell r="F352" t="str">
            <v>Adine Wempe - Kalff</v>
          </cell>
          <cell r="G352" t="str">
            <v>Joni Gunneweg</v>
          </cell>
          <cell r="H352" t="str">
            <v>Party data</v>
          </cell>
          <cell r="I352" t="str">
            <v>Exchanged across domains</v>
          </cell>
          <cell r="K352" t="str">
            <v>ING Bank Netherlands - Bank</v>
          </cell>
          <cell r="L352" t="str">
            <v>Business Application</v>
          </cell>
          <cell r="M352" t="str">
            <v>Installed</v>
          </cell>
          <cell r="N352" t="str">
            <v>Operational</v>
          </cell>
          <cell r="O352" t="str">
            <v>Production</v>
          </cell>
          <cell r="P352" t="str">
            <v>be+nl/Fraud &amp; Cyber Security NL/Prevention/Rebel Alliance</v>
          </cell>
        </row>
        <row r="353">
          <cell r="A353" t="str">
            <v>HoldsAPI</v>
          </cell>
          <cell r="B353" t="str">
            <v>No</v>
          </cell>
          <cell r="D353" t="str">
            <v>Guido Smit</v>
          </cell>
          <cell r="E353" t="str">
            <v>Jeroen Losekoot</v>
          </cell>
          <cell r="F353" t="str">
            <v>Jeroen Losekoot</v>
          </cell>
          <cell r="G353" t="str">
            <v>GJ Reinders</v>
          </cell>
          <cell r="K353" t="str">
            <v>ING Bank Netherlands - Bank</v>
          </cell>
          <cell r="L353" t="str">
            <v>Business Application</v>
          </cell>
          <cell r="M353" t="str">
            <v>Installed</v>
          </cell>
          <cell r="N353" t="str">
            <v>Operational</v>
          </cell>
          <cell r="O353" t="str">
            <v>Production</v>
          </cell>
          <cell r="P353" t="str">
            <v>be+nl/Daily Banking Digital First NL/Platform &amp; Enablers/Hopps</v>
          </cell>
        </row>
        <row r="354">
          <cell r="A354" t="str">
            <v>HoursRegistration_Tool</v>
          </cell>
          <cell r="B354" t="str">
            <v>No</v>
          </cell>
          <cell r="C354" t="str">
            <v>No</v>
          </cell>
          <cell r="D354" t="str">
            <v>Willem de Vries</v>
          </cell>
          <cell r="E354" t="str">
            <v>Robert-Frank Hofland</v>
          </cell>
          <cell r="F354" t="str">
            <v>Robert-Frank Hofland</v>
          </cell>
          <cell r="G354" t="str">
            <v>Willem de Vries</v>
          </cell>
          <cell r="H354" t="str">
            <v>Data derived by other data users</v>
          </cell>
          <cell r="I354" t="str">
            <v>Kept in own tribe</v>
          </cell>
          <cell r="K354" t="str">
            <v>ING Bank Netherlands - Bank</v>
          </cell>
          <cell r="L354" t="str">
            <v>Business Application</v>
          </cell>
          <cell r="M354" t="str">
            <v>Installed</v>
          </cell>
          <cell r="N354" t="str">
            <v>Operational</v>
          </cell>
          <cell r="O354" t="str">
            <v>Production</v>
          </cell>
          <cell r="P354" t="str">
            <v>be+nl/Client Services Daily Banking NL/Office Tooling</v>
          </cell>
        </row>
        <row r="355">
          <cell r="A355" t="str">
            <v>HybridAdvice</v>
          </cell>
          <cell r="B355" t="str">
            <v>No</v>
          </cell>
          <cell r="C355" t="str">
            <v>No</v>
          </cell>
          <cell r="D355" t="str">
            <v>Sander Quik</v>
          </cell>
          <cell r="E355" t="str">
            <v>Bob Timmerman</v>
          </cell>
          <cell r="F355" t="str">
            <v>Bob Timmerman</v>
          </cell>
          <cell r="G355" t="str">
            <v>NA</v>
          </cell>
          <cell r="J355" t="str">
            <v>Not generating or storing new data.</v>
          </cell>
          <cell r="K355" t="str">
            <v>ING Bank Netherlands - Bank</v>
          </cell>
          <cell r="L355" t="str">
            <v>Business Application</v>
          </cell>
          <cell r="M355" t="str">
            <v>Installed</v>
          </cell>
          <cell r="N355" t="str">
            <v>Operational</v>
          </cell>
          <cell r="O355" t="str">
            <v>Production</v>
          </cell>
          <cell r="P355" t="str">
            <v>be+nl/Digital &amp; Customer Interaction/Di NL/Hybrid Advice</v>
          </cell>
        </row>
        <row r="356">
          <cell r="A356" t="str">
            <v>PacMeansAPI</v>
          </cell>
          <cell r="B356" t="str">
            <v>Yes</v>
          </cell>
          <cell r="C356" t="str">
            <v>No</v>
          </cell>
          <cell r="D356" t="str">
            <v>Emile Scheilen</v>
          </cell>
          <cell r="E356" t="str">
            <v>Adine Wempe - Kalff</v>
          </cell>
          <cell r="F356" t="str">
            <v>Adine Wempe - Kalff</v>
          </cell>
          <cell r="G356" t="str">
            <v>Aurora Montoya Guillen</v>
          </cell>
          <cell r="H356" t="str">
            <v>Party data</v>
          </cell>
          <cell r="I356" t="str">
            <v>Kept in own tribe</v>
          </cell>
          <cell r="K356" t="str">
            <v>ING Bank Netherlands - Bank</v>
          </cell>
          <cell r="L356" t="str">
            <v>Business Application</v>
          </cell>
          <cell r="M356" t="str">
            <v>Installed</v>
          </cell>
          <cell r="N356" t="str">
            <v>Operational</v>
          </cell>
          <cell r="O356" t="str">
            <v>Production</v>
          </cell>
          <cell r="P356" t="str">
            <v>be+nl/Fraud &amp; Cyber Security NL/Prevention/Wookiee</v>
          </cell>
        </row>
        <row r="357">
          <cell r="A357" t="str">
            <v>IBM Info Sphere (IIS)</v>
          </cell>
          <cell r="B357" t="str">
            <v>No</v>
          </cell>
          <cell r="C357" t="str">
            <v>No</v>
          </cell>
          <cell r="D357" t="str">
            <v>Jack Schilder</v>
          </cell>
          <cell r="E357" t="str">
            <v>Jos Diekman</v>
          </cell>
          <cell r="K357" t="str">
            <v>ING Bank Netherlands - Bank</v>
          </cell>
          <cell r="L357" t="str">
            <v>Business Application</v>
          </cell>
          <cell r="M357" t="str">
            <v>Installed</v>
          </cell>
          <cell r="N357" t="str">
            <v>Operational</v>
          </cell>
          <cell r="O357" t="str">
            <v>Production</v>
          </cell>
          <cell r="P357" t="str">
            <v>be+nl/Data Management NL/Platform/Poseidon</v>
          </cell>
        </row>
        <row r="358">
          <cell r="A358" t="str">
            <v>IBSharepoint</v>
          </cell>
          <cell r="B358" t="str">
            <v>No</v>
          </cell>
          <cell r="C358" t="str">
            <v>No</v>
          </cell>
          <cell r="D358" t="str">
            <v>Adrian Leerink</v>
          </cell>
          <cell r="E358" t="str">
            <v>Marieke de Boer</v>
          </cell>
          <cell r="K358" t="str">
            <v>ING Bank Netherlands - Bank</v>
          </cell>
          <cell r="L358" t="str">
            <v>Business Application</v>
          </cell>
          <cell r="M358" t="str">
            <v>Installed</v>
          </cell>
          <cell r="N358" t="str">
            <v>Operational</v>
          </cell>
          <cell r="O358" t="str">
            <v>Production</v>
          </cell>
          <cell r="P358" t="str">
            <v>be+nl/CRO Domestic Bank Netherlands/Intensief Beheer/Office Tooling</v>
          </cell>
        </row>
        <row r="359">
          <cell r="A359" t="str">
            <v>pChannelAgrmntSV</v>
          </cell>
          <cell r="B359" t="str">
            <v>Yes</v>
          </cell>
          <cell r="C359" t="str">
            <v>No</v>
          </cell>
          <cell r="D359" t="str">
            <v>Emile Scheilen</v>
          </cell>
          <cell r="E359" t="str">
            <v>Adine Wempe - Kalff</v>
          </cell>
          <cell r="F359" t="str">
            <v>Adine Wempe - Kalff</v>
          </cell>
          <cell r="G359" t="str">
            <v>Gertjan Kruijt</v>
          </cell>
          <cell r="H359" t="str">
            <v>Party data</v>
          </cell>
          <cell r="I359" t="str">
            <v>Kept in own tribe</v>
          </cell>
          <cell r="K359" t="str">
            <v>ING Bank Netherlands - Bank</v>
          </cell>
          <cell r="L359" t="str">
            <v>Business Application</v>
          </cell>
          <cell r="M359" t="str">
            <v>Installed</v>
          </cell>
          <cell r="N359" t="str">
            <v>Operational</v>
          </cell>
          <cell r="O359" t="str">
            <v>Production</v>
          </cell>
          <cell r="P359" t="str">
            <v>be+nl/Fraud &amp; Cyber Security NL/Prevention/JAWAS</v>
          </cell>
        </row>
        <row r="360">
          <cell r="A360" t="str">
            <v>RAAPI</v>
          </cell>
          <cell r="B360" t="str">
            <v>Yes</v>
          </cell>
          <cell r="C360" t="str">
            <v>No</v>
          </cell>
          <cell r="D360" t="str">
            <v>Emile Scheilen</v>
          </cell>
          <cell r="E360" t="str">
            <v>Adine Wempe - Kalff</v>
          </cell>
          <cell r="F360" t="str">
            <v>Adine Wempe - Kalff</v>
          </cell>
          <cell r="G360" t="str">
            <v>Britt Grimpe</v>
          </cell>
          <cell r="H360" t="str">
            <v>Data derived by other data users</v>
          </cell>
          <cell r="I360" t="str">
            <v>Exchanged across domains</v>
          </cell>
          <cell r="K360" t="str">
            <v>ING Bank Netherlands - Bank</v>
          </cell>
          <cell r="L360" t="str">
            <v>Business Application</v>
          </cell>
          <cell r="M360" t="str">
            <v>Installed</v>
          </cell>
          <cell r="N360" t="str">
            <v>Operational</v>
          </cell>
          <cell r="O360" t="str">
            <v>Production</v>
          </cell>
          <cell r="P360" t="str">
            <v>be+nl/Fraud &amp; Cyber Security NL/Detection/Justice League</v>
          </cell>
        </row>
        <row r="361">
          <cell r="A361" t="str">
            <v>SessionsAPI</v>
          </cell>
          <cell r="B361" t="str">
            <v>Yes</v>
          </cell>
          <cell r="C361" t="str">
            <v>No</v>
          </cell>
          <cell r="D361" t="str">
            <v>Emile Scheilen</v>
          </cell>
          <cell r="E361" t="str">
            <v>Adine Wempe - Kalff</v>
          </cell>
          <cell r="F361" t="str">
            <v>Adine Wempe - Kalff</v>
          </cell>
          <cell r="G361" t="str">
            <v>Gertjan Kruijt</v>
          </cell>
          <cell r="H361" t="str">
            <v>Party data</v>
          </cell>
          <cell r="I361" t="str">
            <v>Exchanged across domains</v>
          </cell>
          <cell r="K361" t="str">
            <v>ING Bank Netherlands - Bank</v>
          </cell>
          <cell r="L361" t="str">
            <v>Business Application</v>
          </cell>
          <cell r="M361" t="str">
            <v>Installed</v>
          </cell>
          <cell r="N361" t="str">
            <v>Operational</v>
          </cell>
          <cell r="O361" t="str">
            <v>Production</v>
          </cell>
          <cell r="P361" t="str">
            <v>be+nl/Fraud &amp; Cyber Security NL/Prevention/JAWAS</v>
          </cell>
        </row>
        <row r="362">
          <cell r="A362" t="str">
            <v>SIM_Swap_TTP</v>
          </cell>
          <cell r="B362" t="str">
            <v>Yes</v>
          </cell>
          <cell r="C362" t="str">
            <v>No</v>
          </cell>
          <cell r="D362" t="str">
            <v>Emile Scheilen</v>
          </cell>
          <cell r="E362" t="str">
            <v>Adine Wempe - Kalff</v>
          </cell>
          <cell r="F362" t="str">
            <v>Adine Wempe - Kalff</v>
          </cell>
          <cell r="G362" t="str">
            <v>Gertjan Kruijt</v>
          </cell>
          <cell r="H362" t="str">
            <v>Party data</v>
          </cell>
          <cell r="I362" t="str">
            <v>Kept in own tribe</v>
          </cell>
          <cell r="K362" t="str">
            <v>ING Bank Netherlands - Bank</v>
          </cell>
          <cell r="L362" t="str">
            <v>Business Application</v>
          </cell>
          <cell r="M362" t="str">
            <v>Installed</v>
          </cell>
          <cell r="N362" t="str">
            <v>Operational</v>
          </cell>
          <cell r="O362" t="str">
            <v>Production</v>
          </cell>
          <cell r="P362" t="str">
            <v>be+nl/Fraud &amp; Cyber Security NL/Prevention/JAWAS</v>
          </cell>
        </row>
        <row r="363">
          <cell r="A363" t="str">
            <v>SMSMeansAdminAPI</v>
          </cell>
          <cell r="B363" t="str">
            <v>Yes</v>
          </cell>
          <cell r="C363" t="str">
            <v>No</v>
          </cell>
          <cell r="D363" t="str">
            <v>Emile Scheilen</v>
          </cell>
          <cell r="E363" t="str">
            <v>Adine Wempe - Kalff</v>
          </cell>
          <cell r="F363" t="str">
            <v>Adine Wempe - Kalff</v>
          </cell>
          <cell r="G363" t="str">
            <v>Gertjan Kruijt</v>
          </cell>
          <cell r="H363" t="str">
            <v>Party data</v>
          </cell>
          <cell r="I363" t="str">
            <v>Kept in own tribe</v>
          </cell>
          <cell r="K363" t="str">
            <v>ING Bank Netherlands - Bank</v>
          </cell>
          <cell r="L363" t="str">
            <v>Business Application</v>
          </cell>
          <cell r="M363" t="str">
            <v>Installed</v>
          </cell>
          <cell r="N363" t="str">
            <v>Operational</v>
          </cell>
          <cell r="O363" t="str">
            <v>Production</v>
          </cell>
          <cell r="P363" t="str">
            <v>be+nl/Fraud &amp; Cyber Security NL/Prevention/JAWAS</v>
          </cell>
        </row>
        <row r="364">
          <cell r="A364" t="str">
            <v>TIEtoolAPI</v>
          </cell>
          <cell r="B364" t="str">
            <v>Yes</v>
          </cell>
          <cell r="C364" t="str">
            <v>No</v>
          </cell>
          <cell r="D364" t="str">
            <v>Emile Scheilen</v>
          </cell>
          <cell r="E364" t="str">
            <v>Adine Wempe - Kalff</v>
          </cell>
          <cell r="F364" t="str">
            <v>Adine Wempe - Kalff</v>
          </cell>
          <cell r="G364" t="str">
            <v>Gertjan Kruijt</v>
          </cell>
          <cell r="H364" t="str">
            <v>Party data</v>
          </cell>
          <cell r="I364" t="str">
            <v>Kept in own tribe</v>
          </cell>
          <cell r="K364" t="str">
            <v>ING Bank Netherlands - Bank</v>
          </cell>
          <cell r="L364" t="str">
            <v>Business Application</v>
          </cell>
          <cell r="M364" t="str">
            <v>Installed</v>
          </cell>
          <cell r="N364" t="str">
            <v>Operational</v>
          </cell>
          <cell r="O364" t="str">
            <v>Production</v>
          </cell>
          <cell r="P364" t="str">
            <v>be+nl/Fraud &amp; Cyber Security NL/Prevention/TIE fighters</v>
          </cell>
        </row>
        <row r="365">
          <cell r="A365" t="str">
            <v>IdealQrAPI</v>
          </cell>
          <cell r="B365" t="str">
            <v>No</v>
          </cell>
          <cell r="D365" t="str">
            <v>Marcin Krzysztof Pakulnicki</v>
          </cell>
          <cell r="E365" t="str">
            <v>Tommy van de Zande</v>
          </cell>
          <cell r="K365" t="str">
            <v>ING Bank Netherlands - Bank</v>
          </cell>
          <cell r="L365" t="str">
            <v>Business Application</v>
          </cell>
          <cell r="M365" t="str">
            <v>Installed</v>
          </cell>
          <cell r="N365" t="str">
            <v>Operational</v>
          </cell>
          <cell r="O365" t="str">
            <v>Production</v>
          </cell>
          <cell r="P365" t="str">
            <v>be+nl/Omnichannel/Mobiel Bankieren</v>
          </cell>
        </row>
        <row r="366">
          <cell r="A366" t="str">
            <v>Europort Plus</v>
          </cell>
          <cell r="B366" t="str">
            <v>Yes</v>
          </cell>
          <cell r="C366" t="str">
            <v>Yes</v>
          </cell>
          <cell r="D366" t="str">
            <v>Klaas Jan Wieringa</v>
          </cell>
          <cell r="E366" t="str">
            <v>Nick van Boven</v>
          </cell>
          <cell r="F366" t="str">
            <v>Nick van Boven</v>
          </cell>
          <cell r="G366" t="str">
            <v>Peter van den Berg</v>
          </cell>
          <cell r="H366" t="str">
            <v>Transaction data</v>
          </cell>
          <cell r="I366" t="str">
            <v>Exchanged across domains</v>
          </cell>
          <cell r="J366" t="str">
            <v>also agreement data</v>
          </cell>
          <cell r="K366" t="str">
            <v>ING Bank Netherlands - Bank</v>
          </cell>
          <cell r="L366" t="str">
            <v>Business Application</v>
          </cell>
          <cell r="M366" t="str">
            <v>Installed</v>
          </cell>
          <cell r="N366" t="str">
            <v>Operational</v>
          </cell>
          <cell r="O366" t="str">
            <v>Production</v>
          </cell>
          <cell r="P366" t="str">
            <v>be+nl/Investments/Securities</v>
          </cell>
        </row>
        <row r="367">
          <cell r="A367" t="str">
            <v>Inbox services</v>
          </cell>
          <cell r="B367" t="str">
            <v>No</v>
          </cell>
          <cell r="C367" t="str">
            <v>No</v>
          </cell>
          <cell r="D367" t="str">
            <v>Rein Heddema</v>
          </cell>
          <cell r="E367" t="str">
            <v>Ed Spitteler</v>
          </cell>
          <cell r="F367" t="str">
            <v>Ed Spitteler</v>
          </cell>
          <cell r="G367" t="str">
            <v>Thees Brons</v>
          </cell>
          <cell r="H367" t="str">
            <v>Operational System Process Organisational data</v>
          </cell>
          <cell r="I367" t="str">
            <v>Kept in own tribe</v>
          </cell>
          <cell r="J367" t="str">
            <v>Messages in the inbox (legacy inbox NL) are only accesible for the customer, he/she can delete the message. We don't know if it is a system of record. We do add data e.g. the inbox-id to the message.</v>
          </cell>
          <cell r="K367" t="str">
            <v>ING Bank Netherlands - Bank</v>
          </cell>
          <cell r="L367" t="str">
            <v>Business Application</v>
          </cell>
          <cell r="M367" t="str">
            <v>Installed</v>
          </cell>
          <cell r="N367" t="str">
            <v>Operational</v>
          </cell>
          <cell r="O367" t="str">
            <v>Production</v>
          </cell>
          <cell r="P367" t="str">
            <v>be+nl/Document &amp; Content Services/Deliver Your Message/Obelix</v>
          </cell>
        </row>
        <row r="368">
          <cell r="A368" t="str">
            <v>IndividualNameManagementAPI</v>
          </cell>
          <cell r="B368" t="str">
            <v>No</v>
          </cell>
          <cell r="C368" t="str">
            <v>No</v>
          </cell>
          <cell r="D368" t="str">
            <v>Jan Reuterink</v>
          </cell>
          <cell r="E368" t="str">
            <v>Sven Schenkel</v>
          </cell>
          <cell r="K368" t="str">
            <v>ING Bank Netherlands - Bank</v>
          </cell>
          <cell r="L368" t="str">
            <v>Business Application</v>
          </cell>
          <cell r="M368" t="str">
            <v>Installed</v>
          </cell>
          <cell r="N368" t="str">
            <v>Operational</v>
          </cell>
          <cell r="O368" t="str">
            <v>Production</v>
          </cell>
          <cell r="P368" t="str">
            <v>be+nl/Digital Business Banking/CD-NL/Cake</v>
          </cell>
        </row>
        <row r="369">
          <cell r="A369" t="str">
            <v>InfoArchive_[P]</v>
          </cell>
          <cell r="B369" t="str">
            <v>No</v>
          </cell>
          <cell r="C369" t="str">
            <v>No</v>
          </cell>
          <cell r="D369" t="str">
            <v>Rein Heddema</v>
          </cell>
          <cell r="E369" t="str">
            <v>Ed Spitteler</v>
          </cell>
          <cell r="F369" t="str">
            <v>Ed Spitteler</v>
          </cell>
          <cell r="G369" t="str">
            <v>Sebastian Tiemersma</v>
          </cell>
          <cell r="H369" t="str">
            <v>Operational System Process Organisational data</v>
          </cell>
          <cell r="I369" t="str">
            <v>Exchanged across domains</v>
          </cell>
          <cell r="J369" t="str">
            <v>This is a system of copy for the party, agreement and transactional data as the lifecycle is managed in the productsytems e.g. mortgages. We don't know if it is also a system of record. We add data e.g. documentnumber and timestamp of insertion in the archive.</v>
          </cell>
          <cell r="K369" t="str">
            <v>ING Bank Netherlands - Bank</v>
          </cell>
          <cell r="L369" t="str">
            <v>Business Application</v>
          </cell>
          <cell r="M369" t="str">
            <v>Installed</v>
          </cell>
          <cell r="N369" t="str">
            <v>Operational</v>
          </cell>
          <cell r="O369" t="str">
            <v>Production</v>
          </cell>
          <cell r="P369" t="str">
            <v>be+nl/Document &amp; Content Services/Dossier Management/Custodian</v>
          </cell>
        </row>
        <row r="370">
          <cell r="A370" t="str">
            <v>KiApp_[P]</v>
          </cell>
          <cell r="B370" t="str">
            <v>Yes</v>
          </cell>
          <cell r="C370" t="str">
            <v>no</v>
          </cell>
          <cell r="D370" t="str">
            <v>Klaas Jan Wieringa</v>
          </cell>
          <cell r="E370" t="str">
            <v>Nick van Boven</v>
          </cell>
          <cell r="F370" t="str">
            <v>Katja Kok</v>
          </cell>
          <cell r="G370" t="str">
            <v>Martijn Zorn</v>
          </cell>
          <cell r="H370" t="str">
            <v>Party data</v>
          </cell>
          <cell r="I370" t="str">
            <v>Kept in own tribe</v>
          </cell>
          <cell r="J370" t="str">
            <v>External application</v>
          </cell>
          <cell r="K370" t="str">
            <v>ING Bank Netherlands - Bank</v>
          </cell>
          <cell r="L370" t="str">
            <v>Business Application</v>
          </cell>
          <cell r="M370" t="str">
            <v>Installed</v>
          </cell>
          <cell r="N370" t="str">
            <v>Operational</v>
          </cell>
          <cell r="O370" t="str">
            <v>Production</v>
          </cell>
          <cell r="P370" t="str">
            <v>be+nl/Investments/Operational Journeys &amp; Ordering/DevOps_Cloud</v>
          </cell>
        </row>
        <row r="371">
          <cell r="A371" t="str">
            <v>ING_Groenbank_Pres</v>
          </cell>
          <cell r="B371" t="str">
            <v>No</v>
          </cell>
          <cell r="D371" t="str">
            <v>Georgian Bacain</v>
          </cell>
          <cell r="E371" t="str">
            <v>Stefan Schoemaker</v>
          </cell>
          <cell r="K371" t="str">
            <v>ING Bank Netherlands - Bank</v>
          </cell>
          <cell r="L371" t="str">
            <v>Business Application</v>
          </cell>
          <cell r="M371" t="str">
            <v>Installed</v>
          </cell>
          <cell r="N371" t="str">
            <v>Operational</v>
          </cell>
          <cell r="O371" t="str">
            <v>Production</v>
          </cell>
          <cell r="P371" t="str">
            <v>be+nl/Finance NL/Office Tooling</v>
          </cell>
        </row>
        <row r="372">
          <cell r="A372" t="str">
            <v>NVB_(P)</v>
          </cell>
          <cell r="B372" t="str">
            <v>Yes</v>
          </cell>
          <cell r="C372" t="str">
            <v>No</v>
          </cell>
          <cell r="D372" t="str">
            <v>Klaas Jan Wieringa</v>
          </cell>
          <cell r="E372" t="str">
            <v>Nick van Boven</v>
          </cell>
          <cell r="F372" t="str">
            <v>Nick van Boven</v>
          </cell>
          <cell r="G372" t="str">
            <v>Peter van den Berg</v>
          </cell>
          <cell r="H372" t="str">
            <v>Product data</v>
          </cell>
          <cell r="I372" t="str">
            <v>Exchanged across domains</v>
          </cell>
          <cell r="K372" t="str">
            <v>ING Bank Netherlands - Bank</v>
          </cell>
          <cell r="L372" t="str">
            <v>Business Application</v>
          </cell>
          <cell r="M372" t="str">
            <v>Installed</v>
          </cell>
          <cell r="N372" t="str">
            <v>Operational</v>
          </cell>
          <cell r="O372" t="str">
            <v>Production</v>
          </cell>
          <cell r="P372" t="str">
            <v>be+nl/Investments/Operational Journeys &amp; Ordering/BlackOps</v>
          </cell>
        </row>
        <row r="373">
          <cell r="A373" t="str">
            <v>ING_Punten</v>
          </cell>
          <cell r="B373" t="str">
            <v>No</v>
          </cell>
          <cell r="D373" t="str">
            <v>Sander Quik</v>
          </cell>
          <cell r="E373" t="str">
            <v>Jeroen Losekoot</v>
          </cell>
          <cell r="F373" t="str">
            <v>Jeroen Losekoot</v>
          </cell>
          <cell r="G373" t="str">
            <v>GJ Reinders</v>
          </cell>
          <cell r="K373" t="str">
            <v>ING Bank Netherlands - Bank</v>
          </cell>
          <cell r="L373" t="str">
            <v>Business Application</v>
          </cell>
          <cell r="M373" t="str">
            <v>Installed</v>
          </cell>
          <cell r="N373" t="str">
            <v>Operational</v>
          </cell>
          <cell r="O373" t="str">
            <v>Production</v>
          </cell>
          <cell r="P373" t="str">
            <v>be+nl/Daily Banking Digital First NL/IL/Loyalty/Loyalty IT</v>
          </cell>
        </row>
        <row r="374">
          <cell r="A374" t="str">
            <v>ingAppOcAssisted</v>
          </cell>
          <cell r="B374" t="str">
            <v>No</v>
          </cell>
          <cell r="C374" t="str">
            <v>No</v>
          </cell>
          <cell r="D374" t="str">
            <v>Theo Frieswijk</v>
          </cell>
          <cell r="E374" t="str">
            <v>Elles Ogink</v>
          </cell>
          <cell r="F374" t="str">
            <v>DO per country -&gt; Local Ass. Channel TL or CC Head</v>
          </cell>
          <cell r="G374" t="str">
            <v>Jan van Hoek</v>
          </cell>
          <cell r="K374" t="str">
            <v>ING Bank Netherlands - Bank</v>
          </cell>
          <cell r="L374" t="str">
            <v>Business Application</v>
          </cell>
          <cell r="M374" t="str">
            <v>Installed</v>
          </cell>
          <cell r="N374" t="str">
            <v>Operational</v>
          </cell>
          <cell r="O374" t="str">
            <v>Production</v>
          </cell>
          <cell r="P374" t="str">
            <v>be+nl/Assisted channels/PA1_IRIS Platform/One4All</v>
          </cell>
        </row>
        <row r="375">
          <cell r="A375" t="str">
            <v>ingAppTechradar</v>
          </cell>
          <cell r="B375" t="str">
            <v>No</v>
          </cell>
          <cell r="C375" t="str">
            <v>No</v>
          </cell>
          <cell r="D375" t="str">
            <v>Sergiu Tudorache</v>
          </cell>
          <cell r="E375" t="str">
            <v>Sergiu Tudorache</v>
          </cell>
          <cell r="J375" t="str">
            <v>Developement guidance tool- static website with all content on azure repo and served by TouchPoint Frontend Server.</v>
          </cell>
          <cell r="K375" t="str">
            <v>ING Bank Netherlands - Bank</v>
          </cell>
          <cell r="L375" t="str">
            <v>Business Application</v>
          </cell>
          <cell r="M375" t="str">
            <v>Installed</v>
          </cell>
          <cell r="N375" t="str">
            <v>Operational</v>
          </cell>
          <cell r="O375" t="str">
            <v>Production</v>
          </cell>
          <cell r="P375" t="str">
            <v>be+nl/CoE IT Architects/Technology Foundation</v>
          </cell>
        </row>
        <row r="376">
          <cell r="A376" t="str">
            <v>InputLiqReport</v>
          </cell>
          <cell r="D376" t="str">
            <v>Christophe Van Campfort</v>
          </cell>
          <cell r="E376" t="str">
            <v>Christophe Van Campfort</v>
          </cell>
          <cell r="K376" t="str">
            <v>ING Bank Netherlands - Bank</v>
          </cell>
          <cell r="L376" t="str">
            <v>Business Application</v>
          </cell>
          <cell r="M376" t="str">
            <v>Installed</v>
          </cell>
          <cell r="N376" t="str">
            <v>Operational</v>
          </cell>
          <cell r="O376" t="str">
            <v>Production</v>
          </cell>
          <cell r="P376" t="str">
            <v>be+nl/Finance NL/Office Tooling</v>
          </cell>
        </row>
        <row r="377">
          <cell r="A377" t="str">
            <v>InsurancePoliciesAPI</v>
          </cell>
          <cell r="B377" t="str">
            <v>No</v>
          </cell>
          <cell r="D377" t="str">
            <v>Sander Quik</v>
          </cell>
          <cell r="E377" t="str">
            <v>Tim Lebbe</v>
          </cell>
          <cell r="K377" t="str">
            <v>ING Bank Netherlands - Bank</v>
          </cell>
          <cell r="L377" t="str">
            <v>Business Application</v>
          </cell>
          <cell r="M377" t="str">
            <v>Installed</v>
          </cell>
          <cell r="N377" t="str">
            <v>Operational</v>
          </cell>
          <cell r="O377" t="str">
            <v>Production</v>
          </cell>
          <cell r="P377" t="str">
            <v>be+nl/Insurance/NL/Converting</v>
          </cell>
        </row>
        <row r="378">
          <cell r="A378" t="str">
            <v>InsuranceProducts</v>
          </cell>
          <cell r="B378" t="str">
            <v>No</v>
          </cell>
          <cell r="D378" t="str">
            <v>Sander Quik</v>
          </cell>
          <cell r="E378" t="str">
            <v>Tim Lebbe</v>
          </cell>
          <cell r="K378" t="str">
            <v>ING Bank Netherlands - Bank</v>
          </cell>
          <cell r="L378" t="str">
            <v>Business Application</v>
          </cell>
          <cell r="M378" t="str">
            <v>Installed</v>
          </cell>
          <cell r="N378" t="str">
            <v>Operational</v>
          </cell>
          <cell r="O378" t="str">
            <v>Production</v>
          </cell>
          <cell r="P378" t="str">
            <v>be+nl/Insurance/NL/Converting</v>
          </cell>
        </row>
        <row r="379">
          <cell r="A379" t="str">
            <v>InsuranceRequestsAPI</v>
          </cell>
          <cell r="B379" t="str">
            <v>No</v>
          </cell>
          <cell r="D379" t="str">
            <v>Sander Quik</v>
          </cell>
          <cell r="E379" t="str">
            <v>Tim Lebbe</v>
          </cell>
          <cell r="K379" t="str">
            <v>ING Bank Netherlands - Bank</v>
          </cell>
          <cell r="L379" t="str">
            <v>Business Application</v>
          </cell>
          <cell r="M379" t="str">
            <v>Installed</v>
          </cell>
          <cell r="N379" t="str">
            <v>Operational</v>
          </cell>
          <cell r="O379" t="str">
            <v>Production</v>
          </cell>
          <cell r="P379" t="str">
            <v>be+nl/Insurance/NL/Converting</v>
          </cell>
        </row>
        <row r="380">
          <cell r="A380" t="str">
            <v>IntelligentSearch</v>
          </cell>
          <cell r="B380" t="str">
            <v>No</v>
          </cell>
          <cell r="D380" t="str">
            <v>Steven Frieswijk</v>
          </cell>
          <cell r="E380" t="str">
            <v>Liesbeth Berns</v>
          </cell>
          <cell r="K380" t="str">
            <v>ING Bank Netherlands - Bank</v>
          </cell>
          <cell r="L380" t="str">
            <v>Business Application</v>
          </cell>
          <cell r="M380" t="str">
            <v>Installed</v>
          </cell>
          <cell r="N380" t="str">
            <v>Operational</v>
          </cell>
          <cell r="O380" t="str">
            <v>Production</v>
          </cell>
          <cell r="P380" t="str">
            <v>be+nl/Digital &amp; Customer Interaction/DiPr SSE/Search &amp; Intelligent assistance</v>
          </cell>
        </row>
        <row r="381">
          <cell r="A381" t="str">
            <v>InterbankingSFTPAPI</v>
          </cell>
          <cell r="B381" t="str">
            <v>No</v>
          </cell>
          <cell r="C381" t="str">
            <v>No</v>
          </cell>
          <cell r="D381" t="str">
            <v>Rik-Jan van Bree</v>
          </cell>
          <cell r="E381" t="str">
            <v>Hans Krak</v>
          </cell>
          <cell r="F381" t="str">
            <v>Narjiss Aydoun</v>
          </cell>
          <cell r="G381" t="str">
            <v>Hans Krak</v>
          </cell>
          <cell r="K381" t="str">
            <v>ING Bank Netherlands - Bank</v>
          </cell>
          <cell r="L381" t="str">
            <v>Business Application</v>
          </cell>
          <cell r="M381" t="str">
            <v>Installed</v>
          </cell>
          <cell r="N381" t="str">
            <v>Operational</v>
          </cell>
          <cell r="O381" t="str">
            <v>Production</v>
          </cell>
          <cell r="P381" t="str">
            <v>be+nl/Payments NL/Products/GeckoS</v>
          </cell>
        </row>
        <row r="382">
          <cell r="A382" t="str">
            <v>Interface_Xpression</v>
          </cell>
          <cell r="B382" t="str">
            <v>No</v>
          </cell>
          <cell r="C382" t="str">
            <v>No</v>
          </cell>
          <cell r="D382" t="str">
            <v>Feitze Vogel</v>
          </cell>
          <cell r="E382" t="str">
            <v>Ronald de Vries</v>
          </cell>
          <cell r="F382" t="str">
            <v>Feitze Vogel</v>
          </cell>
          <cell r="G382" t="str">
            <v>Feitze Vogel</v>
          </cell>
          <cell r="H382" t="str">
            <v>Party data</v>
          </cell>
          <cell r="I382" t="str">
            <v>Kept in own tribe</v>
          </cell>
          <cell r="J382" t="str">
            <v>will be decommissioned end of 2023</v>
          </cell>
          <cell r="K382" t="str">
            <v>ING Bank Netherlands - Bank</v>
          </cell>
          <cell r="L382" t="str">
            <v>Business Application</v>
          </cell>
          <cell r="M382" t="str">
            <v>Installed</v>
          </cell>
          <cell r="N382" t="str">
            <v>Operational</v>
          </cell>
          <cell r="O382" t="str">
            <v>Production</v>
          </cell>
          <cell r="P382" t="str">
            <v>be+nl/Lease/The Order of the Holy Flow</v>
          </cell>
        </row>
        <row r="383">
          <cell r="A383" t="str">
            <v>IntermediairZakelijk_FinancieringsCheck</v>
          </cell>
          <cell r="B383" t="str">
            <v>No</v>
          </cell>
          <cell r="C383" t="str">
            <v>No</v>
          </cell>
          <cell r="D383" t="str">
            <v>Sandra Nieuwenhuis</v>
          </cell>
          <cell r="E383" t="str">
            <v>Serkan Turhal</v>
          </cell>
          <cell r="K383" t="str">
            <v>ING Bank Netherlands - Bank</v>
          </cell>
          <cell r="L383" t="str">
            <v>Business Application</v>
          </cell>
          <cell r="M383" t="str">
            <v>Installed</v>
          </cell>
          <cell r="N383" t="str">
            <v>Operational</v>
          </cell>
          <cell r="O383" t="str">
            <v>Production</v>
          </cell>
          <cell r="P383" t="str">
            <v>be+nl/Business lending/Customer Value Proposition/EZ Jet</v>
          </cell>
        </row>
        <row r="384">
          <cell r="A384" t="str">
            <v>IntermediairZakelijk_portal</v>
          </cell>
          <cell r="B384" t="str">
            <v>No</v>
          </cell>
          <cell r="C384" t="str">
            <v>No</v>
          </cell>
          <cell r="D384" t="str">
            <v>Sandra Nieuwenhuis</v>
          </cell>
          <cell r="E384" t="str">
            <v>Serkan Turhal</v>
          </cell>
          <cell r="K384" t="str">
            <v>ING Bank Netherlands - Bank</v>
          </cell>
          <cell r="L384" t="str">
            <v>Business Application</v>
          </cell>
          <cell r="M384" t="str">
            <v>Installed</v>
          </cell>
          <cell r="N384" t="str">
            <v>Operational</v>
          </cell>
          <cell r="O384" t="str">
            <v>Production</v>
          </cell>
          <cell r="P384" t="str">
            <v>be+nl/Business lending/Customer Value Proposition/EZ Jet</v>
          </cell>
        </row>
        <row r="385">
          <cell r="A385" t="str">
            <v>DBNL_DM_CDM</v>
          </cell>
          <cell r="B385" t="str">
            <v>Yes</v>
          </cell>
          <cell r="C385" t="str">
            <v>Yes</v>
          </cell>
          <cell r="D385" t="str">
            <v>Jos Klompe</v>
          </cell>
          <cell r="E385" t="str">
            <v>Steven van Krimpen</v>
          </cell>
          <cell r="F385" t="str">
            <v>Harry Duijn/Marco Li Mandri</v>
          </cell>
          <cell r="G385" t="str">
            <v>Femke van den End</v>
          </cell>
          <cell r="H385" t="str">
            <v>Party data</v>
          </cell>
          <cell r="I385" t="str">
            <v>Transferred outside ING</v>
          </cell>
          <cell r="J385" t="str">
            <v>Data is sent out to customers and Fircosoft</v>
          </cell>
          <cell r="K385" t="str">
            <v>ING Bank Netherlands - Bank</v>
          </cell>
          <cell r="L385" t="str">
            <v>Business Application</v>
          </cell>
          <cell r="M385" t="str">
            <v>Installed</v>
          </cell>
          <cell r="N385" t="str">
            <v>Operational</v>
          </cell>
          <cell r="O385" t="str">
            <v>Production</v>
          </cell>
          <cell r="P385" t="str">
            <v>be+nl/KYC Services NL/ADAM</v>
          </cell>
        </row>
        <row r="386">
          <cell r="A386" t="str">
            <v>InvolvedPartyIdentificationOrchestratorAPI</v>
          </cell>
          <cell r="B386" t="str">
            <v>No</v>
          </cell>
          <cell r="D386" t="str">
            <v>Jos Klompe</v>
          </cell>
          <cell r="E386" t="str">
            <v>Hans Overeem</v>
          </cell>
          <cell r="F386" t="str">
            <v>Hans Overeem</v>
          </cell>
          <cell r="G386" t="str">
            <v>GJ Reinders</v>
          </cell>
          <cell r="K386" t="str">
            <v>ING Bank Netherlands - Bank</v>
          </cell>
          <cell r="L386" t="str">
            <v>Business Application</v>
          </cell>
          <cell r="M386" t="str">
            <v>Installed</v>
          </cell>
          <cell r="N386" t="str">
            <v>Operational</v>
          </cell>
          <cell r="O386" t="str">
            <v>Production</v>
          </cell>
          <cell r="P386" t="str">
            <v>be+nl/Daily Banking Digital First NL/O&amp;A/Mobile Onboarding/Idefix</v>
          </cell>
        </row>
        <row r="387">
          <cell r="A387" t="str">
            <v>IRRBB_Python</v>
          </cell>
          <cell r="B387" t="str">
            <v>No</v>
          </cell>
          <cell r="C387" t="str">
            <v>No</v>
          </cell>
          <cell r="D387" t="str">
            <v>Ameet Singh</v>
          </cell>
          <cell r="E387" t="str">
            <v>Annemieke Tromp</v>
          </cell>
          <cell r="F387" t="str">
            <v>Annemieke Tromp</v>
          </cell>
          <cell r="G387" t="str">
            <v>No formal Data Steward appointed yet after Mo Abarkan left the Tribe</v>
          </cell>
          <cell r="H387" t="str">
            <v>Data derived by Risk</v>
          </cell>
          <cell r="I387" t="str">
            <v>Kept in own tribe</v>
          </cell>
          <cell r="K387" t="str">
            <v>ING Bank Netherlands - Bank</v>
          </cell>
          <cell r="L387" t="str">
            <v>Business Application</v>
          </cell>
          <cell r="M387" t="str">
            <v>Installed</v>
          </cell>
          <cell r="N387" t="str">
            <v>Operational</v>
          </cell>
          <cell r="O387" t="str">
            <v>Production</v>
          </cell>
          <cell r="P387" t="str">
            <v>be+nl/CRO NL/MRM/Office Tooling</v>
          </cell>
        </row>
        <row r="388">
          <cell r="A388" t="str">
            <v>KYC</v>
          </cell>
          <cell r="B388" t="str">
            <v>Yes</v>
          </cell>
          <cell r="C388" t="str">
            <v>Yes</v>
          </cell>
          <cell r="D388" t="str">
            <v>Jos Klompe</v>
          </cell>
          <cell r="E388" t="str">
            <v>Marieke Bragt</v>
          </cell>
          <cell r="F388" t="str">
            <v>Marieke Bragt</v>
          </cell>
          <cell r="G388" t="str">
            <v>Femke van den End</v>
          </cell>
          <cell r="H388" t="str">
            <v>Party data</v>
          </cell>
          <cell r="I388" t="str">
            <v>Transferred outside ING</v>
          </cell>
          <cell r="J388" t="str">
            <v xml:space="preserve">Data is sent out to customers </v>
          </cell>
          <cell r="K388" t="str">
            <v>ING Bank Netherlands - Bank</v>
          </cell>
          <cell r="L388" t="str">
            <v>Business Application</v>
          </cell>
          <cell r="M388" t="str">
            <v>Installed</v>
          </cell>
          <cell r="N388" t="str">
            <v>Operational</v>
          </cell>
          <cell r="O388" t="str">
            <v>Production</v>
          </cell>
          <cell r="P388" t="str">
            <v>be+nl/KYC Services NL/KYC on(e) flow</v>
          </cell>
        </row>
        <row r="389">
          <cell r="A389" t="str">
            <v>EKIP [P]</v>
          </cell>
          <cell r="B389" t="str">
            <v>Yes</v>
          </cell>
          <cell r="C389" t="str">
            <v>No</v>
          </cell>
          <cell r="D389" t="str">
            <v>Ramon Riedijk</v>
          </cell>
          <cell r="E389" t="str">
            <v>Vincent van den Houten</v>
          </cell>
          <cell r="F389" t="str">
            <v>Ihsan çakir</v>
          </cell>
          <cell r="G389" t="str">
            <v>Michiel van Hes</v>
          </cell>
          <cell r="H389" t="str">
            <v>Agreement data</v>
          </cell>
          <cell r="I389" t="str">
            <v>Kept in own tribe</v>
          </cell>
          <cell r="J389" t="str">
            <v>mainly agreement data but also party data</v>
          </cell>
          <cell r="K389" t="str">
            <v>ING Bank Netherlands - Bank</v>
          </cell>
          <cell r="L389" t="str">
            <v>Business Application</v>
          </cell>
          <cell r="M389" t="str">
            <v>Installed</v>
          </cell>
          <cell r="N389" t="str">
            <v>Operational</v>
          </cell>
          <cell r="O389" t="str">
            <v>Production</v>
          </cell>
          <cell r="P389" t="str">
            <v>be+nl/Lease/Contract Administration</v>
          </cell>
        </row>
        <row r="390">
          <cell r="A390" t="str">
            <v>Ketenproces</v>
          </cell>
          <cell r="D390" t="str">
            <v>Christophe Van Campfort</v>
          </cell>
          <cell r="E390" t="str">
            <v>Christophe Van Campfort</v>
          </cell>
          <cell r="K390" t="str">
            <v>ING Bank Netherlands - Bank</v>
          </cell>
          <cell r="L390" t="str">
            <v>Business Application</v>
          </cell>
          <cell r="M390" t="str">
            <v>Installed</v>
          </cell>
          <cell r="N390" t="str">
            <v>Operational</v>
          </cell>
          <cell r="O390" t="str">
            <v>Production</v>
          </cell>
          <cell r="P390" t="str">
            <v>be+nl/Finance NL/Office Tooling</v>
          </cell>
        </row>
        <row r="391">
          <cell r="A391" t="str">
            <v>CenA</v>
          </cell>
          <cell r="B391" t="str">
            <v>Yes</v>
          </cell>
          <cell r="C391" t="str">
            <v>No</v>
          </cell>
          <cell r="D391" t="str">
            <v>Khadija Khottoul</v>
          </cell>
          <cell r="E391" t="str">
            <v>Andre Jansen</v>
          </cell>
          <cell r="F391" t="str">
            <v>Jose Groenevelt</v>
          </cell>
          <cell r="G391" t="str">
            <v>Jeroen Uijttenboogaard</v>
          </cell>
          <cell r="I391" t="str">
            <v>Kept in own tribe</v>
          </cell>
          <cell r="J391" t="str">
            <v>Line-by-line specifications and bank statements are stored herein which allows the total balance to be reconciled with with balance in Suspense Accounts and or ING Owned Accounts</v>
          </cell>
          <cell r="K391" t="str">
            <v>ING Bank Netherlands - Bank</v>
          </cell>
          <cell r="L391" t="str">
            <v>Business Application</v>
          </cell>
          <cell r="M391" t="str">
            <v>Installed</v>
          </cell>
          <cell r="N391" t="str">
            <v>Operational</v>
          </cell>
          <cell r="O391" t="str">
            <v>Production</v>
          </cell>
          <cell r="P391" t="str">
            <v>be+nl/Mortgages NL/Office Tooling</v>
          </cell>
        </row>
        <row r="392">
          <cell r="A392" t="str">
            <v>Kidspod</v>
          </cell>
          <cell r="B392" t="str">
            <v>No</v>
          </cell>
          <cell r="C392" t="str">
            <v>No</v>
          </cell>
          <cell r="D392" t="str">
            <v>Maarten Post</v>
          </cell>
          <cell r="E392" t="str">
            <v>Wim Heinstra</v>
          </cell>
          <cell r="F392" t="str">
            <v>Wim Heinstra</v>
          </cell>
          <cell r="G392" t="str">
            <v>Maarten Post</v>
          </cell>
          <cell r="H392" t="str">
            <v>Product data</v>
          </cell>
          <cell r="I392" t="str">
            <v>Kept in own tribe</v>
          </cell>
          <cell r="K392" t="str">
            <v>ING Bank Netherlands - Bank</v>
          </cell>
          <cell r="L392" t="str">
            <v>Business Application</v>
          </cell>
          <cell r="M392" t="str">
            <v>Installed</v>
          </cell>
          <cell r="N392" t="str">
            <v>Operational</v>
          </cell>
          <cell r="O392" t="str">
            <v>Production</v>
          </cell>
          <cell r="P392" t="str">
            <v>be+nl/Branches NL/IT Boys</v>
          </cell>
        </row>
        <row r="393">
          <cell r="A393" t="str">
            <v>CLT_DataQuality</v>
          </cell>
          <cell r="B393" t="str">
            <v>Yes</v>
          </cell>
          <cell r="C393" t="str">
            <v>No</v>
          </cell>
          <cell r="D393" t="str">
            <v>Khadija Khottoul</v>
          </cell>
          <cell r="E393" t="str">
            <v>Peter Kuijpers</v>
          </cell>
          <cell r="F393" t="str">
            <v>Folkert van der Ploeg</v>
          </cell>
          <cell r="G393" t="str">
            <v>Arnold Bussink</v>
          </cell>
          <cell r="H393" t="str">
            <v>Operational System Process Organisational data</v>
          </cell>
          <cell r="I393" t="str">
            <v>Kept in own tribe</v>
          </cell>
          <cell r="K393" t="str">
            <v>ING Bank Netherlands - Bank</v>
          </cell>
          <cell r="L393" t="str">
            <v>Business Application</v>
          </cell>
          <cell r="M393" t="str">
            <v>Installed</v>
          </cell>
          <cell r="N393" t="str">
            <v>Operational</v>
          </cell>
          <cell r="O393" t="str">
            <v>Production</v>
          </cell>
          <cell r="P393" t="str">
            <v>be+nl/Mortgages NL/Office Tooling</v>
          </cell>
        </row>
        <row r="394">
          <cell r="A394" t="str">
            <v>EvaluationBridge</v>
          </cell>
          <cell r="B394" t="str">
            <v>Yes</v>
          </cell>
          <cell r="C394" t="str">
            <v>No</v>
          </cell>
          <cell r="D394" t="str">
            <v>Khadija Khottoul</v>
          </cell>
          <cell r="E394" t="str">
            <v>Jacques Schram</v>
          </cell>
          <cell r="F394" t="str">
            <v>Folkert van der Ploeg</v>
          </cell>
          <cell r="G394" t="str">
            <v>Martijn Aikema</v>
          </cell>
          <cell r="H394" t="str">
            <v>Reference data</v>
          </cell>
          <cell r="I394" t="str">
            <v>Kept in own tribe</v>
          </cell>
          <cell r="K394" t="str">
            <v>ING Bank Netherlands - Bank</v>
          </cell>
          <cell r="L394" t="str">
            <v>Business Application</v>
          </cell>
          <cell r="M394" t="str">
            <v>Installed</v>
          </cell>
          <cell r="N394" t="str">
            <v>Operational</v>
          </cell>
          <cell r="O394" t="str">
            <v>Production</v>
          </cell>
          <cell r="P394" t="str">
            <v>be+nl/Mortgages NL/Origination/Porthos</v>
          </cell>
        </row>
        <row r="395">
          <cell r="A395" t="str">
            <v>KOS_Rollover</v>
          </cell>
          <cell r="B395" t="str">
            <v>No</v>
          </cell>
          <cell r="C395" t="str">
            <v>No</v>
          </cell>
          <cell r="D395" t="str">
            <v>Ameet Singh</v>
          </cell>
          <cell r="E395" t="str">
            <v>Annemieke Tromp</v>
          </cell>
          <cell r="F395" t="str">
            <v>Annemieke Tromp</v>
          </cell>
          <cell r="G395" t="str">
            <v>No formal Data Steward appointed yet after Mo Abarkan left the Tribe</v>
          </cell>
          <cell r="H395" t="str">
            <v>Data derived by Risk</v>
          </cell>
          <cell r="I395" t="str">
            <v>Kept in own tribe</v>
          </cell>
          <cell r="K395" t="str">
            <v>ING Bank Netherlands - Bank</v>
          </cell>
          <cell r="L395" t="str">
            <v>Business Application</v>
          </cell>
          <cell r="M395" t="str">
            <v>Installed</v>
          </cell>
          <cell r="N395" t="str">
            <v>Operational</v>
          </cell>
          <cell r="O395" t="str">
            <v>Production</v>
          </cell>
          <cell r="P395" t="str">
            <v>be+nl/CRO NL/MRM/Office Tooling</v>
          </cell>
        </row>
        <row r="396">
          <cell r="A396" t="str">
            <v>Force-hypotheken</v>
          </cell>
          <cell r="B396" t="str">
            <v>Yes</v>
          </cell>
          <cell r="C396" t="str">
            <v>Yes</v>
          </cell>
          <cell r="D396" t="str">
            <v>Khadija Khottoul</v>
          </cell>
          <cell r="E396" t="str">
            <v>Jacques Schram</v>
          </cell>
          <cell r="F396" t="str">
            <v>Folkert van der Ploeg</v>
          </cell>
          <cell r="G396" t="str">
            <v>Patrick Huisma</v>
          </cell>
          <cell r="H396" t="str">
            <v>Party data</v>
          </cell>
          <cell r="I396" t="str">
            <v>Exchanged across domains</v>
          </cell>
          <cell r="J396" t="str">
            <v>also product data for existing customers</v>
          </cell>
          <cell r="K396" t="str">
            <v>ING Bank Netherlands - Bank</v>
          </cell>
          <cell r="L396" t="str">
            <v>Business Application</v>
          </cell>
          <cell r="M396" t="str">
            <v>Installed</v>
          </cell>
          <cell r="N396" t="str">
            <v>Operational</v>
          </cell>
          <cell r="O396" t="str">
            <v>Production</v>
          </cell>
          <cell r="P396" t="str">
            <v>be+nl/Mortgages NL/MORTG_AANVRAAG</v>
          </cell>
        </row>
        <row r="397">
          <cell r="A397" t="str">
            <v>KostenToolMaatwerk</v>
          </cell>
          <cell r="B397" t="str">
            <v>No</v>
          </cell>
          <cell r="C397" t="str">
            <v>no</v>
          </cell>
          <cell r="D397" t="str">
            <v>Johannes Erftemeijer</v>
          </cell>
          <cell r="E397" t="str">
            <v>Nick van Boven</v>
          </cell>
          <cell r="F397" t="str">
            <v>SQ DPM and Advice</v>
          </cell>
          <cell r="G397" t="str">
            <v>NA</v>
          </cell>
          <cell r="H397" t="str">
            <v>Pricing data</v>
          </cell>
          <cell r="I397" t="str">
            <v>Kept in own tribe</v>
          </cell>
          <cell r="J397" t="str">
            <v>It's an excel cost tool for used calculations, our Priba sales peolpe use it.</v>
          </cell>
          <cell r="K397" t="str">
            <v>ING Bank Netherlands - Bank</v>
          </cell>
          <cell r="L397" t="str">
            <v>Business Application</v>
          </cell>
          <cell r="M397" t="str">
            <v>Installed</v>
          </cell>
          <cell r="N397" t="str">
            <v>Operational</v>
          </cell>
          <cell r="O397" t="str">
            <v>Production</v>
          </cell>
          <cell r="P397" t="str">
            <v>be+nl/Investments/Operational Journeys &amp; ordering/PMI Front end</v>
          </cell>
        </row>
        <row r="398">
          <cell r="A398" t="str">
            <v>KvKGatewayAPI</v>
          </cell>
          <cell r="B398" t="str">
            <v>No</v>
          </cell>
          <cell r="C398" t="str">
            <v>No</v>
          </cell>
          <cell r="D398" t="str">
            <v>Jan Reuterink</v>
          </cell>
          <cell r="E398" t="str">
            <v>Sven Schenkel</v>
          </cell>
          <cell r="K398" t="str">
            <v>ING Bank Netherlands - Bank</v>
          </cell>
          <cell r="L398" t="str">
            <v>Business Application</v>
          </cell>
          <cell r="M398" t="str">
            <v>Installed</v>
          </cell>
          <cell r="N398" t="str">
            <v>Operational</v>
          </cell>
          <cell r="O398" t="str">
            <v>Production</v>
          </cell>
          <cell r="P398" t="str">
            <v>be+nl/Digital Business Banking/CD-NL/GLaDOS</v>
          </cell>
        </row>
        <row r="399">
          <cell r="A399" t="str">
            <v>HDN-SAAS</v>
          </cell>
          <cell r="B399" t="str">
            <v>Yes</v>
          </cell>
          <cell r="C399" t="str">
            <v>No</v>
          </cell>
          <cell r="D399" t="str">
            <v>Khadija Khottoul</v>
          </cell>
          <cell r="E399" t="str">
            <v>Jacques Schram</v>
          </cell>
          <cell r="F399" t="str">
            <v>Folkert van der Ploeg</v>
          </cell>
          <cell r="G399" t="str">
            <v>Falco Vriesekoop</v>
          </cell>
          <cell r="H399" t="str">
            <v>Party data</v>
          </cell>
          <cell r="I399" t="str">
            <v>Kept in own tribe</v>
          </cell>
          <cell r="K399" t="str">
            <v>ING Bank Netherlands - Bank</v>
          </cell>
          <cell r="L399" t="str">
            <v>Business Application</v>
          </cell>
          <cell r="M399" t="str">
            <v>Installed</v>
          </cell>
          <cell r="N399" t="str">
            <v>Operational</v>
          </cell>
          <cell r="O399" t="str">
            <v>Production</v>
          </cell>
          <cell r="P399" t="str">
            <v>be+nl/Mortgages NL/MORTG_AANVRAAG</v>
          </cell>
        </row>
        <row r="400">
          <cell r="A400" t="str">
            <v>KYCOnboardingOrchestratorAPI</v>
          </cell>
          <cell r="B400" t="str">
            <v>No</v>
          </cell>
          <cell r="D400" t="str">
            <v>Jos Klompe</v>
          </cell>
          <cell r="E400" t="str">
            <v>Hans Overeem</v>
          </cell>
          <cell r="F400" t="str">
            <v>Hans Overeem</v>
          </cell>
          <cell r="G400" t="str">
            <v>GJ Reinders</v>
          </cell>
          <cell r="K400" t="str">
            <v>ING Bank Netherlands - Bank</v>
          </cell>
          <cell r="L400" t="str">
            <v>Business Application</v>
          </cell>
          <cell r="M400" t="str">
            <v>Installed</v>
          </cell>
          <cell r="N400" t="str">
            <v>Operational</v>
          </cell>
          <cell r="O400" t="str">
            <v>Production</v>
          </cell>
          <cell r="P400" t="str">
            <v>be+nl/Daily Banking Digital First NL/O&amp;A/Mobile Onboarding/Ten24</v>
          </cell>
        </row>
        <row r="401">
          <cell r="A401" t="str">
            <v>LAF</v>
          </cell>
          <cell r="B401" t="str">
            <v>No</v>
          </cell>
          <cell r="C401" t="str">
            <v>No</v>
          </cell>
          <cell r="D401" t="str">
            <v>Michiel van Hes</v>
          </cell>
          <cell r="E401" t="str">
            <v>Ajdin Causevic</v>
          </cell>
          <cell r="F401" t="str">
            <v>Ihsan çakir</v>
          </cell>
          <cell r="I401" t="str">
            <v>Kept in own tribe</v>
          </cell>
          <cell r="K401" t="str">
            <v>ING Bank Netherlands - Bank</v>
          </cell>
          <cell r="L401" t="str">
            <v>Business Application</v>
          </cell>
          <cell r="M401" t="str">
            <v>Installed</v>
          </cell>
          <cell r="N401" t="str">
            <v>Operational</v>
          </cell>
          <cell r="O401" t="str">
            <v>Production</v>
          </cell>
          <cell r="P401" t="str">
            <v>be+nl/Asset Based Finance/Office tooling</v>
          </cell>
        </row>
        <row r="402">
          <cell r="A402" t="str">
            <v>LET_ING_Green</v>
          </cell>
          <cell r="B402" t="str">
            <v>No</v>
          </cell>
          <cell r="D402" t="str">
            <v>Wouter Kallenberg</v>
          </cell>
          <cell r="E402" t="str">
            <v>Annemieke Tromp</v>
          </cell>
          <cell r="J402" t="str">
            <v>Obsolete and to removed in CMDB</v>
          </cell>
          <cell r="K402" t="str">
            <v>ING Bank Netherlands - Bank</v>
          </cell>
          <cell r="L402" t="str">
            <v>Business Application</v>
          </cell>
          <cell r="M402" t="str">
            <v>Installed</v>
          </cell>
          <cell r="N402" t="str">
            <v>Operational</v>
          </cell>
          <cell r="O402" t="str">
            <v>Production</v>
          </cell>
          <cell r="P402" t="str">
            <v>be+nl/CRO NL/MRM/Office Tooling</v>
          </cell>
        </row>
        <row r="403">
          <cell r="A403" t="str">
            <v>LET_INGGR_Disc</v>
          </cell>
          <cell r="B403" t="str">
            <v>No</v>
          </cell>
          <cell r="C403" t="str">
            <v>No</v>
          </cell>
          <cell r="D403" t="str">
            <v>Ameet Singh</v>
          </cell>
          <cell r="E403" t="str">
            <v>Annemieke Tromp</v>
          </cell>
          <cell r="F403" t="str">
            <v>Annemieke Tromp</v>
          </cell>
          <cell r="G403" t="str">
            <v>No formal Data Steward appointed yet after Mo Abarkan left the Tribe</v>
          </cell>
          <cell r="H403" t="str">
            <v>Data derived by Risk</v>
          </cell>
          <cell r="I403" t="str">
            <v>Kept in own tribe</v>
          </cell>
          <cell r="K403" t="str">
            <v>ING Bank Netherlands - Bank</v>
          </cell>
          <cell r="L403" t="str">
            <v>Business Application</v>
          </cell>
          <cell r="M403" t="str">
            <v>Installed</v>
          </cell>
          <cell r="N403" t="str">
            <v>Operational</v>
          </cell>
          <cell r="O403" t="str">
            <v>Production</v>
          </cell>
          <cell r="P403" t="str">
            <v>be+nl/CRO NL/MRM/Office Tooling</v>
          </cell>
        </row>
        <row r="404">
          <cell r="A404" t="str">
            <v>LET_MSH</v>
          </cell>
          <cell r="B404" t="str">
            <v>No</v>
          </cell>
          <cell r="C404" t="str">
            <v>No</v>
          </cell>
          <cell r="D404" t="str">
            <v>Ameet Singh</v>
          </cell>
          <cell r="E404" t="str">
            <v>Annemieke Tromp</v>
          </cell>
          <cell r="F404" t="str">
            <v>Annemieke Tromp</v>
          </cell>
          <cell r="G404" t="str">
            <v>No formal Data Steward appointed yet after Mo Abarkan left the Tribe</v>
          </cell>
          <cell r="H404" t="str">
            <v>Data derived by Risk</v>
          </cell>
          <cell r="I404" t="str">
            <v>Kept in own tribe</v>
          </cell>
          <cell r="K404" t="str">
            <v>ING Bank Netherlands - Bank</v>
          </cell>
          <cell r="L404" t="str">
            <v>Business Application</v>
          </cell>
          <cell r="M404" t="str">
            <v>Installed</v>
          </cell>
          <cell r="N404" t="str">
            <v>Operational</v>
          </cell>
          <cell r="O404" t="str">
            <v>Production</v>
          </cell>
          <cell r="P404" t="str">
            <v>be+nl/CRO NL/MRM/Office Tooling</v>
          </cell>
        </row>
        <row r="405">
          <cell r="A405" t="str">
            <v>LET_WUB</v>
          </cell>
          <cell r="B405" t="str">
            <v>No</v>
          </cell>
          <cell r="D405" t="str">
            <v>Wouter Kallenberg</v>
          </cell>
          <cell r="E405" t="str">
            <v>Annemieke Tromp</v>
          </cell>
          <cell r="J405" t="str">
            <v>Obsolete and to removed in CMDB</v>
          </cell>
          <cell r="K405" t="str">
            <v>ING Bank Netherlands - Bank</v>
          </cell>
          <cell r="L405" t="str">
            <v>Business Application</v>
          </cell>
          <cell r="M405" t="str">
            <v>Installed</v>
          </cell>
          <cell r="N405" t="str">
            <v>Operational</v>
          </cell>
          <cell r="O405" t="str">
            <v>Production</v>
          </cell>
          <cell r="P405" t="str">
            <v>be+nl/CRO NL/MRM/Office Tooling</v>
          </cell>
        </row>
        <row r="406">
          <cell r="A406" t="str">
            <v>Leveringen_Tool</v>
          </cell>
          <cell r="B406" t="str">
            <v>No</v>
          </cell>
          <cell r="C406" t="str">
            <v>No</v>
          </cell>
          <cell r="D406" t="str">
            <v>Pieter van Valenberg</v>
          </cell>
          <cell r="E406" t="str">
            <v>Nick van Boven</v>
          </cell>
          <cell r="H406" t="str">
            <v>Party data</v>
          </cell>
          <cell r="I406" t="str">
            <v>Kept in own tribe</v>
          </cell>
          <cell r="K406" t="str">
            <v>ING Bank Netherlands - Bank</v>
          </cell>
          <cell r="L406" t="str">
            <v>Business Application</v>
          </cell>
          <cell r="M406" t="str">
            <v>Installed</v>
          </cell>
          <cell r="N406" t="str">
            <v>Operational</v>
          </cell>
          <cell r="O406" t="str">
            <v>Production</v>
          </cell>
          <cell r="P406" t="str">
            <v>be+nl/Investments/Operational Journeys &amp; Ordering/EP Transaction Management</v>
          </cell>
        </row>
        <row r="407">
          <cell r="A407" t="str">
            <v>Liability_Review</v>
          </cell>
          <cell r="B407" t="str">
            <v>No</v>
          </cell>
          <cell r="C407" t="str">
            <v>No</v>
          </cell>
          <cell r="D407" t="str">
            <v>Petra Danisevska</v>
          </cell>
          <cell r="E407" t="str">
            <v>Annemieke Tromp</v>
          </cell>
          <cell r="F407" t="str">
            <v>Annemieke Tromp</v>
          </cell>
          <cell r="G407" t="str">
            <v>No formal Data Steward appointed yet after Mo Abarkan left the Tribe</v>
          </cell>
          <cell r="H407" t="str">
            <v>Data derived by Risk</v>
          </cell>
          <cell r="I407" t="str">
            <v>Exchanged across domains</v>
          </cell>
          <cell r="K407" t="str">
            <v>ING Bank Netherlands - Bank</v>
          </cell>
          <cell r="L407" t="str">
            <v>Business Application</v>
          </cell>
          <cell r="M407" t="str">
            <v>Installed</v>
          </cell>
          <cell r="N407" t="str">
            <v>Operational</v>
          </cell>
          <cell r="O407" t="str">
            <v>Production</v>
          </cell>
          <cell r="P407" t="str">
            <v>be+nl/CRO NL/MRM/Office Tooling</v>
          </cell>
        </row>
        <row r="408">
          <cell r="A408" t="str">
            <v>LifeEvent</v>
          </cell>
          <cell r="B408" t="str">
            <v>No</v>
          </cell>
          <cell r="D408" t="str">
            <v>Guido Smit</v>
          </cell>
          <cell r="E408" t="str">
            <v>Hans Overeem</v>
          </cell>
          <cell r="F408" t="str">
            <v>Hans Overeem</v>
          </cell>
          <cell r="G408" t="str">
            <v>GJ Reinders</v>
          </cell>
          <cell r="K408" t="str">
            <v>ING Bank Netherlands - Bank</v>
          </cell>
          <cell r="L408" t="str">
            <v>Business Application</v>
          </cell>
          <cell r="M408" t="str">
            <v>Installed</v>
          </cell>
          <cell r="N408" t="str">
            <v>Operational</v>
          </cell>
          <cell r="O408" t="str">
            <v>Production</v>
          </cell>
          <cell r="P408" t="str">
            <v>be+nl/Daily Banking Digital First NL/Deceased &amp; Seizures/PEGA Life Events</v>
          </cell>
        </row>
        <row r="409">
          <cell r="A409" t="str">
            <v>HYPOS</v>
          </cell>
          <cell r="B409" t="str">
            <v>Yes</v>
          </cell>
          <cell r="C409" t="str">
            <v>Yes</v>
          </cell>
          <cell r="D409" t="str">
            <v>Khadija Khottoul</v>
          </cell>
          <cell r="E409" t="str">
            <v>Marijn Janssen</v>
          </cell>
          <cell r="F409" t="str">
            <v>Folkert van der Ploeg</v>
          </cell>
          <cell r="G409" t="str">
            <v>Johanna Kostermans</v>
          </cell>
          <cell r="H409" t="str">
            <v>Product data</v>
          </cell>
          <cell r="I409" t="str">
            <v>Exchanged across domains</v>
          </cell>
          <cell r="K409" t="str">
            <v>ING Bank Netherlands - Bank</v>
          </cell>
          <cell r="L409" t="str">
            <v>Business Application</v>
          </cell>
          <cell r="M409" t="str">
            <v>Installed</v>
          </cell>
          <cell r="N409" t="str">
            <v>Operational</v>
          </cell>
          <cell r="O409" t="str">
            <v>Production</v>
          </cell>
          <cell r="P409" t="str">
            <v>be+nl/Mortgages NL/MORTG_HYPOS</v>
          </cell>
        </row>
        <row r="410">
          <cell r="A410" t="str">
            <v>Lijnco</v>
          </cell>
          <cell r="B410" t="str">
            <v>No</v>
          </cell>
          <cell r="C410" t="str">
            <v>No</v>
          </cell>
          <cell r="D410" t="str">
            <v>Rein Heddema</v>
          </cell>
          <cell r="E410" t="str">
            <v>Ed Spitteler</v>
          </cell>
          <cell r="F410" t="str">
            <v>Ed Spitteler</v>
          </cell>
          <cell r="G410" t="str">
            <v>Johan Deen</v>
          </cell>
          <cell r="J410" t="str">
            <v>Lijnco as a external printsupplier passes on data (party and agreement / Overschrijvingsboekjes) for distribution to customers on paper.</v>
          </cell>
          <cell r="K410" t="str">
            <v>ING Bank Netherlands - Bank</v>
          </cell>
          <cell r="L410" t="str">
            <v>Business Application</v>
          </cell>
          <cell r="M410" t="str">
            <v>Installed</v>
          </cell>
          <cell r="N410" t="str">
            <v>Operational</v>
          </cell>
          <cell r="O410" t="str">
            <v>Production</v>
          </cell>
          <cell r="P410" t="str">
            <v>be+nl/Document &amp; Content Services/Deliver Your Message/Paper &amp; Send</v>
          </cell>
        </row>
        <row r="411">
          <cell r="A411" t="str">
            <v>ING Mortgages Mutation</v>
          </cell>
          <cell r="B411" t="str">
            <v>Yes</v>
          </cell>
          <cell r="C411" t="str">
            <v>Yes</v>
          </cell>
          <cell r="D411" t="str">
            <v>Khadija Khottoul</v>
          </cell>
          <cell r="E411" t="str">
            <v>Marijn Janssen</v>
          </cell>
          <cell r="F411" t="str">
            <v>Folkert van der Ploeg</v>
          </cell>
          <cell r="G411" t="str">
            <v>Michiel Quee</v>
          </cell>
          <cell r="H411" t="str">
            <v>Operational System Process Organisational data</v>
          </cell>
          <cell r="I411" t="str">
            <v>Kept in own tribe</v>
          </cell>
          <cell r="K411" t="str">
            <v>ING Bank Netherlands - Bank</v>
          </cell>
          <cell r="L411" t="str">
            <v>Business Application</v>
          </cell>
          <cell r="M411" t="str">
            <v>Installed</v>
          </cell>
          <cell r="N411" t="str">
            <v>Operational</v>
          </cell>
          <cell r="O411" t="str">
            <v>Production</v>
          </cell>
          <cell r="P411" t="str">
            <v>be+nl/Mortgages NL/ILM/Pega/ Unicorn</v>
          </cell>
        </row>
        <row r="412">
          <cell r="A412" t="str">
            <v>ING_IMPortal_Hypotheken</v>
          </cell>
          <cell r="B412" t="str">
            <v>Yes</v>
          </cell>
          <cell r="C412" t="str">
            <v>No</v>
          </cell>
          <cell r="D412" t="str">
            <v>Khadija Khottoul</v>
          </cell>
          <cell r="E412" t="str">
            <v>Jacques Schram</v>
          </cell>
          <cell r="F412" t="str">
            <v>Folkert van der Ploeg</v>
          </cell>
          <cell r="G412" t="str">
            <v>Matthieu Luijpen</v>
          </cell>
          <cell r="H412" t="str">
            <v>Product data</v>
          </cell>
          <cell r="I412" t="str">
            <v>Exchanged across domains</v>
          </cell>
          <cell r="K412" t="str">
            <v>ING Bank Netherlands - Bank</v>
          </cell>
          <cell r="L412" t="str">
            <v>Business Application</v>
          </cell>
          <cell r="M412" t="str">
            <v>Installed</v>
          </cell>
          <cell r="N412" t="str">
            <v>Operational</v>
          </cell>
          <cell r="O412" t="str">
            <v>Production</v>
          </cell>
          <cell r="P412" t="str">
            <v>be+nl/Mortgages NL/Origination/Portal</v>
          </cell>
        </row>
        <row r="413">
          <cell r="A413" t="str">
            <v>Liq_Markup_Rev_Cr_BL</v>
          </cell>
          <cell r="B413" t="str">
            <v>No</v>
          </cell>
          <cell r="D413" t="str">
            <v>Georgian Bacain</v>
          </cell>
          <cell r="E413" t="str">
            <v>Stefan Schoemaker</v>
          </cell>
          <cell r="K413" t="str">
            <v>ING Bank Netherlands - Bank</v>
          </cell>
          <cell r="L413" t="str">
            <v>Business Application</v>
          </cell>
          <cell r="M413" t="str">
            <v>Installed</v>
          </cell>
          <cell r="N413" t="str">
            <v>Operational</v>
          </cell>
          <cell r="O413" t="str">
            <v>Production</v>
          </cell>
          <cell r="P413" t="str">
            <v>be+nl/Finance NL/Office Tooling</v>
          </cell>
        </row>
        <row r="414">
          <cell r="A414" t="str">
            <v>ListBalancesAPI</v>
          </cell>
          <cell r="B414" t="str">
            <v>No</v>
          </cell>
          <cell r="C414" t="str">
            <v>No</v>
          </cell>
          <cell r="D414" t="str">
            <v>Rik-Jan van Bree</v>
          </cell>
          <cell r="E414" t="str">
            <v>Hans Krak</v>
          </cell>
          <cell r="F414" t="str">
            <v>Narjiss Aydoun</v>
          </cell>
          <cell r="G414" t="str">
            <v>Hans Krak</v>
          </cell>
          <cell r="K414" t="str">
            <v>ING Bank Netherlands - Bank</v>
          </cell>
          <cell r="L414" t="str">
            <v>Business Application</v>
          </cell>
          <cell r="M414" t="str">
            <v>Installed</v>
          </cell>
          <cell r="N414" t="str">
            <v>Operational</v>
          </cell>
          <cell r="O414" t="str">
            <v>Production</v>
          </cell>
          <cell r="P414" t="str">
            <v>be+nl/Payments NL/Products/Digital Insight</v>
          </cell>
        </row>
        <row r="415">
          <cell r="A415" t="str">
            <v>ListTransactionsAPI</v>
          </cell>
          <cell r="B415" t="str">
            <v>No</v>
          </cell>
          <cell r="C415" t="str">
            <v>No</v>
          </cell>
          <cell r="D415" t="str">
            <v>Rik-Jan van Bree</v>
          </cell>
          <cell r="E415" t="str">
            <v>Hans Krak</v>
          </cell>
          <cell r="F415" t="str">
            <v>Narjiss Aydoun</v>
          </cell>
          <cell r="G415" t="str">
            <v>Hans Krak</v>
          </cell>
          <cell r="K415" t="str">
            <v>ING Bank Netherlands - Bank</v>
          </cell>
          <cell r="L415" t="str">
            <v>Business Application</v>
          </cell>
          <cell r="M415" t="str">
            <v>Installed</v>
          </cell>
          <cell r="N415" t="str">
            <v>Operational</v>
          </cell>
          <cell r="O415" t="str">
            <v>Production</v>
          </cell>
          <cell r="P415" t="str">
            <v>be+nl/Payments NL/Products/Digital Insight</v>
          </cell>
        </row>
        <row r="416">
          <cell r="A416" t="str">
            <v>LoadTaxReclaim</v>
          </cell>
          <cell r="B416" t="str">
            <v>No</v>
          </cell>
          <cell r="C416" t="str">
            <v>No</v>
          </cell>
          <cell r="D416" t="str">
            <v>Pieter van Valenberg</v>
          </cell>
          <cell r="E416" t="str">
            <v>Nick van Boven</v>
          </cell>
          <cell r="H416" t="str">
            <v>Party data</v>
          </cell>
          <cell r="I416" t="str">
            <v>Transferred outside ING</v>
          </cell>
          <cell r="K416" t="str">
            <v>ING Bank Netherlands - Bank</v>
          </cell>
          <cell r="L416" t="str">
            <v>Business Application</v>
          </cell>
          <cell r="M416" t="str">
            <v>Installed</v>
          </cell>
          <cell r="N416" t="str">
            <v>Operational</v>
          </cell>
          <cell r="O416" t="str">
            <v>Production</v>
          </cell>
          <cell r="P416" t="str">
            <v>be+nl/Investments/Operational Journeys &amp; Ordering/Reporting &amp; Client Output</v>
          </cell>
        </row>
        <row r="417">
          <cell r="A417" t="str">
            <v>LoanPricerService</v>
          </cell>
          <cell r="B417" t="str">
            <v>No</v>
          </cell>
          <cell r="C417" t="str">
            <v>No</v>
          </cell>
          <cell r="D417" t="str">
            <v>Martijn Boshuisen</v>
          </cell>
          <cell r="E417" t="str">
            <v>Cornelia Coman</v>
          </cell>
          <cell r="F417" t="str">
            <v>n..a.</v>
          </cell>
          <cell r="G417" t="str">
            <v>n.a.</v>
          </cell>
          <cell r="K417" t="str">
            <v>ING Bank Netherlands - Bank</v>
          </cell>
          <cell r="L417" t="str">
            <v>Business Application</v>
          </cell>
          <cell r="M417" t="str">
            <v>Installed</v>
          </cell>
          <cell r="N417" t="str">
            <v>Operational</v>
          </cell>
          <cell r="O417" t="str">
            <v>Production</v>
          </cell>
          <cell r="P417" t="str">
            <v>be+nl/Consumer Loans/Evolution</v>
          </cell>
        </row>
        <row r="418">
          <cell r="A418" t="str">
            <v>LoansManagementService</v>
          </cell>
          <cell r="B418" t="str">
            <v>No</v>
          </cell>
          <cell r="C418" t="str">
            <v>No</v>
          </cell>
          <cell r="D418" t="str">
            <v>Martijn Boshuisen</v>
          </cell>
          <cell r="E418" t="str">
            <v>Cornelia Coman</v>
          </cell>
          <cell r="F418" t="str">
            <v>n.a.</v>
          </cell>
          <cell r="G418" t="str">
            <v>n.a.</v>
          </cell>
          <cell r="K418" t="str">
            <v>ING Bank Netherlands - Bank</v>
          </cell>
          <cell r="L418" t="str">
            <v>Business Application</v>
          </cell>
          <cell r="M418" t="str">
            <v>Installed</v>
          </cell>
          <cell r="N418" t="str">
            <v>Operational</v>
          </cell>
          <cell r="O418" t="str">
            <v>Production</v>
          </cell>
          <cell r="P418" t="str">
            <v>be+nl/Consumer Loans/Tempo Team</v>
          </cell>
        </row>
        <row r="419">
          <cell r="A419" t="str">
            <v>LoansRetentionService</v>
          </cell>
          <cell r="B419" t="str">
            <v>No</v>
          </cell>
          <cell r="C419" t="str">
            <v>No</v>
          </cell>
          <cell r="D419" t="str">
            <v>Martijn Boshuisen</v>
          </cell>
          <cell r="E419" t="str">
            <v>Cornelia Coman</v>
          </cell>
          <cell r="F419" t="str">
            <v>n..a.</v>
          </cell>
          <cell r="G419" t="str">
            <v>n.a.</v>
          </cell>
          <cell r="K419" t="str">
            <v>ING Bank Netherlands - Bank</v>
          </cell>
          <cell r="L419" t="str">
            <v>Business Application</v>
          </cell>
          <cell r="M419" t="str">
            <v>Installed</v>
          </cell>
          <cell r="N419" t="str">
            <v>Operational</v>
          </cell>
          <cell r="O419" t="str">
            <v>Production</v>
          </cell>
          <cell r="P419" t="str">
            <v>be+nl/Consumer Loans/Evolution</v>
          </cell>
        </row>
        <row r="420">
          <cell r="A420" t="str">
            <v>LoanToValueService</v>
          </cell>
          <cell r="B420" t="str">
            <v>No</v>
          </cell>
          <cell r="C420" t="str">
            <v>No</v>
          </cell>
          <cell r="D420" t="str">
            <v>Khadija Khottoul</v>
          </cell>
          <cell r="E420" t="str">
            <v>Marijn Janssen</v>
          </cell>
          <cell r="F420" t="str">
            <v>Folkert van der Ploeg</v>
          </cell>
          <cell r="G420" t="str">
            <v>Richard Weeda</v>
          </cell>
          <cell r="H420" t="str">
            <v>Product data</v>
          </cell>
          <cell r="I420" t="str">
            <v>Kept in own tribe</v>
          </cell>
          <cell r="K420" t="str">
            <v>ING Bank Netherlands - Bank</v>
          </cell>
          <cell r="L420" t="str">
            <v>Business Application</v>
          </cell>
          <cell r="M420" t="str">
            <v>Installed</v>
          </cell>
          <cell r="N420" t="str">
            <v>Operational</v>
          </cell>
          <cell r="O420" t="str">
            <v>Production</v>
          </cell>
          <cell r="P420" t="str">
            <v>be+nl/Mortgages NL/ILM/Overview &amp; Insights/TRA-lala</v>
          </cell>
        </row>
        <row r="421">
          <cell r="A421" t="str">
            <v>Locator</v>
          </cell>
          <cell r="B421" t="str">
            <v>No</v>
          </cell>
          <cell r="D421" t="str">
            <v>Steven Frieswijk</v>
          </cell>
          <cell r="E421" t="str">
            <v>Liesbeth Berns</v>
          </cell>
          <cell r="K421" t="str">
            <v>ING Bank Netherlands - Bank</v>
          </cell>
          <cell r="L421" t="str">
            <v>Business Application</v>
          </cell>
          <cell r="M421" t="str">
            <v>Installed</v>
          </cell>
          <cell r="N421" t="str">
            <v>Operational</v>
          </cell>
          <cell r="O421" t="str">
            <v>Production</v>
          </cell>
          <cell r="P421" t="str">
            <v>be+nl/Digital &amp; Customer Interaction/DiPr SSE/Search &amp; Intelligent assistance</v>
          </cell>
        </row>
        <row r="422">
          <cell r="A422" t="str">
            <v>KortingOpPersoneelshypotheek</v>
          </cell>
          <cell r="B422" t="str">
            <v>Yes</v>
          </cell>
          <cell r="C422" t="str">
            <v>No</v>
          </cell>
          <cell r="D422" t="str">
            <v>Khadija Khottoul</v>
          </cell>
          <cell r="E422" t="str">
            <v>Peter Kuijpers</v>
          </cell>
          <cell r="F422" t="str">
            <v>Folkert van der Ploeg</v>
          </cell>
          <cell r="G422" t="str">
            <v>Marcel de Ruiter</v>
          </cell>
          <cell r="H422" t="str">
            <v>Product data</v>
          </cell>
          <cell r="I422" t="str">
            <v>Exchanged across domains</v>
          </cell>
          <cell r="J422"/>
          <cell r="K422" t="str">
            <v>ING Bank Netherlands - Bank</v>
          </cell>
          <cell r="L422" t="str">
            <v>Business Application</v>
          </cell>
          <cell r="M422" t="str">
            <v>Installed</v>
          </cell>
          <cell r="N422" t="str">
            <v>Operational</v>
          </cell>
          <cell r="O422" t="str">
            <v>Production</v>
          </cell>
          <cell r="P422" t="str">
            <v>be+nl/Mortgages NL/Independent/Triple A</v>
          </cell>
        </row>
        <row r="423">
          <cell r="A423" t="str">
            <v>Morpheus</v>
          </cell>
          <cell r="B423" t="str">
            <v>Yes</v>
          </cell>
          <cell r="C423" t="str">
            <v>No</v>
          </cell>
          <cell r="D423" t="str">
            <v>Khadija Khottoul</v>
          </cell>
          <cell r="E423" t="str">
            <v>Marijn Janssen</v>
          </cell>
          <cell r="F423" t="str">
            <v>Folkert van der Ploeg</v>
          </cell>
          <cell r="G423" t="str">
            <v>Sanne van Nistelrooij</v>
          </cell>
          <cell r="H423" t="str">
            <v>Operational System Process Organisational data</v>
          </cell>
          <cell r="I423" t="str">
            <v>Transferred outside ING</v>
          </cell>
          <cell r="J423" t="str">
            <v>Will be decommissioned begin of 2023
Different types of data (party, agreement) are temporarily stored to fulfil the process</v>
          </cell>
          <cell r="K423" t="str">
            <v>ING Bank Netherlands - Bank</v>
          </cell>
          <cell r="L423" t="str">
            <v>Business Application</v>
          </cell>
          <cell r="M423" t="str">
            <v>Installed</v>
          </cell>
          <cell r="N423" t="str">
            <v>Operational</v>
          </cell>
          <cell r="O423" t="str">
            <v>Production</v>
          </cell>
          <cell r="P423" t="str">
            <v>be+nl/Mortgages NL/ILM/Repayments/Move it</v>
          </cell>
        </row>
        <row r="424">
          <cell r="A424" t="str">
            <v>ManRepFormCRR</v>
          </cell>
          <cell r="D424" t="str">
            <v>Christophe Van Campfort</v>
          </cell>
          <cell r="E424" t="str">
            <v>Christophe Van Campfort</v>
          </cell>
          <cell r="K424" t="str">
            <v>ING Bank Netherlands - Bank</v>
          </cell>
          <cell r="L424" t="str">
            <v>Business Application</v>
          </cell>
          <cell r="M424" t="str">
            <v>Installed</v>
          </cell>
          <cell r="N424" t="str">
            <v>Operational</v>
          </cell>
          <cell r="O424" t="str">
            <v>Production</v>
          </cell>
          <cell r="P424" t="str">
            <v>be+nl/Finance NL/Office Tooling</v>
          </cell>
        </row>
        <row r="425">
          <cell r="A425" t="str">
            <v>MatchExceptionTool</v>
          </cell>
          <cell r="B425" t="str">
            <v>No</v>
          </cell>
          <cell r="C425" t="str">
            <v>No</v>
          </cell>
          <cell r="D425" t="str">
            <v>Natalia Olborska</v>
          </cell>
          <cell r="E425" t="str">
            <v>Niels Mooijer</v>
          </cell>
          <cell r="F425" t="str">
            <v>Niels Mooijer</v>
          </cell>
          <cell r="G425" t="str">
            <v>NA</v>
          </cell>
          <cell r="H425" t="str">
            <v>Operational System Process Organisational data</v>
          </cell>
          <cell r="I425" t="str">
            <v>Kept in own tribe</v>
          </cell>
          <cell r="K425" t="str">
            <v>ING Bank Netherlands - Bank</v>
          </cell>
          <cell r="L425" t="str">
            <v>Business Application</v>
          </cell>
          <cell r="M425" t="str">
            <v>Installed</v>
          </cell>
          <cell r="N425" t="str">
            <v>Operational</v>
          </cell>
          <cell r="O425" t="str">
            <v>Production</v>
          </cell>
          <cell r="P425" t="str">
            <v>be+nl/Procurement Bank NL/Office tooling</v>
          </cell>
        </row>
        <row r="426">
          <cell r="A426" t="str">
            <v>Meerwaarde</v>
          </cell>
          <cell r="B426" t="str">
            <v>No</v>
          </cell>
          <cell r="D426" t="str">
            <v>Wouter Kallenberg</v>
          </cell>
          <cell r="E426" t="str">
            <v>Annemieke Tromp</v>
          </cell>
          <cell r="J426" t="str">
            <v>Obsolete and to removed in CMDB</v>
          </cell>
          <cell r="K426" t="str">
            <v>ING Bank Netherlands - Bank</v>
          </cell>
          <cell r="L426" t="str">
            <v>Business Application</v>
          </cell>
          <cell r="M426" t="str">
            <v>Installed</v>
          </cell>
          <cell r="N426" t="str">
            <v>Operational</v>
          </cell>
          <cell r="O426" t="str">
            <v>Production</v>
          </cell>
          <cell r="P426" t="str">
            <v>be+nl/CRO NL/MRM/Office Tooling</v>
          </cell>
        </row>
        <row r="427">
          <cell r="A427" t="str">
            <v>MortgageAffordabilityNLAPI</v>
          </cell>
          <cell r="B427" t="str">
            <v>Yes</v>
          </cell>
          <cell r="C427" t="str">
            <v>Yes</v>
          </cell>
          <cell r="D427" t="str">
            <v>Khadija Khottoul</v>
          </cell>
          <cell r="E427" t="str">
            <v>Marijn Janssen</v>
          </cell>
          <cell r="F427" t="str">
            <v>Folkert van der Ploeg</v>
          </cell>
          <cell r="G427" t="str">
            <v>Jeroen Barendse</v>
          </cell>
          <cell r="H427" t="str">
            <v>Product data</v>
          </cell>
          <cell r="I427" t="str">
            <v>Kept in own tribe</v>
          </cell>
          <cell r="K427" t="str">
            <v>ING Bank Netherlands - Bank</v>
          </cell>
          <cell r="L427" t="str">
            <v>Business Application</v>
          </cell>
          <cell r="M427" t="str">
            <v>Installed</v>
          </cell>
          <cell r="N427" t="str">
            <v>Operational</v>
          </cell>
          <cell r="O427" t="str">
            <v>Production</v>
          </cell>
          <cell r="P427" t="str">
            <v>be+nl/Mortgages NL/ILM/Overview &amp; Insights​/Austin</v>
          </cell>
        </row>
        <row r="428">
          <cell r="A428" t="str">
            <v>MERT</v>
          </cell>
          <cell r="B428" t="str">
            <v>No</v>
          </cell>
          <cell r="C428" t="str">
            <v>No</v>
          </cell>
          <cell r="D428" t="str">
            <v>Aletta Heijnen - Wassenaar</v>
          </cell>
          <cell r="E428" t="str">
            <v>Aletta Heijnen - Wassenaar</v>
          </cell>
          <cell r="H428" t="str">
            <v>Data derived by Finance</v>
          </cell>
          <cell r="I428" t="str">
            <v>Exchanged across domains</v>
          </cell>
          <cell r="J428" t="str">
            <v>The Marketing Expenses reporting tool is an Access tool and generates excel reporting concerning the expenses of Marketing Expenses, administrated on eProfit projects, using excel eProfit exports</v>
          </cell>
          <cell r="K428" t="str">
            <v>ING Bank Netherlands - Bank</v>
          </cell>
          <cell r="L428" t="str">
            <v>Business Application</v>
          </cell>
          <cell r="M428" t="str">
            <v>Installed</v>
          </cell>
          <cell r="N428" t="str">
            <v>Operational</v>
          </cell>
          <cell r="O428" t="str">
            <v>Production</v>
          </cell>
          <cell r="P428" t="str">
            <v>be+nl/CoE Communications and brand exp/Office Tooling</v>
          </cell>
        </row>
        <row r="429">
          <cell r="A429" t="str">
            <v>Message_Center_Tibco_Services</v>
          </cell>
          <cell r="B429" t="str">
            <v>No</v>
          </cell>
          <cell r="C429" t="str">
            <v>No</v>
          </cell>
          <cell r="D429" t="str">
            <v>Rein Heddema</v>
          </cell>
          <cell r="E429" t="str">
            <v>Ed Spitteler</v>
          </cell>
          <cell r="F429" t="str">
            <v>Ed Spitteler</v>
          </cell>
          <cell r="G429" t="str">
            <v>Willian Jacobs</v>
          </cell>
          <cell r="J429" t="str">
            <v>Will be decommed the 31st of October 2022.</v>
          </cell>
          <cell r="K429" t="str">
            <v>ING Bank Netherlands - Bank</v>
          </cell>
          <cell r="L429" t="str">
            <v>Business Application</v>
          </cell>
          <cell r="M429" t="str">
            <v>Installed</v>
          </cell>
          <cell r="N429" t="str">
            <v>Operational</v>
          </cell>
          <cell r="O429" t="str">
            <v>Production</v>
          </cell>
          <cell r="P429" t="str">
            <v>be+nl/Document &amp; Content Services/Deliver Your Message/Blanco - 3MO</v>
          </cell>
        </row>
        <row r="430">
          <cell r="A430" t="str">
            <v>MessageOrchestration</v>
          </cell>
          <cell r="B430" t="str">
            <v>No</v>
          </cell>
          <cell r="C430" t="str">
            <v>No</v>
          </cell>
          <cell r="D430" t="str">
            <v>Rein Heddema</v>
          </cell>
          <cell r="E430" t="str">
            <v>Ed Spitteler</v>
          </cell>
          <cell r="F430" t="str">
            <v>Ed Spitteler</v>
          </cell>
          <cell r="G430" t="str">
            <v>Willian Jacobs</v>
          </cell>
          <cell r="J430" t="str">
            <v>Only passing through data.</v>
          </cell>
          <cell r="K430" t="str">
            <v>ING Bank Netherlands - Bank</v>
          </cell>
          <cell r="L430" t="str">
            <v>Business Application</v>
          </cell>
          <cell r="M430" t="str">
            <v>Installed</v>
          </cell>
          <cell r="N430" t="str">
            <v>Operational</v>
          </cell>
          <cell r="O430" t="str">
            <v>Production</v>
          </cell>
          <cell r="P430" t="str">
            <v>be+nl/Document &amp; Content Services/Deliver Your Message/Blanco - 3MO</v>
          </cell>
        </row>
        <row r="431">
          <cell r="A431" t="str">
            <v>MGU_INGGR</v>
          </cell>
          <cell r="B431" t="str">
            <v>No</v>
          </cell>
          <cell r="D431" t="str">
            <v>Vlad Kogan</v>
          </cell>
          <cell r="E431" t="str">
            <v>Annemieke Tromp</v>
          </cell>
          <cell r="J431" t="str">
            <v>Obsolete and to removed in CMDB</v>
          </cell>
          <cell r="K431" t="str">
            <v>ING Bank Netherlands - Bank</v>
          </cell>
          <cell r="L431" t="str">
            <v>Business Application</v>
          </cell>
          <cell r="M431" t="str">
            <v>Installed</v>
          </cell>
          <cell r="N431" t="str">
            <v>Operational</v>
          </cell>
          <cell r="O431" t="str">
            <v>Production</v>
          </cell>
          <cell r="P431" t="str">
            <v>be+nl/CRO NL/MRM/Office Tooling</v>
          </cell>
        </row>
        <row r="432">
          <cell r="A432" t="str">
            <v>MGU_ING-Templ</v>
          </cell>
          <cell r="B432" t="str">
            <v>No</v>
          </cell>
          <cell r="D432" t="str">
            <v>Vlad Kogan</v>
          </cell>
          <cell r="E432" t="str">
            <v>Annemieke Tromp</v>
          </cell>
          <cell r="J432" t="str">
            <v>Obsolete and to removed in CMDB</v>
          </cell>
          <cell r="K432" t="str">
            <v>ING Bank Netherlands - Bank</v>
          </cell>
          <cell r="L432" t="str">
            <v>Business Application</v>
          </cell>
          <cell r="M432" t="str">
            <v>Installed</v>
          </cell>
          <cell r="N432" t="str">
            <v>Operational</v>
          </cell>
          <cell r="O432" t="str">
            <v>Production</v>
          </cell>
          <cell r="P432" t="str">
            <v>be+nl/CRO NL/MRM/Office Tooling</v>
          </cell>
        </row>
        <row r="433">
          <cell r="A433" t="str">
            <v>MGU_WUB_Templ</v>
          </cell>
          <cell r="B433" t="str">
            <v>No</v>
          </cell>
          <cell r="D433" t="str">
            <v>Vlad Kogan</v>
          </cell>
          <cell r="E433" t="str">
            <v>Annemieke Tromp</v>
          </cell>
          <cell r="J433" t="str">
            <v>Obsolete and to removed in CMDB</v>
          </cell>
          <cell r="K433" t="str">
            <v>ING Bank Netherlands - Bank</v>
          </cell>
          <cell r="L433" t="str">
            <v>Business Application</v>
          </cell>
          <cell r="M433" t="str">
            <v>Installed</v>
          </cell>
          <cell r="N433" t="str">
            <v>Operational</v>
          </cell>
          <cell r="O433" t="str">
            <v>Production</v>
          </cell>
          <cell r="P433" t="str">
            <v>be+nl/CRO NL/MRM/Office Tooling</v>
          </cell>
        </row>
        <row r="434">
          <cell r="A434" t="str">
            <v>MinorBlockerHandler</v>
          </cell>
          <cell r="B434" t="str">
            <v>No</v>
          </cell>
          <cell r="D434" t="str">
            <v>Jos Klompe</v>
          </cell>
          <cell r="E434" t="str">
            <v>Hans Overeem</v>
          </cell>
          <cell r="F434" t="str">
            <v>Hans Overeem</v>
          </cell>
          <cell r="G434" t="str">
            <v>GJ Reinders</v>
          </cell>
          <cell r="K434" t="str">
            <v>ING Bank Netherlands - Bank</v>
          </cell>
          <cell r="L434" t="str">
            <v>Business Application</v>
          </cell>
          <cell r="M434" t="str">
            <v>Installed</v>
          </cell>
          <cell r="N434" t="str">
            <v>Operational</v>
          </cell>
          <cell r="O434" t="str">
            <v>Production</v>
          </cell>
          <cell r="P434" t="str">
            <v>be+nl/Daily Banking Digital First NL/O&amp;A/Mobile Onboarding/Ten24</v>
          </cell>
        </row>
        <row r="435">
          <cell r="A435" t="str">
            <v>MortgageIntermediaryRelationsAPI</v>
          </cell>
          <cell r="B435" t="str">
            <v>Yes</v>
          </cell>
          <cell r="C435" t="str">
            <v>Yes</v>
          </cell>
          <cell r="D435" t="str">
            <v>Khadija Khottoul</v>
          </cell>
          <cell r="E435" t="str">
            <v>Jacques Schram</v>
          </cell>
          <cell r="F435" t="str">
            <v>Folkert van der Ploeg</v>
          </cell>
          <cell r="G435" t="str">
            <v>Matthieu Luijpen</v>
          </cell>
          <cell r="H435" t="str">
            <v>Agreement data</v>
          </cell>
          <cell r="I435" t="str">
            <v>Exchanged across domains</v>
          </cell>
          <cell r="K435" t="str">
            <v>ING Bank Netherlands - Bank</v>
          </cell>
          <cell r="L435" t="str">
            <v>Business Application</v>
          </cell>
          <cell r="M435" t="str">
            <v>Installed</v>
          </cell>
          <cell r="N435" t="str">
            <v>Operational</v>
          </cell>
          <cell r="O435" t="str">
            <v>Production</v>
          </cell>
          <cell r="P435" t="str">
            <v>be+nl/Mortgages NL/Origination/Phoenix</v>
          </cell>
        </row>
        <row r="436">
          <cell r="A436" t="str">
            <v>Missing_Savings</v>
          </cell>
          <cell r="B436" t="str">
            <v>No</v>
          </cell>
          <cell r="D436" t="str">
            <v>Wouter Kallenberg</v>
          </cell>
          <cell r="E436" t="str">
            <v>Annemieke Tromp</v>
          </cell>
          <cell r="J436" t="str">
            <v>Obsolete and to removed in CMDB</v>
          </cell>
          <cell r="K436" t="str">
            <v>ING Bank Netherlands - Bank</v>
          </cell>
          <cell r="L436" t="str">
            <v>Business Application</v>
          </cell>
          <cell r="M436" t="str">
            <v>Installed</v>
          </cell>
          <cell r="N436" t="str">
            <v>Operational</v>
          </cell>
          <cell r="O436" t="str">
            <v>Production</v>
          </cell>
          <cell r="P436" t="str">
            <v>be+nl/CRO NL/MRM/Office Tooling</v>
          </cell>
        </row>
        <row r="437">
          <cell r="A437" t="str">
            <v>MortgagesPrommise_[P]</v>
          </cell>
          <cell r="B437" t="str">
            <v>Yes</v>
          </cell>
          <cell r="C437" t="str">
            <v>Yes</v>
          </cell>
          <cell r="D437" t="str">
            <v>Khadija Khottoul</v>
          </cell>
          <cell r="E437" t="str">
            <v>Peter Kuijpers</v>
          </cell>
          <cell r="F437" t="str">
            <v>Folkert van der Ploeg</v>
          </cell>
          <cell r="G437" t="str">
            <v>Marcel de Ruiter</v>
          </cell>
          <cell r="H437" t="str">
            <v>Data derived by other data users</v>
          </cell>
          <cell r="I437" t="str">
            <v>Exchanged across domains</v>
          </cell>
          <cell r="J437" t="str">
            <v>Type could also be "reference data"</v>
          </cell>
          <cell r="K437" t="str">
            <v>ING Bank Netherlands - Bank</v>
          </cell>
          <cell r="L437" t="str">
            <v>Business Application</v>
          </cell>
          <cell r="M437" t="str">
            <v>Installed</v>
          </cell>
          <cell r="N437" t="str">
            <v>Operational</v>
          </cell>
          <cell r="O437" t="str">
            <v>Production</v>
          </cell>
          <cell r="P437" t="str">
            <v>be+nl/Mortgages NL/Independent/Triple A</v>
          </cell>
        </row>
        <row r="438">
          <cell r="A438" t="str">
            <v>mobAuthenticationAPI</v>
          </cell>
          <cell r="B438" t="str">
            <v>No</v>
          </cell>
          <cell r="D438" t="str">
            <v>Marcin Krzysztof Pakulnicki</v>
          </cell>
          <cell r="E438" t="str">
            <v>Tommy van de Zande</v>
          </cell>
          <cell r="K438" t="str">
            <v>ING Bank Netherlands - Bank</v>
          </cell>
          <cell r="L438" t="str">
            <v>Business Application</v>
          </cell>
          <cell r="M438" t="str">
            <v>Installed</v>
          </cell>
          <cell r="N438" t="str">
            <v>Operational</v>
          </cell>
          <cell r="O438" t="str">
            <v>Production</v>
          </cell>
          <cell r="P438" t="str">
            <v>be+nl/Omnichannel/Mobiel Bankieren</v>
          </cell>
        </row>
        <row r="439">
          <cell r="A439" t="str">
            <v>mobAuthorizationAPI</v>
          </cell>
          <cell r="B439" t="str">
            <v>No</v>
          </cell>
          <cell r="D439" t="str">
            <v>Marcin Krzysztof Pakulnicki</v>
          </cell>
          <cell r="E439" t="str">
            <v>Tommy van de Zande</v>
          </cell>
          <cell r="K439" t="str">
            <v>ING Bank Netherlands - Bank</v>
          </cell>
          <cell r="L439" t="str">
            <v>Business Application</v>
          </cell>
          <cell r="M439" t="str">
            <v>Installed</v>
          </cell>
          <cell r="N439" t="str">
            <v>Operational</v>
          </cell>
          <cell r="O439" t="str">
            <v>Production</v>
          </cell>
          <cell r="P439" t="str">
            <v>be+nl/Omnichannel/Mobiel Bankieren</v>
          </cell>
        </row>
        <row r="440">
          <cell r="A440" t="str">
            <v>mobCardsAPI</v>
          </cell>
          <cell r="B440" t="str">
            <v>No</v>
          </cell>
          <cell r="D440" t="str">
            <v>Marcin Krzysztof Pakulnicki</v>
          </cell>
          <cell r="E440" t="str">
            <v>Tommy van de Zande</v>
          </cell>
          <cell r="K440" t="str">
            <v>ING Bank Netherlands - Bank</v>
          </cell>
          <cell r="L440" t="str">
            <v>Business Application</v>
          </cell>
          <cell r="M440" t="str">
            <v>Installed</v>
          </cell>
          <cell r="N440" t="str">
            <v>Operational</v>
          </cell>
          <cell r="O440" t="str">
            <v>Production</v>
          </cell>
          <cell r="P440" t="str">
            <v>be+nl/Omnichannel/Mobiel Bankieren</v>
          </cell>
        </row>
        <row r="441">
          <cell r="A441" t="str">
            <v>mobConfigurationAPI</v>
          </cell>
          <cell r="B441" t="str">
            <v>No</v>
          </cell>
          <cell r="D441" t="str">
            <v>Marcin Krzysztof Pakulnicki</v>
          </cell>
          <cell r="E441" t="str">
            <v>Tommy van de Zande</v>
          </cell>
          <cell r="K441" t="str">
            <v>ING Bank Netherlands - Bank</v>
          </cell>
          <cell r="L441" t="str">
            <v>Business Application</v>
          </cell>
          <cell r="M441" t="str">
            <v>Installed</v>
          </cell>
          <cell r="N441" t="str">
            <v>Operational</v>
          </cell>
          <cell r="O441" t="str">
            <v>Production</v>
          </cell>
          <cell r="P441" t="str">
            <v>be+nl/Omnichannel/Mobiel Bankieren</v>
          </cell>
        </row>
        <row r="442">
          <cell r="A442" t="str">
            <v>Mobiel Bankieren - Android</v>
          </cell>
          <cell r="B442" t="str">
            <v>No</v>
          </cell>
          <cell r="D442" t="str">
            <v>Marcin Krzysztof Pakulnicki</v>
          </cell>
          <cell r="E442" t="str">
            <v>Tommy van de Zande</v>
          </cell>
          <cell r="K442" t="str">
            <v>ING Bank Netherlands - Bank</v>
          </cell>
          <cell r="L442" t="str">
            <v>Business Application</v>
          </cell>
          <cell r="M442" t="str">
            <v>Installed</v>
          </cell>
          <cell r="N442" t="str">
            <v>Operational</v>
          </cell>
          <cell r="O442" t="str">
            <v>Production</v>
          </cell>
          <cell r="P442" t="str">
            <v>be+nl/Omnichannel/Mobiel Bankieren</v>
          </cell>
        </row>
        <row r="443">
          <cell r="A443" t="str">
            <v>Mobiel Bankieren - iOS</v>
          </cell>
          <cell r="B443" t="str">
            <v>No</v>
          </cell>
          <cell r="D443" t="str">
            <v>Marcin Krzysztof Pakulnicki</v>
          </cell>
          <cell r="E443" t="str">
            <v>Tommy van de Zande</v>
          </cell>
          <cell r="K443" t="str">
            <v>ING Bank Netherlands - Bank</v>
          </cell>
          <cell r="L443" t="str">
            <v>Business Application</v>
          </cell>
          <cell r="M443" t="str">
            <v>Installed</v>
          </cell>
          <cell r="N443" t="str">
            <v>Operational</v>
          </cell>
          <cell r="O443" t="str">
            <v>Production</v>
          </cell>
          <cell r="P443" t="str">
            <v>be+nl/Omnichannel/Mobiel Bankieren</v>
          </cell>
        </row>
        <row r="444">
          <cell r="A444" t="str">
            <v>mobLoansAPI</v>
          </cell>
          <cell r="B444" t="str">
            <v>No</v>
          </cell>
          <cell r="D444" t="str">
            <v>Marcin Krzysztof Pakulnicki</v>
          </cell>
          <cell r="E444" t="str">
            <v>Tommy van de Zande</v>
          </cell>
          <cell r="K444" t="str">
            <v>ING Bank Netherlands - Bank</v>
          </cell>
          <cell r="L444" t="str">
            <v>Business Application</v>
          </cell>
          <cell r="M444" t="str">
            <v>Installed</v>
          </cell>
          <cell r="N444" t="str">
            <v>Operational</v>
          </cell>
          <cell r="O444" t="str">
            <v>Production</v>
          </cell>
          <cell r="P444" t="str">
            <v>be+nl/Omnichannel/Mobiel Bankieren</v>
          </cell>
        </row>
        <row r="445">
          <cell r="A445" t="str">
            <v>mobPaymentsAPI</v>
          </cell>
          <cell r="B445" t="str">
            <v>No</v>
          </cell>
          <cell r="D445" t="str">
            <v>Marcin Krzysztof Pakulnicki</v>
          </cell>
          <cell r="E445" t="str">
            <v>Tommy van de Zande</v>
          </cell>
          <cell r="K445" t="str">
            <v>ING Bank Netherlands - Bank</v>
          </cell>
          <cell r="L445" t="str">
            <v>Business Application</v>
          </cell>
          <cell r="M445" t="str">
            <v>Installed</v>
          </cell>
          <cell r="N445" t="str">
            <v>Operational</v>
          </cell>
          <cell r="O445" t="str">
            <v>Production</v>
          </cell>
          <cell r="P445" t="str">
            <v>be+nl/Omnichannel/Mobiel Bankieren</v>
          </cell>
        </row>
        <row r="446">
          <cell r="A446" t="str">
            <v>mobRegistrationAPI</v>
          </cell>
          <cell r="B446" t="str">
            <v>No</v>
          </cell>
          <cell r="D446" t="str">
            <v>Marcin Krzysztof Pakulnicki</v>
          </cell>
          <cell r="E446" t="str">
            <v>Tommy van de Zande</v>
          </cell>
          <cell r="K446" t="str">
            <v>ING Bank Netherlands - Bank</v>
          </cell>
          <cell r="L446" t="str">
            <v>Business Application</v>
          </cell>
          <cell r="M446" t="str">
            <v>Installed</v>
          </cell>
          <cell r="N446" t="str">
            <v>Operational</v>
          </cell>
          <cell r="O446" t="str">
            <v>Production</v>
          </cell>
          <cell r="P446" t="str">
            <v>be+nl/Omnichannel/Mobiel Bankieren</v>
          </cell>
        </row>
        <row r="447">
          <cell r="A447" t="str">
            <v>mobSavingsAPI</v>
          </cell>
          <cell r="B447" t="str">
            <v>No</v>
          </cell>
          <cell r="D447" t="str">
            <v>Marcin Krzysztof Pakulnicki</v>
          </cell>
          <cell r="E447" t="str">
            <v>Tommy van de Zande</v>
          </cell>
          <cell r="K447" t="str">
            <v>ING Bank Netherlands - Bank</v>
          </cell>
          <cell r="L447" t="str">
            <v>Business Application</v>
          </cell>
          <cell r="M447" t="str">
            <v>Installed</v>
          </cell>
          <cell r="N447" t="str">
            <v>Operational</v>
          </cell>
          <cell r="O447" t="str">
            <v>Production</v>
          </cell>
          <cell r="P447" t="str">
            <v>be+nl/Omnichannel/Mobiel Bankieren</v>
          </cell>
        </row>
        <row r="448">
          <cell r="A448" t="str">
            <v>mobSecurityProxy</v>
          </cell>
          <cell r="B448" t="str">
            <v>No</v>
          </cell>
          <cell r="D448" t="str">
            <v>Marcin Krzysztof Pakulnicki</v>
          </cell>
          <cell r="E448" t="str">
            <v>Tommy van de Zande</v>
          </cell>
          <cell r="K448" t="str">
            <v>ING Bank Netherlands - Bank</v>
          </cell>
          <cell r="L448" t="str">
            <v>Business Application</v>
          </cell>
          <cell r="M448" t="str">
            <v>Installed</v>
          </cell>
          <cell r="N448" t="str">
            <v>Operational</v>
          </cell>
          <cell r="O448" t="str">
            <v>Production</v>
          </cell>
          <cell r="P448" t="str">
            <v>be+nl/Omnichannel/Mobiel Bankieren</v>
          </cell>
        </row>
        <row r="449">
          <cell r="A449" t="str">
            <v>MOH_NII_Tool</v>
          </cell>
          <cell r="B449" t="str">
            <v>No</v>
          </cell>
          <cell r="C449" t="str">
            <v>No</v>
          </cell>
          <cell r="D449" t="str">
            <v>Vlad Kogan</v>
          </cell>
          <cell r="E449" t="str">
            <v>Annemieke Tromp</v>
          </cell>
          <cell r="F449" t="str">
            <v>Annemieke Tromp</v>
          </cell>
          <cell r="G449" t="str">
            <v>No formal Data Steward appointed yet after Mo Abarkan left the Tribe</v>
          </cell>
          <cell r="H449" t="str">
            <v>Data derived by Risk</v>
          </cell>
          <cell r="I449" t="str">
            <v>Kept in own tribe</v>
          </cell>
          <cell r="K449" t="str">
            <v>ING Bank Netherlands - Bank</v>
          </cell>
          <cell r="L449" t="str">
            <v>Business Application</v>
          </cell>
          <cell r="M449" t="str">
            <v>Installed</v>
          </cell>
          <cell r="N449" t="str">
            <v>Operational</v>
          </cell>
          <cell r="O449" t="str">
            <v>Production</v>
          </cell>
          <cell r="P449" t="str">
            <v>be+nl/CRO NL/MRM/Office Tooling</v>
          </cell>
        </row>
        <row r="450">
          <cell r="A450" t="str">
            <v>MOH_Templ</v>
          </cell>
          <cell r="B450" t="str">
            <v>No</v>
          </cell>
          <cell r="D450" t="str">
            <v>Vlad Kogan</v>
          </cell>
          <cell r="E450" t="str">
            <v>Annemieke Tromp</v>
          </cell>
          <cell r="J450" t="str">
            <v>Obsolete and to removed in CMDB</v>
          </cell>
          <cell r="K450" t="str">
            <v>ING Bank Netherlands - Bank</v>
          </cell>
          <cell r="L450" t="str">
            <v>Business Application</v>
          </cell>
          <cell r="M450" t="str">
            <v>Installed</v>
          </cell>
          <cell r="N450" t="str">
            <v>Operational</v>
          </cell>
          <cell r="O450" t="str">
            <v>Production</v>
          </cell>
          <cell r="P450" t="str">
            <v>be+nl/CRO NL/MRM/Office Tooling</v>
          </cell>
        </row>
        <row r="451">
          <cell r="A451" t="str">
            <v>MonitoringPortefeuille</v>
          </cell>
          <cell r="B451" t="str">
            <v>No</v>
          </cell>
          <cell r="C451" t="str">
            <v>No</v>
          </cell>
          <cell r="D451" t="str">
            <v>Adrian Leerink</v>
          </cell>
          <cell r="E451" t="str">
            <v>Marieke de Boer</v>
          </cell>
          <cell r="K451" t="str">
            <v>ING Bank Netherlands - Bank</v>
          </cell>
          <cell r="L451" t="str">
            <v>Business Application</v>
          </cell>
          <cell r="M451" t="str">
            <v>Installed</v>
          </cell>
          <cell r="N451" t="str">
            <v>Operational</v>
          </cell>
          <cell r="O451" t="str">
            <v>Production</v>
          </cell>
          <cell r="P451" t="str">
            <v>be+nl/CRO Domestic Bank Netherlands/Intensief Beheer/Office Tooling</v>
          </cell>
        </row>
        <row r="452">
          <cell r="A452" t="str">
            <v>NASA</v>
          </cell>
          <cell r="B452" t="str">
            <v>Yes</v>
          </cell>
          <cell r="C452" t="str">
            <v>Yes</v>
          </cell>
          <cell r="D452" t="str">
            <v>Khadija Khottoul</v>
          </cell>
          <cell r="E452" t="str">
            <v>Jacques Schram</v>
          </cell>
          <cell r="F452" t="str">
            <v>Folkert van der Ploeg</v>
          </cell>
          <cell r="G452" t="str">
            <v>Falco Vriesekoop</v>
          </cell>
          <cell r="H452" t="str">
            <v>Party data</v>
          </cell>
          <cell r="I452" t="str">
            <v>Exchanged across domains</v>
          </cell>
          <cell r="K452" t="str">
            <v>ING Bank Netherlands - Bank</v>
          </cell>
          <cell r="L452" t="str">
            <v>Business Application</v>
          </cell>
          <cell r="M452" t="str">
            <v>Installed</v>
          </cell>
          <cell r="N452" t="str">
            <v>Operational</v>
          </cell>
          <cell r="O452" t="str">
            <v>Production</v>
          </cell>
          <cell r="P452" t="str">
            <v>be+nl/Mortgages NL/Origination/AcceleratING</v>
          </cell>
        </row>
        <row r="453">
          <cell r="A453" t="str">
            <v>Price Tool Hypotheken</v>
          </cell>
          <cell r="B453" t="str">
            <v>Yes</v>
          </cell>
          <cell r="C453" t="str">
            <v>No</v>
          </cell>
          <cell r="D453" t="str">
            <v>Khadija Khottoul</v>
          </cell>
          <cell r="E453" t="str">
            <v>Jan Tijsterman</v>
          </cell>
          <cell r="F453" t="str">
            <v>Folkert van der Ploeg</v>
          </cell>
          <cell r="G453" t="str">
            <v>Michiel van Bergen</v>
          </cell>
          <cell r="H453" t="str">
            <v>Pricing data</v>
          </cell>
          <cell r="I453" t="str">
            <v>Transferred outside ING</v>
          </cell>
          <cell r="J453" t="str">
            <v xml:space="preserve">Contains all Mortgages interest rates (public data) </v>
          </cell>
          <cell r="K453" t="str">
            <v>ING Bank Netherlands - Bank</v>
          </cell>
          <cell r="L453" t="str">
            <v>Business Application</v>
          </cell>
          <cell r="M453" t="str">
            <v>Installed</v>
          </cell>
          <cell r="N453" t="str">
            <v>Operational</v>
          </cell>
          <cell r="O453" t="str">
            <v>Production</v>
          </cell>
          <cell r="P453" t="str">
            <v>be+nl/Mortgages NL/COE/EnterPrice</v>
          </cell>
        </row>
        <row r="454">
          <cell r="A454" t="str">
            <v>MortgageAuthorizationAPI</v>
          </cell>
          <cell r="B454" t="str">
            <v>No</v>
          </cell>
          <cell r="C454" t="str">
            <v>No</v>
          </cell>
          <cell r="D454" t="str">
            <v>Khadija Khottoul</v>
          </cell>
          <cell r="E454" t="str">
            <v>Marijn Janssen</v>
          </cell>
          <cell r="F454" t="str">
            <v>Folkert van der Ploeg</v>
          </cell>
          <cell r="G454" t="str">
            <v>Jonathan Torenburg</v>
          </cell>
          <cell r="H454" t="str">
            <v>Agreement data</v>
          </cell>
          <cell r="J454" t="str">
            <v>Will be decommissioned end of 2022</v>
          </cell>
          <cell r="K454" t="str">
            <v>ING Bank Netherlands - Bank</v>
          </cell>
          <cell r="L454" t="str">
            <v>Business Application</v>
          </cell>
          <cell r="M454" t="str">
            <v>Installed</v>
          </cell>
          <cell r="N454" t="str">
            <v>Operational</v>
          </cell>
          <cell r="O454" t="str">
            <v>Production</v>
          </cell>
          <cell r="P454" t="str">
            <v>be+nl/Mortgages NL/ILM/BoomeRRang Vikings/Vikings</v>
          </cell>
        </row>
        <row r="455">
          <cell r="A455" t="str">
            <v>MortgageConstructionDepositDeclarationAPI</v>
          </cell>
          <cell r="B455" t="str">
            <v>No</v>
          </cell>
          <cell r="C455" t="str">
            <v>No</v>
          </cell>
          <cell r="D455" t="str">
            <v>Khadija Khottoul</v>
          </cell>
          <cell r="E455" t="str">
            <v>Marijn Janssen</v>
          </cell>
          <cell r="F455" t="str">
            <v>Folkert van der Ploeg</v>
          </cell>
          <cell r="G455" t="str">
            <v>Charlotte Nicolaij</v>
          </cell>
          <cell r="H455" t="str">
            <v>Product data</v>
          </cell>
          <cell r="I455" t="str">
            <v>Kept in own tribe</v>
          </cell>
          <cell r="K455" t="str">
            <v>ING Bank Netherlands - Bank</v>
          </cell>
          <cell r="L455" t="str">
            <v>Business Application</v>
          </cell>
          <cell r="M455" t="str">
            <v>Installed</v>
          </cell>
          <cell r="N455" t="str">
            <v>Operational</v>
          </cell>
          <cell r="O455" t="str">
            <v>Production</v>
          </cell>
          <cell r="P455" t="str">
            <v>be+nl/Mortgages NL/Origination/Simplicity</v>
          </cell>
        </row>
        <row r="456">
          <cell r="A456" t="str">
            <v>MortgageDataFetcherAPI</v>
          </cell>
          <cell r="B456" t="str">
            <v>No</v>
          </cell>
          <cell r="C456" t="str">
            <v>No</v>
          </cell>
          <cell r="D456" t="str">
            <v>Khadija Khottoul</v>
          </cell>
          <cell r="E456" t="str">
            <v>Marijn Janssen</v>
          </cell>
          <cell r="F456" t="str">
            <v>Folkert van der Ploeg</v>
          </cell>
          <cell r="G456" t="str">
            <v>Edgar Kotte</v>
          </cell>
          <cell r="H456" t="str">
            <v>Product data</v>
          </cell>
          <cell r="I456" t="str">
            <v>Exchanged across domains</v>
          </cell>
          <cell r="J456" t="str">
            <v>Application is stateless, no data contained</v>
          </cell>
          <cell r="K456" t="str">
            <v>ING Bank Netherlands - Bank</v>
          </cell>
          <cell r="L456" t="str">
            <v>Business Application</v>
          </cell>
          <cell r="M456" t="str">
            <v>Installed</v>
          </cell>
          <cell r="N456" t="str">
            <v>Operational</v>
          </cell>
          <cell r="O456" t="str">
            <v>Production</v>
          </cell>
          <cell r="P456" t="str">
            <v>be+nl/Mortgages NL/ILM/Overview &amp; Insights/Sputnik</v>
          </cell>
        </row>
        <row r="457">
          <cell r="A457" t="str">
            <v>MortgageDueAmountsCalculatorAPI</v>
          </cell>
          <cell r="B457" t="str">
            <v>No</v>
          </cell>
          <cell r="C457" t="str">
            <v>No</v>
          </cell>
          <cell r="D457" t="str">
            <v>Khadija Khottoul</v>
          </cell>
          <cell r="E457" t="str">
            <v>Marijn Janssen</v>
          </cell>
          <cell r="F457" t="str">
            <v>Folkert van der Ploeg</v>
          </cell>
          <cell r="G457" t="str">
            <v>Richard Weeda</v>
          </cell>
          <cell r="H457" t="str">
            <v>Product data</v>
          </cell>
          <cell r="I457" t="str">
            <v>Kept in own tribe</v>
          </cell>
          <cell r="J457" t="str">
            <v>The Mortgage Due Amounts Calculator API helps to calculate the amounts to be paid at the next prolongation, remaining debt after a mutation and also to calculate saving balance for a particular mortgage / savings account.</v>
          </cell>
          <cell r="K457" t="str">
            <v>ING Bank Netherlands - Bank</v>
          </cell>
          <cell r="L457" t="str">
            <v>Business Application</v>
          </cell>
          <cell r="M457" t="str">
            <v>Installed</v>
          </cell>
          <cell r="N457" t="str">
            <v>Operational</v>
          </cell>
          <cell r="O457" t="str">
            <v>Production</v>
          </cell>
          <cell r="P457" t="str">
            <v>be+nl/Mortgages NL/ILM/Overview &amp; Insights/TRA-lala</v>
          </cell>
        </row>
        <row r="458">
          <cell r="A458" t="str">
            <v>MortgageExternalDataAggregator</v>
          </cell>
          <cell r="B458" t="str">
            <v>No</v>
          </cell>
          <cell r="C458" t="str">
            <v>Yes</v>
          </cell>
          <cell r="D458" t="str">
            <v>Khadija Khottoul</v>
          </cell>
          <cell r="E458" t="str">
            <v>Jacques Schram</v>
          </cell>
          <cell r="F458" t="str">
            <v>Folkert van der Ploeg</v>
          </cell>
          <cell r="G458" t="str">
            <v>Frans Muthert</v>
          </cell>
          <cell r="H458" t="str">
            <v>Party data</v>
          </cell>
          <cell r="I458" t="str">
            <v>Exchanged across domains</v>
          </cell>
          <cell r="J458" t="str">
            <v>Both party and product/agreement data are processed by MEDA</v>
          </cell>
          <cell r="K458" t="str">
            <v>ING Bank Netherlands - Bank</v>
          </cell>
          <cell r="L458" t="str">
            <v>Business Application</v>
          </cell>
          <cell r="M458" t="str">
            <v>Installed</v>
          </cell>
          <cell r="N458" t="str">
            <v>Operational</v>
          </cell>
          <cell r="O458" t="str">
            <v>Production</v>
          </cell>
          <cell r="P458" t="str">
            <v>be+nl/Mortgages NL/Origination/D'ArTagnAn</v>
          </cell>
        </row>
        <row r="459">
          <cell r="A459" t="str">
            <v>MortgageInquiryAPI</v>
          </cell>
          <cell r="B459" t="str">
            <v>No</v>
          </cell>
          <cell r="C459" t="str">
            <v>No</v>
          </cell>
          <cell r="D459" t="str">
            <v>Khadija Khottoul</v>
          </cell>
          <cell r="E459" t="str">
            <v>Marijn Janssen</v>
          </cell>
          <cell r="F459" t="str">
            <v>Folkert van der Ploeg</v>
          </cell>
          <cell r="G459" t="str">
            <v>Edgar Kotte</v>
          </cell>
          <cell r="H459" t="str">
            <v>Product data</v>
          </cell>
          <cell r="I459" t="str">
            <v>Exchanged across domains</v>
          </cell>
          <cell r="J459" t="str">
            <v>Applications are stateless, no data contained</v>
          </cell>
          <cell r="K459" t="str">
            <v>ING Bank Netherlands - Bank</v>
          </cell>
          <cell r="L459" t="str">
            <v>Business Application</v>
          </cell>
          <cell r="M459" t="str">
            <v>Installed</v>
          </cell>
          <cell r="N459" t="str">
            <v>Operational</v>
          </cell>
          <cell r="O459" t="str">
            <v>Production</v>
          </cell>
          <cell r="P459" t="str">
            <v>be+nl/Mortgages NL/ILM/Overview &amp; Insights/Sputnik</v>
          </cell>
        </row>
        <row r="460">
          <cell r="A460" t="str">
            <v>MortgageInstalmentChangeService</v>
          </cell>
          <cell r="B460" t="str">
            <v>No</v>
          </cell>
          <cell r="C460" t="str">
            <v>No</v>
          </cell>
          <cell r="D460" t="str">
            <v>Khadija Khottoul</v>
          </cell>
          <cell r="E460" t="str">
            <v>Marijn Janssen</v>
          </cell>
          <cell r="F460" t="str">
            <v>Folkert van der Ploeg</v>
          </cell>
          <cell r="G460" t="str">
            <v>Jonathan Torenburg</v>
          </cell>
          <cell r="H460" t="str">
            <v>Product data</v>
          </cell>
          <cell r="I460" t="str">
            <v>Exchanged across domains</v>
          </cell>
          <cell r="J460" t="str">
            <v>MING connected API without DB</v>
          </cell>
          <cell r="K460" t="str">
            <v>ING Bank Netherlands - Bank</v>
          </cell>
          <cell r="L460" t="str">
            <v>Business Application</v>
          </cell>
          <cell r="M460" t="str">
            <v>Installed</v>
          </cell>
          <cell r="N460" t="str">
            <v>Operational</v>
          </cell>
          <cell r="O460" t="str">
            <v>Production</v>
          </cell>
          <cell r="P460" t="str">
            <v>be+nl/Mortgages NL/ILM/Repayments/No Worries</v>
          </cell>
        </row>
        <row r="461">
          <cell r="A461" t="str">
            <v>WOEF</v>
          </cell>
          <cell r="B461" t="str">
            <v>Yes</v>
          </cell>
          <cell r="C461" t="str">
            <v>No</v>
          </cell>
          <cell r="D461" t="str">
            <v>Tim Kok</v>
          </cell>
          <cell r="E461" t="str">
            <v>Vincent Mahler</v>
          </cell>
          <cell r="F461" t="str">
            <v>Tim Kok</v>
          </cell>
          <cell r="G461" t="str">
            <v>Rob van Caspel</v>
          </cell>
          <cell r="H461" t="str">
            <v>Party data</v>
          </cell>
          <cell r="I461" t="str">
            <v>Kept in own tribe</v>
          </cell>
          <cell r="K461" t="str">
            <v>ING Bank Netherlands - Bank</v>
          </cell>
          <cell r="L461" t="str">
            <v>Business Application</v>
          </cell>
          <cell r="M461" t="str">
            <v>Installed</v>
          </cell>
          <cell r="N461" t="str">
            <v>Operational</v>
          </cell>
          <cell r="O461" t="str">
            <v>Production</v>
          </cell>
          <cell r="P461" t="str">
            <v>be+nl/mortgages NL/WU/Office Tooling</v>
          </cell>
        </row>
        <row r="462">
          <cell r="A462" t="str">
            <v>MortgageMaxLoanCalculatorAPI</v>
          </cell>
          <cell r="B462" t="str">
            <v>No</v>
          </cell>
          <cell r="C462" t="str">
            <v>No</v>
          </cell>
          <cell r="D462" t="str">
            <v>Khadija Khottoul</v>
          </cell>
          <cell r="E462" t="str">
            <v>Jan Tijsterman</v>
          </cell>
          <cell r="F462" t="str">
            <v>Folkert van der Ploeg</v>
          </cell>
          <cell r="G462" t="str">
            <v>Michiel van Bergen</v>
          </cell>
          <cell r="J462" t="str">
            <v>Application is stateless, no data contained</v>
          </cell>
          <cell r="K462" t="str">
            <v>ING Bank Netherlands - Bank</v>
          </cell>
          <cell r="L462" t="str">
            <v>Business Application</v>
          </cell>
          <cell r="M462" t="str">
            <v>Installed</v>
          </cell>
          <cell r="N462" t="str">
            <v>Operational</v>
          </cell>
          <cell r="O462" t="str">
            <v>Production</v>
          </cell>
          <cell r="P462" t="str">
            <v>be+nl/Mortgages NL/COE/EnterPrice</v>
          </cell>
        </row>
        <row r="463">
          <cell r="A463" t="str">
            <v>MortgageOverviewAPI</v>
          </cell>
          <cell r="B463" t="str">
            <v>No</v>
          </cell>
          <cell r="C463" t="str">
            <v>No</v>
          </cell>
          <cell r="D463" t="str">
            <v>Khadija Khottoul</v>
          </cell>
          <cell r="E463" t="str">
            <v>Marijn Janssen</v>
          </cell>
          <cell r="F463" t="str">
            <v>Folkert van der Ploeg</v>
          </cell>
          <cell r="G463" t="str">
            <v>Edgar Kotte</v>
          </cell>
          <cell r="H463" t="str">
            <v>Product data</v>
          </cell>
          <cell r="I463" t="str">
            <v>Kept in own tribe</v>
          </cell>
          <cell r="K463" t="str">
            <v>ING Bank Netherlands - Bank</v>
          </cell>
          <cell r="L463" t="str">
            <v>Business Application</v>
          </cell>
          <cell r="M463" t="str">
            <v>Installed</v>
          </cell>
          <cell r="N463" t="str">
            <v>Operational</v>
          </cell>
          <cell r="O463" t="str">
            <v>Production</v>
          </cell>
          <cell r="P463" t="str">
            <v>be+nl/Mortgages NL/ILM/Overview &amp; Insights/Sputnik</v>
          </cell>
        </row>
        <row r="464">
          <cell r="A464" t="str">
            <v>MortgageRepaymentNLAPI</v>
          </cell>
          <cell r="B464" t="str">
            <v>No</v>
          </cell>
          <cell r="C464" t="str">
            <v>No</v>
          </cell>
          <cell r="D464" t="str">
            <v>Khadija Khottoul</v>
          </cell>
          <cell r="E464" t="str">
            <v>Marijn Janssen</v>
          </cell>
          <cell r="F464" t="str">
            <v>Folkert van der Ploeg</v>
          </cell>
          <cell r="G464" t="str">
            <v>Richard Weeda</v>
          </cell>
          <cell r="H464" t="str">
            <v>Product data</v>
          </cell>
          <cell r="I464" t="str">
            <v>Exchanged across domains</v>
          </cell>
          <cell r="J464" t="str">
            <v>MING connected API without DB</v>
          </cell>
          <cell r="K464" t="str">
            <v>ING Bank Netherlands - Bank</v>
          </cell>
          <cell r="L464" t="str">
            <v>Business Application</v>
          </cell>
          <cell r="M464" t="str">
            <v>Installed</v>
          </cell>
          <cell r="N464" t="str">
            <v>Operational</v>
          </cell>
          <cell r="O464" t="str">
            <v>Production</v>
          </cell>
          <cell r="P464" t="str">
            <v>be+nl/Mortgages NL/ILM/Repayments/No Worries</v>
          </cell>
        </row>
        <row r="465">
          <cell r="A465" t="str">
            <v>MortgagesCalculatorBox_P</v>
          </cell>
          <cell r="B465" t="str">
            <v>No</v>
          </cell>
          <cell r="C465" t="str">
            <v>No</v>
          </cell>
          <cell r="D465" t="str">
            <v>Khadija Khottoul</v>
          </cell>
          <cell r="E465" t="str">
            <v>Jan Tijsterman</v>
          </cell>
          <cell r="F465" t="str">
            <v>Folkert van der Ploeg</v>
          </cell>
          <cell r="G465" t="str">
            <v>Michiel van Bergen</v>
          </cell>
          <cell r="J465" t="str">
            <v>Applications are stateless, no data contained</v>
          </cell>
          <cell r="K465" t="str">
            <v>ING Bank Netherlands - Bank</v>
          </cell>
          <cell r="L465" t="str">
            <v>Business Application</v>
          </cell>
          <cell r="M465" t="str">
            <v>Installed</v>
          </cell>
          <cell r="N465" t="str">
            <v>Operational</v>
          </cell>
          <cell r="O465" t="str">
            <v>Production</v>
          </cell>
          <cell r="P465" t="str">
            <v>be+nl/Mortgages NL/COE/EnterPrice</v>
          </cell>
        </row>
        <row r="466">
          <cell r="A466" t="str">
            <v>MortgagesIAM</v>
          </cell>
          <cell r="B466" t="str">
            <v>No</v>
          </cell>
          <cell r="C466" t="str">
            <v>Yes</v>
          </cell>
          <cell r="D466" t="str">
            <v>Khadija Khottoul</v>
          </cell>
          <cell r="E466" t="str">
            <v>Marijn Janssen</v>
          </cell>
          <cell r="F466" t="str">
            <v>Folkert van der Ploeg</v>
          </cell>
          <cell r="G466" t="str">
            <v>Edgar Kotte</v>
          </cell>
          <cell r="H466" t="str">
            <v>Product data</v>
          </cell>
          <cell r="I466" t="str">
            <v>Kept in own tribe</v>
          </cell>
          <cell r="K466" t="str">
            <v>ING Bank Netherlands - Bank</v>
          </cell>
          <cell r="L466" t="str">
            <v>Business Application</v>
          </cell>
          <cell r="M466" t="str">
            <v>Installed</v>
          </cell>
          <cell r="N466" t="str">
            <v>Operational</v>
          </cell>
          <cell r="O466" t="str">
            <v>Production</v>
          </cell>
          <cell r="P466" t="str">
            <v>be+nl/Mortgages NL/ILM/Overview &amp; Insights/Sputnik</v>
          </cell>
        </row>
        <row r="467">
          <cell r="A467" t="str">
            <v>MortgagesInterestComponents</v>
          </cell>
          <cell r="B467" t="str">
            <v>No</v>
          </cell>
          <cell r="C467" t="str">
            <v>No</v>
          </cell>
          <cell r="D467" t="str">
            <v>Khadija Khottoul</v>
          </cell>
          <cell r="E467" t="str">
            <v>Marijn Janssen</v>
          </cell>
          <cell r="F467" t="str">
            <v>Folkert van der Ploeg</v>
          </cell>
          <cell r="G467" t="str">
            <v>Richard Weeda</v>
          </cell>
          <cell r="H467" t="str">
            <v>Product data</v>
          </cell>
          <cell r="I467" t="str">
            <v>Kept in own tribe</v>
          </cell>
          <cell r="K467" t="str">
            <v>ING Bank Netherlands - Bank</v>
          </cell>
          <cell r="L467" t="str">
            <v>Business Application</v>
          </cell>
          <cell r="M467" t="str">
            <v>Installed</v>
          </cell>
          <cell r="N467" t="str">
            <v>Operational</v>
          </cell>
          <cell r="O467" t="str">
            <v>Production</v>
          </cell>
          <cell r="P467" t="str">
            <v>be+nl/Mortgages NL/ILM/Overview &amp; Insights/TRA-lala</v>
          </cell>
        </row>
        <row r="468">
          <cell r="A468" t="str">
            <v>WU Spirit</v>
          </cell>
          <cell r="B468" t="str">
            <v>Yes</v>
          </cell>
          <cell r="C468" t="str">
            <v>Yes</v>
          </cell>
          <cell r="D468" t="str">
            <v>Khadija Khottoul</v>
          </cell>
          <cell r="E468" t="str">
            <v>Vincent Mahler</v>
          </cell>
          <cell r="F468" t="str">
            <v>Vincent Mahler</v>
          </cell>
          <cell r="G468" t="str">
            <v>Robert de Horde</v>
          </cell>
          <cell r="H468" t="str">
            <v>Product data</v>
          </cell>
          <cell r="I468" t="str">
            <v>Exchanged across domains</v>
          </cell>
          <cell r="K468" t="str">
            <v>ING Bank Netherlands - Bank</v>
          </cell>
          <cell r="L468" t="str">
            <v>Business Application</v>
          </cell>
          <cell r="M468" t="str">
            <v>Installed</v>
          </cell>
          <cell r="N468" t="str">
            <v>Operational</v>
          </cell>
          <cell r="O468" t="str">
            <v>Production</v>
          </cell>
          <cell r="P468" t="str">
            <v>be+nl/Mortgages NL/WU/IT-Fire</v>
          </cell>
        </row>
        <row r="469">
          <cell r="A469" t="str">
            <v>MoveMoneyExperienceAPI</v>
          </cell>
          <cell r="B469" t="str">
            <v>No</v>
          </cell>
          <cell r="C469" t="str">
            <v>No</v>
          </cell>
          <cell r="D469" t="str">
            <v>Rik-Jan van Bree</v>
          </cell>
          <cell r="E469" t="str">
            <v>Maarten van Gessel</v>
          </cell>
          <cell r="F469" t="str">
            <v>Narjiss Aydoun</v>
          </cell>
          <cell r="G469" t="str">
            <v>Hans Krak</v>
          </cell>
          <cell r="K469" t="str">
            <v>ING Bank Netherlands - Bank</v>
          </cell>
          <cell r="L469" t="str">
            <v>Business Application</v>
          </cell>
          <cell r="M469" t="str">
            <v>Installed</v>
          </cell>
          <cell r="N469" t="str">
            <v>Operational</v>
          </cell>
          <cell r="O469" t="str">
            <v>Production</v>
          </cell>
          <cell r="P469" t="str">
            <v>be+nl/Payments NL/Products/Crafty Unicorns</v>
          </cell>
        </row>
        <row r="470">
          <cell r="A470" t="str">
            <v>WUB_Adviestool</v>
          </cell>
          <cell r="B470" t="str">
            <v>Yes</v>
          </cell>
          <cell r="C470" t="str">
            <v>No</v>
          </cell>
          <cell r="D470" t="str">
            <v>Tim Kok</v>
          </cell>
          <cell r="E470" t="str">
            <v>Vincent Mahler</v>
          </cell>
          <cell r="F470" t="str">
            <v>Tim Kok</v>
          </cell>
          <cell r="G470" t="str">
            <v>Suzanne van Londen</v>
          </cell>
          <cell r="H470" t="str">
            <v>Reference data</v>
          </cell>
          <cell r="I470" t="str">
            <v>Kept in own tribe</v>
          </cell>
          <cell r="K470" t="str">
            <v>ING Bank Netherlands - Bank</v>
          </cell>
          <cell r="L470" t="str">
            <v>Business Application</v>
          </cell>
          <cell r="M470" t="str">
            <v>Installed</v>
          </cell>
          <cell r="N470" t="str">
            <v>Operational</v>
          </cell>
          <cell r="O470" t="str">
            <v>Production</v>
          </cell>
          <cell r="P470" t="str">
            <v>be+nl/mortgages NL/WU/Office Tooling</v>
          </cell>
        </row>
        <row r="471">
          <cell r="A471" t="str">
            <v>Mysteryshop</v>
          </cell>
          <cell r="B471" t="str">
            <v>No</v>
          </cell>
          <cell r="C471" t="str">
            <v>No</v>
          </cell>
          <cell r="D471" t="str">
            <v>Stef Rigaux</v>
          </cell>
          <cell r="E471" t="str">
            <v>Wim Heinstra</v>
          </cell>
          <cell r="F471" t="str">
            <v>Wim Heinstra</v>
          </cell>
          <cell r="G471" t="str">
            <v>Luuk Schouten</v>
          </cell>
          <cell r="H471" t="str">
            <v>Product data</v>
          </cell>
          <cell r="I471" t="str">
            <v>Kept in own tribe</v>
          </cell>
          <cell r="K471" t="str">
            <v>ING Bank Netherlands - Bank</v>
          </cell>
          <cell r="L471" t="str">
            <v>Business Application</v>
          </cell>
          <cell r="M471" t="str">
            <v>Installed</v>
          </cell>
          <cell r="N471" t="str">
            <v>Operational</v>
          </cell>
          <cell r="O471" t="str">
            <v>Production</v>
          </cell>
          <cell r="P471" t="str">
            <v>be+nl/Branches NL/IT Boys</v>
          </cell>
        </row>
        <row r="472">
          <cell r="A472" t="str">
            <v>WUB_CAM-tooling</v>
          </cell>
          <cell r="B472" t="str">
            <v>Yes</v>
          </cell>
          <cell r="C472" t="str">
            <v>No</v>
          </cell>
          <cell r="D472" t="str">
            <v>Tim Kok</v>
          </cell>
          <cell r="E472" t="str">
            <v>Vincent Mahler</v>
          </cell>
          <cell r="F472" t="str">
            <v>Tim Kok</v>
          </cell>
          <cell r="G472" t="str">
            <v>Daan Grool</v>
          </cell>
          <cell r="H472" t="str">
            <v>Transaction data</v>
          </cell>
          <cell r="I472" t="str">
            <v>Kept in own tribe</v>
          </cell>
          <cell r="K472" t="str">
            <v>ING Bank Netherlands - Bank</v>
          </cell>
          <cell r="L472" t="str">
            <v>Business Application</v>
          </cell>
          <cell r="M472" t="str">
            <v>Installed</v>
          </cell>
          <cell r="N472" t="str">
            <v>Operational</v>
          </cell>
          <cell r="O472" t="str">
            <v>Production</v>
          </cell>
          <cell r="P472" t="str">
            <v>be+nl/mortgages NL/WU/Office Tooling</v>
          </cell>
        </row>
        <row r="473">
          <cell r="A473" t="str">
            <v>Newsroom</v>
          </cell>
          <cell r="B473" t="str">
            <v>No</v>
          </cell>
          <cell r="C473" t="str">
            <v>No</v>
          </cell>
          <cell r="D473" t="str">
            <v>Jordy van der Vliet</v>
          </cell>
          <cell r="E473" t="str">
            <v>Harold Reusken</v>
          </cell>
          <cell r="H473" t="str">
            <v>Party data</v>
          </cell>
          <cell r="I473" t="str">
            <v>Kept in own tribe</v>
          </cell>
          <cell r="K473" t="str">
            <v>ING Bank Netherlands - Bank</v>
          </cell>
          <cell r="L473" t="str">
            <v>Business Application</v>
          </cell>
          <cell r="M473" t="str">
            <v>Installed</v>
          </cell>
          <cell r="N473" t="str">
            <v>Operational</v>
          </cell>
          <cell r="O473" t="str">
            <v>Production</v>
          </cell>
          <cell r="P473" t="str">
            <v>be+nl/CoE Communications and brand exp/Campagne Team NL</v>
          </cell>
        </row>
        <row r="474">
          <cell r="A474" t="str">
            <v>NII_Floater</v>
          </cell>
          <cell r="B474" t="str">
            <v>No</v>
          </cell>
          <cell r="D474" t="str">
            <v>Vlad Kogan</v>
          </cell>
          <cell r="E474" t="str">
            <v>Annemieke Tromp</v>
          </cell>
          <cell r="J474" t="str">
            <v>Obsolete and to removed in CMDB</v>
          </cell>
          <cell r="K474" t="str">
            <v>ING Bank Netherlands - Bank</v>
          </cell>
          <cell r="L474" t="str">
            <v>Business Application</v>
          </cell>
          <cell r="M474" t="str">
            <v>Installed</v>
          </cell>
          <cell r="N474" t="str">
            <v>Operational</v>
          </cell>
          <cell r="O474" t="str">
            <v>Production</v>
          </cell>
          <cell r="P474" t="str">
            <v>be+nl/CRO NL/MRM/Office Tooling</v>
          </cell>
        </row>
        <row r="475">
          <cell r="A475" t="str">
            <v>NL_AccountBalances</v>
          </cell>
          <cell r="B475" t="str">
            <v>No</v>
          </cell>
          <cell r="C475" t="str">
            <v>No</v>
          </cell>
          <cell r="D475" t="str">
            <v>Sijmen de Waart</v>
          </cell>
          <cell r="E475" t="str">
            <v>Chiel Keijzer</v>
          </cell>
          <cell r="F475" t="str">
            <v>Chiel Keijzer</v>
          </cell>
          <cell r="G475" t="str">
            <v>nvt</v>
          </cell>
          <cell r="H475" t="str">
            <v>Transaction data</v>
          </cell>
          <cell r="I475" t="str">
            <v>Kept in own tribe</v>
          </cell>
          <cell r="J475" t="str">
            <v>Please delete this item, is no asset</v>
          </cell>
          <cell r="K475" t="str">
            <v>ING Bank Netherlands - Bank</v>
          </cell>
          <cell r="L475" t="str">
            <v>Business Application</v>
          </cell>
          <cell r="M475" t="str">
            <v>Installed</v>
          </cell>
          <cell r="N475" t="str">
            <v>Operational</v>
          </cell>
          <cell r="O475" t="str">
            <v>Production</v>
          </cell>
          <cell r="P475" t="str">
            <v>be+nl/Payments/Office Tooling</v>
          </cell>
        </row>
        <row r="476">
          <cell r="A476" t="str">
            <v>NoodProcedure</v>
          </cell>
          <cell r="B476" t="str">
            <v>No</v>
          </cell>
          <cell r="C476" t="str">
            <v>No</v>
          </cell>
          <cell r="D476" t="str">
            <v>Pieter van Valenberg</v>
          </cell>
          <cell r="E476" t="str">
            <v>Nick van Boven</v>
          </cell>
          <cell r="H476" t="str">
            <v>Product data</v>
          </cell>
          <cell r="I476" t="str">
            <v>Kept in own tribe</v>
          </cell>
          <cell r="J476" t="str">
            <v>Not an application, only a flat excel with macro</v>
          </cell>
          <cell r="K476" t="str">
            <v>ING Bank Netherlands - Bank</v>
          </cell>
          <cell r="L476" t="str">
            <v>Business Application</v>
          </cell>
          <cell r="M476" t="str">
            <v>Installed</v>
          </cell>
          <cell r="N476" t="str">
            <v>Operational</v>
          </cell>
          <cell r="O476" t="str">
            <v>Production</v>
          </cell>
          <cell r="P476" t="str">
            <v>be+nl/Investments/Operational Journeys &amp; Ordering/EP Transaction Management</v>
          </cell>
        </row>
        <row r="477">
          <cell r="A477" t="str">
            <v>WUB_Personeelshypotheken</v>
          </cell>
          <cell r="B477" t="str">
            <v>Yes</v>
          </cell>
          <cell r="C477" t="str">
            <v>No</v>
          </cell>
          <cell r="D477" t="str">
            <v>Tim Kok</v>
          </cell>
          <cell r="E477" t="str">
            <v>Vincent Mahler</v>
          </cell>
          <cell r="F477" t="str">
            <v>Tim Kok</v>
          </cell>
          <cell r="G477" t="str">
            <v>Rob van Caspel</v>
          </cell>
          <cell r="H477" t="str">
            <v>Agreement data</v>
          </cell>
          <cell r="I477" t="str">
            <v>Kept in own tribe</v>
          </cell>
          <cell r="K477" t="str">
            <v>ING Bank Netherlands - Bank</v>
          </cell>
          <cell r="L477" t="str">
            <v>Business Application</v>
          </cell>
          <cell r="M477" t="str">
            <v>Installed</v>
          </cell>
          <cell r="N477" t="str">
            <v>Operational</v>
          </cell>
          <cell r="O477" t="str">
            <v>Production</v>
          </cell>
          <cell r="P477" t="str">
            <v>be+nl/mortgages NL/WU/Office Tooling</v>
          </cell>
        </row>
        <row r="478">
          <cell r="A478" t="str">
            <v>WUB_Verlengen_AFV</v>
          </cell>
          <cell r="B478" t="str">
            <v>Yes</v>
          </cell>
          <cell r="C478" t="str">
            <v>No</v>
          </cell>
          <cell r="D478" t="str">
            <v>Tim Kok</v>
          </cell>
          <cell r="E478" t="str">
            <v>Vincent Mahler</v>
          </cell>
          <cell r="F478" t="str">
            <v>Tim Kok</v>
          </cell>
          <cell r="G478" t="str">
            <v>Suzanne van Londen</v>
          </cell>
          <cell r="H478" t="str">
            <v>Reference data</v>
          </cell>
          <cell r="I478" t="str">
            <v>Kept in own tribe</v>
          </cell>
          <cell r="K478" t="str">
            <v>ING Bank Netherlands - Bank</v>
          </cell>
          <cell r="L478" t="str">
            <v>Business Application</v>
          </cell>
          <cell r="M478" t="str">
            <v>Installed</v>
          </cell>
          <cell r="N478" t="str">
            <v>Operational</v>
          </cell>
          <cell r="O478" t="str">
            <v>Production</v>
          </cell>
          <cell r="P478" t="str">
            <v>be+nl/mortgages NL/WU/Office Tooling</v>
          </cell>
        </row>
        <row r="479">
          <cell r="A479" t="str">
            <v>AgreementPreferencesAPI</v>
          </cell>
          <cell r="B479" t="str">
            <v>Yes</v>
          </cell>
          <cell r="C479" t="str">
            <v>No</v>
          </cell>
          <cell r="D479" t="str">
            <v>Steven Frieswijk</v>
          </cell>
          <cell r="E479" t="str">
            <v>Tommy van de Zande</v>
          </cell>
          <cell r="F479" t="str">
            <v>Tommy van de Zande</v>
          </cell>
          <cell r="G479" t="str">
            <v>Tommy van de Zande</v>
          </cell>
          <cell r="H479" t="str">
            <v>Agreement data</v>
          </cell>
          <cell r="I479" t="str">
            <v>Kept in own tribe</v>
          </cell>
          <cell r="J479" t="str">
            <v>Aliasses for agreements are stored</v>
          </cell>
          <cell r="K479" t="str">
            <v>ING Bank Netherlands - Bank</v>
          </cell>
          <cell r="L479" t="str">
            <v>Business Application</v>
          </cell>
          <cell r="M479" t="str">
            <v>Installed</v>
          </cell>
          <cell r="N479" t="str">
            <v>Operational</v>
          </cell>
          <cell r="O479" t="str">
            <v>Production</v>
          </cell>
          <cell r="P479" t="str">
            <v>be+nl/Omnichannel/Mobiel Bankieren</v>
          </cell>
        </row>
        <row r="480">
          <cell r="A480" t="str">
            <v>OchapiRTK</v>
          </cell>
          <cell r="B480" t="str">
            <v>No</v>
          </cell>
          <cell r="C480" t="str">
            <v>No</v>
          </cell>
          <cell r="D480" t="str">
            <v>Steven Frieswijk</v>
          </cell>
          <cell r="E480" t="str">
            <v>Rogier Festen</v>
          </cell>
          <cell r="F480" t="str">
            <v>na</v>
          </cell>
          <cell r="G480" t="str">
            <v>na</v>
          </cell>
          <cell r="H480" t="str">
            <v>Reference data</v>
          </cell>
          <cell r="I480" t="str">
            <v>Exchanged across domains</v>
          </cell>
          <cell r="J480" t="str">
            <v>Only metrics data from prometheus pods</v>
          </cell>
          <cell r="K480" t="str">
            <v>ING Bank Netherlands - Bank</v>
          </cell>
          <cell r="L480" t="str">
            <v>Business Application</v>
          </cell>
          <cell r="M480" t="str">
            <v>Installed</v>
          </cell>
          <cell r="N480" t="str">
            <v>Operational</v>
          </cell>
          <cell r="O480" t="str">
            <v>Production</v>
          </cell>
          <cell r="P480" t="str">
            <v>be+nl/Omnichannel/Mobiel Bankieren</v>
          </cell>
        </row>
        <row r="481">
          <cell r="A481" t="str">
            <v>OnboardingIndividualOrchestrationAPI</v>
          </cell>
          <cell r="B481" t="str">
            <v>No</v>
          </cell>
          <cell r="D481" t="str">
            <v>Jos Klompe</v>
          </cell>
          <cell r="E481" t="str">
            <v>Hans Overeem</v>
          </cell>
          <cell r="F481" t="str">
            <v>Hans Overeem</v>
          </cell>
          <cell r="G481" t="str">
            <v>GJ Reinders</v>
          </cell>
          <cell r="K481" t="str">
            <v>ING Bank Netherlands - Bank</v>
          </cell>
          <cell r="L481" t="str">
            <v>Business Application</v>
          </cell>
          <cell r="M481" t="str">
            <v>Installed</v>
          </cell>
          <cell r="N481" t="str">
            <v>Operational</v>
          </cell>
          <cell r="O481" t="str">
            <v>Production</v>
          </cell>
          <cell r="P481" t="str">
            <v xml:space="preserve">be+nl/Daily Banking Digital First NL/O&amp;A/Mobile Onboarding/Galliërs Mobile </v>
          </cell>
        </row>
        <row r="482">
          <cell r="A482" t="str">
            <v>Onderhanden_Werken</v>
          </cell>
          <cell r="B482" t="str">
            <v>No</v>
          </cell>
          <cell r="C482" t="str">
            <v>No</v>
          </cell>
          <cell r="D482" t="str">
            <v>Feitze Vogel</v>
          </cell>
          <cell r="E482" t="str">
            <v>Harm Jongedijk</v>
          </cell>
          <cell r="I482" t="str">
            <v>Kept in own tribe</v>
          </cell>
          <cell r="K482" t="str">
            <v>ING Bank Netherlands - Bank</v>
          </cell>
          <cell r="L482" t="str">
            <v>Business Application</v>
          </cell>
          <cell r="M482" t="str">
            <v>Installed</v>
          </cell>
          <cell r="N482" t="str">
            <v>Operational</v>
          </cell>
          <cell r="O482" t="str">
            <v>Production</v>
          </cell>
          <cell r="P482" t="str">
            <v>be+nl/Asset Based Finance/Office tooling</v>
          </cell>
        </row>
        <row r="483">
          <cell r="A483" t="str">
            <v>OneAppAlertAPI</v>
          </cell>
          <cell r="B483" t="str">
            <v>No</v>
          </cell>
          <cell r="D483" t="str">
            <v>Marcin Krzysztof Pakulnicki</v>
          </cell>
          <cell r="E483" t="str">
            <v>Tommy van de Zande</v>
          </cell>
          <cell r="K483" t="str">
            <v>ING Bank Netherlands - Bank</v>
          </cell>
          <cell r="L483" t="str">
            <v>Business Application</v>
          </cell>
          <cell r="M483" t="str">
            <v>Installed</v>
          </cell>
          <cell r="N483" t="str">
            <v>Operational</v>
          </cell>
          <cell r="O483" t="str">
            <v>Production</v>
          </cell>
          <cell r="P483" t="str">
            <v>be+nl/Omnichannel/Mobiel Bankieren</v>
          </cell>
        </row>
        <row r="484">
          <cell r="A484" t="str">
            <v>OneAppFeatureToggleAPI</v>
          </cell>
          <cell r="B484" t="str">
            <v>No</v>
          </cell>
          <cell r="D484" t="str">
            <v>Steven Frieswijk</v>
          </cell>
          <cell r="E484" t="str">
            <v>Tommy van de Zande</v>
          </cell>
          <cell r="K484" t="str">
            <v>ING Bank Netherlands - Bank</v>
          </cell>
          <cell r="L484" t="str">
            <v>Business Application</v>
          </cell>
          <cell r="M484" t="str">
            <v>Installed</v>
          </cell>
          <cell r="N484" t="str">
            <v>Operational</v>
          </cell>
          <cell r="O484" t="str">
            <v>Production</v>
          </cell>
          <cell r="P484" t="str">
            <v>be+nl/Omnichannel/Mobiel Bankieren</v>
          </cell>
        </row>
        <row r="485">
          <cell r="A485" t="str">
            <v>OnePamToCorebank</v>
          </cell>
          <cell r="B485" t="str">
            <v>No</v>
          </cell>
          <cell r="D485" t="str">
            <v>Guido Smit</v>
          </cell>
          <cell r="E485" t="str">
            <v>Jeroen Losekoot</v>
          </cell>
          <cell r="F485" t="str">
            <v>Jeroen Losekoot</v>
          </cell>
          <cell r="G485" t="str">
            <v>GJ Reinders</v>
          </cell>
          <cell r="K485" t="str">
            <v>ING Bank Netherlands - Bank</v>
          </cell>
          <cell r="L485" t="str">
            <v>Business Application</v>
          </cell>
          <cell r="M485" t="str">
            <v>Installed</v>
          </cell>
          <cell r="N485" t="str">
            <v>Operational</v>
          </cell>
          <cell r="O485" t="str">
            <v>Production</v>
          </cell>
          <cell r="P485" t="str">
            <v>be+nl/Daily Banking Digital First NL/Platform &amp; Enablers/Hopps</v>
          </cell>
        </row>
        <row r="486">
          <cell r="A486" t="str">
            <v>OPAL - Goal-Based Planning</v>
          </cell>
          <cell r="B486" t="str">
            <v>No</v>
          </cell>
          <cell r="C486" t="str">
            <v>no</v>
          </cell>
          <cell r="D486" t="str">
            <v>Klaas Jan Wieringa</v>
          </cell>
          <cell r="E486" t="str">
            <v>Nick van Boven</v>
          </cell>
          <cell r="F486" t="str">
            <v>Katja Kok</v>
          </cell>
          <cell r="H486" t="str">
            <v>Party data</v>
          </cell>
          <cell r="I486" t="str">
            <v>Kept in own tribe</v>
          </cell>
          <cell r="J486" t="str">
            <v>External application</v>
          </cell>
          <cell r="K486" t="str">
            <v>ING Bank Netherlands - Bank</v>
          </cell>
          <cell r="L486" t="str">
            <v>Business Application</v>
          </cell>
          <cell r="M486" t="str">
            <v>Installed</v>
          </cell>
          <cell r="N486" t="str">
            <v>Operational</v>
          </cell>
          <cell r="O486" t="str">
            <v>Production</v>
          </cell>
          <cell r="P486" t="str">
            <v>be+nl/Investments/Operational Journeys &amp; Ordering/DevOps_Cloud</v>
          </cell>
        </row>
        <row r="487">
          <cell r="A487" t="str">
            <v>OpenBusinessCurrentAccount</v>
          </cell>
          <cell r="B487" t="str">
            <v>No</v>
          </cell>
          <cell r="D487" t="str">
            <v>Guido Smit</v>
          </cell>
          <cell r="E487" t="str">
            <v>Hans Overeem</v>
          </cell>
          <cell r="F487" t="str">
            <v>Hans Overeem</v>
          </cell>
          <cell r="G487" t="str">
            <v>GJ Reinders</v>
          </cell>
          <cell r="K487" t="str">
            <v>ING Bank Netherlands - Bank</v>
          </cell>
          <cell r="L487" t="str">
            <v>Business Application</v>
          </cell>
          <cell r="M487" t="str">
            <v>Installed</v>
          </cell>
          <cell r="N487" t="str">
            <v>Operational</v>
          </cell>
          <cell r="O487" t="str">
            <v>Production</v>
          </cell>
          <cell r="P487" t="str">
            <v>be+nl/Daily Banking Digital First NL/Business Journeys/Genesis</v>
          </cell>
        </row>
        <row r="488">
          <cell r="A488" t="str">
            <v>Operational-ToolING-PRD</v>
          </cell>
          <cell r="B488" t="str">
            <v>No</v>
          </cell>
          <cell r="D488" t="str">
            <v>Guido Smit</v>
          </cell>
          <cell r="E488" t="str">
            <v>Hans Overeem</v>
          </cell>
          <cell r="F488" t="str">
            <v>Hans Overeem</v>
          </cell>
          <cell r="G488" t="str">
            <v>GJ Reinders</v>
          </cell>
          <cell r="K488" t="str">
            <v>ING Bank Netherlands - Bank</v>
          </cell>
          <cell r="L488" t="str">
            <v>Business Application</v>
          </cell>
          <cell r="M488" t="str">
            <v>Installed</v>
          </cell>
          <cell r="N488" t="str">
            <v>Operational</v>
          </cell>
          <cell r="O488" t="str">
            <v>Production</v>
          </cell>
          <cell r="P488" t="str">
            <v>be+nl/Daily Banking Digital First NL/Business Journeys/Genesis</v>
          </cell>
        </row>
        <row r="489">
          <cell r="A489" t="str">
            <v>OperationsTool</v>
          </cell>
          <cell r="B489" t="str">
            <v>No</v>
          </cell>
          <cell r="C489" t="str">
            <v>No</v>
          </cell>
          <cell r="D489" t="str">
            <v>Feitze Vogel</v>
          </cell>
          <cell r="E489" t="str">
            <v>Ajdin Causevic</v>
          </cell>
          <cell r="F489" t="str">
            <v>Ihsan çakir</v>
          </cell>
          <cell r="H489" t="str">
            <v>Operational System Process Organisational data</v>
          </cell>
          <cell r="I489" t="str">
            <v>Kept in own tribe</v>
          </cell>
          <cell r="K489" t="str">
            <v>ING Bank Netherlands - Bank</v>
          </cell>
          <cell r="L489" t="str">
            <v>Business Application</v>
          </cell>
          <cell r="M489" t="str">
            <v>Installed</v>
          </cell>
          <cell r="N489" t="str">
            <v>Operational</v>
          </cell>
          <cell r="O489" t="str">
            <v>Production</v>
          </cell>
          <cell r="P489" t="str">
            <v>be+nl/Asset Based Finance/Office tooling</v>
          </cell>
        </row>
        <row r="490">
          <cell r="A490" t="str">
            <v>OrderAPI</v>
          </cell>
          <cell r="B490" t="str">
            <v>No</v>
          </cell>
          <cell r="D490" t="str">
            <v>Marcin Krzysztof Pakulnicki</v>
          </cell>
          <cell r="E490" t="str">
            <v>Tommy van de Zande</v>
          </cell>
          <cell r="K490" t="str">
            <v>ING Bank Netherlands - Bank</v>
          </cell>
          <cell r="L490" t="str">
            <v>Business Application</v>
          </cell>
          <cell r="M490" t="str">
            <v>Installed</v>
          </cell>
          <cell r="N490" t="str">
            <v>Operational</v>
          </cell>
          <cell r="O490" t="str">
            <v>Production</v>
          </cell>
          <cell r="P490" t="str">
            <v>be+nl/Omnichannel/Mobiel Bankieren</v>
          </cell>
        </row>
        <row r="491">
          <cell r="A491" t="str">
            <v>OrderReconciliationInvestments</v>
          </cell>
          <cell r="B491" t="str">
            <v>No</v>
          </cell>
          <cell r="C491" t="str">
            <v>No</v>
          </cell>
          <cell r="D491" t="str">
            <v>Pieter van Valenberg</v>
          </cell>
          <cell r="E491" t="str">
            <v>Nick van Boven</v>
          </cell>
          <cell r="H491" t="str">
            <v>Product data</v>
          </cell>
          <cell r="I491" t="str">
            <v>Kept in own tribe</v>
          </cell>
          <cell r="K491" t="str">
            <v>ING Bank Netherlands - Bank</v>
          </cell>
          <cell r="L491" t="str">
            <v>Business Application</v>
          </cell>
          <cell r="M491" t="str">
            <v>Installed</v>
          </cell>
          <cell r="N491" t="str">
            <v>Operational</v>
          </cell>
          <cell r="O491" t="str">
            <v>Production</v>
          </cell>
          <cell r="P491" t="str">
            <v>be+nl/Investments/Operational Journeys &amp; Ordering/EP Transaction Management</v>
          </cell>
        </row>
        <row r="492">
          <cell r="A492" t="str">
            <v>OS_PMS</v>
          </cell>
          <cell r="B492" t="str">
            <v>No</v>
          </cell>
          <cell r="D492" t="str">
            <v>Jack Schilder</v>
          </cell>
          <cell r="E492" t="str">
            <v>Jinto Jose</v>
          </cell>
          <cell r="G492" t="str">
            <v>Nanne Koopmans</v>
          </cell>
          <cell r="K492" t="str">
            <v>ING Bank Netherlands - Bank</v>
          </cell>
          <cell r="L492" t="str">
            <v>Business Application</v>
          </cell>
          <cell r="M492" t="str">
            <v>Installed</v>
          </cell>
          <cell r="N492" t="str">
            <v>Operational</v>
          </cell>
          <cell r="O492" t="str">
            <v>Production</v>
          </cell>
          <cell r="P492" t="str">
            <v>be+nl/Data Management NL/InteractING/Spot On 101</v>
          </cell>
        </row>
        <row r="493">
          <cell r="A493" t="str">
            <v>Outstand_Overview</v>
          </cell>
          <cell r="B493" t="str">
            <v>No</v>
          </cell>
          <cell r="C493" t="str">
            <v>No</v>
          </cell>
          <cell r="D493" t="str">
            <v>Ameet Singh</v>
          </cell>
          <cell r="E493" t="str">
            <v>Annemieke Tromp</v>
          </cell>
          <cell r="F493" t="str">
            <v>Annemieke Tromp</v>
          </cell>
          <cell r="G493" t="str">
            <v>No formal Data Steward appointed yet after Mo Abarkan left the Tribe</v>
          </cell>
          <cell r="H493" t="str">
            <v>Data derived by Risk</v>
          </cell>
          <cell r="I493" t="str">
            <v>Exchanged across domains</v>
          </cell>
          <cell r="K493" t="str">
            <v>ING Bank Netherlands - Bank</v>
          </cell>
          <cell r="L493" t="str">
            <v>Business Application</v>
          </cell>
          <cell r="M493" t="str">
            <v>Installed</v>
          </cell>
          <cell r="N493" t="str">
            <v>Operational</v>
          </cell>
          <cell r="O493" t="str">
            <v>Production</v>
          </cell>
          <cell r="P493" t="str">
            <v>be+nl/CRO NL/MRM/Office Tooling</v>
          </cell>
        </row>
        <row r="494">
          <cell r="A494" t="str">
            <v>OverstapService</v>
          </cell>
          <cell r="B494" t="str">
            <v>No</v>
          </cell>
          <cell r="C494" t="str">
            <v>No</v>
          </cell>
          <cell r="D494" t="str">
            <v>Pieter van Valenberg</v>
          </cell>
          <cell r="E494" t="str">
            <v>Nick van Boven</v>
          </cell>
          <cell r="H494" t="str">
            <v>Party data</v>
          </cell>
          <cell r="I494" t="str">
            <v>Kept in own tribe</v>
          </cell>
          <cell r="K494" t="str">
            <v>ING Bank Netherlands - Bank</v>
          </cell>
          <cell r="L494" t="str">
            <v>Business Application</v>
          </cell>
          <cell r="M494" t="str">
            <v>Installed</v>
          </cell>
          <cell r="N494" t="str">
            <v>Operational</v>
          </cell>
          <cell r="O494" t="str">
            <v>Production</v>
          </cell>
          <cell r="P494" t="str">
            <v>be+nl/Investments/Operational Journeys &amp; Ordering/EP Transaction Management</v>
          </cell>
        </row>
        <row r="495">
          <cell r="A495" t="str">
            <v>pAccountHoldersAPI</v>
          </cell>
          <cell r="B495" t="str">
            <v>No</v>
          </cell>
          <cell r="D495" t="str">
            <v>Guido Smit</v>
          </cell>
          <cell r="E495" t="str">
            <v>Hans Overeem</v>
          </cell>
          <cell r="F495" t="str">
            <v>Hans Overeem</v>
          </cell>
          <cell r="G495" t="str">
            <v>GJ Reinders</v>
          </cell>
          <cell r="K495" t="str">
            <v>ING Bank Netherlands - Bank</v>
          </cell>
          <cell r="L495" t="str">
            <v>Business Application</v>
          </cell>
          <cell r="M495" t="str">
            <v>Installed</v>
          </cell>
          <cell r="N495" t="str">
            <v>Operational</v>
          </cell>
          <cell r="O495" t="str">
            <v>Production</v>
          </cell>
          <cell r="P495" t="str">
            <v>be+nl/Daily Banking Digital First NL/Deceased &amp; Seizures/FooFighters</v>
          </cell>
        </row>
        <row r="496">
          <cell r="A496" t="str">
            <v>PackageManagementAPI</v>
          </cell>
          <cell r="B496" t="str">
            <v>No</v>
          </cell>
          <cell r="D496" t="str">
            <v>Guido Smit</v>
          </cell>
          <cell r="E496" t="str">
            <v>Jeroen Losekoot</v>
          </cell>
          <cell r="F496" t="str">
            <v>Jeroen Losekoot</v>
          </cell>
          <cell r="G496" t="str">
            <v>GJ Reinders</v>
          </cell>
          <cell r="K496" t="str">
            <v>ING Bank Netherlands - Bank</v>
          </cell>
          <cell r="L496" t="str">
            <v>Business Application</v>
          </cell>
          <cell r="M496" t="str">
            <v>Installed</v>
          </cell>
          <cell r="N496" t="str">
            <v>Operational</v>
          </cell>
          <cell r="O496" t="str">
            <v>Production</v>
          </cell>
          <cell r="P496" t="str">
            <v>be+nl/Daily Banking Digital First NL/IL/PS &amp; CA/Rocket</v>
          </cell>
        </row>
        <row r="497">
          <cell r="A497" t="str">
            <v>MaintenanceAPI</v>
          </cell>
          <cell r="B497" t="str">
            <v>Yes</v>
          </cell>
          <cell r="C497" t="str">
            <v>No</v>
          </cell>
          <cell r="D497" t="str">
            <v>Steven Frieswijk</v>
          </cell>
          <cell r="E497" t="str">
            <v>Rogier Festen</v>
          </cell>
          <cell r="F497" t="str">
            <v>Tommy van der Zande *actually role does not exist but if any question you can contact rogier festen</v>
          </cell>
          <cell r="G497" t="str">
            <v>Rogier Festen *actually role does not exist but if any question you can contact me</v>
          </cell>
          <cell r="H497" t="str">
            <v>Reference data</v>
          </cell>
          <cell r="I497" t="str">
            <v>Exchanged across domains</v>
          </cell>
          <cell r="J497" t="str">
            <v>Logs go to Kibana do you consider that a datalake</v>
          </cell>
          <cell r="K497" t="str">
            <v>ING Bank Netherlands - Bank</v>
          </cell>
          <cell r="L497" t="str">
            <v>Business Application</v>
          </cell>
          <cell r="M497" t="str">
            <v>Installed</v>
          </cell>
          <cell r="N497" t="str">
            <v>Operational</v>
          </cell>
          <cell r="O497" t="str">
            <v>Production</v>
          </cell>
          <cell r="P497" t="str">
            <v>be+nl/Omnichannel/Mobiel Bankieren</v>
          </cell>
        </row>
        <row r="498">
          <cell r="A498" t="str">
            <v>pAddAccountHolderAPI</v>
          </cell>
          <cell r="B498" t="str">
            <v>No</v>
          </cell>
          <cell r="D498" t="str">
            <v>Guido Smit</v>
          </cell>
          <cell r="E498" t="str">
            <v>Jeroen Losekoot</v>
          </cell>
          <cell r="F498" t="str">
            <v>Jeroen Losekoot</v>
          </cell>
          <cell r="G498" t="str">
            <v>GJ Reinders</v>
          </cell>
          <cell r="K498" t="str">
            <v>ING Bank Netherlands - Bank</v>
          </cell>
          <cell r="L498" t="str">
            <v>Business Application</v>
          </cell>
          <cell r="M498" t="str">
            <v>Installed</v>
          </cell>
          <cell r="N498" t="str">
            <v>Operational</v>
          </cell>
          <cell r="O498" t="str">
            <v>Production</v>
          </cell>
          <cell r="P498" t="str">
            <v>be+nl/Daily Banking Digital First NL/IL/PS &amp; CA/Sombrero</v>
          </cell>
        </row>
        <row r="499">
          <cell r="A499" t="str">
            <v>PAMQualificationChecksAPI</v>
          </cell>
          <cell r="B499" t="str">
            <v>No</v>
          </cell>
          <cell r="C499" t="str">
            <v>No</v>
          </cell>
          <cell r="D499" t="str">
            <v>Jan Reuterink</v>
          </cell>
          <cell r="E499" t="str">
            <v>Sven Schenkel</v>
          </cell>
          <cell r="K499" t="str">
            <v>ING Bank Netherlands - Bank</v>
          </cell>
          <cell r="L499" t="str">
            <v>Business Application</v>
          </cell>
          <cell r="M499" t="str">
            <v>Installed</v>
          </cell>
          <cell r="N499" t="str">
            <v>Operational</v>
          </cell>
          <cell r="O499" t="str">
            <v>Production</v>
          </cell>
          <cell r="P499" t="str">
            <v>be+nl/Digital Business Banking/CD-NL/DaVinci</v>
          </cell>
        </row>
        <row r="500">
          <cell r="A500" t="str">
            <v>PAMRequestManagementAPI</v>
          </cell>
          <cell r="B500" t="str">
            <v>No</v>
          </cell>
          <cell r="C500" t="str">
            <v>No</v>
          </cell>
          <cell r="D500" t="str">
            <v>Jan Reuterink</v>
          </cell>
          <cell r="E500" t="str">
            <v>Sven Schenkel</v>
          </cell>
          <cell r="K500" t="str">
            <v>ING Bank Netherlands - Bank</v>
          </cell>
          <cell r="L500" t="str">
            <v>Business Application</v>
          </cell>
          <cell r="M500" t="str">
            <v>Installed</v>
          </cell>
          <cell r="N500" t="str">
            <v>Operational</v>
          </cell>
          <cell r="O500" t="str">
            <v>Production</v>
          </cell>
          <cell r="P500" t="str">
            <v>be+nl/Digital Business Banking/CD-NL/DaVinci</v>
          </cell>
        </row>
        <row r="501">
          <cell r="A501" t="str">
            <v>PartyAuthoritiesAPI</v>
          </cell>
          <cell r="B501" t="str">
            <v>No</v>
          </cell>
          <cell r="C501" t="str">
            <v>No</v>
          </cell>
          <cell r="D501" t="str">
            <v>Jan Reuterink</v>
          </cell>
          <cell r="E501" t="str">
            <v>Sven Schenkel</v>
          </cell>
          <cell r="K501" t="str">
            <v>ING Bank Netherlands - Bank</v>
          </cell>
          <cell r="L501" t="str">
            <v>Business Application</v>
          </cell>
          <cell r="M501" t="str">
            <v>Installed</v>
          </cell>
          <cell r="N501" t="str">
            <v>Operational</v>
          </cell>
          <cell r="O501" t="str">
            <v>Production</v>
          </cell>
          <cell r="P501" t="str">
            <v>be+nl/Digital Business Banking/CD-NL/DaVinci</v>
          </cell>
        </row>
        <row r="502">
          <cell r="A502" t="str">
            <v>PartyCompliancyAssessmentAPI</v>
          </cell>
          <cell r="B502" t="str">
            <v>No</v>
          </cell>
          <cell r="C502" t="str">
            <v>No</v>
          </cell>
          <cell r="D502" t="str">
            <v>Jos Klompe</v>
          </cell>
          <cell r="E502" t="str">
            <v>Marieke Bragt</v>
          </cell>
          <cell r="K502" t="str">
            <v>ING Bank Netherlands - Bank</v>
          </cell>
          <cell r="L502" t="str">
            <v>Business Application</v>
          </cell>
          <cell r="M502" t="str">
            <v>Installed</v>
          </cell>
          <cell r="N502" t="str">
            <v>Operational</v>
          </cell>
          <cell r="O502" t="str">
            <v>Production</v>
          </cell>
          <cell r="P502" t="str">
            <v>be+nl/KYC Services NL/Donar</v>
          </cell>
        </row>
        <row r="503">
          <cell r="A503" t="str">
            <v>partyLifeCycleManagementSV</v>
          </cell>
          <cell r="B503" t="str">
            <v>No</v>
          </cell>
          <cell r="C503" t="str">
            <v>No</v>
          </cell>
          <cell r="D503" t="str">
            <v>Jan Reuterink</v>
          </cell>
          <cell r="E503" t="str">
            <v>Sven Schenkel</v>
          </cell>
          <cell r="K503" t="str">
            <v>ING Bank Netherlands - Bank</v>
          </cell>
          <cell r="L503" t="str">
            <v>Business Application</v>
          </cell>
          <cell r="M503" t="str">
            <v>Installed</v>
          </cell>
          <cell r="N503" t="str">
            <v>Operational</v>
          </cell>
          <cell r="O503" t="str">
            <v>Production</v>
          </cell>
          <cell r="P503" t="str">
            <v>be+nl/Digital Business Banking/CD-NL/Beast</v>
          </cell>
        </row>
        <row r="504">
          <cell r="A504" t="str">
            <v>PartyReferencesAPI</v>
          </cell>
          <cell r="B504" t="str">
            <v>No</v>
          </cell>
          <cell r="C504" t="str">
            <v>No</v>
          </cell>
          <cell r="D504" t="str">
            <v>Jan Reuterink</v>
          </cell>
          <cell r="E504" t="str">
            <v>Sven Schenkel</v>
          </cell>
          <cell r="K504" t="str">
            <v>ING Bank Netherlands - Bank</v>
          </cell>
          <cell r="L504" t="str">
            <v>Business Application</v>
          </cell>
          <cell r="M504" t="str">
            <v>Installed</v>
          </cell>
          <cell r="N504" t="str">
            <v>Operational</v>
          </cell>
          <cell r="O504" t="str">
            <v>Production</v>
          </cell>
          <cell r="P504" t="str">
            <v>be+nl/Digital Business Banking/CD-NL/GLaDOS</v>
          </cell>
        </row>
        <row r="505">
          <cell r="A505" t="str">
            <v>partyRetentionSV</v>
          </cell>
          <cell r="B505" t="str">
            <v>No</v>
          </cell>
          <cell r="C505" t="str">
            <v>No</v>
          </cell>
          <cell r="D505" t="str">
            <v>Jan Reuterink</v>
          </cell>
          <cell r="E505" t="str">
            <v>Sven Schenkel</v>
          </cell>
          <cell r="K505" t="str">
            <v>ING Bank Netherlands - Bank</v>
          </cell>
          <cell r="L505" t="str">
            <v>Business Application</v>
          </cell>
          <cell r="M505" t="str">
            <v>Installed</v>
          </cell>
          <cell r="N505" t="str">
            <v>Operational</v>
          </cell>
          <cell r="O505" t="str">
            <v>Production</v>
          </cell>
          <cell r="P505" t="str">
            <v>be+nl/Digital Business Banking/CD-NL/Beast</v>
          </cell>
        </row>
        <row r="506">
          <cell r="A506" t="str">
            <v>PayconiqAPI</v>
          </cell>
          <cell r="B506" t="str">
            <v>No</v>
          </cell>
          <cell r="D506" t="str">
            <v>Marcin Krzysztof Pakulnicki</v>
          </cell>
          <cell r="E506" t="str">
            <v>Tommy van de Zande</v>
          </cell>
          <cell r="K506" t="str">
            <v>ING Bank Netherlands - Bank</v>
          </cell>
          <cell r="L506" t="str">
            <v>Business Application</v>
          </cell>
          <cell r="M506" t="str">
            <v>Installed</v>
          </cell>
          <cell r="N506" t="str">
            <v>Operational</v>
          </cell>
          <cell r="O506" t="str">
            <v>Production</v>
          </cell>
          <cell r="P506" t="str">
            <v>be+nl/Digital &amp; Customer Interaction/DiPr P&amp;C/Shiba Inu</v>
          </cell>
        </row>
        <row r="507">
          <cell r="A507" t="str">
            <v>PaymentOrderManagementAPI</v>
          </cell>
          <cell r="B507" t="str">
            <v>No</v>
          </cell>
          <cell r="C507" t="str">
            <v>No</v>
          </cell>
          <cell r="D507" t="str">
            <v>Rik-Jan van Bree</v>
          </cell>
          <cell r="E507" t="str">
            <v>Maarten van Gessel</v>
          </cell>
          <cell r="F507" t="str">
            <v>Narjiss Aydoun</v>
          </cell>
          <cell r="G507" t="str">
            <v>Hans Krak</v>
          </cell>
          <cell r="K507" t="str">
            <v>ING Bank Netherlands - Bank</v>
          </cell>
          <cell r="L507" t="str">
            <v>Business Application</v>
          </cell>
          <cell r="M507" t="str">
            <v>Installed</v>
          </cell>
          <cell r="N507" t="str">
            <v>Operational</v>
          </cell>
          <cell r="O507" t="str">
            <v>Production</v>
          </cell>
          <cell r="P507" t="str">
            <v>be+nl/Payments NL/Products/Crafty Unicorns</v>
          </cell>
        </row>
        <row r="508">
          <cell r="A508" t="str">
            <v>Payments Incasso</v>
          </cell>
          <cell r="B508" t="str">
            <v>No</v>
          </cell>
          <cell r="C508" t="str">
            <v>No</v>
          </cell>
          <cell r="D508" t="str">
            <v>Rik-Jan van Bree</v>
          </cell>
          <cell r="E508" t="str">
            <v>Naomi Claassens</v>
          </cell>
          <cell r="F508" t="str">
            <v>Narjiss Aydoun</v>
          </cell>
          <cell r="G508" t="str">
            <v>Naomi Classens</v>
          </cell>
          <cell r="K508" t="str">
            <v>ING Bank Netherlands - Bank</v>
          </cell>
          <cell r="L508" t="str">
            <v>Business Application</v>
          </cell>
          <cell r="M508" t="str">
            <v>Installed</v>
          </cell>
          <cell r="N508" t="str">
            <v>Operational</v>
          </cell>
          <cell r="O508" t="str">
            <v>Production</v>
          </cell>
          <cell r="P508" t="str">
            <v>be+nl/Payments NL/Products/Squad Incasso</v>
          </cell>
        </row>
        <row r="509">
          <cell r="A509" t="str">
            <v>PaymentTokenizationAPI</v>
          </cell>
          <cell r="B509" t="str">
            <v>No</v>
          </cell>
          <cell r="D509" t="str">
            <v>Marcin Krzysztof Pakulnicki</v>
          </cell>
          <cell r="E509" t="str">
            <v>Tommy van de Zande</v>
          </cell>
          <cell r="K509" t="str">
            <v>ING Bank Netherlands - Bank</v>
          </cell>
          <cell r="L509" t="str">
            <v>Business Application</v>
          </cell>
          <cell r="M509" t="str">
            <v>Installed</v>
          </cell>
          <cell r="N509" t="str">
            <v>Operational</v>
          </cell>
          <cell r="O509" t="str">
            <v>Production</v>
          </cell>
          <cell r="P509" t="str">
            <v>be+nl/Omnichannel/Mobiel Bankieren</v>
          </cell>
        </row>
        <row r="510">
          <cell r="A510" t="str">
            <v>BASE24</v>
          </cell>
          <cell r="B510" t="str">
            <v>Yes</v>
          </cell>
          <cell r="C510" t="str">
            <v>Yes</v>
          </cell>
          <cell r="D510" t="str">
            <v>Akram Musa</v>
          </cell>
          <cell r="E510" t="str">
            <v>Chris Teerhuis</v>
          </cell>
          <cell r="F510" t="str">
            <v>Narjiss Aydoun</v>
          </cell>
          <cell r="G510" t="str">
            <v>Eric Wassenaar</v>
          </cell>
          <cell r="H510" t="str">
            <v>Transaction data</v>
          </cell>
          <cell r="I510" t="str">
            <v>Kept in own tribe</v>
          </cell>
          <cell r="K510" t="str">
            <v>ING Bank Netherlands - Bank</v>
          </cell>
          <cell r="L510" t="str">
            <v>Business Application</v>
          </cell>
          <cell r="M510" t="str">
            <v>Installed</v>
          </cell>
          <cell r="N510" t="str">
            <v>Operational</v>
          </cell>
          <cell r="O510" t="str">
            <v>Production</v>
          </cell>
          <cell r="P510" t="str">
            <v>be+nl/Payments NL/Cards/Base24Auth</v>
          </cell>
        </row>
        <row r="511">
          <cell r="A511" t="str">
            <v>PCB_I_Support_Tools</v>
          </cell>
          <cell r="B511" t="str">
            <v>No</v>
          </cell>
          <cell r="C511" t="str">
            <v>No</v>
          </cell>
          <cell r="D511" t="str">
            <v>Joan de Jong</v>
          </cell>
          <cell r="E511" t="str">
            <v>Joan de Jong</v>
          </cell>
          <cell r="J511" t="str">
            <v xml:space="preserve">Tooling contains no data itself </v>
          </cell>
          <cell r="K511" t="str">
            <v>ING Bank Netherlands - Bank</v>
          </cell>
          <cell r="L511" t="str">
            <v>Business Application</v>
          </cell>
          <cell r="M511" t="str">
            <v>Installed</v>
          </cell>
          <cell r="N511" t="str">
            <v>Operational</v>
          </cell>
          <cell r="O511" t="str">
            <v>Production</v>
          </cell>
          <cell r="P511" t="str">
            <v>be+nl/CoreBanking/Profile/Hawkeye</v>
          </cell>
        </row>
        <row r="512">
          <cell r="A512" t="str">
            <v>pChangeAccountMaturity</v>
          </cell>
          <cell r="B512" t="str">
            <v>No</v>
          </cell>
          <cell r="D512" t="str">
            <v>Guido Smit</v>
          </cell>
          <cell r="E512" t="str">
            <v>Hans Overeem</v>
          </cell>
          <cell r="F512" t="str">
            <v>Hans Overeem</v>
          </cell>
          <cell r="G512" t="str">
            <v>GJ Reinders</v>
          </cell>
          <cell r="K512" t="str">
            <v>ING Bank Netherlands - Bank</v>
          </cell>
          <cell r="L512" t="str">
            <v>Business Application</v>
          </cell>
          <cell r="M512" t="str">
            <v>Installed</v>
          </cell>
          <cell r="N512" t="str">
            <v>Operational</v>
          </cell>
          <cell r="O512" t="str">
            <v>Production</v>
          </cell>
          <cell r="P512" t="str">
            <v>be+nl/Daily Banking Digital First NL/O&amp;A/Acquisition/Youth&amp;Students</v>
          </cell>
        </row>
        <row r="513">
          <cell r="A513" t="str">
            <v>Betaalverzoek</v>
          </cell>
          <cell r="B513" t="str">
            <v>Yes</v>
          </cell>
          <cell r="C513" t="str">
            <v>No</v>
          </cell>
          <cell r="D513" t="str">
            <v>Rik-Jan van Bree</v>
          </cell>
          <cell r="E513" t="str">
            <v>José van der Voorn</v>
          </cell>
          <cell r="F513" t="str">
            <v>Narjiss Aydoun</v>
          </cell>
          <cell r="G513" t="str">
            <v>José van der Voorn</v>
          </cell>
          <cell r="H513" t="str">
            <v>Product data</v>
          </cell>
          <cell r="I513" t="str">
            <v>Kept in own tribe</v>
          </cell>
          <cell r="K513" t="str">
            <v>ING Bank Netherlands - Bank</v>
          </cell>
          <cell r="L513" t="str">
            <v>Business Application</v>
          </cell>
          <cell r="M513" t="str">
            <v>Installed</v>
          </cell>
          <cell r="N513" t="str">
            <v>Operational</v>
          </cell>
          <cell r="O513" t="str">
            <v>Production</v>
          </cell>
          <cell r="P513" t="str">
            <v>be+nl/Payments NL/Products/Betaalverzoek</v>
          </cell>
        </row>
        <row r="514">
          <cell r="A514" t="str">
            <v>Cash_Agreement_API_P</v>
          </cell>
          <cell r="B514" t="str">
            <v>Yes</v>
          </cell>
          <cell r="C514" t="str">
            <v>No</v>
          </cell>
          <cell r="D514" t="str">
            <v>Niels Nijs</v>
          </cell>
          <cell r="E514" t="str">
            <v>Jan van Opdorp</v>
          </cell>
          <cell r="F514" t="str">
            <v>Narjiss Aydoun</v>
          </cell>
          <cell r="G514" t="str">
            <v>Priscilla Pelser</v>
          </cell>
          <cell r="H514" t="str">
            <v>Agreement data</v>
          </cell>
          <cell r="I514" t="str">
            <v>Exchanged across domains</v>
          </cell>
          <cell r="J514" t="str">
            <v>Outside ING (only to Geldmaat) &amp; across ING domains</v>
          </cell>
          <cell r="K514" t="str">
            <v>ING Bank Netherlands - Bank</v>
          </cell>
          <cell r="L514" t="str">
            <v>Business Application</v>
          </cell>
          <cell r="M514" t="str">
            <v>Installed</v>
          </cell>
          <cell r="N514" t="str">
            <v>Operational</v>
          </cell>
          <cell r="O514" t="str">
            <v>Production</v>
          </cell>
          <cell r="P514" t="str">
            <v>be+nl/Payments NL/Cash/Withdrawal</v>
          </cell>
        </row>
        <row r="515">
          <cell r="A515" t="str">
            <v>PCPTool</v>
          </cell>
          <cell r="D515" t="str">
            <v>Christophe Van Campfort</v>
          </cell>
          <cell r="E515" t="str">
            <v>Christophe Van Campfort</v>
          </cell>
          <cell r="K515" t="str">
            <v>ING Bank Netherlands - Bank</v>
          </cell>
          <cell r="L515" t="str">
            <v>Business Application</v>
          </cell>
          <cell r="M515" t="str">
            <v>Installed</v>
          </cell>
          <cell r="N515" t="str">
            <v>Operational</v>
          </cell>
          <cell r="O515" t="str">
            <v>Production</v>
          </cell>
          <cell r="P515" t="str">
            <v>be+nl/Finance NL/Office Tooling</v>
          </cell>
        </row>
        <row r="516">
          <cell r="A516" t="str">
            <v>pCreditcards</v>
          </cell>
          <cell r="B516" t="str">
            <v>No</v>
          </cell>
          <cell r="C516" t="str">
            <v>Yes</v>
          </cell>
          <cell r="D516" t="str">
            <v>Akram Musa</v>
          </cell>
          <cell r="E516" t="str">
            <v>Jacco Kort</v>
          </cell>
          <cell r="F516" t="str">
            <v>Narjiss Aydoun</v>
          </cell>
          <cell r="H516" t="str">
            <v>Product data</v>
          </cell>
          <cell r="K516" t="str">
            <v>ING Bank Netherlands - Bank</v>
          </cell>
          <cell r="L516" t="str">
            <v>Business Application</v>
          </cell>
          <cell r="M516" t="str">
            <v>Installed</v>
          </cell>
          <cell r="N516" t="str">
            <v>Operational</v>
          </cell>
          <cell r="O516" t="str">
            <v>Production</v>
          </cell>
          <cell r="P516" t="str">
            <v>be+nl/Payments NL/Cards/Arabica</v>
          </cell>
        </row>
        <row r="517">
          <cell r="A517" t="str">
            <v>pCurrentAccountOpen</v>
          </cell>
          <cell r="B517" t="str">
            <v>No</v>
          </cell>
          <cell r="D517" t="str">
            <v>Guido Smit</v>
          </cell>
          <cell r="E517" t="str">
            <v>Hans Overeem</v>
          </cell>
          <cell r="F517" t="str">
            <v>Hans Overeem</v>
          </cell>
          <cell r="G517" t="str">
            <v>GJ Reinders</v>
          </cell>
          <cell r="K517" t="str">
            <v>ING Bank Netherlands - Bank</v>
          </cell>
          <cell r="L517" t="str">
            <v>Business Application</v>
          </cell>
          <cell r="M517" t="str">
            <v>Installed</v>
          </cell>
          <cell r="N517" t="str">
            <v>Operational</v>
          </cell>
          <cell r="O517" t="str">
            <v>Production</v>
          </cell>
          <cell r="P517" t="str">
            <v>be+nl/Daily Banking Digital First NL/O&amp;A/Acquisition/Cosmonauts</v>
          </cell>
        </row>
        <row r="518">
          <cell r="A518" t="str">
            <v>PDCE_Overview</v>
          </cell>
          <cell r="B518" t="str">
            <v>No</v>
          </cell>
          <cell r="C518" t="str">
            <v>No</v>
          </cell>
          <cell r="D518" t="str">
            <v>Petra Danisevska</v>
          </cell>
          <cell r="E518" t="str">
            <v>Annemieke Tromp</v>
          </cell>
          <cell r="F518" t="str">
            <v>Annemieke Tromp</v>
          </cell>
          <cell r="G518" t="str">
            <v>No formal Data Steward appointed yet after Mo Abarkan left the Tribe</v>
          </cell>
          <cell r="H518" t="str">
            <v>Data derived by Risk</v>
          </cell>
          <cell r="I518" t="str">
            <v>Exchanged across domains</v>
          </cell>
          <cell r="K518" t="str">
            <v>ING Bank Netherlands - Bank</v>
          </cell>
          <cell r="L518" t="str">
            <v>Business Application</v>
          </cell>
          <cell r="M518" t="str">
            <v>Installed</v>
          </cell>
          <cell r="N518" t="str">
            <v>Operational</v>
          </cell>
          <cell r="O518" t="str">
            <v>Production</v>
          </cell>
          <cell r="P518" t="str">
            <v>be+nl/CRO NL/MRM/Office Tooling</v>
          </cell>
        </row>
        <row r="519">
          <cell r="A519" t="str">
            <v>PermissionsAPI</v>
          </cell>
          <cell r="B519" t="str">
            <v>No</v>
          </cell>
          <cell r="C519" t="str">
            <v>No</v>
          </cell>
          <cell r="D519" t="str">
            <v>Jan Reuterink</v>
          </cell>
          <cell r="E519" t="str">
            <v>Sven Schenkel</v>
          </cell>
          <cell r="K519" t="str">
            <v>ING Bank Netherlands - Bank</v>
          </cell>
          <cell r="L519" t="str">
            <v>Business Application</v>
          </cell>
          <cell r="M519" t="str">
            <v>Installed</v>
          </cell>
          <cell r="N519" t="str">
            <v>Operational</v>
          </cell>
          <cell r="O519" t="str">
            <v>Production</v>
          </cell>
          <cell r="P519" t="str">
            <v>be+nl/Digital Business Banking/CD-NL/Heimdall</v>
          </cell>
        </row>
        <row r="520">
          <cell r="A520" t="str">
            <v>PersonalisedEventsAPI</v>
          </cell>
          <cell r="B520" t="str">
            <v>No</v>
          </cell>
          <cell r="D520" t="str">
            <v>Steven Frieswijk</v>
          </cell>
          <cell r="E520" t="str">
            <v>Liesbeth Berns</v>
          </cell>
          <cell r="K520" t="str">
            <v>ING Bank Netherlands - Bank</v>
          </cell>
          <cell r="L520" t="str">
            <v>Business Application</v>
          </cell>
          <cell r="M520" t="str">
            <v>Installed</v>
          </cell>
          <cell r="N520" t="str">
            <v>Operational</v>
          </cell>
          <cell r="O520" t="str">
            <v>Production</v>
          </cell>
          <cell r="P520" t="str">
            <v>be+nl/Digital &amp; Customer Interaction/DiPr SSE/Team One</v>
          </cell>
        </row>
        <row r="521">
          <cell r="A521" t="str">
            <v>pIaaWA</v>
          </cell>
          <cell r="B521" t="str">
            <v>No</v>
          </cell>
          <cell r="C521" t="str">
            <v>No</v>
          </cell>
          <cell r="D521" t="str">
            <v>Jan Reuterink</v>
          </cell>
          <cell r="E521" t="str">
            <v>Sven Schenkel</v>
          </cell>
          <cell r="K521" t="str">
            <v>ING Bank Netherlands - Bank</v>
          </cell>
          <cell r="L521" t="str">
            <v>Business Application</v>
          </cell>
          <cell r="M521" t="str">
            <v>Installed</v>
          </cell>
          <cell r="N521" t="str">
            <v>Operational</v>
          </cell>
          <cell r="O521" t="str">
            <v>Production</v>
          </cell>
          <cell r="P521" t="str">
            <v>be+nl/Digital Business Banking/CD-NL/DRO</v>
          </cell>
        </row>
        <row r="522">
          <cell r="A522" t="str">
            <v>PIE_RPL</v>
          </cell>
          <cell r="B522" t="str">
            <v>No</v>
          </cell>
          <cell r="C522" t="str">
            <v>No</v>
          </cell>
          <cell r="D522" t="str">
            <v>Paul Schaper</v>
          </cell>
          <cell r="E522" t="str">
            <v>Paul Schaper</v>
          </cell>
          <cell r="F522" t="str">
            <v>n.a.</v>
          </cell>
          <cell r="G522" t="str">
            <v>n.a.</v>
          </cell>
          <cell r="J522" t="str">
            <v>No data stored, technical application</v>
          </cell>
          <cell r="K522" t="str">
            <v>ING Bank Netherlands - Bank</v>
          </cell>
          <cell r="L522" t="str">
            <v>Business Application</v>
          </cell>
          <cell r="M522" t="str">
            <v>Installed</v>
          </cell>
          <cell r="N522" t="str">
            <v>Operational</v>
          </cell>
          <cell r="O522" t="str">
            <v>Production</v>
          </cell>
          <cell r="P522" t="str">
            <v>be+nl/CoreBanking/Orange Pie</v>
          </cell>
        </row>
        <row r="523">
          <cell r="A523" t="str">
            <v>PLMverzoeken</v>
          </cell>
          <cell r="B523" t="str">
            <v>No</v>
          </cell>
          <cell r="C523" t="str">
            <v>No</v>
          </cell>
          <cell r="D523" t="str">
            <v>Adrian Leerink</v>
          </cell>
          <cell r="E523" t="str">
            <v>Marieke de Boer</v>
          </cell>
          <cell r="K523" t="str">
            <v>ING Bank Netherlands - Bank</v>
          </cell>
          <cell r="L523" t="str">
            <v>Business Application</v>
          </cell>
          <cell r="M523" t="str">
            <v>Installed</v>
          </cell>
          <cell r="N523" t="str">
            <v>Operational</v>
          </cell>
          <cell r="O523" t="str">
            <v>Production</v>
          </cell>
          <cell r="P523" t="str">
            <v>be+nl/CRO Domestic Bank Netherlands/Intensief Beheer/Office Tooling</v>
          </cell>
        </row>
        <row r="524">
          <cell r="A524" t="str">
            <v>pLoansManagementExperienceAPI</v>
          </cell>
          <cell r="B524" t="str">
            <v>No</v>
          </cell>
          <cell r="C524" t="str">
            <v>No</v>
          </cell>
          <cell r="D524" t="str">
            <v>Martijn Boshuisen</v>
          </cell>
          <cell r="E524" t="str">
            <v>Cornelia Coman</v>
          </cell>
          <cell r="F524" t="str">
            <v>n.a.</v>
          </cell>
          <cell r="G524" t="str">
            <v>n.a.</v>
          </cell>
          <cell r="K524" t="str">
            <v>ING Bank Netherlands - Bank</v>
          </cell>
          <cell r="L524" t="str">
            <v>Business Application</v>
          </cell>
          <cell r="M524" t="str">
            <v>Installed</v>
          </cell>
          <cell r="N524" t="str">
            <v>Operational</v>
          </cell>
          <cell r="O524" t="str">
            <v>Production</v>
          </cell>
          <cell r="P524" t="str">
            <v>be+nl/Consumer Loans/Tempo Team</v>
          </cell>
        </row>
        <row r="525">
          <cell r="A525" t="str">
            <v>pLoyaltyArrangementAPI</v>
          </cell>
          <cell r="B525" t="str">
            <v>No</v>
          </cell>
          <cell r="D525" t="str">
            <v>Sander Quik</v>
          </cell>
          <cell r="E525" t="str">
            <v>Jeroen Losekoot</v>
          </cell>
          <cell r="F525" t="str">
            <v>Jeroen Losekoot</v>
          </cell>
          <cell r="G525" t="str">
            <v>GJ Reinders</v>
          </cell>
          <cell r="K525" t="str">
            <v>ING Bank Netherlands - Bank</v>
          </cell>
          <cell r="L525" t="str">
            <v>Business Application</v>
          </cell>
          <cell r="M525" t="str">
            <v>Installed</v>
          </cell>
          <cell r="N525" t="str">
            <v>Operational</v>
          </cell>
          <cell r="O525" t="str">
            <v>Production</v>
          </cell>
          <cell r="P525" t="str">
            <v>be+nl/Daily Banking Digital First NL/IL/Loyalty/Loyalty IT</v>
          </cell>
        </row>
        <row r="526">
          <cell r="A526" t="str">
            <v>pLoyaltyShopExperienceAPI</v>
          </cell>
          <cell r="B526" t="str">
            <v>No</v>
          </cell>
          <cell r="D526" t="str">
            <v>Sander Quik</v>
          </cell>
          <cell r="E526" t="str">
            <v>Jeroen Losekoot</v>
          </cell>
          <cell r="F526" t="str">
            <v>Jeroen Losekoot</v>
          </cell>
          <cell r="G526" t="str">
            <v>GJ Reinders</v>
          </cell>
          <cell r="K526" t="str">
            <v>ING Bank Netherlands - Bank</v>
          </cell>
          <cell r="L526" t="str">
            <v>Business Application</v>
          </cell>
          <cell r="M526" t="str">
            <v>Installed</v>
          </cell>
          <cell r="N526" t="str">
            <v>Operational</v>
          </cell>
          <cell r="O526" t="str">
            <v>Production</v>
          </cell>
          <cell r="P526" t="str">
            <v>be+nl/Daily Banking Digital First NL/IL/Loyalty/Loyalty IT</v>
          </cell>
        </row>
        <row r="527">
          <cell r="A527" t="str">
            <v>pLoyaltyShopManagementAPI</v>
          </cell>
          <cell r="B527" t="str">
            <v>No</v>
          </cell>
          <cell r="D527" t="str">
            <v>Sander Quik</v>
          </cell>
          <cell r="E527" t="str">
            <v>Jeroen Losekoot</v>
          </cell>
          <cell r="F527" t="str">
            <v>Jeroen Losekoot</v>
          </cell>
          <cell r="G527" t="str">
            <v>GJ Reinders</v>
          </cell>
          <cell r="K527" t="str">
            <v>ING Bank Netherlands - Bank</v>
          </cell>
          <cell r="L527" t="str">
            <v>Business Application</v>
          </cell>
          <cell r="M527" t="str">
            <v>Installed</v>
          </cell>
          <cell r="N527" t="str">
            <v>Operational</v>
          </cell>
          <cell r="O527" t="str">
            <v>Production</v>
          </cell>
          <cell r="P527" t="str">
            <v>be+nl/Daily Banking Digital First NL/IL/Loyalty/Loyalty IT</v>
          </cell>
        </row>
        <row r="528">
          <cell r="A528" t="str">
            <v>pManageLegalRepresentativeAPI</v>
          </cell>
          <cell r="B528" t="str">
            <v>No</v>
          </cell>
          <cell r="C528" t="str">
            <v>No</v>
          </cell>
          <cell r="D528" t="str">
            <v>Jan Reuterink</v>
          </cell>
          <cell r="E528" t="str">
            <v>Sven Schenkel</v>
          </cell>
          <cell r="K528" t="str">
            <v>ING Bank Netherlands - Bank</v>
          </cell>
          <cell r="L528" t="str">
            <v>Business Application</v>
          </cell>
          <cell r="M528" t="str">
            <v>Installed</v>
          </cell>
          <cell r="N528" t="str">
            <v>Operational</v>
          </cell>
          <cell r="O528" t="str">
            <v>Production</v>
          </cell>
          <cell r="P528" t="str">
            <v>be+nl/Digital Business Banking/CD-NL/DaVinci</v>
          </cell>
        </row>
        <row r="529">
          <cell r="A529" t="str">
            <v>pManageLendingWA</v>
          </cell>
          <cell r="B529" t="str">
            <v>No</v>
          </cell>
          <cell r="C529" t="str">
            <v>No</v>
          </cell>
          <cell r="D529" t="str">
            <v>Martijn Boshuisen</v>
          </cell>
          <cell r="E529" t="str">
            <v>Cornelia Coman</v>
          </cell>
          <cell r="F529" t="str">
            <v>n.a.</v>
          </cell>
          <cell r="G529" t="str">
            <v>n.a.</v>
          </cell>
          <cell r="K529" t="str">
            <v>ING Bank Netherlands - Bank</v>
          </cell>
          <cell r="L529" t="str">
            <v>Business Application</v>
          </cell>
          <cell r="M529" t="str">
            <v>Installed</v>
          </cell>
          <cell r="N529" t="str">
            <v>Operational</v>
          </cell>
          <cell r="O529" t="str">
            <v>Production</v>
          </cell>
          <cell r="P529" t="str">
            <v>be+nl/Consumer Loans/Zorro</v>
          </cell>
        </row>
        <row r="530">
          <cell r="A530" t="str">
            <v>PMCDC</v>
          </cell>
          <cell r="B530" t="str">
            <v>No</v>
          </cell>
          <cell r="C530" t="str">
            <v>No</v>
          </cell>
          <cell r="D530" t="str">
            <v>Paul Schaper</v>
          </cell>
          <cell r="E530" t="str">
            <v>Sven Schenkel</v>
          </cell>
          <cell r="F530" t="str">
            <v>n.a.</v>
          </cell>
          <cell r="G530" t="str">
            <v>n.a.</v>
          </cell>
          <cell r="K530" t="str">
            <v>ING Bank Netherlands - Bank</v>
          </cell>
          <cell r="L530" t="str">
            <v>Business Application</v>
          </cell>
          <cell r="M530" t="str">
            <v>Installed</v>
          </cell>
          <cell r="N530" t="str">
            <v>Operational</v>
          </cell>
          <cell r="O530" t="str">
            <v>Production</v>
          </cell>
          <cell r="P530" t="str">
            <v>be+nl/CoreBanking/DBMS</v>
          </cell>
        </row>
        <row r="531">
          <cell r="A531" t="str">
            <v>PMSERV</v>
          </cell>
          <cell r="B531" t="str">
            <v>No</v>
          </cell>
          <cell r="C531" t="str">
            <v>No</v>
          </cell>
          <cell r="D531" t="str">
            <v>Jan Reuterink</v>
          </cell>
          <cell r="E531" t="str">
            <v>Sven Schenkel</v>
          </cell>
          <cell r="K531" t="str">
            <v>ING Bank Netherlands - Bank</v>
          </cell>
          <cell r="L531" t="str">
            <v>Business Application</v>
          </cell>
          <cell r="M531" t="str">
            <v>Installed</v>
          </cell>
          <cell r="N531" t="str">
            <v>Operational</v>
          </cell>
          <cell r="O531" t="str">
            <v>Production</v>
          </cell>
          <cell r="P531" t="str">
            <v>be+nl/Digital Business Banking/CD-NL/Nexis</v>
          </cell>
        </row>
        <row r="532">
          <cell r="A532" t="str">
            <v>pOpenFirstBusinessAccountAPI</v>
          </cell>
          <cell r="B532" t="str">
            <v>No</v>
          </cell>
          <cell r="C532" t="str">
            <v>No</v>
          </cell>
          <cell r="D532" t="str">
            <v>Jan Reuterink</v>
          </cell>
          <cell r="E532" t="str">
            <v>Sven Schenkel</v>
          </cell>
          <cell r="K532" t="str">
            <v>ING Bank Netherlands - Bank</v>
          </cell>
          <cell r="L532" t="str">
            <v>Business Application</v>
          </cell>
          <cell r="M532" t="str">
            <v>Installed</v>
          </cell>
          <cell r="N532" t="str">
            <v>Operational</v>
          </cell>
          <cell r="O532" t="str">
            <v>Production</v>
          </cell>
          <cell r="P532" t="str">
            <v>be+nl/Digital Business Banking/CD-NL/Stonehenge</v>
          </cell>
        </row>
        <row r="533">
          <cell r="A533" t="str">
            <v>pOverdraftManagementAPI</v>
          </cell>
          <cell r="B533" t="str">
            <v>No</v>
          </cell>
          <cell r="C533" t="str">
            <v>No</v>
          </cell>
          <cell r="D533" t="str">
            <v>Martijn Boshuisen</v>
          </cell>
          <cell r="E533" t="str">
            <v>Cornelia Coman</v>
          </cell>
          <cell r="F533" t="str">
            <v>n.a.</v>
          </cell>
          <cell r="G533" t="str">
            <v>n.a.</v>
          </cell>
          <cell r="K533" t="str">
            <v>ING Bank Netherlands - Bank</v>
          </cell>
          <cell r="L533" t="str">
            <v>Business Application</v>
          </cell>
          <cell r="M533" t="str">
            <v>Installed</v>
          </cell>
          <cell r="N533" t="str">
            <v>Operational</v>
          </cell>
          <cell r="O533" t="str">
            <v>Production</v>
          </cell>
          <cell r="P533" t="str">
            <v>be+nl/Consumer Loans/X23</v>
          </cell>
        </row>
        <row r="534">
          <cell r="A534" t="str">
            <v>POWERCURVE</v>
          </cell>
          <cell r="B534" t="str">
            <v>No</v>
          </cell>
          <cell r="C534" t="str">
            <v>Yes</v>
          </cell>
          <cell r="D534" t="str">
            <v>Paul Schaper</v>
          </cell>
          <cell r="E534" t="str">
            <v>Herman Ouwerkerk</v>
          </cell>
          <cell r="F534" t="str">
            <v>Marco Roos</v>
          </cell>
          <cell r="G534" t="str">
            <v>Masih Nassiri</v>
          </cell>
          <cell r="H534" t="str">
            <v>Product data</v>
          </cell>
          <cell r="I534" t="str">
            <v>Transferred outside ING</v>
          </cell>
          <cell r="J534" t="str">
            <v>Some arrears data is shared with DCA's outside of ING</v>
          </cell>
          <cell r="K534" t="str">
            <v>ING Bank Netherlands - Bank</v>
          </cell>
          <cell r="L534" t="str">
            <v>Business Application</v>
          </cell>
          <cell r="M534" t="str">
            <v>Installed</v>
          </cell>
          <cell r="N534" t="str">
            <v>Operational</v>
          </cell>
          <cell r="O534" t="str">
            <v>Production</v>
          </cell>
          <cell r="P534" t="str">
            <v>be+nl/Collections NL/Atlas</v>
          </cell>
        </row>
        <row r="535">
          <cell r="A535" t="str">
            <v>pProofOfStudentSubscriptionAPI</v>
          </cell>
          <cell r="B535" t="str">
            <v>No</v>
          </cell>
          <cell r="D535" t="str">
            <v>Guido Smit</v>
          </cell>
          <cell r="E535" t="str">
            <v>Hans Overeem</v>
          </cell>
          <cell r="F535" t="str">
            <v>Hans Overeem</v>
          </cell>
          <cell r="G535" t="str">
            <v>GJ Reinders</v>
          </cell>
          <cell r="K535" t="str">
            <v>ING Bank Netherlands - Bank</v>
          </cell>
          <cell r="L535" t="str">
            <v>Business Application</v>
          </cell>
          <cell r="M535" t="str">
            <v>Installed</v>
          </cell>
          <cell r="N535" t="str">
            <v>Operational</v>
          </cell>
          <cell r="O535" t="str">
            <v>Production</v>
          </cell>
          <cell r="P535" t="str">
            <v>be+nl/Daily Banking Digital First NL/O&amp;A/Acquisition/Youth&amp;Students</v>
          </cell>
        </row>
        <row r="536">
          <cell r="A536" t="str">
            <v>Cash_CaRe</v>
          </cell>
          <cell r="B536" t="str">
            <v>Yes</v>
          </cell>
          <cell r="C536" t="str">
            <v>No</v>
          </cell>
          <cell r="D536" t="str">
            <v>Niels Nijs</v>
          </cell>
          <cell r="E536" t="str">
            <v>Jan van Opdorp</v>
          </cell>
          <cell r="F536" t="str">
            <v>Narjiss Aydoun</v>
          </cell>
          <cell r="G536" t="str">
            <v>Priscilla Pelser</v>
          </cell>
          <cell r="H536" t="str">
            <v>Data derived by Finance</v>
          </cell>
          <cell r="I536" t="str">
            <v>Exchanged across domains</v>
          </cell>
          <cell r="K536" t="str">
            <v>ING Bank Netherlands - Bank</v>
          </cell>
          <cell r="L536" t="str">
            <v>Business Application</v>
          </cell>
          <cell r="M536" t="str">
            <v>Installed</v>
          </cell>
          <cell r="N536" t="str">
            <v>Operational</v>
          </cell>
          <cell r="O536" t="str">
            <v>Production</v>
          </cell>
          <cell r="P536" t="str">
            <v>be+nl/Payments NL/Cash/Deposit</v>
          </cell>
        </row>
        <row r="537">
          <cell r="A537" t="str">
            <v>PREF</v>
          </cell>
          <cell r="B537" t="str">
            <v>No</v>
          </cell>
          <cell r="C537" t="str">
            <v>No</v>
          </cell>
          <cell r="D537" t="str">
            <v>Sandra Nieuwenhuis</v>
          </cell>
          <cell r="E537" t="str">
            <v>Ben Harmsen</v>
          </cell>
          <cell r="F537" t="str">
            <v>Hein Wegdam</v>
          </cell>
          <cell r="G537" t="str">
            <v>Tim Hameeteman</v>
          </cell>
          <cell r="H537" t="str">
            <v>Product data</v>
          </cell>
          <cell r="I537" t="str">
            <v>Kept in own tribe</v>
          </cell>
          <cell r="K537" t="str">
            <v>ING Bank Netherlands - Bank</v>
          </cell>
          <cell r="L537" t="str">
            <v>Business Application</v>
          </cell>
          <cell r="M537" t="str">
            <v>Installed</v>
          </cell>
          <cell r="N537" t="str">
            <v>Operational</v>
          </cell>
          <cell r="O537" t="str">
            <v>Production</v>
          </cell>
          <cell r="P537" t="str">
            <v>be+nl/Real Estate Finance NL/Employee Journey Squad</v>
          </cell>
        </row>
        <row r="538">
          <cell r="A538" t="str">
            <v>Priba_Tool</v>
          </cell>
          <cell r="B538" t="str">
            <v>No</v>
          </cell>
          <cell r="C538" t="str">
            <v>No</v>
          </cell>
          <cell r="D538" t="str">
            <v>Pieter van Valenberg</v>
          </cell>
          <cell r="E538" t="str">
            <v>Nick van Boven</v>
          </cell>
          <cell r="H538" t="str">
            <v>Party data</v>
          </cell>
          <cell r="I538" t="str">
            <v>Kept in own tribe</v>
          </cell>
          <cell r="K538" t="str">
            <v>ING Bank Netherlands - Bank</v>
          </cell>
          <cell r="L538" t="str">
            <v>Business Application</v>
          </cell>
          <cell r="M538" t="str">
            <v>Installed</v>
          </cell>
          <cell r="N538" t="str">
            <v>Operational</v>
          </cell>
          <cell r="O538" t="str">
            <v>Production</v>
          </cell>
          <cell r="P538" t="str">
            <v>be+nl/Investments/Operational Journeys &amp; Ordering/EP Transaction Management</v>
          </cell>
        </row>
        <row r="539">
          <cell r="A539" t="str">
            <v>Cassys_[P]</v>
          </cell>
          <cell r="B539" t="str">
            <v>Yes</v>
          </cell>
          <cell r="C539" t="str">
            <v>Yes</v>
          </cell>
          <cell r="D539" t="str">
            <v>Akram Musa</v>
          </cell>
          <cell r="E539" t="str">
            <v>Cavide Yazar</v>
          </cell>
          <cell r="F539" t="str">
            <v>Narjiss Aydoun</v>
          </cell>
          <cell r="G539" t="str">
            <v>Adriana Tritapepe</v>
          </cell>
          <cell r="H539" t="str">
            <v>Transaction data</v>
          </cell>
          <cell r="I539" t="str">
            <v>Kept in own tribe</v>
          </cell>
          <cell r="J539" t="str">
            <v xml:space="preserve">Only the ADACP part of Cassys is in Datalake. The ACI part is not yet connected to Datalake. </v>
          </cell>
          <cell r="K539" t="str">
            <v>ING Bank Netherlands - Bank</v>
          </cell>
          <cell r="L539" t="str">
            <v>Business Application</v>
          </cell>
          <cell r="M539" t="str">
            <v>Installed</v>
          </cell>
          <cell r="N539" t="str">
            <v>Operational</v>
          </cell>
          <cell r="O539" t="str">
            <v>Production</v>
          </cell>
          <cell r="P539" t="str">
            <v>be+nl/Payments NL/Cards/Bookmakers</v>
          </cell>
        </row>
        <row r="540">
          <cell r="A540" t="str">
            <v>ProductShopAPI</v>
          </cell>
          <cell r="B540" t="str">
            <v>No</v>
          </cell>
          <cell r="D540" t="str">
            <v>Steven Frieswijk</v>
          </cell>
          <cell r="E540" t="str">
            <v>Liesbeth Berns</v>
          </cell>
          <cell r="K540" t="str">
            <v>ING Bank Netherlands - Bank</v>
          </cell>
          <cell r="L540" t="str">
            <v>Business Application</v>
          </cell>
          <cell r="M540" t="str">
            <v>Installed</v>
          </cell>
          <cell r="N540" t="str">
            <v>Operational</v>
          </cell>
          <cell r="O540" t="str">
            <v>Production</v>
          </cell>
          <cell r="P540" t="str">
            <v>be+nl/Digital &amp; Customer Interaction/DiPr SSE/Ivy</v>
          </cell>
        </row>
        <row r="541">
          <cell r="A541" t="str">
            <v>ProfileNotificationSyncSV</v>
          </cell>
          <cell r="B541" t="str">
            <v>No</v>
          </cell>
          <cell r="C541" t="str">
            <v>No</v>
          </cell>
          <cell r="D541" t="str">
            <v>Jan Reuterink</v>
          </cell>
          <cell r="E541" t="str">
            <v>Sven Schenkel</v>
          </cell>
          <cell r="K541" t="str">
            <v>ING Bank Netherlands - Bank</v>
          </cell>
          <cell r="L541" t="str">
            <v>Business Application</v>
          </cell>
          <cell r="M541" t="str">
            <v>Installed</v>
          </cell>
          <cell r="N541" t="str">
            <v>Operational</v>
          </cell>
          <cell r="O541" t="str">
            <v>Production</v>
          </cell>
          <cell r="P541" t="str">
            <v>be+nl/Digital Business Banking/CD-NL/Heimdall</v>
          </cell>
        </row>
        <row r="542">
          <cell r="A542" t="str">
            <v xml:space="preserve">Provision calcualation for leave hours </v>
          </cell>
          <cell r="B542" t="str">
            <v>No</v>
          </cell>
          <cell r="C542" t="str">
            <v>No</v>
          </cell>
          <cell r="D542" t="str">
            <v>Erik van der Heide</v>
          </cell>
          <cell r="E542" t="str">
            <v>Ward Torrekens</v>
          </cell>
          <cell r="K542" t="str">
            <v>ING Bank Netherlands - Bank</v>
          </cell>
          <cell r="L542" t="str">
            <v>Business Application</v>
          </cell>
          <cell r="M542" t="str">
            <v>Installed</v>
          </cell>
          <cell r="N542" t="str">
            <v>Operational</v>
          </cell>
          <cell r="O542" t="str">
            <v>Production</v>
          </cell>
          <cell r="P542" t="str">
            <v>be+nl/People Services/Employee Experience/Office Tooling</v>
          </cell>
        </row>
        <row r="543">
          <cell r="A543" t="str">
            <v>CategorisedTransactionsAPI</v>
          </cell>
          <cell r="B543" t="str">
            <v>Yes</v>
          </cell>
          <cell r="C543" t="str">
            <v>No</v>
          </cell>
          <cell r="D543" t="str">
            <v>Rik-Jan van Bree</v>
          </cell>
          <cell r="E543" t="str">
            <v>Hans Krak</v>
          </cell>
          <cell r="F543" t="str">
            <v>Narjiss Aydoun</v>
          </cell>
          <cell r="G543" t="str">
            <v>Martijn Greuter</v>
          </cell>
          <cell r="H543" t="str">
            <v>Data derived by other data users</v>
          </cell>
          <cell r="I543" t="str">
            <v>Kept in own tribe</v>
          </cell>
          <cell r="K543" t="str">
            <v>ING Bank Netherlands - Bank</v>
          </cell>
          <cell r="L543" t="str">
            <v>Business Application</v>
          </cell>
          <cell r="M543" t="str">
            <v>Installed</v>
          </cell>
          <cell r="N543" t="str">
            <v>Operational</v>
          </cell>
          <cell r="O543" t="str">
            <v>Production</v>
          </cell>
          <cell r="P543" t="str">
            <v>be+nl/Payments NL/Products/Digital Insight</v>
          </cell>
        </row>
        <row r="544">
          <cell r="A544" t="str">
            <v>PureData_PDA_P_Platform</v>
          </cell>
          <cell r="B544" t="str">
            <v>No</v>
          </cell>
          <cell r="C544" t="str">
            <v>No</v>
          </cell>
          <cell r="D544" t="str">
            <v>Jack Schilder</v>
          </cell>
          <cell r="E544" t="str">
            <v>Jos Diekman</v>
          </cell>
          <cell r="K544" t="str">
            <v>ING Bank Netherlands - Bank</v>
          </cell>
          <cell r="L544" t="str">
            <v>Business Application</v>
          </cell>
          <cell r="M544" t="str">
            <v>Installed</v>
          </cell>
          <cell r="N544" t="str">
            <v>Operational</v>
          </cell>
          <cell r="O544" t="str">
            <v>Production</v>
          </cell>
          <cell r="P544" t="str">
            <v>be+nl/Data Management NL/Platform/Poseidon</v>
          </cell>
        </row>
        <row r="545">
          <cell r="A545" t="str">
            <v>PushAPI</v>
          </cell>
          <cell r="B545" t="str">
            <v>No</v>
          </cell>
          <cell r="C545" t="str">
            <v>No</v>
          </cell>
          <cell r="D545" t="str">
            <v>Manish Vashishtha</v>
          </cell>
          <cell r="E545" t="str">
            <v>Miente Bakker</v>
          </cell>
          <cell r="F545"/>
          <cell r="G545"/>
          <cell r="H545"/>
          <cell r="I545"/>
          <cell r="J545"/>
          <cell r="K545" t="str">
            <v>ING Bank Netherlands - Bank</v>
          </cell>
          <cell r="L545" t="str">
            <v>Business Application</v>
          </cell>
          <cell r="M545" t="str">
            <v>Installed</v>
          </cell>
          <cell r="N545" t="str">
            <v>Operational</v>
          </cell>
          <cell r="O545" t="str">
            <v>Production</v>
          </cell>
          <cell r="P545" t="str">
            <v>be+nl/Assisted channels/PA2_Portal Foundation/Kijkglas</v>
          </cell>
        </row>
        <row r="546">
          <cell r="A546" t="str">
            <v>CEMS</v>
          </cell>
          <cell r="B546" t="str">
            <v>Yes</v>
          </cell>
          <cell r="C546" t="str">
            <v>Yes</v>
          </cell>
          <cell r="D546" t="str">
            <v>Akram Musa</v>
          </cell>
          <cell r="E546" t="str">
            <v>Ekaterina Dmitrieva</v>
          </cell>
          <cell r="F546" t="str">
            <v>Narjiss Aydoun</v>
          </cell>
          <cell r="G546" t="str">
            <v>Jessica Schoehuis</v>
          </cell>
          <cell r="H546" t="str">
            <v>Product data</v>
          </cell>
          <cell r="I546" t="str">
            <v>Transferred outside ING</v>
          </cell>
          <cell r="J546" t="str">
            <v>Type of data: Product and Agreement data
Debit Card and Debit Card LifeCycle information</v>
          </cell>
          <cell r="K546" t="str">
            <v>ING Bank Netherlands - Bank</v>
          </cell>
          <cell r="L546" t="str">
            <v>Business Application</v>
          </cell>
          <cell r="M546" t="str">
            <v>Installed</v>
          </cell>
          <cell r="N546" t="str">
            <v>Operational</v>
          </cell>
          <cell r="O546" t="str">
            <v>Production</v>
          </cell>
          <cell r="P546" t="str">
            <v>be+nl/Payments NL/Cards/SherPAS</v>
          </cell>
        </row>
        <row r="547">
          <cell r="A547" t="str">
            <v>QlikSense_Lease_[P]</v>
          </cell>
          <cell r="B547" t="str">
            <v>No</v>
          </cell>
          <cell r="C547" t="str">
            <v>No</v>
          </cell>
          <cell r="D547" t="str">
            <v>Ramon Riedijk</v>
          </cell>
          <cell r="E547" t="str">
            <v>Cedric Istasse</v>
          </cell>
          <cell r="F547" t="str">
            <v>Ihsan çakir</v>
          </cell>
          <cell r="G547" t="str">
            <v>Michiel van Hes</v>
          </cell>
          <cell r="H547" t="str">
            <v>Agreement data</v>
          </cell>
          <cell r="I547" t="str">
            <v>Kept in own tribe</v>
          </cell>
          <cell r="K547" t="str">
            <v>ING Bank Netherlands - Bank</v>
          </cell>
          <cell r="L547" t="str">
            <v>Business Application</v>
          </cell>
          <cell r="M547" t="str">
            <v>Installed</v>
          </cell>
          <cell r="N547" t="str">
            <v>Operational</v>
          </cell>
          <cell r="O547" t="str">
            <v>Production</v>
          </cell>
          <cell r="P547" t="str">
            <v>be+nl/Lease/Lease Data &amp; Reporting</v>
          </cell>
        </row>
        <row r="548">
          <cell r="A548" t="str">
            <v>QlikView_[P]</v>
          </cell>
          <cell r="B548" t="str">
            <v>No</v>
          </cell>
          <cell r="C548" t="str">
            <v>No</v>
          </cell>
          <cell r="D548" t="str">
            <v>Emile Scheilen</v>
          </cell>
          <cell r="E548" t="str">
            <v>Michel Tetteroo</v>
          </cell>
          <cell r="F548" t="str">
            <v>Michel Tetteroo</v>
          </cell>
          <cell r="G548" t="str">
            <v>NA</v>
          </cell>
          <cell r="J548" t="str">
            <v>A view on or derived from DM_CAN and some other data sources.</v>
          </cell>
          <cell r="K548" t="str">
            <v>ING Bank Netherlands - Bank</v>
          </cell>
          <cell r="L548" t="str">
            <v>Business Application</v>
          </cell>
          <cell r="M548" t="str">
            <v>Installed</v>
          </cell>
          <cell r="N548" t="str">
            <v>Operational</v>
          </cell>
          <cell r="O548" t="str">
            <v>Production</v>
          </cell>
          <cell r="P548" t="str">
            <v>be+nl/Digital &amp; Customer Interaction/CI&amp;A NL/Analytical Engine</v>
          </cell>
        </row>
        <row r="549">
          <cell r="A549" t="str">
            <v>QualityControle_Tool</v>
          </cell>
          <cell r="B549" t="str">
            <v>No</v>
          </cell>
          <cell r="C549" t="str">
            <v>No</v>
          </cell>
          <cell r="D549" t="str">
            <v>Colin Hennevelt</v>
          </cell>
          <cell r="E549" t="str">
            <v>Robert-Frank Hofland</v>
          </cell>
          <cell r="F549" t="str">
            <v>Robert-Frank Hofland</v>
          </cell>
          <cell r="G549" t="str">
            <v>Colin Hennevelt</v>
          </cell>
          <cell r="H549" t="str">
            <v>Data derived by other data users</v>
          </cell>
          <cell r="I549" t="str">
            <v>Kept in own tribe</v>
          </cell>
          <cell r="K549" t="str">
            <v>ING Bank Netherlands - Bank</v>
          </cell>
          <cell r="L549" t="str">
            <v>Business Application</v>
          </cell>
          <cell r="M549" t="str">
            <v>Installed</v>
          </cell>
          <cell r="N549" t="str">
            <v>Operational</v>
          </cell>
          <cell r="O549" t="str">
            <v>Production</v>
          </cell>
          <cell r="P549" t="str">
            <v>be+nl/Client Services Daily Banking NL/Office Tooling</v>
          </cell>
        </row>
        <row r="550">
          <cell r="A550" t="str">
            <v>QuarterlyRecon_QI</v>
          </cell>
          <cell r="B550" t="str">
            <v>No</v>
          </cell>
          <cell r="C550" t="str">
            <v>No</v>
          </cell>
          <cell r="D550" t="str">
            <v>Pieter van Valenberg</v>
          </cell>
          <cell r="E550" t="str">
            <v>Nick van Boven</v>
          </cell>
          <cell r="H550" t="str">
            <v>Product data</v>
          </cell>
          <cell r="I550" t="str">
            <v>Kept in own tribe</v>
          </cell>
          <cell r="K550" t="str">
            <v>ING Bank Netherlands - Bank</v>
          </cell>
          <cell r="L550" t="str">
            <v>Business Application</v>
          </cell>
          <cell r="M550" t="str">
            <v>Installed</v>
          </cell>
          <cell r="N550" t="str">
            <v>Operational</v>
          </cell>
          <cell r="O550" t="str">
            <v>Production</v>
          </cell>
          <cell r="P550" t="str">
            <v>be+nl/Investments/Operational Journeys &amp; Ordering/Reporting &amp; Client Output</v>
          </cell>
        </row>
        <row r="551">
          <cell r="A551" t="str">
            <v>QuickCheck</v>
          </cell>
          <cell r="B551" t="str">
            <v>No</v>
          </cell>
          <cell r="C551" t="str">
            <v>No</v>
          </cell>
          <cell r="D551" t="str">
            <v>Sandra Nieuwenhuis</v>
          </cell>
          <cell r="E551" t="str">
            <v>Serkan Turhal</v>
          </cell>
          <cell r="K551" t="str">
            <v>ING Bank Netherlands - Bank</v>
          </cell>
          <cell r="L551" t="str">
            <v>Business Application</v>
          </cell>
          <cell r="M551" t="str">
            <v>Installed</v>
          </cell>
          <cell r="N551" t="str">
            <v>Operational</v>
          </cell>
          <cell r="O551" t="str">
            <v>Production</v>
          </cell>
          <cell r="P551" t="str">
            <v>be+nl/Business lending/Customer Value Proposition/EZ Jet</v>
          </cell>
        </row>
        <row r="552">
          <cell r="A552" t="str">
            <v>R2F</v>
          </cell>
          <cell r="D552" t="str">
            <v>Christophe Van Campfort</v>
          </cell>
          <cell r="E552" t="str">
            <v>Christophe Van Campfort</v>
          </cell>
          <cell r="K552" t="str">
            <v>ING Bank Netherlands - Bank</v>
          </cell>
          <cell r="L552" t="str">
            <v>Business Application</v>
          </cell>
          <cell r="M552" t="str">
            <v>Installed</v>
          </cell>
          <cell r="N552" t="str">
            <v>Operational</v>
          </cell>
          <cell r="O552" t="str">
            <v>Production</v>
          </cell>
          <cell r="P552" t="str">
            <v>be+nl/Finance NL/Office Tooling</v>
          </cell>
        </row>
        <row r="553">
          <cell r="A553" t="str">
            <v>CHAPP</v>
          </cell>
          <cell r="B553" t="str">
            <v>Yes</v>
          </cell>
          <cell r="C553" t="str">
            <v>No</v>
          </cell>
          <cell r="D553" t="str">
            <v>Rik-Jan van Bree</v>
          </cell>
          <cell r="E553" t="str">
            <v>Maarten van Gessel</v>
          </cell>
          <cell r="F553" t="str">
            <v>Narjiss Aydoun</v>
          </cell>
          <cell r="G553" t="str">
            <v>Hans Krak</v>
          </cell>
          <cell r="H553" t="str">
            <v>Transaction data</v>
          </cell>
          <cell r="I553" t="str">
            <v>Transferred outside ING</v>
          </cell>
          <cell r="K553" t="str">
            <v>ING Bank Netherlands - Bank</v>
          </cell>
          <cell r="L553" t="str">
            <v>Business Application</v>
          </cell>
          <cell r="M553" t="str">
            <v>Installed</v>
          </cell>
          <cell r="N553" t="str">
            <v>Operational</v>
          </cell>
          <cell r="O553" t="str">
            <v>Production</v>
          </cell>
          <cell r="P553" t="str">
            <v>be+nl/Payments NL/Products/GeckoS</v>
          </cell>
        </row>
        <row r="554">
          <cell r="A554" t="str">
            <v>RAF-1</v>
          </cell>
          <cell r="B554" t="str">
            <v>No</v>
          </cell>
          <cell r="C554" t="str">
            <v>No</v>
          </cell>
          <cell r="D554" t="str">
            <v>Emile Scheilen</v>
          </cell>
          <cell r="E554" t="str">
            <v>Michel Tetteroo</v>
          </cell>
          <cell r="F554" t="str">
            <v>Michel Tetteroo</v>
          </cell>
          <cell r="G554" t="str">
            <v>NA</v>
          </cell>
          <cell r="J554" t="str">
            <v>Not generating or storing new data, only giving insight in future transactions (Kijk Vooruit).</v>
          </cell>
          <cell r="K554" t="str">
            <v>ING Bank Netherlands - Bank</v>
          </cell>
          <cell r="L554" t="str">
            <v>Business Application</v>
          </cell>
          <cell r="M554" t="str">
            <v>Installed</v>
          </cell>
          <cell r="N554" t="str">
            <v>Operational</v>
          </cell>
          <cell r="O554" t="str">
            <v>Production</v>
          </cell>
          <cell r="P554" t="str">
            <v>be+nl/Digital &amp; Customer Interaction/Di NL/ARTA</v>
          </cell>
        </row>
        <row r="555">
          <cell r="A555" t="str">
            <v>Commercial Card Issuing &amp; Processing Platform (TSYS)</v>
          </cell>
          <cell r="B555" t="str">
            <v>Yes</v>
          </cell>
          <cell r="C555" t="str">
            <v>Yes</v>
          </cell>
          <cell r="D555" t="str">
            <v>Akram Musa</v>
          </cell>
          <cell r="E555" t="str">
            <v>Paola Mulder - Kaalen</v>
          </cell>
          <cell r="F555" t="str">
            <v>Narjiss Aydoun</v>
          </cell>
          <cell r="G555" t="str">
            <v>Ilse Brouwer/Frank ten Veen</v>
          </cell>
          <cell r="H555" t="str">
            <v>Party data</v>
          </cell>
          <cell r="I555" t="str">
            <v>Transferred outside ING</v>
          </cell>
          <cell r="J555" t="str">
            <v>Type of data: Party, Product, Transaction, Agreement, Pricing &amp; Reference data/Type of consumption: Exchanged across domains</v>
          </cell>
          <cell r="K555" t="str">
            <v>ING Bank Netherlands - Bank</v>
          </cell>
          <cell r="L555" t="str">
            <v>Business Application</v>
          </cell>
          <cell r="M555" t="str">
            <v>Installed</v>
          </cell>
          <cell r="N555" t="str">
            <v>Operational</v>
          </cell>
          <cell r="O555" t="str">
            <v>Production</v>
          </cell>
          <cell r="P555" t="str">
            <v>be+nl/Payments NL/Cards/Heart of Cards</v>
          </cell>
        </row>
        <row r="556">
          <cell r="A556" t="str">
            <v>ReconcDepository</v>
          </cell>
          <cell r="B556" t="str">
            <v>No</v>
          </cell>
          <cell r="C556" t="str">
            <v>No</v>
          </cell>
          <cell r="D556" t="str">
            <v>Pieter van Valenberg</v>
          </cell>
          <cell r="E556" t="str">
            <v>Nick van Boven</v>
          </cell>
          <cell r="H556" t="str">
            <v>Product data</v>
          </cell>
          <cell r="I556" t="str">
            <v>Kept in own tribe</v>
          </cell>
          <cell r="K556" t="str">
            <v>ING Bank Netherlands - Bank</v>
          </cell>
          <cell r="L556" t="str">
            <v>Business Application</v>
          </cell>
          <cell r="M556" t="str">
            <v>Installed</v>
          </cell>
          <cell r="N556" t="str">
            <v>Operational</v>
          </cell>
          <cell r="O556" t="str">
            <v>Production</v>
          </cell>
          <cell r="P556" t="str">
            <v>be+nl/Investments/Operational Journeys &amp; Ordering/EP Transaction Management</v>
          </cell>
        </row>
        <row r="557">
          <cell r="A557" t="str">
            <v>ReconRRE</v>
          </cell>
          <cell r="D557" t="str">
            <v>Christophe Van Campfort</v>
          </cell>
          <cell r="E557" t="str">
            <v>Christophe Van Campfort</v>
          </cell>
          <cell r="K557" t="str">
            <v>ING Bank Netherlands - Bank</v>
          </cell>
          <cell r="L557" t="str">
            <v>Business Application</v>
          </cell>
          <cell r="M557" t="str">
            <v>Installed</v>
          </cell>
          <cell r="N557" t="str">
            <v>Operational</v>
          </cell>
          <cell r="O557" t="str">
            <v>Production</v>
          </cell>
          <cell r="P557" t="str">
            <v>be+nl/Finance NL/Office Tooling</v>
          </cell>
        </row>
        <row r="558">
          <cell r="A558" t="str">
            <v>ReconSEregelsCR</v>
          </cell>
          <cell r="D558" t="str">
            <v>Christophe Van Campfort</v>
          </cell>
          <cell r="E558" t="str">
            <v>Christophe Van Campfort</v>
          </cell>
          <cell r="K558" t="str">
            <v>ING Bank Netherlands - Bank</v>
          </cell>
          <cell r="L558" t="str">
            <v>Business Application</v>
          </cell>
          <cell r="M558" t="str">
            <v>Installed</v>
          </cell>
          <cell r="N558" t="str">
            <v>Operational</v>
          </cell>
          <cell r="O558" t="str">
            <v>Production</v>
          </cell>
          <cell r="P558" t="str">
            <v>be+nl/Finance NL/Office Tooling</v>
          </cell>
        </row>
        <row r="559">
          <cell r="A559" t="str">
            <v>REF_CFP</v>
          </cell>
          <cell r="B559" t="str">
            <v>No</v>
          </cell>
          <cell r="C559" t="str">
            <v>No</v>
          </cell>
          <cell r="D559" t="str">
            <v>Sandra Nieuwenhuis</v>
          </cell>
          <cell r="E559" t="str">
            <v>Ben Harmsen</v>
          </cell>
          <cell r="F559" t="str">
            <v>Hein Wegdam</v>
          </cell>
          <cell r="G559" t="str">
            <v>Tim Hameeteman</v>
          </cell>
          <cell r="H559" t="str">
            <v>Product data</v>
          </cell>
          <cell r="I559" t="str">
            <v>Kept in own tribe</v>
          </cell>
          <cell r="K559" t="str">
            <v>ING Bank Netherlands - Bank</v>
          </cell>
          <cell r="L559" t="str">
            <v>Business Application</v>
          </cell>
          <cell r="M559" t="str">
            <v>Installed</v>
          </cell>
          <cell r="N559" t="str">
            <v>Operational</v>
          </cell>
          <cell r="O559" t="str">
            <v>Production</v>
          </cell>
          <cell r="P559" t="str">
            <v>be+nl/Real Estate Finance NL/Customer Journey Squad</v>
          </cell>
        </row>
        <row r="560">
          <cell r="A560" t="str">
            <v>REFPORTAL</v>
          </cell>
          <cell r="B560" t="str">
            <v>No</v>
          </cell>
          <cell r="C560" t="str">
            <v>No</v>
          </cell>
          <cell r="D560" t="str">
            <v>Sandra Nieuwenhuis</v>
          </cell>
          <cell r="E560" t="str">
            <v>Ben Harmsen</v>
          </cell>
          <cell r="F560" t="str">
            <v>Hein Wegdam</v>
          </cell>
          <cell r="G560" t="str">
            <v>Tim Hameeteman</v>
          </cell>
          <cell r="H560" t="str">
            <v>Product data</v>
          </cell>
          <cell r="I560" t="str">
            <v>Kept in own tribe</v>
          </cell>
          <cell r="K560" t="str">
            <v>ING Bank Netherlands - Bank</v>
          </cell>
          <cell r="L560" t="str">
            <v>Business Application</v>
          </cell>
          <cell r="M560" t="str">
            <v>Installed</v>
          </cell>
          <cell r="N560" t="str">
            <v>Operational</v>
          </cell>
          <cell r="O560" t="str">
            <v>Production</v>
          </cell>
          <cell r="P560" t="str">
            <v>be+nl/Real Estate Finance NL/Customer Journey Squad</v>
          </cell>
        </row>
        <row r="561">
          <cell r="A561" t="str">
            <v>RegulationNewShares</v>
          </cell>
          <cell r="B561" t="str">
            <v>No</v>
          </cell>
          <cell r="C561" t="str">
            <v>No</v>
          </cell>
          <cell r="D561" t="str">
            <v>Pieter van Valenberg</v>
          </cell>
          <cell r="E561" t="str">
            <v>Nick van Boven</v>
          </cell>
          <cell r="H561" t="str">
            <v>Product data</v>
          </cell>
          <cell r="I561" t="str">
            <v>Kept in own tribe</v>
          </cell>
          <cell r="K561" t="str">
            <v>ING Bank Netherlands - Bank</v>
          </cell>
          <cell r="L561" t="str">
            <v>Business Application</v>
          </cell>
          <cell r="M561" t="str">
            <v>Installed</v>
          </cell>
          <cell r="N561" t="str">
            <v>Operational</v>
          </cell>
          <cell r="O561" t="str">
            <v>Production</v>
          </cell>
          <cell r="P561" t="str">
            <v>be+nl/Investments/Operational Journeys &amp; Ordering/EP Transaction Management</v>
          </cell>
        </row>
        <row r="562">
          <cell r="A562" t="str">
            <v>RendementsBerekening</v>
          </cell>
          <cell r="B562" t="str">
            <v>No</v>
          </cell>
          <cell r="C562" t="str">
            <v>no</v>
          </cell>
          <cell r="D562" t="str">
            <v>Ronald Geradts</v>
          </cell>
          <cell r="E562" t="str">
            <v>Nick van Boven</v>
          </cell>
          <cell r="K562" t="str">
            <v>ING Bank Netherlands - Bank</v>
          </cell>
          <cell r="L562" t="str">
            <v>Business Application</v>
          </cell>
          <cell r="M562" t="str">
            <v>Installed</v>
          </cell>
          <cell r="N562" t="str">
            <v>Operational</v>
          </cell>
          <cell r="O562" t="str">
            <v>Production</v>
          </cell>
          <cell r="P562" t="str">
            <v>be+nl/Investments/Operational Journeys &amp; Ordering/Markets&amp;instruments</v>
          </cell>
        </row>
        <row r="563">
          <cell r="A563" t="str">
            <v>RepDGSExAnU127</v>
          </cell>
          <cell r="D563" t="str">
            <v>Christophe Van Campfort</v>
          </cell>
          <cell r="E563" t="str">
            <v>Christophe Van Campfort</v>
          </cell>
          <cell r="K563" t="str">
            <v>ING Bank Netherlands - Bank</v>
          </cell>
          <cell r="L563" t="str">
            <v>Business Application</v>
          </cell>
          <cell r="M563" t="str">
            <v>Installed</v>
          </cell>
          <cell r="N563" t="str">
            <v>Operational</v>
          </cell>
          <cell r="O563" t="str">
            <v>Production</v>
          </cell>
          <cell r="P563" t="str">
            <v>be+nl/Finance NL/Office Tooling</v>
          </cell>
        </row>
        <row r="564">
          <cell r="A564" t="str">
            <v>RepDGSExAnU211</v>
          </cell>
          <cell r="D564" t="str">
            <v>Christophe Van Campfort</v>
          </cell>
          <cell r="E564" t="str">
            <v>Christophe Van Campfort</v>
          </cell>
          <cell r="K564" t="str">
            <v>ING Bank Netherlands - Bank</v>
          </cell>
          <cell r="L564" t="str">
            <v>Business Application</v>
          </cell>
          <cell r="M564" t="str">
            <v>Installed</v>
          </cell>
          <cell r="N564" t="str">
            <v>Operational</v>
          </cell>
          <cell r="O564" t="str">
            <v>Production</v>
          </cell>
          <cell r="P564" t="str">
            <v>be+nl/Finance NL/Office Tooling</v>
          </cell>
        </row>
        <row r="565">
          <cell r="A565" t="str">
            <v>Repfm_AR_R2F_U127</v>
          </cell>
          <cell r="D565" t="str">
            <v>Christophe Van Campfort</v>
          </cell>
          <cell r="E565" t="str">
            <v>Christophe Van Campfort</v>
          </cell>
          <cell r="K565" t="str">
            <v>ING Bank Netherlands - Bank</v>
          </cell>
          <cell r="L565" t="str">
            <v>Business Application</v>
          </cell>
          <cell r="M565" t="str">
            <v>Installed</v>
          </cell>
          <cell r="N565" t="str">
            <v>Operational</v>
          </cell>
          <cell r="O565" t="str">
            <v>Production</v>
          </cell>
          <cell r="P565" t="str">
            <v>be+nl/Finance NL/Office Tooling</v>
          </cell>
        </row>
        <row r="566">
          <cell r="A566" t="str">
            <v>Repfm_AR_R2F_U211</v>
          </cell>
          <cell r="D566" t="str">
            <v>Christophe Van Campfort</v>
          </cell>
          <cell r="E566" t="str">
            <v>Christophe Van Campfort</v>
          </cell>
          <cell r="K566" t="str">
            <v>ING Bank Netherlands - Bank</v>
          </cell>
          <cell r="L566" t="str">
            <v>Business Application</v>
          </cell>
          <cell r="M566" t="str">
            <v>Installed</v>
          </cell>
          <cell r="N566" t="str">
            <v>Operational</v>
          </cell>
          <cell r="O566" t="str">
            <v>Production</v>
          </cell>
          <cell r="P566" t="str">
            <v>be+nl/Finance NL/Office Tooling</v>
          </cell>
        </row>
        <row r="567">
          <cell r="A567" t="str">
            <v>ReplinesSEHFM</v>
          </cell>
          <cell r="D567" t="str">
            <v>Christophe Van Campfort</v>
          </cell>
          <cell r="E567" t="str">
            <v>Christophe Van Campfort</v>
          </cell>
          <cell r="F567" t="str">
            <v>Vincent Geluk</v>
          </cell>
          <cell r="K567" t="str">
            <v>ING Bank Netherlands - Bank</v>
          </cell>
          <cell r="L567" t="str">
            <v>Business Application</v>
          </cell>
          <cell r="M567" t="str">
            <v>Installed</v>
          </cell>
          <cell r="N567" t="str">
            <v>Operational</v>
          </cell>
          <cell r="O567" t="str">
            <v>Production</v>
          </cell>
          <cell r="P567" t="str">
            <v>be+nl/Finance NL/Office Tooling</v>
          </cell>
        </row>
        <row r="568">
          <cell r="A568" t="str">
            <v>Reporting_BusinessLendingLeads</v>
          </cell>
          <cell r="B568" t="str">
            <v>No</v>
          </cell>
          <cell r="C568" t="str">
            <v>No</v>
          </cell>
          <cell r="D568" t="str">
            <v>Sandra Nieuwenhuis</v>
          </cell>
          <cell r="E568" t="str">
            <v>Serkan Turhal</v>
          </cell>
          <cell r="K568" t="str">
            <v>ING Bank Netherlands - Bank</v>
          </cell>
          <cell r="L568" t="str">
            <v>Business Application</v>
          </cell>
          <cell r="M568" t="str">
            <v>Installed</v>
          </cell>
          <cell r="N568" t="str">
            <v>Operational</v>
          </cell>
          <cell r="O568" t="str">
            <v>Production</v>
          </cell>
          <cell r="P568" t="str">
            <v>be+nl/Business lending/Customer Value Proposition/EZ Jet</v>
          </cell>
        </row>
        <row r="569">
          <cell r="A569" t="str">
            <v>RequestPointOfSalesService</v>
          </cell>
          <cell r="B569" t="str">
            <v>No</v>
          </cell>
          <cell r="C569" t="str">
            <v>No</v>
          </cell>
          <cell r="D569" t="str">
            <v>Rik-Jan van Bree</v>
          </cell>
          <cell r="E569" t="str">
            <v>Maaike Teeuwen</v>
          </cell>
          <cell r="F569" t="str">
            <v>n/a</v>
          </cell>
          <cell r="G569" t="str">
            <v>n/a</v>
          </cell>
          <cell r="H569" t="str">
            <v>Product data</v>
          </cell>
          <cell r="I569" t="str">
            <v>Transferred outside ING</v>
          </cell>
          <cell r="J569" t="str">
            <v>Temporarily process data stored</v>
          </cell>
          <cell r="K569" t="str">
            <v>ING Bank Netherlands - Bank</v>
          </cell>
          <cell r="L569" t="str">
            <v>Business Application</v>
          </cell>
          <cell r="M569" t="str">
            <v>Installed</v>
          </cell>
          <cell r="N569" t="str">
            <v>Operational</v>
          </cell>
          <cell r="O569" t="str">
            <v>Production</v>
          </cell>
          <cell r="P569" t="str">
            <v>be+nl/Payments NL/Products/InsightOut</v>
          </cell>
        </row>
        <row r="570">
          <cell r="A570" t="str">
            <v>RES_Database</v>
          </cell>
          <cell r="B570" t="str">
            <v>No</v>
          </cell>
          <cell r="D570" t="str">
            <v>Guido Smit</v>
          </cell>
          <cell r="E570" t="str">
            <v>Hans Overeem</v>
          </cell>
          <cell r="K570" t="str">
            <v>ING Bank Netherlands - Bank</v>
          </cell>
          <cell r="L570" t="str">
            <v>Business Application</v>
          </cell>
          <cell r="M570" t="str">
            <v>Installed</v>
          </cell>
          <cell r="N570" t="str">
            <v>Operational</v>
          </cell>
          <cell r="O570" t="str">
            <v>Production</v>
          </cell>
          <cell r="P570" t="str">
            <v>be+nl/Daily Banking Digital First NL/Business Journeys/ACDC</v>
          </cell>
        </row>
        <row r="571">
          <cell r="A571" t="str">
            <v>RiskShield_BE</v>
          </cell>
          <cell r="B571" t="str">
            <v>No</v>
          </cell>
          <cell r="C571" t="str">
            <v>No</v>
          </cell>
          <cell r="D571" t="str">
            <v>Emile Scheilen</v>
          </cell>
          <cell r="E571" t="str">
            <v>Adine Wempe - Kalff</v>
          </cell>
          <cell r="F571" t="str">
            <v>Richard Emerencia</v>
          </cell>
          <cell r="G571" t="str">
            <v>Judith Hanou</v>
          </cell>
          <cell r="H571" t="str">
            <v>Data derived by other data users</v>
          </cell>
          <cell r="I571" t="str">
            <v>Exchanged across domains</v>
          </cell>
          <cell r="K571" t="str">
            <v>ING Bank Netherlands - Bank</v>
          </cell>
          <cell r="L571" t="str">
            <v>Business Application</v>
          </cell>
          <cell r="M571" t="str">
            <v>Installed</v>
          </cell>
          <cell r="N571" t="str">
            <v>Operational</v>
          </cell>
          <cell r="O571" t="str">
            <v>Production</v>
          </cell>
          <cell r="P571" t="str">
            <v>be+nl/Fraud &amp; Cyber Security NL/Detection/Risk Data Squad</v>
          </cell>
        </row>
        <row r="572">
          <cell r="A572" t="str">
            <v>RiskShield_NL</v>
          </cell>
          <cell r="B572" t="str">
            <v>No</v>
          </cell>
          <cell r="C572" t="str">
            <v>No</v>
          </cell>
          <cell r="D572" t="str">
            <v>Emile Scheilen</v>
          </cell>
          <cell r="E572" t="str">
            <v>Adine Wempe - Kalff</v>
          </cell>
          <cell r="F572" t="str">
            <v>Adine Wempe - Kalff</v>
          </cell>
          <cell r="G572" t="str">
            <v>Rene Scholte</v>
          </cell>
          <cell r="H572" t="str">
            <v>Data derived by other data users</v>
          </cell>
          <cell r="I572" t="str">
            <v>Kept in own tribe</v>
          </cell>
          <cell r="K572" t="str">
            <v>ING Bank Netherlands - Bank</v>
          </cell>
          <cell r="L572" t="str">
            <v>Business Application</v>
          </cell>
          <cell r="M572" t="str">
            <v>Installed</v>
          </cell>
          <cell r="N572" t="str">
            <v>Operational</v>
          </cell>
          <cell r="O572" t="str">
            <v>Production</v>
          </cell>
          <cell r="P572" t="str">
            <v>be+nl/Fraud &amp; Cyber Security NL/Detection/Risk Data Squad</v>
          </cell>
        </row>
        <row r="573">
          <cell r="A573" t="str">
            <v>Rotaform</v>
          </cell>
          <cell r="B573" t="str">
            <v>No</v>
          </cell>
          <cell r="C573" t="str">
            <v>No</v>
          </cell>
          <cell r="D573" t="str">
            <v>Rein Heddema</v>
          </cell>
          <cell r="E573" t="str">
            <v>Ed Spitteler</v>
          </cell>
          <cell r="F573" t="str">
            <v>Ed Spitteler</v>
          </cell>
          <cell r="G573" t="str">
            <v>Johan Deen</v>
          </cell>
          <cell r="J573" t="str">
            <v xml:space="preserve">Rotaform as a external printsupplier passes on data (party, product, agreement and transactional) for distribution to customers on paper. </v>
          </cell>
          <cell r="K573" t="str">
            <v>ING Bank Netherlands - Bank</v>
          </cell>
          <cell r="L573" t="str">
            <v>Business Application</v>
          </cell>
          <cell r="M573" t="str">
            <v>Installed</v>
          </cell>
          <cell r="N573" t="str">
            <v>Operational</v>
          </cell>
          <cell r="O573" t="str">
            <v>Production</v>
          </cell>
          <cell r="P573" t="str">
            <v>be+nl/Document &amp; Content Services/Deliver Your Message/Paper &amp; Send</v>
          </cell>
        </row>
        <row r="574">
          <cell r="A574" t="str">
            <v>RPU_Template</v>
          </cell>
          <cell r="B574" t="str">
            <v>No</v>
          </cell>
          <cell r="D574" t="str">
            <v>Vlad Kogan</v>
          </cell>
          <cell r="E574" t="str">
            <v>Annemieke Tromp</v>
          </cell>
          <cell r="J574" t="str">
            <v>Obsolete and to removed in CMDB</v>
          </cell>
          <cell r="K574" t="str">
            <v>ING Bank Netherlands - Bank</v>
          </cell>
          <cell r="L574" t="str">
            <v>Business Application</v>
          </cell>
          <cell r="M574" t="str">
            <v>Installed</v>
          </cell>
          <cell r="N574" t="str">
            <v>Operational</v>
          </cell>
          <cell r="O574" t="str">
            <v>Production</v>
          </cell>
          <cell r="P574" t="str">
            <v>be+nl/CRO NL/MRM/Office Tooling</v>
          </cell>
        </row>
        <row r="575">
          <cell r="A575" t="str">
            <v>RRUPortfolioMonthly</v>
          </cell>
          <cell r="B575" t="str">
            <v>No</v>
          </cell>
          <cell r="C575" t="str">
            <v>No</v>
          </cell>
          <cell r="D575" t="str">
            <v>Adrian Leerink</v>
          </cell>
          <cell r="E575" t="str">
            <v>Marieke de Boer</v>
          </cell>
          <cell r="K575" t="str">
            <v>ING Bank Netherlands - Bank</v>
          </cell>
          <cell r="L575" t="str">
            <v>Business Application</v>
          </cell>
          <cell r="M575" t="str">
            <v>Installed</v>
          </cell>
          <cell r="N575" t="str">
            <v>Operational</v>
          </cell>
          <cell r="O575" t="str">
            <v>Production</v>
          </cell>
          <cell r="P575" t="str">
            <v>be+nl/CRO Domestic Bank Netherlands/Intensief Beheer/Office Tooling</v>
          </cell>
        </row>
        <row r="576">
          <cell r="A576" t="str">
            <v>SAMOS_HYP</v>
          </cell>
          <cell r="B576" t="str">
            <v>No</v>
          </cell>
          <cell r="C576" t="str">
            <v>No</v>
          </cell>
          <cell r="D576" t="str">
            <v>Khadija Khottoul</v>
          </cell>
          <cell r="E576" t="str">
            <v>Marijn Janssen</v>
          </cell>
          <cell r="F576" t="str">
            <v>Folkert van der Ploeg</v>
          </cell>
          <cell r="G576" t="str">
            <v>Job van Wolferen</v>
          </cell>
          <cell r="H576" t="str">
            <v>Reference data</v>
          </cell>
          <cell r="I576" t="str">
            <v>Exchanged across domains</v>
          </cell>
          <cell r="K576" t="str">
            <v>ING Bank Netherlands - Bank</v>
          </cell>
          <cell r="L576" t="str">
            <v>Business Application</v>
          </cell>
          <cell r="M576" t="str">
            <v>Installed</v>
          </cell>
          <cell r="N576" t="str">
            <v>Operational</v>
          </cell>
          <cell r="O576" t="str">
            <v>Production</v>
          </cell>
          <cell r="P576" t="str">
            <v>be+nl/Mortgages NL/ILM/Repayments/No Worries</v>
          </cell>
        </row>
        <row r="577">
          <cell r="A577" t="str">
            <v>SAMOS_ZKV</v>
          </cell>
          <cell r="B577" t="str">
            <v>No</v>
          </cell>
          <cell r="C577" t="str">
            <v>No</v>
          </cell>
          <cell r="D577" t="str">
            <v>Sandra Nieuwenhuis</v>
          </cell>
          <cell r="E577" t="str">
            <v>Serkan Turhal</v>
          </cell>
          <cell r="K577" t="str">
            <v>ING Bank Netherlands - Bank</v>
          </cell>
          <cell r="L577" t="str">
            <v>Business Application</v>
          </cell>
          <cell r="M577" t="str">
            <v>Installed</v>
          </cell>
          <cell r="N577" t="str">
            <v>Operational</v>
          </cell>
          <cell r="O577" t="str">
            <v>Production</v>
          </cell>
          <cell r="P577" t="str">
            <v>be+nl/Business lending/Product Engines</v>
          </cell>
        </row>
        <row r="578">
          <cell r="A578" t="str">
            <v>CR_ACR</v>
          </cell>
          <cell r="B578" t="str">
            <v>Yes</v>
          </cell>
          <cell r="C578" t="str">
            <v>No</v>
          </cell>
          <cell r="D578" t="str">
            <v>Rik-Jan van Bree</v>
          </cell>
          <cell r="E578" t="str">
            <v>Hans Krak</v>
          </cell>
          <cell r="F578" t="str">
            <v>Narjiss Aydoun</v>
          </cell>
          <cell r="G578" t="str">
            <v>Martijn Greuter</v>
          </cell>
          <cell r="H578" t="str">
            <v>Agreement data</v>
          </cell>
          <cell r="I578" t="str">
            <v>Transferred outside ING</v>
          </cell>
          <cell r="J578" t="str">
            <v>OVK data is shared with Accounting Suppliers</v>
          </cell>
          <cell r="K578" t="str">
            <v>ING Bank Netherlands - Bank</v>
          </cell>
          <cell r="L578" t="str">
            <v>Business Application</v>
          </cell>
          <cell r="M578" t="str">
            <v>Installed</v>
          </cell>
          <cell r="N578" t="str">
            <v>Operational</v>
          </cell>
          <cell r="O578" t="str">
            <v>Production</v>
          </cell>
          <cell r="P578" t="str">
            <v>be+nl/Payments NL/Products/GeckoS</v>
          </cell>
        </row>
        <row r="579">
          <cell r="A579" t="str">
            <v>SAS-DI_[P]</v>
          </cell>
          <cell r="B579" t="str">
            <v>No</v>
          </cell>
          <cell r="C579" t="str">
            <v>Yes</v>
          </cell>
          <cell r="D579" t="str">
            <v>Ramon Riedijk</v>
          </cell>
          <cell r="E579" t="str">
            <v>Cedric Istasse</v>
          </cell>
          <cell r="F579" t="str">
            <v>Ihsan çakir</v>
          </cell>
          <cell r="G579" t="str">
            <v>Michiel van Hes</v>
          </cell>
          <cell r="H579" t="str">
            <v>Agreement data</v>
          </cell>
          <cell r="I579" t="str">
            <v>Exchanged across domains</v>
          </cell>
          <cell r="K579" t="str">
            <v>ING Bank Netherlands - Bank</v>
          </cell>
          <cell r="L579" t="str">
            <v>Business Application</v>
          </cell>
          <cell r="M579" t="str">
            <v>Installed</v>
          </cell>
          <cell r="N579" t="str">
            <v>Operational</v>
          </cell>
          <cell r="O579" t="str">
            <v>Production</v>
          </cell>
          <cell r="P579" t="str">
            <v>be+nl/Lease/Lease Data &amp; Reporting</v>
          </cell>
        </row>
        <row r="580">
          <cell r="A580" t="str">
            <v>SavingsPaymentOrderAdviceAPI</v>
          </cell>
          <cell r="B580" t="str">
            <v>No</v>
          </cell>
          <cell r="D580" t="str">
            <v>Guido Smit</v>
          </cell>
          <cell r="E580" t="str">
            <v>Jeroen Losekoot</v>
          </cell>
          <cell r="F580" t="str">
            <v>Jeroen Losekoot</v>
          </cell>
          <cell r="G580" t="str">
            <v>GJ Reinders</v>
          </cell>
          <cell r="K580" t="str">
            <v>ING Bank Netherlands - Bank</v>
          </cell>
          <cell r="L580" t="str">
            <v>Business Application</v>
          </cell>
          <cell r="M580" t="str">
            <v>Installed</v>
          </cell>
          <cell r="N580" t="str">
            <v>Operational</v>
          </cell>
          <cell r="O580" t="str">
            <v>Production</v>
          </cell>
          <cell r="P580" t="str">
            <v>be+nl/Daily Banking Digital First NL/IL/PS &amp; CA/Nakamoto</v>
          </cell>
        </row>
        <row r="581">
          <cell r="A581" t="str">
            <v>Schedule_Tool</v>
          </cell>
          <cell r="B581" t="str">
            <v>No</v>
          </cell>
          <cell r="C581" t="str">
            <v>No</v>
          </cell>
          <cell r="D581" t="str">
            <v>Willem de Vries</v>
          </cell>
          <cell r="E581" t="str">
            <v>Robert-Frank Hofland</v>
          </cell>
          <cell r="F581" t="str">
            <v>Robert-Frank Hofland</v>
          </cell>
          <cell r="G581" t="str">
            <v>Willem de Vries</v>
          </cell>
          <cell r="H581" t="str">
            <v>Data derived by other data users</v>
          </cell>
          <cell r="I581" t="str">
            <v>Kept in own tribe</v>
          </cell>
          <cell r="K581" t="str">
            <v>ING Bank Netherlands - Bank</v>
          </cell>
          <cell r="L581" t="str">
            <v>Business Application</v>
          </cell>
          <cell r="M581" t="str">
            <v>Installed</v>
          </cell>
          <cell r="N581" t="str">
            <v>Operational</v>
          </cell>
          <cell r="O581" t="str">
            <v>Production</v>
          </cell>
          <cell r="P581" t="str">
            <v>be+nl/Client Services Daily Banking NL/Office Tooling</v>
          </cell>
        </row>
        <row r="582">
          <cell r="A582" t="str">
            <v>SCI</v>
          </cell>
          <cell r="B582" t="str">
            <v>No</v>
          </cell>
          <cell r="C582" t="str">
            <v>No</v>
          </cell>
          <cell r="D582" t="str">
            <v>Rein Heddema</v>
          </cell>
          <cell r="E582" t="str">
            <v>Ed Spitteler</v>
          </cell>
          <cell r="F582" t="str">
            <v>Ed Spitteler</v>
          </cell>
          <cell r="G582" t="str">
            <v>Thees Brons</v>
          </cell>
          <cell r="H582" t="str">
            <v>Operational System Process Organisational data</v>
          </cell>
          <cell r="I582" t="str">
            <v>Kept in own tribe</v>
          </cell>
          <cell r="J582" t="str">
            <v>Messages in SCI (legacy inbox BE) are only accesible for the customer, he/she can delete the message. We don't know if it is a system of record. We do add data e.g. the inbox-id to the message.</v>
          </cell>
          <cell r="K582" t="str">
            <v>ING Bank Netherlands - Bank</v>
          </cell>
          <cell r="L582" t="str">
            <v>Business Application</v>
          </cell>
          <cell r="M582" t="str">
            <v>Installed</v>
          </cell>
          <cell r="N582" t="str">
            <v>Operational</v>
          </cell>
          <cell r="O582" t="str">
            <v>Production</v>
          </cell>
          <cell r="P582" t="str">
            <v>be+nl/Document &amp; Content Services/Deliver Your Message/Obelix</v>
          </cell>
        </row>
        <row r="583">
          <cell r="A583" t="str">
            <v>SCORCH</v>
          </cell>
          <cell r="B583" t="str">
            <v>No</v>
          </cell>
          <cell r="C583" t="str">
            <v>No</v>
          </cell>
          <cell r="D583" t="str">
            <v>Jan Reuterink</v>
          </cell>
          <cell r="E583" t="str">
            <v>Sven Schenkel</v>
          </cell>
          <cell r="K583" t="str">
            <v>ING Bank Netherlands - Bank</v>
          </cell>
          <cell r="L583" t="str">
            <v>Business Application</v>
          </cell>
          <cell r="M583" t="str">
            <v>Installed</v>
          </cell>
          <cell r="N583" t="str">
            <v>Operational</v>
          </cell>
          <cell r="O583" t="str">
            <v>Production</v>
          </cell>
          <cell r="P583" t="str">
            <v>be+nl/Daily Banking Digital First NL/Decom MF/LEGO</v>
          </cell>
        </row>
        <row r="584">
          <cell r="A584" t="str">
            <v>Scripts</v>
          </cell>
          <cell r="B584" t="str">
            <v>No</v>
          </cell>
          <cell r="C584" t="str">
            <v>No</v>
          </cell>
          <cell r="D584" t="str">
            <v>Pieter van Valenberg</v>
          </cell>
          <cell r="E584" t="str">
            <v>Nick van Boven</v>
          </cell>
          <cell r="J584" t="str">
            <v>the application is not used anymore,  please remove</v>
          </cell>
          <cell r="K584" t="str">
            <v>ING Bank Netherlands - Bank</v>
          </cell>
          <cell r="L584" t="str">
            <v>Business Application</v>
          </cell>
          <cell r="M584" t="str">
            <v>Installed</v>
          </cell>
          <cell r="N584" t="str">
            <v>Operational</v>
          </cell>
          <cell r="O584" t="str">
            <v>Production</v>
          </cell>
          <cell r="P584" t="str">
            <v>be+nl/Investments/Operational Journeys &amp; Ordering/EP Transaction Management</v>
          </cell>
        </row>
        <row r="585">
          <cell r="A585" t="str">
            <v>Sector Insights</v>
          </cell>
          <cell r="B585" t="str">
            <v>No</v>
          </cell>
          <cell r="C585" t="str">
            <v>No</v>
          </cell>
          <cell r="D585" t="str">
            <v>Jordy van der Vliet</v>
          </cell>
          <cell r="E585" t="str">
            <v>Rob van den Biggelaar</v>
          </cell>
          <cell r="F585" t="str">
            <v>Rene de Jong</v>
          </cell>
          <cell r="G585" t="str">
            <v>Paul den Dulk, Monique Postma-Engelberts</v>
          </cell>
          <cell r="I585" t="str">
            <v>Transferred outside ING</v>
          </cell>
          <cell r="J585" t="str">
            <v xml:space="preserve">No data as prescribed by data validation rule in 'H'. It's only a tool to distribute ing.nl published macro-economic / sector trends &amp; developments content. </v>
          </cell>
          <cell r="K585" t="str">
            <v>ING Bank Netherlands - Bank</v>
          </cell>
          <cell r="L585" t="str">
            <v>Business Application</v>
          </cell>
          <cell r="M585" t="str">
            <v>Installed</v>
          </cell>
          <cell r="N585" t="str">
            <v>Operational</v>
          </cell>
          <cell r="O585" t="str">
            <v>Production</v>
          </cell>
          <cell r="P585" t="str">
            <v>be+nl/CoE Communications and brand exp/Campagne Team NL</v>
          </cell>
        </row>
        <row r="586">
          <cell r="A586" t="str">
            <v>External_Application_CreditCards-SIA</v>
          </cell>
          <cell r="B586" t="str">
            <v>Yes</v>
          </cell>
          <cell r="C586" t="str">
            <v>Yes</v>
          </cell>
          <cell r="D586" t="str">
            <v>Akram Musa</v>
          </cell>
          <cell r="E586" t="str">
            <v>Jacco Kort</v>
          </cell>
          <cell r="F586" t="str">
            <v>Narjiss Aydoun</v>
          </cell>
          <cell r="G586" t="str">
            <v>NA</v>
          </cell>
          <cell r="H586" t="str">
            <v>Product data</v>
          </cell>
          <cell r="I586" t="str">
            <v>Transferred outside ING</v>
          </cell>
          <cell r="J586" t="str">
            <v>SIA is the credit card processing partner and system of records. They offer a number of web based applications to manage the credit cards product.</v>
          </cell>
          <cell r="K586" t="str">
            <v>ING Bank Netherlands - Bank</v>
          </cell>
          <cell r="L586" t="str">
            <v>Business Application</v>
          </cell>
          <cell r="M586" t="str">
            <v>Installed</v>
          </cell>
          <cell r="N586" t="str">
            <v>Operational</v>
          </cell>
          <cell r="O586" t="str">
            <v>Production</v>
          </cell>
          <cell r="P586" t="str">
            <v>be+nl/Payments NL/Cards/Fulfillment</v>
          </cell>
        </row>
        <row r="587">
          <cell r="A587" t="str">
            <v>gAdditionalTransactionInfoAPI</v>
          </cell>
          <cell r="B587" t="str">
            <v>Yes</v>
          </cell>
          <cell r="C587" t="str">
            <v>No</v>
          </cell>
          <cell r="D587" t="str">
            <v>Rik-Jan van Bree</v>
          </cell>
          <cell r="E587" t="str">
            <v>Hans Krak</v>
          </cell>
          <cell r="F587" t="str">
            <v>Narjiss Aydoun</v>
          </cell>
          <cell r="G587" t="str">
            <v>Martijn Greuter</v>
          </cell>
          <cell r="H587" t="str">
            <v>Data derived by other data users</v>
          </cell>
          <cell r="I587" t="str">
            <v>Kept in own tribe</v>
          </cell>
          <cell r="K587" t="str">
            <v>ING Bank Netherlands - Bank</v>
          </cell>
          <cell r="L587" t="str">
            <v>Business Application</v>
          </cell>
          <cell r="M587" t="str">
            <v>Installed</v>
          </cell>
          <cell r="N587" t="str">
            <v>Operational</v>
          </cell>
          <cell r="O587" t="str">
            <v>Production</v>
          </cell>
          <cell r="P587" t="str">
            <v>be+nl/Payments NL/Products/Digital Insight</v>
          </cell>
        </row>
        <row r="588">
          <cell r="A588" t="str">
            <v>SharpCloud</v>
          </cell>
          <cell r="B588" t="str">
            <v>No</v>
          </cell>
          <cell r="C588" t="str">
            <v>No</v>
          </cell>
          <cell r="D588" t="str">
            <v>Coos van den Berg</v>
          </cell>
          <cell r="E588" t="str">
            <v>Rik van de Ven</v>
          </cell>
          <cell r="F588"/>
          <cell r="G588"/>
          <cell r="I588" t="str">
            <v>Exchanged across domains</v>
          </cell>
          <cell r="J588" t="str">
            <v xml:space="preserve">This is limited to 5 users (architects) who enter high level info on roadmap scenario's for x-domain dependency visualisation purposes </v>
          </cell>
          <cell r="K588" t="str">
            <v>ING Bank Netherlands - Bank</v>
          </cell>
          <cell r="L588" t="str">
            <v>Business Application</v>
          </cell>
          <cell r="M588" t="str">
            <v>Installed</v>
          </cell>
          <cell r="N588" t="str">
            <v>Operational</v>
          </cell>
          <cell r="O588" t="str">
            <v>Production</v>
          </cell>
          <cell r="P588" t="str">
            <v>be+nl/CoE IT Architects/Portfolio</v>
          </cell>
        </row>
        <row r="589">
          <cell r="A589" t="str">
            <v>SHSReconLedger</v>
          </cell>
          <cell r="D589" t="str">
            <v>Christophe Van Campfort</v>
          </cell>
          <cell r="E589" t="str">
            <v>Christophe Van Campfort</v>
          </cell>
          <cell r="K589" t="str">
            <v>ING Bank Netherlands - Bank</v>
          </cell>
          <cell r="L589" t="str">
            <v>Business Application</v>
          </cell>
          <cell r="M589" t="str">
            <v>Installed</v>
          </cell>
          <cell r="N589" t="str">
            <v>Operational</v>
          </cell>
          <cell r="O589" t="str">
            <v>Production</v>
          </cell>
          <cell r="P589" t="str">
            <v>be+nl/Finance NL/Office Tooling</v>
          </cell>
        </row>
        <row r="590">
          <cell r="A590" t="str">
            <v>gAddressBookAPI</v>
          </cell>
          <cell r="B590" t="str">
            <v>Yes</v>
          </cell>
          <cell r="C590" t="str">
            <v>No</v>
          </cell>
          <cell r="D590" t="str">
            <v>Rik-Jan van Bree</v>
          </cell>
          <cell r="E590" t="str">
            <v>Maarten van Gessel</v>
          </cell>
          <cell r="F590" t="str">
            <v>Narjiss Aydoun</v>
          </cell>
          <cell r="G590" t="str">
            <v>Hans Krak</v>
          </cell>
          <cell r="H590" t="str">
            <v>Party data</v>
          </cell>
          <cell r="I590" t="str">
            <v>Kept in own tribe</v>
          </cell>
          <cell r="K590" t="str">
            <v>ING Bank Netherlands - Bank</v>
          </cell>
          <cell r="L590" t="str">
            <v>Business Application</v>
          </cell>
          <cell r="M590" t="str">
            <v>Installed</v>
          </cell>
          <cell r="N590" t="str">
            <v>Operational</v>
          </cell>
          <cell r="O590" t="str">
            <v>Production</v>
          </cell>
          <cell r="P590" t="str">
            <v>be+nl/Payments NL/Products/Crafty Unicorns</v>
          </cell>
        </row>
        <row r="591">
          <cell r="A591" t="str">
            <v>SIRA</v>
          </cell>
          <cell r="B591" t="str">
            <v>No</v>
          </cell>
          <cell r="C591" t="str">
            <v>No</v>
          </cell>
          <cell r="D591" t="str">
            <v>Steven van Krimpen</v>
          </cell>
          <cell r="E591" t="str">
            <v>Arkadiy Gerasenko</v>
          </cell>
          <cell r="F591" t="str">
            <v>NA</v>
          </cell>
          <cell r="G591" t="str">
            <v>NA</v>
          </cell>
          <cell r="H591" t="str">
            <v>NA</v>
          </cell>
          <cell r="I591" t="str">
            <v>NA</v>
          </cell>
          <cell r="J591" t="str">
            <v xml:space="preserve">[25/11 7:04 pm] Krimpen, S.R. van (Steven)
these assets aren't SoR. Info in them is/was populated out of data marts (dm_cdm/dm_kyc) that retrieve data from the SoR mdm/OnePam, or other sources of information.
Nhan.nguyen@ing.com our business architect could also elaborate.
</v>
          </cell>
          <cell r="K591" t="str">
            <v>ING Bank Netherlands - Bank</v>
          </cell>
          <cell r="L591" t="str">
            <v>Business Application</v>
          </cell>
          <cell r="M591" t="str">
            <v>Installed</v>
          </cell>
          <cell r="N591" t="str">
            <v>Operational</v>
          </cell>
          <cell r="O591" t="str">
            <v>Production</v>
          </cell>
          <cell r="P591" t="str">
            <v>be+nl/KYC Services NL</v>
          </cell>
        </row>
        <row r="592">
          <cell r="A592" t="str">
            <v>Smart.pr</v>
          </cell>
          <cell r="B592" t="str">
            <v>No</v>
          </cell>
          <cell r="C592" t="str">
            <v>No</v>
          </cell>
          <cell r="D592" t="str">
            <v>Jordy van der Vliet</v>
          </cell>
          <cell r="E592" t="str">
            <v>Harold Reusken</v>
          </cell>
          <cell r="H592" t="str">
            <v>Party data</v>
          </cell>
          <cell r="I592" t="str">
            <v>Kept in own tribe</v>
          </cell>
          <cell r="K592" t="str">
            <v>ING Bank Netherlands - Bank</v>
          </cell>
          <cell r="L592" t="str">
            <v>Business Application</v>
          </cell>
          <cell r="M592" t="str">
            <v>Installed</v>
          </cell>
          <cell r="N592" t="str">
            <v>Operational</v>
          </cell>
          <cell r="O592" t="str">
            <v>Production</v>
          </cell>
          <cell r="P592" t="str">
            <v>be+nl/CoE Communications and brand exp/Campagne Team NL</v>
          </cell>
        </row>
        <row r="593">
          <cell r="A593" t="str">
            <v>SmsAPI</v>
          </cell>
          <cell r="B593" t="str">
            <v>No</v>
          </cell>
          <cell r="C593" t="str">
            <v>No</v>
          </cell>
          <cell r="D593" t="str">
            <v>Manish Vashishtha</v>
          </cell>
          <cell r="E593" t="str">
            <v>Miente Bakker</v>
          </cell>
          <cell r="F593"/>
          <cell r="G593"/>
          <cell r="H593"/>
          <cell r="I593"/>
          <cell r="J593"/>
          <cell r="K593" t="str">
            <v>ING Bank Netherlands - Bank</v>
          </cell>
          <cell r="L593" t="str">
            <v>Business Application</v>
          </cell>
          <cell r="M593" t="str">
            <v>Installed</v>
          </cell>
          <cell r="N593" t="str">
            <v>Operational</v>
          </cell>
          <cell r="O593" t="str">
            <v>Production</v>
          </cell>
          <cell r="P593" t="str">
            <v>be+nl/Assisted channels/PA2_Portal Foundation/Kijkglas</v>
          </cell>
        </row>
        <row r="594">
          <cell r="A594" t="str">
            <v>gInquireSamAPI</v>
          </cell>
          <cell r="B594" t="str">
            <v>Yes</v>
          </cell>
          <cell r="C594" t="str">
            <v>Yes</v>
          </cell>
          <cell r="D594" t="str">
            <v>Rik-Jan van Bree</v>
          </cell>
          <cell r="E594" t="str">
            <v>Hans Krak</v>
          </cell>
          <cell r="F594" t="str">
            <v>Narjiss Aydoun</v>
          </cell>
          <cell r="G594" t="str">
            <v>Martijn Greuter</v>
          </cell>
          <cell r="H594" t="str">
            <v>Transaction data</v>
          </cell>
          <cell r="I594" t="str">
            <v>Exchanged across domains</v>
          </cell>
          <cell r="K594" t="str">
            <v>ING Bank Netherlands - Bank</v>
          </cell>
          <cell r="L594" t="str">
            <v>Business Application</v>
          </cell>
          <cell r="M594" t="str">
            <v>Installed</v>
          </cell>
          <cell r="N594" t="str">
            <v>Operational</v>
          </cell>
          <cell r="O594" t="str">
            <v>Production</v>
          </cell>
          <cell r="P594" t="str">
            <v>be+nl/Payments NL/Products/Digital Insight</v>
          </cell>
        </row>
        <row r="595">
          <cell r="A595" t="str">
            <v>SOLS_RolesMandatesAPI</v>
          </cell>
          <cell r="B595" t="str">
            <v>No</v>
          </cell>
          <cell r="C595" t="str">
            <v>No</v>
          </cell>
          <cell r="D595" t="str">
            <v>Jan Reuterink</v>
          </cell>
          <cell r="E595" t="str">
            <v>Sven Schenkel</v>
          </cell>
          <cell r="K595" t="str">
            <v>ING Bank Netherlands - Bank</v>
          </cell>
          <cell r="L595" t="str">
            <v>Business Application</v>
          </cell>
          <cell r="M595" t="str">
            <v>Installed</v>
          </cell>
          <cell r="N595" t="str">
            <v>Operational</v>
          </cell>
          <cell r="O595" t="str">
            <v>Production</v>
          </cell>
          <cell r="P595" t="str">
            <v>be+nl/Digital Business Banking/CD-NL/Houdini</v>
          </cell>
        </row>
        <row r="596">
          <cell r="A596" t="str">
            <v>gRepArrManagementAPI</v>
          </cell>
          <cell r="B596" t="str">
            <v>Yes</v>
          </cell>
          <cell r="C596" t="str">
            <v>No</v>
          </cell>
          <cell r="D596" t="str">
            <v>Rik-Jan van Bree</v>
          </cell>
          <cell r="E596" t="str">
            <v>Jan Willem Heurter</v>
          </cell>
          <cell r="F596" t="str">
            <v>Narjiss Aydoun</v>
          </cell>
          <cell r="G596" t="str">
            <v>Jan Willem Heurter</v>
          </cell>
          <cell r="H596" t="str">
            <v>Agreement data</v>
          </cell>
          <cell r="I596" t="str">
            <v>Kept in own tribe</v>
          </cell>
          <cell r="K596" t="str">
            <v>ING Bank Netherlands - Bank</v>
          </cell>
          <cell r="L596" t="str">
            <v>Business Application</v>
          </cell>
          <cell r="M596" t="str">
            <v>Installed</v>
          </cell>
          <cell r="N596" t="str">
            <v>Operational</v>
          </cell>
          <cell r="O596" t="str">
            <v>Production</v>
          </cell>
          <cell r="P596" t="str">
            <v>be+nl/Payments NL/Products/Statements and invoices</v>
          </cell>
        </row>
        <row r="597">
          <cell r="A597" t="str">
            <v>SOR</v>
          </cell>
          <cell r="B597" t="str">
            <v>No</v>
          </cell>
          <cell r="C597" t="str">
            <v>No</v>
          </cell>
          <cell r="D597" t="str">
            <v>Pieter van Valenberg</v>
          </cell>
          <cell r="E597" t="str">
            <v>Nick van Boven</v>
          </cell>
          <cell r="J597" t="str">
            <v>Unknown application, please remove</v>
          </cell>
          <cell r="K597" t="str">
            <v>ING Bank Netherlands - Bank</v>
          </cell>
          <cell r="L597" t="str">
            <v>Business Application</v>
          </cell>
          <cell r="M597" t="str">
            <v>Installed</v>
          </cell>
          <cell r="N597" t="str">
            <v>Operational</v>
          </cell>
          <cell r="O597" t="str">
            <v>Production</v>
          </cell>
          <cell r="P597" t="str">
            <v>be+nl/Investments/Operational Journeys &amp; Ordering/EP Transaction Management</v>
          </cell>
        </row>
        <row r="598">
          <cell r="A598" t="str">
            <v>SOX_AssetSegregation</v>
          </cell>
          <cell r="B598" t="str">
            <v>No</v>
          </cell>
          <cell r="C598" t="str">
            <v>No</v>
          </cell>
          <cell r="D598" t="str">
            <v>Pieter van Valenberg</v>
          </cell>
          <cell r="E598" t="str">
            <v>Nick van Boven</v>
          </cell>
          <cell r="J598" t="str">
            <v>Not an application, only a flat excel, please remove</v>
          </cell>
          <cell r="K598" t="str">
            <v>ING Bank Netherlands - Bank</v>
          </cell>
          <cell r="L598" t="str">
            <v>Business Application</v>
          </cell>
          <cell r="M598" t="str">
            <v>Installed</v>
          </cell>
          <cell r="N598" t="str">
            <v>Operational</v>
          </cell>
          <cell r="O598" t="str">
            <v>Production</v>
          </cell>
          <cell r="P598" t="str">
            <v>be+nl/Investments/Operational Journeys &amp; Ordering/EP Transaction Management</v>
          </cell>
        </row>
        <row r="599">
          <cell r="A599" t="str">
            <v>Spot-On</v>
          </cell>
          <cell r="B599" t="str">
            <v>No</v>
          </cell>
          <cell r="D599" t="str">
            <v>Jack Schilder</v>
          </cell>
          <cell r="E599" t="str">
            <v>Jinto Jose</v>
          </cell>
          <cell r="K599" t="str">
            <v>ING Bank Netherlands - Bank</v>
          </cell>
          <cell r="L599" t="str">
            <v>Business Application</v>
          </cell>
          <cell r="M599" t="str">
            <v>Installed</v>
          </cell>
          <cell r="N599" t="str">
            <v>Operational</v>
          </cell>
          <cell r="O599" t="str">
            <v>Production</v>
          </cell>
          <cell r="P599" t="str">
            <v>be+nl/Data Management NL/InteractING/Spot On 101</v>
          </cell>
        </row>
        <row r="600">
          <cell r="A600" t="str">
            <v>Spot-On Platform_P</v>
          </cell>
          <cell r="B600" t="str">
            <v>No</v>
          </cell>
          <cell r="D600" t="str">
            <v>Jack Schilder</v>
          </cell>
          <cell r="E600" t="str">
            <v>Jinto Jose</v>
          </cell>
          <cell r="K600" t="str">
            <v>ING Bank Netherlands - Bank</v>
          </cell>
          <cell r="L600" t="str">
            <v>Business Application</v>
          </cell>
          <cell r="M600" t="str">
            <v>Installed</v>
          </cell>
          <cell r="N600" t="str">
            <v>Operational</v>
          </cell>
          <cell r="O600" t="str">
            <v>Production</v>
          </cell>
          <cell r="P600" t="str">
            <v>be+nl/Data Management NL/InteractING/Spot On 101</v>
          </cell>
        </row>
        <row r="601">
          <cell r="A601" t="str">
            <v>SSOMeansAPI</v>
          </cell>
          <cell r="B601" t="str">
            <v>No</v>
          </cell>
          <cell r="D601" t="str">
            <v>Marcin Krzysztof Pakulnicki</v>
          </cell>
          <cell r="E601" t="str">
            <v>Tommy van de Zande</v>
          </cell>
          <cell r="K601" t="str">
            <v>ING Bank Netherlands - Bank</v>
          </cell>
          <cell r="L601" t="str">
            <v>Business Application</v>
          </cell>
          <cell r="M601" t="str">
            <v>Installed</v>
          </cell>
          <cell r="N601" t="str">
            <v>Operational</v>
          </cell>
          <cell r="O601" t="str">
            <v>Production</v>
          </cell>
          <cell r="P601" t="str">
            <v>be+nl/Omnichannel/Mobiel Bankieren</v>
          </cell>
        </row>
        <row r="602">
          <cell r="A602" t="str">
            <v>gTokenizationManagementApi</v>
          </cell>
          <cell r="B602" t="str">
            <v>Yes</v>
          </cell>
          <cell r="C602" t="str">
            <v>Yes</v>
          </cell>
          <cell r="D602" t="str">
            <v>Akram Musa</v>
          </cell>
          <cell r="E602" t="str">
            <v>Lindy Volkerts</v>
          </cell>
          <cell r="F602" t="str">
            <v>Narjiss Aydoun</v>
          </cell>
          <cell r="G602" t="str">
            <v>Bernard Faber</v>
          </cell>
          <cell r="H602" t="str">
            <v>Product data</v>
          </cell>
          <cell r="I602" t="str">
            <v>Exchanged across domains</v>
          </cell>
          <cell r="J602" t="str">
            <v>Tokens + LCM on tokens</v>
          </cell>
          <cell r="K602" t="str">
            <v>ING Bank Netherlands - Bank</v>
          </cell>
          <cell r="L602" t="str">
            <v>Business Application</v>
          </cell>
          <cell r="M602" t="str">
            <v>Installed</v>
          </cell>
          <cell r="N602" t="str">
            <v>Operational</v>
          </cell>
          <cell r="O602" t="str">
            <v>Production</v>
          </cell>
          <cell r="P602" t="str">
            <v>be+nl/Payments NL/Cards/Mobile Payment</v>
          </cell>
        </row>
        <row r="603">
          <cell r="A603" t="str">
            <v>StatusTaxReclaim</v>
          </cell>
          <cell r="B603" t="str">
            <v>No</v>
          </cell>
          <cell r="C603" t="str">
            <v>No</v>
          </cell>
          <cell r="D603" t="str">
            <v>Pieter van Valenberg</v>
          </cell>
          <cell r="E603" t="str">
            <v>Nick van Boven</v>
          </cell>
          <cell r="H603" t="str">
            <v>Party data</v>
          </cell>
          <cell r="I603" t="str">
            <v>Exchanged across domains</v>
          </cell>
          <cell r="K603" t="str">
            <v>ING Bank Netherlands - Bank</v>
          </cell>
          <cell r="L603" t="str">
            <v>Business Application</v>
          </cell>
          <cell r="M603" t="str">
            <v>Installed</v>
          </cell>
          <cell r="N603" t="str">
            <v>Operational</v>
          </cell>
          <cell r="O603" t="str">
            <v>Production</v>
          </cell>
          <cell r="P603" t="str">
            <v>be+nl/Investments/Operational Journeys &amp; Ordering/Reporting &amp; Client Output</v>
          </cell>
        </row>
        <row r="604">
          <cell r="A604" t="str">
            <v>Stichting_BGS</v>
          </cell>
          <cell r="B604" t="str">
            <v>No</v>
          </cell>
          <cell r="C604" t="str">
            <v>No</v>
          </cell>
          <cell r="D604" t="str">
            <v>Pieter van Valenberg</v>
          </cell>
          <cell r="E604" t="str">
            <v>Nick van Boven</v>
          </cell>
          <cell r="H604" t="str">
            <v>Product data</v>
          </cell>
          <cell r="I604" t="str">
            <v>Kept in own tribe</v>
          </cell>
          <cell r="K604" t="str">
            <v>ING Bank Netherlands - Bank</v>
          </cell>
          <cell r="L604" t="str">
            <v>Business Application</v>
          </cell>
          <cell r="M604" t="str">
            <v>Installed</v>
          </cell>
          <cell r="N604" t="str">
            <v>Operational</v>
          </cell>
          <cell r="O604" t="str">
            <v>Production</v>
          </cell>
          <cell r="P604" t="str">
            <v>be+nl/Investments/Operational Journeys &amp; Ordering/EP Transaction Management</v>
          </cell>
        </row>
        <row r="605">
          <cell r="A605" t="str">
            <v>Strategische Omgeving Digital Insight Applicatie</v>
          </cell>
          <cell r="B605" t="str">
            <v>No</v>
          </cell>
          <cell r="C605" t="str">
            <v>No</v>
          </cell>
          <cell r="D605" t="str">
            <v>Rik-Jan van Bree</v>
          </cell>
          <cell r="E605" t="str">
            <v>Hans Krak</v>
          </cell>
          <cell r="F605" t="str">
            <v>Narjiss Aydoun</v>
          </cell>
          <cell r="G605" t="str">
            <v>Hans Krak</v>
          </cell>
          <cell r="K605" t="str">
            <v>ING Bank Netherlands - Bank</v>
          </cell>
          <cell r="L605" t="str">
            <v>Business Application</v>
          </cell>
          <cell r="M605" t="str">
            <v>Installed</v>
          </cell>
          <cell r="N605" t="str">
            <v>Operational</v>
          </cell>
          <cell r="O605" t="str">
            <v>Production</v>
          </cell>
          <cell r="P605" t="str">
            <v>be+nl/Payments NL/Products/Digital Insight</v>
          </cell>
        </row>
        <row r="606">
          <cell r="A606" t="str">
            <v>SubscriptionManagerAPI</v>
          </cell>
          <cell r="B606" t="str">
            <v>No</v>
          </cell>
          <cell r="D606" t="str">
            <v>Steven Frieswijk</v>
          </cell>
          <cell r="E606" t="str">
            <v>Liesbeth Berns</v>
          </cell>
          <cell r="K606" t="str">
            <v>ING Bank Netherlands - Bank</v>
          </cell>
          <cell r="L606" t="str">
            <v>Business Application</v>
          </cell>
          <cell r="M606" t="str">
            <v>Installed</v>
          </cell>
          <cell r="N606" t="str">
            <v>Operational</v>
          </cell>
          <cell r="O606" t="str">
            <v>Production</v>
          </cell>
          <cell r="P606" t="str">
            <v>be+nl/Digital &amp; Customer Interaction/DiPr SSE/Ivy</v>
          </cell>
        </row>
        <row r="607">
          <cell r="A607" t="str">
            <v>SummAnRevwCRR</v>
          </cell>
          <cell r="D607" t="str">
            <v>Christophe Van Campfort</v>
          </cell>
          <cell r="E607" t="str">
            <v>Christophe Van Campfort</v>
          </cell>
          <cell r="K607" t="str">
            <v>ING Bank Netherlands - Bank</v>
          </cell>
          <cell r="L607" t="str">
            <v>Business Application</v>
          </cell>
          <cell r="M607" t="str">
            <v>Installed</v>
          </cell>
          <cell r="N607" t="str">
            <v>Operational</v>
          </cell>
          <cell r="O607" t="str">
            <v>Production</v>
          </cell>
          <cell r="P607" t="str">
            <v>be+nl/Finance NL/Office Tooling</v>
          </cell>
        </row>
        <row r="608">
          <cell r="A608" t="str">
            <v>TAPT-tool DBNL</v>
          </cell>
          <cell r="B608" t="str">
            <v>No</v>
          </cell>
          <cell r="C608" t="str">
            <v>No</v>
          </cell>
          <cell r="D608" t="str">
            <v>Steven van Krimpen</v>
          </cell>
          <cell r="E608" t="str">
            <v>Matthias Neuner</v>
          </cell>
          <cell r="F608" t="str">
            <v>NA</v>
          </cell>
          <cell r="G608" t="str">
            <v>NA</v>
          </cell>
          <cell r="H608" t="str">
            <v>NA</v>
          </cell>
          <cell r="I608" t="str">
            <v>NA</v>
          </cell>
          <cell r="J608" t="str">
            <v xml:space="preserve">[25/11 7:04 pm] Krimpen, S.R. van (Steven)
these assets aren't SoR. Info in them is/was populated out of data marts (dm_cdm/dm_kyc) that retrieve data from the SoR mdm/OnePam, or other sources of information.
Nhan.nguyen@ing.com our business architect could also elaborate.
</v>
          </cell>
          <cell r="K608" t="str">
            <v>ING Bank Netherlands - Bank</v>
          </cell>
          <cell r="L608" t="str">
            <v>Business Application</v>
          </cell>
          <cell r="M608" t="str">
            <v>Installed</v>
          </cell>
          <cell r="N608" t="str">
            <v>Operational</v>
          </cell>
          <cell r="O608" t="str">
            <v>Production</v>
          </cell>
          <cell r="P608" t="str">
            <v>be+nl/KYC Services NL/Squad Argus</v>
          </cell>
        </row>
        <row r="609">
          <cell r="A609" t="str">
            <v>TargetHours_Tool</v>
          </cell>
          <cell r="B609" t="str">
            <v>No</v>
          </cell>
          <cell r="C609" t="str">
            <v>No</v>
          </cell>
          <cell r="D609" t="str">
            <v>Willem de Vries</v>
          </cell>
          <cell r="E609" t="str">
            <v>Robert-Frank Hofland</v>
          </cell>
          <cell r="F609" t="str">
            <v>Robert-Frank Hofland</v>
          </cell>
          <cell r="G609" t="str">
            <v>Willem de Vries</v>
          </cell>
          <cell r="H609" t="str">
            <v>Data derived by other data users</v>
          </cell>
          <cell r="I609" t="str">
            <v>Kept in own tribe</v>
          </cell>
          <cell r="K609" t="str">
            <v>ING Bank Netherlands - Bank</v>
          </cell>
          <cell r="L609" t="str">
            <v>Business Application</v>
          </cell>
          <cell r="M609" t="str">
            <v>Installed</v>
          </cell>
          <cell r="N609" t="str">
            <v>Operational</v>
          </cell>
          <cell r="O609" t="str">
            <v>Production</v>
          </cell>
          <cell r="P609" t="str">
            <v>be+nl/Client Services Daily Banking NL/Office Tooling</v>
          </cell>
        </row>
        <row r="610">
          <cell r="A610" t="str">
            <v>TekortenProces</v>
          </cell>
          <cell r="B610" t="str">
            <v>No</v>
          </cell>
          <cell r="C610" t="str">
            <v>No</v>
          </cell>
          <cell r="D610" t="str">
            <v>Pieter van Valenberg</v>
          </cell>
          <cell r="E610" t="str">
            <v>Nick van Boven</v>
          </cell>
          <cell r="H610" t="str">
            <v>Party data</v>
          </cell>
          <cell r="I610" t="str">
            <v>Kept in own tribe</v>
          </cell>
          <cell r="K610" t="str">
            <v>ING Bank Netherlands - Bank</v>
          </cell>
          <cell r="L610" t="str">
            <v>Business Application</v>
          </cell>
          <cell r="M610" t="str">
            <v>Installed</v>
          </cell>
          <cell r="N610" t="str">
            <v>Operational</v>
          </cell>
          <cell r="O610" t="str">
            <v>Production</v>
          </cell>
          <cell r="P610" t="str">
            <v>be+nl/Investments/Operational Journeys &amp; Ordering/EP Transaction Management</v>
          </cell>
        </row>
        <row r="611">
          <cell r="A611" t="str">
            <v>HEMA_[P]</v>
          </cell>
          <cell r="B611" t="str">
            <v>Yes</v>
          </cell>
          <cell r="C611" t="str">
            <v>No</v>
          </cell>
          <cell r="D611" t="str">
            <v>Rik-Jan van Bree</v>
          </cell>
          <cell r="E611" t="str">
            <v>Milan Staalenhoef</v>
          </cell>
          <cell r="F611" t="str">
            <v>Narjiss Aydoun</v>
          </cell>
          <cell r="G611" t="str">
            <v>Milan Staalenhoef</v>
          </cell>
          <cell r="H611" t="str">
            <v>Transaction data</v>
          </cell>
          <cell r="I611" t="str">
            <v>Kept in own tribe</v>
          </cell>
          <cell r="J611" t="str">
            <v>Milan Staalenhoef is the new Asset Owner (for the mean time) replacing Tom Bettelheim</v>
          </cell>
          <cell r="K611" t="str">
            <v>ING Bank Netherlands - Bank</v>
          </cell>
          <cell r="L611" t="str">
            <v>Business Application</v>
          </cell>
          <cell r="M611" t="str">
            <v>Installed</v>
          </cell>
          <cell r="N611" t="str">
            <v>Operational</v>
          </cell>
          <cell r="O611" t="str">
            <v>Production</v>
          </cell>
          <cell r="P611" t="str">
            <v>be+nl/Payments NL/Products/MIP</v>
          </cell>
        </row>
        <row r="612">
          <cell r="A612" t="str">
            <v>Thematics</v>
          </cell>
          <cell r="B612" t="str">
            <v>No</v>
          </cell>
          <cell r="C612" t="str">
            <v>No</v>
          </cell>
          <cell r="D612" t="str">
            <v>Dave van der Sluis</v>
          </cell>
          <cell r="E612" t="str">
            <v>Kris Marx</v>
          </cell>
          <cell r="F612" t="str">
            <v>NA</v>
          </cell>
          <cell r="G612" t="str">
            <v>NA</v>
          </cell>
          <cell r="H612" t="str">
            <v>NA</v>
          </cell>
          <cell r="I612" t="str">
            <v>NA</v>
          </cell>
          <cell r="J612" t="str">
            <v>had a video call with Dave &amp; Kris, Dennis Hannon also confirmed that it's not an SoR. Kris Marx- New AO ,Arkadiy Gerasenko (old AO)</v>
          </cell>
          <cell r="K612" t="str">
            <v>ING Bank Netherlands - Bank</v>
          </cell>
          <cell r="L612" t="str">
            <v>Business Application</v>
          </cell>
          <cell r="M612" t="str">
            <v>Installed</v>
          </cell>
          <cell r="N612" t="str">
            <v>Operational</v>
          </cell>
          <cell r="O612" t="str">
            <v>Production</v>
          </cell>
          <cell r="P612" t="str">
            <v>be+nl/KYC Services NL</v>
          </cell>
        </row>
        <row r="613">
          <cell r="A613" t="str">
            <v>iDEAL Acquiring</v>
          </cell>
          <cell r="B613" t="str">
            <v>Yes</v>
          </cell>
          <cell r="C613" t="str">
            <v>Yes</v>
          </cell>
          <cell r="D613" t="str">
            <v>Rik-Jan van Bree</v>
          </cell>
          <cell r="E613" t="str">
            <v>Adriënne Kapiteijn</v>
          </cell>
          <cell r="F613" t="str">
            <v>Narjiss Aydoun</v>
          </cell>
          <cell r="G613" t="str">
            <v>Adriënne Kapiteijn</v>
          </cell>
          <cell r="H613" t="str">
            <v>Transaction data</v>
          </cell>
          <cell r="I613" t="str">
            <v>Transferred outside ING</v>
          </cell>
          <cell r="K613" t="str">
            <v>ING Bank Netherlands - Bank</v>
          </cell>
          <cell r="L613" t="str">
            <v>Business Application</v>
          </cell>
          <cell r="M613" t="str">
            <v>Installed</v>
          </cell>
          <cell r="N613" t="str">
            <v>Operational</v>
          </cell>
          <cell r="O613" t="str">
            <v>Production</v>
          </cell>
          <cell r="P613" t="str">
            <v>be+nl/Payments NL/Products/Hasselhoff &amp; Cruise</v>
          </cell>
        </row>
        <row r="614">
          <cell r="A614" t="str">
            <v>iDEAL Acquiring (external)</v>
          </cell>
          <cell r="B614" t="str">
            <v>Yes</v>
          </cell>
          <cell r="C614" t="str">
            <v>No</v>
          </cell>
          <cell r="D614" t="str">
            <v>Rik-Jan van Bree</v>
          </cell>
          <cell r="E614" t="str">
            <v>Adriënne Kapiteijn</v>
          </cell>
          <cell r="F614" t="str">
            <v>Narjiss Aydoun</v>
          </cell>
          <cell r="G614" t="str">
            <v>Adriënne Kapiteijn</v>
          </cell>
          <cell r="H614" t="str">
            <v>Transaction data</v>
          </cell>
          <cell r="I614" t="str">
            <v>Transferred outside ING</v>
          </cell>
          <cell r="K614" t="str">
            <v>ING Bank Netherlands - Bank</v>
          </cell>
          <cell r="L614" t="str">
            <v>Business Application</v>
          </cell>
          <cell r="M614" t="str">
            <v>Installed</v>
          </cell>
          <cell r="N614" t="str">
            <v>Operational</v>
          </cell>
          <cell r="O614" t="str">
            <v>Production</v>
          </cell>
          <cell r="P614" t="str">
            <v>be+nl/Payments NL/Products/iDeal platform</v>
          </cell>
        </row>
        <row r="615">
          <cell r="A615" t="str">
            <v>TradeReconciliation</v>
          </cell>
          <cell r="B615" t="str">
            <v>No</v>
          </cell>
          <cell r="C615" t="str">
            <v>No</v>
          </cell>
          <cell r="D615" t="str">
            <v>Pieter van Valenberg</v>
          </cell>
          <cell r="E615" t="str">
            <v>Nick van Boven</v>
          </cell>
          <cell r="H615" t="str">
            <v>Product data</v>
          </cell>
          <cell r="I615" t="str">
            <v>Kept in own tribe</v>
          </cell>
          <cell r="K615" t="str">
            <v>ING Bank Netherlands - Bank</v>
          </cell>
          <cell r="L615" t="str">
            <v>Business Application</v>
          </cell>
          <cell r="M615" t="str">
            <v>Installed</v>
          </cell>
          <cell r="N615" t="str">
            <v>Operational</v>
          </cell>
          <cell r="O615" t="str">
            <v>Production</v>
          </cell>
          <cell r="P615" t="str">
            <v>be+nl/Investments/Operational Journeys &amp; Ordering/EP Transaction Management</v>
          </cell>
        </row>
        <row r="616">
          <cell r="A616" t="str">
            <v>TradingApp</v>
          </cell>
          <cell r="B616" t="str">
            <v>No</v>
          </cell>
          <cell r="C616" t="str">
            <v>No</v>
          </cell>
          <cell r="D616" t="str">
            <v>Klaas Jan Wieringa</v>
          </cell>
          <cell r="E616" t="str">
            <v>Nick van Boven</v>
          </cell>
          <cell r="F616" t="str">
            <v>Nick van Boven</v>
          </cell>
          <cell r="K616" t="str">
            <v>ING Bank Netherlands - Bank</v>
          </cell>
          <cell r="L616" t="str">
            <v>Business Application</v>
          </cell>
          <cell r="M616" t="str">
            <v>Installed</v>
          </cell>
          <cell r="N616" t="str">
            <v>Operational</v>
          </cell>
          <cell r="O616" t="str">
            <v>Production</v>
          </cell>
          <cell r="P616" t="str">
            <v>be+nl/Investments/Value Proposition/Mobile 1</v>
          </cell>
        </row>
        <row r="617">
          <cell r="A617" t="str">
            <v>TransferShortcutsAPI</v>
          </cell>
          <cell r="B617" t="str">
            <v>No</v>
          </cell>
          <cell r="C617" t="str">
            <v>No</v>
          </cell>
          <cell r="D617" t="str">
            <v>Emile Scheilen</v>
          </cell>
          <cell r="E617" t="str">
            <v>Michel Tetteroo</v>
          </cell>
          <cell r="F617" t="str">
            <v>Michel Tetteroo</v>
          </cell>
          <cell r="G617" t="str">
            <v>NA</v>
          </cell>
          <cell r="J617" t="str">
            <v>Not generating or storing new data, only giving suggestions for money transfers.</v>
          </cell>
          <cell r="K617" t="str">
            <v>ING Bank Netherlands - Bank</v>
          </cell>
          <cell r="L617" t="str">
            <v>Business Application</v>
          </cell>
          <cell r="M617" t="str">
            <v>Installed</v>
          </cell>
          <cell r="N617" t="str">
            <v>Operational</v>
          </cell>
          <cell r="O617" t="str">
            <v>Production</v>
          </cell>
          <cell r="P617" t="str">
            <v>be+nl/Digital &amp; Customer Interaction/Di NL/ARTA</v>
          </cell>
        </row>
        <row r="618">
          <cell r="A618" t="str">
            <v>TransitionAllowance</v>
          </cell>
          <cell r="B618" t="str">
            <v>No</v>
          </cell>
          <cell r="C618" t="str">
            <v>No</v>
          </cell>
          <cell r="D618" t="str">
            <v>Erik van der Heide</v>
          </cell>
          <cell r="E618" t="str">
            <v>Ward Torrekens</v>
          </cell>
          <cell r="K618" t="str">
            <v>ING Bank Netherlands - Bank</v>
          </cell>
          <cell r="L618" t="str">
            <v>Business Application</v>
          </cell>
          <cell r="M618" t="str">
            <v>Installed</v>
          </cell>
          <cell r="N618" t="str">
            <v>Operational</v>
          </cell>
          <cell r="O618" t="str">
            <v>Production</v>
          </cell>
          <cell r="P618" t="str">
            <v>be+nl/People Services/Employee Experience/Office Tooling</v>
          </cell>
        </row>
        <row r="619">
          <cell r="A619" t="str">
            <v>TRISS_Constructor</v>
          </cell>
          <cell r="B619" t="str">
            <v>No</v>
          </cell>
          <cell r="C619" t="str">
            <v>No</v>
          </cell>
          <cell r="D619" t="str">
            <v>Ameet Singh</v>
          </cell>
          <cell r="E619" t="str">
            <v>Annemieke Tromp</v>
          </cell>
          <cell r="F619" t="str">
            <v>Annemieke Tromp</v>
          </cell>
          <cell r="G619" t="str">
            <v>No formal Data Steward appointed yet after Mo Abarkan left the Tribe</v>
          </cell>
          <cell r="H619" t="str">
            <v>Data derived by Risk</v>
          </cell>
          <cell r="I619" t="str">
            <v>Exchanged across domains</v>
          </cell>
          <cell r="K619" t="str">
            <v>ING Bank Netherlands - Bank</v>
          </cell>
          <cell r="L619" t="str">
            <v>Business Application</v>
          </cell>
          <cell r="M619" t="str">
            <v>Installed</v>
          </cell>
          <cell r="N619" t="str">
            <v>Operational</v>
          </cell>
          <cell r="O619" t="str">
            <v>Production</v>
          </cell>
          <cell r="P619" t="str">
            <v>be+nl/CRO NL/MRM/Office Tooling</v>
          </cell>
        </row>
        <row r="620">
          <cell r="A620" t="str">
            <v>TrusteerAPI</v>
          </cell>
          <cell r="B620" t="str">
            <v>No</v>
          </cell>
          <cell r="C620" t="str">
            <v>No</v>
          </cell>
          <cell r="D620" t="str">
            <v>Emile Scheilen</v>
          </cell>
          <cell r="E620" t="str">
            <v>Adine Wempe - Kalff</v>
          </cell>
          <cell r="F620" t="str">
            <v>Adine Wempe - Kalff</v>
          </cell>
          <cell r="G620" t="str">
            <v>Britt Grimpe</v>
          </cell>
          <cell r="H620" t="str">
            <v>Data derived by other data users</v>
          </cell>
          <cell r="I620" t="str">
            <v>Transferred outside ING</v>
          </cell>
          <cell r="K620" t="str">
            <v>ING Bank Netherlands - Bank</v>
          </cell>
          <cell r="L620" t="str">
            <v>Business Application</v>
          </cell>
          <cell r="M620" t="str">
            <v>Installed</v>
          </cell>
          <cell r="N620" t="str">
            <v>Operational</v>
          </cell>
          <cell r="O620" t="str">
            <v>Production</v>
          </cell>
          <cell r="P620" t="str">
            <v>be+nl/Fraud &amp; Cyber Security NL/Detection/Justice League</v>
          </cell>
        </row>
        <row r="621">
          <cell r="A621" t="str">
            <v>UniteMigrationController_P</v>
          </cell>
          <cell r="B621" t="str">
            <v>No</v>
          </cell>
          <cell r="C621" t="str">
            <v>No</v>
          </cell>
          <cell r="D621" t="str">
            <v>Jan Reuterink</v>
          </cell>
          <cell r="E621" t="str">
            <v>Sven Schenkel</v>
          </cell>
          <cell r="K621" t="str">
            <v>ING Bank Netherlands - Bank</v>
          </cell>
          <cell r="L621" t="str">
            <v>Business Application</v>
          </cell>
          <cell r="M621" t="str">
            <v>Installed</v>
          </cell>
          <cell r="N621" t="str">
            <v>Operational</v>
          </cell>
          <cell r="O621" t="str">
            <v>Production</v>
          </cell>
          <cell r="P621" t="str">
            <v>be+nl/Digital Business Banking/CD-NL/Data Ninjas</v>
          </cell>
        </row>
        <row r="622">
          <cell r="A622" t="str">
            <v>UnlikelyToPay</v>
          </cell>
          <cell r="B622" t="str">
            <v>No</v>
          </cell>
          <cell r="C622" t="str">
            <v>No</v>
          </cell>
          <cell r="D622" t="str">
            <v>Khadija Khottoul</v>
          </cell>
          <cell r="E622" t="str">
            <v>Loret Temmerman-Tijhuis</v>
          </cell>
          <cell r="F622" t="str">
            <v>Folkert van der Ploeg</v>
          </cell>
          <cell r="G622" t="str">
            <v>Mark van Dinter</v>
          </cell>
          <cell r="H622" t="str">
            <v>Operational System Process Organisational data</v>
          </cell>
          <cell r="I622" t="str">
            <v>Kept in own tribe</v>
          </cell>
          <cell r="K622" t="str">
            <v>ING Bank Netherlands - Bank</v>
          </cell>
          <cell r="L622" t="str">
            <v>Business Application</v>
          </cell>
          <cell r="M622" t="str">
            <v>Installed</v>
          </cell>
          <cell r="N622" t="str">
            <v>Operational</v>
          </cell>
          <cell r="O622" t="str">
            <v>Production</v>
          </cell>
          <cell r="P622" t="str">
            <v>be+nl/Mortgages NL/Office Tooling</v>
          </cell>
        </row>
        <row r="623">
          <cell r="A623" t="str">
            <v>Valueing _BL</v>
          </cell>
          <cell r="B623" t="str">
            <v>No</v>
          </cell>
          <cell r="D623" t="str">
            <v>Georgian Bacain</v>
          </cell>
          <cell r="E623" t="str">
            <v>Stefan Schoemaker</v>
          </cell>
          <cell r="K623" t="str">
            <v>ING Bank Netherlands - Bank</v>
          </cell>
          <cell r="L623" t="str">
            <v>Business Application</v>
          </cell>
          <cell r="M623" t="str">
            <v>Installed</v>
          </cell>
          <cell r="N623" t="str">
            <v>Operational</v>
          </cell>
          <cell r="O623" t="str">
            <v>Production</v>
          </cell>
          <cell r="P623" t="str">
            <v>be+nl/Finance NL/Office Tooling</v>
          </cell>
        </row>
        <row r="624">
          <cell r="A624" t="str">
            <v>VAS tool</v>
          </cell>
          <cell r="B624" t="str">
            <v>No</v>
          </cell>
          <cell r="C624" t="str">
            <v>No</v>
          </cell>
          <cell r="D624" t="str">
            <v>Luuk Holtappels</v>
          </cell>
          <cell r="E624" t="str">
            <v>Nick van Boven</v>
          </cell>
          <cell r="H624" t="str">
            <v>Transaction data</v>
          </cell>
          <cell r="I624" t="str">
            <v>Exchanged across domains</v>
          </cell>
          <cell r="J624" t="str">
            <v xml:space="preserve"> sales UDA </v>
          </cell>
          <cell r="K624" t="str">
            <v>ING Bank Netherlands - Bank</v>
          </cell>
          <cell r="L624" t="str">
            <v>Business Application</v>
          </cell>
          <cell r="M624" t="str">
            <v>Installed</v>
          </cell>
          <cell r="N624" t="str">
            <v>Operational</v>
          </cell>
          <cell r="O624" t="str">
            <v>Production</v>
          </cell>
          <cell r="P624" t="str">
            <v>be+nl/Investments/Operational Journeys &amp; Ordering/@Vice</v>
          </cell>
        </row>
        <row r="625">
          <cell r="A625" t="str">
            <v>iDeal betalen, machtigen en identificeren</v>
          </cell>
          <cell r="B625" t="str">
            <v>Yes</v>
          </cell>
          <cell r="C625" t="str">
            <v>Yes</v>
          </cell>
          <cell r="D625" t="str">
            <v>Rik-Jan van Bree</v>
          </cell>
          <cell r="E625" t="str">
            <v>Adriënne Kapiteijn</v>
          </cell>
          <cell r="F625" t="str">
            <v>Narjiss Aydoun</v>
          </cell>
          <cell r="G625" t="str">
            <v>Adriënne Kapiteijn</v>
          </cell>
          <cell r="H625" t="str">
            <v>Transaction data</v>
          </cell>
          <cell r="I625" t="str">
            <v>Transferred outside ING</v>
          </cell>
          <cell r="J625" t="str">
            <v xml:space="preserve">Only executed payments are Data Lake via other systems. </v>
          </cell>
          <cell r="K625" t="str">
            <v>ING Bank Netherlands - Bank</v>
          </cell>
          <cell r="L625" t="str">
            <v>Business Application</v>
          </cell>
          <cell r="M625" t="str">
            <v>Installed</v>
          </cell>
          <cell r="N625" t="str">
            <v>Operational</v>
          </cell>
          <cell r="O625" t="str">
            <v>Production</v>
          </cell>
          <cell r="P625" t="str">
            <v>be+nl/Payments NL/Products/iDeal platform</v>
          </cell>
        </row>
        <row r="626">
          <cell r="A626" t="str">
            <v>IRS Contractafhandeling</v>
          </cell>
          <cell r="B626" t="str">
            <v>Yes</v>
          </cell>
          <cell r="C626" t="str">
            <v>No</v>
          </cell>
          <cell r="D626" t="str">
            <v>Rik-Jan van Bree</v>
          </cell>
          <cell r="E626" t="str">
            <v>Milan Staalenhoef</v>
          </cell>
          <cell r="F626" t="str">
            <v>Narjiss Aydoun</v>
          </cell>
          <cell r="G626" t="str">
            <v>Maaike Teeuwen</v>
          </cell>
          <cell r="H626" t="str">
            <v>Agreement data</v>
          </cell>
          <cell r="I626" t="str">
            <v>Kept in own tribe</v>
          </cell>
          <cell r="J626" t="str">
            <v>Milan Staalenhoef is the new Asset Owner (for the mean time) replacing Tom Bettelheim</v>
          </cell>
          <cell r="K626" t="str">
            <v>ING Bank Netherlands - Bank</v>
          </cell>
          <cell r="L626" t="str">
            <v>Business Application</v>
          </cell>
          <cell r="M626" t="str">
            <v>Installed</v>
          </cell>
          <cell r="N626" t="str">
            <v>Operational</v>
          </cell>
          <cell r="O626" t="str">
            <v>Production</v>
          </cell>
          <cell r="P626" t="str">
            <v>be+nl/Payments NL/Products/MIP</v>
          </cell>
        </row>
        <row r="627">
          <cell r="A627" t="str">
            <v>Vooradvies_Tool</v>
          </cell>
          <cell r="B627" t="str">
            <v>No</v>
          </cell>
          <cell r="C627" t="str">
            <v>No</v>
          </cell>
          <cell r="D627" t="str">
            <v>Pieter van Valenberg</v>
          </cell>
          <cell r="E627" t="str">
            <v>Nick van Boven</v>
          </cell>
          <cell r="H627" t="str">
            <v>Product data</v>
          </cell>
          <cell r="I627" t="str">
            <v>Kept in own tribe</v>
          </cell>
          <cell r="K627" t="str">
            <v>ING Bank Netherlands - Bank</v>
          </cell>
          <cell r="L627" t="str">
            <v>Business Application</v>
          </cell>
          <cell r="M627" t="str">
            <v>Installed</v>
          </cell>
          <cell r="N627" t="str">
            <v>Operational</v>
          </cell>
          <cell r="O627" t="str">
            <v>Production</v>
          </cell>
          <cell r="P627" t="str">
            <v>be+nl/Investments/Operational Journeys &amp; Ordering/EP Transaction Management</v>
          </cell>
        </row>
        <row r="628">
          <cell r="A628" t="str">
            <v>VoS_Input</v>
          </cell>
          <cell r="B628" t="str">
            <v>No</v>
          </cell>
          <cell r="D628" t="str">
            <v>Vlad Kogan</v>
          </cell>
          <cell r="E628" t="str">
            <v>Annemieke Tromp</v>
          </cell>
          <cell r="J628" t="str">
            <v>Obsolete and to removed in CMDB</v>
          </cell>
          <cell r="K628" t="str">
            <v>ING Bank Netherlands - Bank</v>
          </cell>
          <cell r="L628" t="str">
            <v>Business Application</v>
          </cell>
          <cell r="M628" t="str">
            <v>Installed</v>
          </cell>
          <cell r="N628" t="str">
            <v>Operational</v>
          </cell>
          <cell r="O628" t="str">
            <v>Production</v>
          </cell>
          <cell r="P628" t="str">
            <v>be+nl/CRO NL/MRM/Office Tooling</v>
          </cell>
        </row>
        <row r="629">
          <cell r="A629" t="str">
            <v>VoS_Input_CBR</v>
          </cell>
          <cell r="B629" t="str">
            <v>No</v>
          </cell>
          <cell r="C629" t="str">
            <v>No</v>
          </cell>
          <cell r="D629" t="str">
            <v>Petra Danisevska</v>
          </cell>
          <cell r="E629" t="str">
            <v>Annemieke Tromp</v>
          </cell>
          <cell r="F629" t="str">
            <v>Annemieke Tromp</v>
          </cell>
          <cell r="G629" t="str">
            <v>No formal Data Steward appointed yet after Mo Abarkan left the Tribe</v>
          </cell>
          <cell r="H629" t="str">
            <v>Data derived by Risk</v>
          </cell>
          <cell r="I629" t="str">
            <v>Kept in own tribe</v>
          </cell>
          <cell r="K629" t="str">
            <v>ING Bank Netherlands - Bank</v>
          </cell>
          <cell r="L629" t="str">
            <v>Business Application</v>
          </cell>
          <cell r="M629" t="str">
            <v>Installed</v>
          </cell>
          <cell r="N629" t="str">
            <v>Operational</v>
          </cell>
          <cell r="O629" t="str">
            <v>Production</v>
          </cell>
          <cell r="P629" t="str">
            <v>be+nl/CRO NL/MRM/Office Tooling</v>
          </cell>
        </row>
        <row r="630">
          <cell r="A630" t="str">
            <v>LimitsAPI</v>
          </cell>
          <cell r="B630" t="str">
            <v>Yes</v>
          </cell>
          <cell r="C630" t="str">
            <v>No</v>
          </cell>
          <cell r="D630" t="str">
            <v>Niels Nijs</v>
          </cell>
          <cell r="E630" t="str">
            <v>Jan van Opdorp</v>
          </cell>
          <cell r="F630" t="str">
            <v>Narjiss Aydoun</v>
          </cell>
          <cell r="G630" t="str">
            <v>Priscilla Pelser</v>
          </cell>
          <cell r="H630" t="str">
            <v>Agreement data</v>
          </cell>
          <cell r="I630" t="str">
            <v>Transferred outside ING</v>
          </cell>
          <cell r="J630" t="str">
            <v>Outside ING (only to Geldmaat) &amp; across ING domains</v>
          </cell>
          <cell r="K630" t="str">
            <v>ING Bank Netherlands - Bank</v>
          </cell>
          <cell r="L630" t="str">
            <v>Business Application</v>
          </cell>
          <cell r="M630" t="str">
            <v>Installed</v>
          </cell>
          <cell r="N630" t="str">
            <v>Operational</v>
          </cell>
          <cell r="O630" t="str">
            <v>Production</v>
          </cell>
          <cell r="P630" t="str">
            <v>be+nl/Payments NL/Cash/Deposit</v>
          </cell>
        </row>
        <row r="631">
          <cell r="A631" t="str">
            <v>WorkerPermissionsAPI</v>
          </cell>
          <cell r="B631" t="str">
            <v>No</v>
          </cell>
          <cell r="C631" t="str">
            <v>No</v>
          </cell>
          <cell r="D631" t="str">
            <v>Theo Frieswijk</v>
          </cell>
          <cell r="E631" t="str">
            <v>Elles Ogink</v>
          </cell>
          <cell r="F631" t="str">
            <v>DO per country -&gt; Local Ass. Channel TL or CC Head</v>
          </cell>
          <cell r="G631" t="str">
            <v>Jan van Hoek</v>
          </cell>
          <cell r="K631" t="str">
            <v>ING Bank Netherlands - Bank</v>
          </cell>
          <cell r="L631" t="str">
            <v>Business Application</v>
          </cell>
          <cell r="M631" t="str">
            <v>Installed</v>
          </cell>
          <cell r="N631" t="str">
            <v>Operational</v>
          </cell>
          <cell r="O631" t="str">
            <v>Production</v>
          </cell>
          <cell r="P631" t="str">
            <v>be+nl/Assisted channels/PA1_IRIS Platform/One4All</v>
          </cell>
        </row>
        <row r="632">
          <cell r="A632" t="str">
            <v>MIP2013</v>
          </cell>
          <cell r="B632" t="str">
            <v>Yes</v>
          </cell>
          <cell r="C632" t="str">
            <v>No</v>
          </cell>
          <cell r="D632" t="str">
            <v>Rik-Jan van Bree</v>
          </cell>
          <cell r="E632" t="str">
            <v>Milan Staalenhoef</v>
          </cell>
          <cell r="F632" t="str">
            <v>Narjiss Aydoun</v>
          </cell>
          <cell r="G632" t="str">
            <v>Milan Staalenhoef</v>
          </cell>
          <cell r="H632" t="str">
            <v>Transaction data</v>
          </cell>
          <cell r="I632" t="str">
            <v>Kept in own tribe</v>
          </cell>
          <cell r="J632" t="str">
            <v>Milan Staalenhoef is the new Asset Owner (for the mean time) replacing Tom Bettelheim</v>
          </cell>
          <cell r="K632" t="str">
            <v>ING Bank Netherlands - Bank</v>
          </cell>
          <cell r="L632" t="str">
            <v>Business Application</v>
          </cell>
          <cell r="M632" t="str">
            <v>Installed</v>
          </cell>
          <cell r="N632" t="str">
            <v>Operational</v>
          </cell>
          <cell r="O632" t="str">
            <v>Production</v>
          </cell>
          <cell r="P632" t="str">
            <v>be+nl/Payments NL/Products/MIP</v>
          </cell>
        </row>
        <row r="633">
          <cell r="A633" t="str">
            <v>NotificationUserPrefsAPI</v>
          </cell>
          <cell r="B633" t="str">
            <v>Yes</v>
          </cell>
          <cell r="C633" t="str">
            <v>No</v>
          </cell>
          <cell r="D633" t="str">
            <v>Rik-Jan van Bree</v>
          </cell>
          <cell r="E633" t="str">
            <v>Hans Krak</v>
          </cell>
          <cell r="F633" t="str">
            <v>Narjiss Aydoun</v>
          </cell>
          <cell r="G633" t="str">
            <v>Martijn Greuter</v>
          </cell>
          <cell r="H633" t="str">
            <v>Agreement data</v>
          </cell>
          <cell r="I633" t="str">
            <v>Kept in own tribe</v>
          </cell>
          <cell r="K633" t="str">
            <v>ING Bank Netherlands - Bank</v>
          </cell>
          <cell r="L633" t="str">
            <v>Business Application</v>
          </cell>
          <cell r="M633" t="str">
            <v>Installed</v>
          </cell>
          <cell r="N633" t="str">
            <v>Operational</v>
          </cell>
          <cell r="O633" t="str">
            <v>Production</v>
          </cell>
          <cell r="P633" t="str">
            <v>be+nl/Payments NL/Products/Digital Insight</v>
          </cell>
        </row>
        <row r="634">
          <cell r="A634" t="str">
            <v>WUB Public Website</v>
          </cell>
          <cell r="B634" t="str">
            <v>No</v>
          </cell>
          <cell r="C634" t="str">
            <v>No</v>
          </cell>
          <cell r="D634" t="str">
            <v>Khadija Khottoul</v>
          </cell>
          <cell r="E634" t="str">
            <v>Vincent Mahler</v>
          </cell>
          <cell r="J634" t="str">
            <v xml:space="preserve">[25/11 9:05 pm] Beld, M. van den (Maarten)
WUB public website... seems to me as an informing platform without database
[25/11 9:06 pm] Beld, M. van den (Maarten)
So no SoR
</v>
          </cell>
          <cell r="K634" t="str">
            <v>ING Bank Netherlands - Bank</v>
          </cell>
          <cell r="L634" t="str">
            <v>Business Application</v>
          </cell>
          <cell r="M634" t="str">
            <v>Installed</v>
          </cell>
          <cell r="N634" t="str">
            <v>Operational</v>
          </cell>
          <cell r="O634" t="str">
            <v>Production</v>
          </cell>
          <cell r="P634" t="str">
            <v>be+nl/Mortgages NL/WU/WUB_public_website</v>
          </cell>
        </row>
        <row r="635">
          <cell r="A635" t="str">
            <v>WUB_889-Vrachtbrf</v>
          </cell>
          <cell r="B635" t="str">
            <v>No</v>
          </cell>
          <cell r="C635" t="str">
            <v>No</v>
          </cell>
          <cell r="D635" t="str">
            <v>Fedor Bruins</v>
          </cell>
          <cell r="E635" t="str">
            <v>Vincent Mahler</v>
          </cell>
          <cell r="F635" t="str">
            <v>Fedor Bruins</v>
          </cell>
          <cell r="G635" t="str">
            <v>Ruud Fokker</v>
          </cell>
          <cell r="H635" t="str">
            <v>Reference data</v>
          </cell>
          <cell r="I635" t="str">
            <v>Transferred outside ING</v>
          </cell>
          <cell r="K635" t="str">
            <v>ING Bank Netherlands - Bank</v>
          </cell>
          <cell r="L635" t="str">
            <v>Business Application</v>
          </cell>
          <cell r="M635" t="str">
            <v>Installed</v>
          </cell>
          <cell r="N635" t="str">
            <v>Operational</v>
          </cell>
          <cell r="O635" t="str">
            <v>Production</v>
          </cell>
          <cell r="P635" t="str">
            <v>be+nl/mortgages NL/WU/Office Tooling</v>
          </cell>
        </row>
        <row r="636">
          <cell r="A636" t="str">
            <v>WUB_Act-rapport</v>
          </cell>
          <cell r="B636" t="str">
            <v>No</v>
          </cell>
          <cell r="C636" t="str">
            <v>No</v>
          </cell>
          <cell r="D636" t="str">
            <v>Fedor Bruins</v>
          </cell>
          <cell r="E636" t="str">
            <v>Vincent Mahler</v>
          </cell>
          <cell r="F636" t="str">
            <v>Fedor Bruins</v>
          </cell>
          <cell r="G636" t="str">
            <v>Ruud Fokker</v>
          </cell>
          <cell r="H636" t="str">
            <v>Product data</v>
          </cell>
          <cell r="I636" t="str">
            <v>Kept in own tribe</v>
          </cell>
          <cell r="K636" t="str">
            <v>ING Bank Netherlands - Bank</v>
          </cell>
          <cell r="L636" t="str">
            <v>Business Application</v>
          </cell>
          <cell r="M636" t="str">
            <v>Installed</v>
          </cell>
          <cell r="N636" t="str">
            <v>Operational</v>
          </cell>
          <cell r="O636" t="str">
            <v>Production</v>
          </cell>
          <cell r="P636" t="str">
            <v>be+nl/mortgages NL/WU/Office Tooling</v>
          </cell>
        </row>
        <row r="637">
          <cell r="A637" t="str">
            <v>pcmc</v>
          </cell>
          <cell r="B637" t="str">
            <v>Yes</v>
          </cell>
          <cell r="C637" t="str">
            <v>No</v>
          </cell>
          <cell r="D637" t="str">
            <v>Frank van Soelen</v>
          </cell>
          <cell r="E637" t="str">
            <v>Lindy Volkerts</v>
          </cell>
          <cell r="F637" t="str">
            <v>Narjiss Aydoun</v>
          </cell>
          <cell r="G637" t="str">
            <v>NA</v>
          </cell>
          <cell r="H637" t="str">
            <v>Product data</v>
          </cell>
          <cell r="I637" t="str">
            <v>Transferred outside ING</v>
          </cell>
          <cell r="J637" t="str">
            <v>Type of data: Product and Agreement data on Mobile Cards / Tokens and LifeCycle information.</v>
          </cell>
          <cell r="K637" t="str">
            <v>ING Bank Netherlands - Bank</v>
          </cell>
          <cell r="L637" t="str">
            <v>Business Application</v>
          </cell>
          <cell r="M637" t="str">
            <v>Installed</v>
          </cell>
          <cell r="N637" t="str">
            <v>Operational</v>
          </cell>
          <cell r="O637" t="str">
            <v>Production</v>
          </cell>
          <cell r="P637" t="str">
            <v>be+nl/Payments NL/Cards/Avengers</v>
          </cell>
        </row>
        <row r="638">
          <cell r="A638" t="str">
            <v>WUB_Afdr-risicopremies</v>
          </cell>
          <cell r="B638" t="str">
            <v>No</v>
          </cell>
          <cell r="C638" t="str">
            <v>No</v>
          </cell>
          <cell r="D638" t="str">
            <v>Fedor Bruins</v>
          </cell>
          <cell r="E638" t="str">
            <v>Vincent Mahler</v>
          </cell>
          <cell r="F638" t="str">
            <v>Fedor Bruins</v>
          </cell>
          <cell r="G638" t="str">
            <v>Ruud Fokker</v>
          </cell>
          <cell r="H638" t="str">
            <v>Product data</v>
          </cell>
          <cell r="I638" t="str">
            <v>Kept in own tribe</v>
          </cell>
          <cell r="K638" t="str">
            <v>ING Bank Netherlands - Bank</v>
          </cell>
          <cell r="L638" t="str">
            <v>Business Application</v>
          </cell>
          <cell r="M638" t="str">
            <v>Installed</v>
          </cell>
          <cell r="N638" t="str">
            <v>Operational</v>
          </cell>
          <cell r="O638" t="str">
            <v>Production</v>
          </cell>
          <cell r="P638" t="str">
            <v>be+nl/mortgages NL/WU/Office Tooling</v>
          </cell>
        </row>
        <row r="639">
          <cell r="A639" t="str">
            <v>WUB_Analyse-Recon</v>
          </cell>
          <cell r="D639" t="str">
            <v>Jack Biesterveld</v>
          </cell>
          <cell r="E639" t="str">
            <v>Vincent Mahler</v>
          </cell>
          <cell r="K639" t="str">
            <v>ING Bank Netherlands - Bank</v>
          </cell>
          <cell r="L639" t="str">
            <v>Business Application</v>
          </cell>
          <cell r="M639" t="str">
            <v>Installed</v>
          </cell>
          <cell r="N639" t="str">
            <v>Operational</v>
          </cell>
          <cell r="O639" t="str">
            <v>Production</v>
          </cell>
          <cell r="P639" t="str">
            <v>be+nl/mortgages NL/WU/Office Tooling</v>
          </cell>
        </row>
        <row r="640">
          <cell r="A640" t="str">
            <v>WUB_Analytical-Review-External_Rep</v>
          </cell>
          <cell r="D640" t="str">
            <v>Jack Biesterveld</v>
          </cell>
          <cell r="E640" t="str">
            <v>Vincent Mahler</v>
          </cell>
          <cell r="K640" t="str">
            <v>ING Bank Netherlands - Bank</v>
          </cell>
          <cell r="L640" t="str">
            <v>Business Application</v>
          </cell>
          <cell r="M640" t="str">
            <v>Installed</v>
          </cell>
          <cell r="N640" t="str">
            <v>Operational</v>
          </cell>
          <cell r="O640" t="str">
            <v>Production</v>
          </cell>
          <cell r="P640" t="str">
            <v>be+nl/mortgages NL/WU/Office Tooling</v>
          </cell>
        </row>
        <row r="641">
          <cell r="A641" t="str">
            <v>WUB_buiten-mandaat</v>
          </cell>
          <cell r="B641" t="str">
            <v>No</v>
          </cell>
          <cell r="C641" t="str">
            <v>No</v>
          </cell>
          <cell r="D641" t="str">
            <v>Fedor Bruins</v>
          </cell>
          <cell r="E641" t="str">
            <v>Vincent Mahler</v>
          </cell>
          <cell r="F641" t="str">
            <v>Fedor Bruins</v>
          </cell>
          <cell r="G641" t="str">
            <v>Ruud Fokker</v>
          </cell>
          <cell r="H641" t="str">
            <v>Product data</v>
          </cell>
          <cell r="I641" t="str">
            <v>Kept in own tribe</v>
          </cell>
          <cell r="K641" t="str">
            <v>ING Bank Netherlands - Bank</v>
          </cell>
          <cell r="L641" t="str">
            <v>Business Application</v>
          </cell>
          <cell r="M641" t="str">
            <v>Installed</v>
          </cell>
          <cell r="N641" t="str">
            <v>Operational</v>
          </cell>
          <cell r="O641" t="str">
            <v>Production</v>
          </cell>
          <cell r="P641" t="str">
            <v>be+nl/mortgages NL/WU/Office Tooling</v>
          </cell>
        </row>
        <row r="642">
          <cell r="A642" t="str">
            <v>PTM</v>
          </cell>
          <cell r="B642" t="str">
            <v>Yes</v>
          </cell>
          <cell r="C642" t="str">
            <v>No</v>
          </cell>
          <cell r="D642" t="str">
            <v>Niels Nijs</v>
          </cell>
          <cell r="E642" t="str">
            <v>Jan van Opdorp</v>
          </cell>
          <cell r="F642" t="str">
            <v>Narjiss Aydoun</v>
          </cell>
          <cell r="G642" t="str">
            <v>Priscilla Pelser</v>
          </cell>
          <cell r="H642" t="str">
            <v>Product data</v>
          </cell>
          <cell r="I642" t="str">
            <v>Kept in own tribe</v>
          </cell>
          <cell r="K642" t="str">
            <v>ING Bank Netherlands - Bank</v>
          </cell>
          <cell r="L642" t="str">
            <v>Business Application</v>
          </cell>
          <cell r="M642" t="str">
            <v>Installed</v>
          </cell>
          <cell r="N642" t="str">
            <v>Operational</v>
          </cell>
          <cell r="O642" t="str">
            <v>Production</v>
          </cell>
          <cell r="P642" t="str">
            <v>be+nl/Payments NL/Cash/Withdrawal</v>
          </cell>
        </row>
        <row r="643">
          <cell r="A643" t="str">
            <v>WUB_Close_Spirit</v>
          </cell>
          <cell r="D643" t="str">
            <v>Jack Biesterveld</v>
          </cell>
          <cell r="E643" t="str">
            <v>Vincent Mahler</v>
          </cell>
          <cell r="K643" t="str">
            <v>ING Bank Netherlands - Bank</v>
          </cell>
          <cell r="L643" t="str">
            <v>Business Application</v>
          </cell>
          <cell r="M643" t="str">
            <v>Installed</v>
          </cell>
          <cell r="N643" t="str">
            <v>Operational</v>
          </cell>
          <cell r="O643" t="str">
            <v>Production</v>
          </cell>
          <cell r="P643" t="str">
            <v>be+nl/mortgages NL/WU/Office Tooling</v>
          </cell>
        </row>
        <row r="644">
          <cell r="A644" t="str">
            <v>WUB_Confirmation_SPV</v>
          </cell>
          <cell r="D644" t="str">
            <v>Jack Biesterveld</v>
          </cell>
          <cell r="E644" t="str">
            <v>Vincent Mahler</v>
          </cell>
          <cell r="K644" t="str">
            <v>ING Bank Netherlands - Bank</v>
          </cell>
          <cell r="L644" t="str">
            <v>Business Application</v>
          </cell>
          <cell r="M644" t="str">
            <v>Installed</v>
          </cell>
          <cell r="N644" t="str">
            <v>Operational</v>
          </cell>
          <cell r="O644" t="str">
            <v>Production</v>
          </cell>
          <cell r="P644" t="str">
            <v>be+nl/mortgages NL/WU/Office Tooling</v>
          </cell>
        </row>
        <row r="645">
          <cell r="A645" t="str">
            <v>WUB_DQF-Actuariaat</v>
          </cell>
          <cell r="B645" t="str">
            <v>No</v>
          </cell>
          <cell r="C645" t="str">
            <v>No</v>
          </cell>
          <cell r="D645" t="str">
            <v>Fedor Bruins</v>
          </cell>
          <cell r="E645" t="str">
            <v>Vincent Mahler</v>
          </cell>
          <cell r="F645" t="str">
            <v>Fedor Bruins</v>
          </cell>
          <cell r="G645" t="str">
            <v>Ruud Fokker</v>
          </cell>
          <cell r="H645" t="str">
            <v>Product data</v>
          </cell>
          <cell r="I645" t="str">
            <v>Kept in own tribe</v>
          </cell>
          <cell r="K645" t="str">
            <v>ING Bank Netherlands - Bank</v>
          </cell>
          <cell r="L645" t="str">
            <v>Business Application</v>
          </cell>
          <cell r="M645" t="str">
            <v>Installed</v>
          </cell>
          <cell r="N645" t="str">
            <v>Operational</v>
          </cell>
          <cell r="O645" t="str">
            <v>Production</v>
          </cell>
          <cell r="P645" t="str">
            <v>be+nl/mortgages NL/WU/Office Tooling</v>
          </cell>
        </row>
        <row r="646">
          <cell r="A646" t="str">
            <v>WUB_Feedbackloop_SAS_SPIRIT</v>
          </cell>
          <cell r="D646" t="str">
            <v>Rudy van de Lugt</v>
          </cell>
          <cell r="E646" t="str">
            <v>Vincent Mahler</v>
          </cell>
          <cell r="K646" t="str">
            <v>ING Bank Netherlands - Bank</v>
          </cell>
          <cell r="L646" t="str">
            <v>Business Application</v>
          </cell>
          <cell r="M646" t="str">
            <v>Installed</v>
          </cell>
          <cell r="N646" t="str">
            <v>Operational</v>
          </cell>
          <cell r="O646" t="str">
            <v>Production</v>
          </cell>
          <cell r="P646" t="str">
            <v>be+nl/mortgages NL/WU/Office Tooling</v>
          </cell>
        </row>
        <row r="647">
          <cell r="A647" t="str">
            <v>WUB_IC-database</v>
          </cell>
          <cell r="B647" t="str">
            <v>No</v>
          </cell>
          <cell r="C647" t="str">
            <v>Yes</v>
          </cell>
          <cell r="D647" t="str">
            <v>Jack Schilder</v>
          </cell>
          <cell r="E647" t="str">
            <v>Jos Diekman</v>
          </cell>
          <cell r="K647" t="str">
            <v>ING Bank Netherlands - Bank</v>
          </cell>
          <cell r="L647" t="str">
            <v>Business Application</v>
          </cell>
          <cell r="M647" t="str">
            <v>Installed</v>
          </cell>
          <cell r="N647" t="str">
            <v>Operational</v>
          </cell>
          <cell r="O647" t="str">
            <v>Production</v>
          </cell>
          <cell r="P647" t="str">
            <v>be+nl/Data Management NL/Platform/Neptune</v>
          </cell>
        </row>
        <row r="648">
          <cell r="A648" t="str">
            <v>WUB_IFRS9-NNHB-FV-model</v>
          </cell>
          <cell r="B648" t="str">
            <v>No</v>
          </cell>
          <cell r="D648" t="str">
            <v>Redjesh Pooran</v>
          </cell>
          <cell r="E648" t="str">
            <v>Vincent Mahler</v>
          </cell>
          <cell r="K648" t="str">
            <v>ING Bank Netherlands - Bank</v>
          </cell>
          <cell r="L648" t="str">
            <v>Business Application</v>
          </cell>
          <cell r="M648" t="str">
            <v>Installed</v>
          </cell>
          <cell r="N648" t="str">
            <v>Operational</v>
          </cell>
          <cell r="O648" t="str">
            <v>Production</v>
          </cell>
          <cell r="P648" t="str">
            <v>be+nl/mortgages NL/WU/Office Tooling</v>
          </cell>
        </row>
        <row r="649">
          <cell r="A649" t="str">
            <v>WUB_IFRS9-NNHB-FV-model_shocks</v>
          </cell>
          <cell r="B649" t="str">
            <v>No</v>
          </cell>
          <cell r="D649" t="str">
            <v>Redjesh Pooran</v>
          </cell>
          <cell r="E649" t="str">
            <v>Vincent Mahler</v>
          </cell>
          <cell r="K649" t="str">
            <v>ING Bank Netherlands - Bank</v>
          </cell>
          <cell r="L649" t="str">
            <v>Business Application</v>
          </cell>
          <cell r="M649" t="str">
            <v>Installed</v>
          </cell>
          <cell r="N649" t="str">
            <v>Operational</v>
          </cell>
          <cell r="O649" t="str">
            <v>Production</v>
          </cell>
          <cell r="P649" t="str">
            <v>be+nl/mortgages NL/WU/Office Tooling</v>
          </cell>
        </row>
        <row r="650">
          <cell r="A650" t="str">
            <v>WUB_LCR-DA_Liquidity_Reporting</v>
          </cell>
          <cell r="D650" t="str">
            <v>Jack Biesterveld</v>
          </cell>
          <cell r="E650" t="str">
            <v>Vincent Mahler</v>
          </cell>
          <cell r="K650" t="str">
            <v>ING Bank Netherlands - Bank</v>
          </cell>
          <cell r="L650" t="str">
            <v>Business Application</v>
          </cell>
          <cell r="M650" t="str">
            <v>Installed</v>
          </cell>
          <cell r="N650" t="str">
            <v>Operational</v>
          </cell>
          <cell r="O650" t="str">
            <v>Production</v>
          </cell>
          <cell r="P650" t="str">
            <v>be+nl/mortgages NL/WU/Office Tooling</v>
          </cell>
        </row>
        <row r="651">
          <cell r="A651" t="str">
            <v>WUB_Liquidity-reports_Realm-data</v>
          </cell>
          <cell r="B651" t="str">
            <v>No</v>
          </cell>
          <cell r="D651" t="str">
            <v>Redjesh Pooran</v>
          </cell>
          <cell r="E651" t="str">
            <v>Vincent Mahler</v>
          </cell>
          <cell r="K651" t="str">
            <v>ING Bank Netherlands - Bank</v>
          </cell>
          <cell r="L651" t="str">
            <v>Business Application</v>
          </cell>
          <cell r="M651" t="str">
            <v>Installed</v>
          </cell>
          <cell r="N651" t="str">
            <v>Operational</v>
          </cell>
          <cell r="O651" t="str">
            <v>Production</v>
          </cell>
          <cell r="P651" t="str">
            <v>be+nl/mortgages NL/WU/Office Tooling</v>
          </cell>
        </row>
        <row r="652">
          <cell r="A652" t="str">
            <v>WUB_LLP</v>
          </cell>
          <cell r="B652" t="str">
            <v>No</v>
          </cell>
          <cell r="D652" t="str">
            <v>Jan Willem Koelewijn</v>
          </cell>
          <cell r="E652" t="str">
            <v>Vincent Mahler</v>
          </cell>
          <cell r="K652" t="str">
            <v>ING Bank Netherlands - Bank</v>
          </cell>
          <cell r="L652" t="str">
            <v>Business Application</v>
          </cell>
          <cell r="M652" t="str">
            <v>Installed</v>
          </cell>
          <cell r="N652" t="str">
            <v>Operational</v>
          </cell>
          <cell r="O652" t="str">
            <v>Production</v>
          </cell>
          <cell r="P652" t="str">
            <v>be+nl/mortgages NL/WU/Office Tooling</v>
          </cell>
        </row>
        <row r="653">
          <cell r="A653" t="str">
            <v>WUB_MTP-forecast-REALM</v>
          </cell>
          <cell r="B653" t="str">
            <v>No</v>
          </cell>
          <cell r="D653" t="str">
            <v>Redjesh Pooran</v>
          </cell>
          <cell r="E653" t="str">
            <v>Vincent Mahler</v>
          </cell>
          <cell r="K653" t="str">
            <v>ING Bank Netherlands - Bank</v>
          </cell>
          <cell r="L653" t="str">
            <v>Business Application</v>
          </cell>
          <cell r="M653" t="str">
            <v>Installed</v>
          </cell>
          <cell r="N653" t="str">
            <v>Operational</v>
          </cell>
          <cell r="O653" t="str">
            <v>Production</v>
          </cell>
          <cell r="P653" t="str">
            <v>be+nl/mortgages NL/WU/Office Tooling</v>
          </cell>
        </row>
        <row r="654">
          <cell r="A654" t="str">
            <v>WUB_NNHB-Reset-valuation-model</v>
          </cell>
          <cell r="B654" t="str">
            <v>No</v>
          </cell>
          <cell r="D654" t="str">
            <v>Redjesh Pooran</v>
          </cell>
          <cell r="E654" t="str">
            <v>Vincent Mahler</v>
          </cell>
          <cell r="K654" t="str">
            <v>ING Bank Netherlands - Bank</v>
          </cell>
          <cell r="L654" t="str">
            <v>Business Application</v>
          </cell>
          <cell r="M654" t="str">
            <v>Installed</v>
          </cell>
          <cell r="N654" t="str">
            <v>Operational</v>
          </cell>
          <cell r="O654" t="str">
            <v>Production</v>
          </cell>
          <cell r="P654" t="str">
            <v>be+nl/mortgages NL/WU/Office Tooling</v>
          </cell>
        </row>
        <row r="655">
          <cell r="A655" t="str">
            <v>WUB_normmodel_hypotheektarieven</v>
          </cell>
          <cell r="D655" t="str">
            <v>Jack Biesterveld</v>
          </cell>
          <cell r="E655" t="str">
            <v>Vincent Mahler</v>
          </cell>
          <cell r="K655" t="str">
            <v>ING Bank Netherlands - Bank</v>
          </cell>
          <cell r="L655" t="str">
            <v>Business Application</v>
          </cell>
          <cell r="M655" t="str">
            <v>Installed</v>
          </cell>
          <cell r="N655" t="str">
            <v>Operational</v>
          </cell>
          <cell r="O655" t="str">
            <v>Production</v>
          </cell>
          <cell r="P655" t="str">
            <v>be+nl/mortgages NL/WU/Office Tooling</v>
          </cell>
        </row>
        <row r="656">
          <cell r="A656" t="str">
            <v>WUB_Offer-hedge</v>
          </cell>
          <cell r="B656" t="str">
            <v>No</v>
          </cell>
          <cell r="D656" t="str">
            <v>Redjesh Pooran</v>
          </cell>
          <cell r="E656" t="str">
            <v>Vincent Mahler</v>
          </cell>
          <cell r="K656" t="str">
            <v>ING Bank Netherlands - Bank</v>
          </cell>
          <cell r="L656" t="str">
            <v>Business Application</v>
          </cell>
          <cell r="M656" t="str">
            <v>Installed</v>
          </cell>
          <cell r="N656" t="str">
            <v>Operational</v>
          </cell>
          <cell r="O656" t="str">
            <v>Production</v>
          </cell>
          <cell r="P656" t="str">
            <v>be+nl/mortgages NL/WU/Office Tooling</v>
          </cell>
        </row>
        <row r="657">
          <cell r="A657" t="str">
            <v>WUB_PB-model</v>
          </cell>
          <cell r="D657" t="str">
            <v>Wouter Hupkes</v>
          </cell>
          <cell r="E657" t="str">
            <v>Vincent Mahler</v>
          </cell>
          <cell r="K657" t="str">
            <v>ING Bank Netherlands - Bank</v>
          </cell>
          <cell r="L657" t="str">
            <v>Business Application</v>
          </cell>
          <cell r="M657" t="str">
            <v>Installed</v>
          </cell>
          <cell r="N657" t="str">
            <v>Operational</v>
          </cell>
          <cell r="O657" t="str">
            <v>Production</v>
          </cell>
          <cell r="P657" t="str">
            <v>be+nl/mortgages NL/WU/Office Tooling</v>
          </cell>
        </row>
        <row r="658">
          <cell r="A658" t="str">
            <v>Worldline_CIM</v>
          </cell>
          <cell r="B658" t="str">
            <v>Yes</v>
          </cell>
          <cell r="C658" t="str">
            <v>No</v>
          </cell>
          <cell r="D658" t="str">
            <v>Rik-Jan van Bree</v>
          </cell>
          <cell r="E658" t="str">
            <v>Maaike Teeuwen</v>
          </cell>
          <cell r="F658" t="str">
            <v>External</v>
          </cell>
          <cell r="G658" t="str">
            <v>External</v>
          </cell>
          <cell r="H658" t="str">
            <v>Agreement data</v>
          </cell>
          <cell r="I658" t="str">
            <v>Transferred outside ING</v>
          </cell>
          <cell r="J658" t="str">
            <v>External system used by ING employees</v>
          </cell>
          <cell r="K658" t="str">
            <v>ING Bank Netherlands - Bank</v>
          </cell>
          <cell r="L658" t="str">
            <v>Business Application</v>
          </cell>
          <cell r="M658" t="str">
            <v>Installed</v>
          </cell>
          <cell r="N658" t="str">
            <v>Operational</v>
          </cell>
          <cell r="O658" t="str">
            <v>Production</v>
          </cell>
          <cell r="P658" t="str">
            <v>be+nl/Payments NL/Products/Paymission</v>
          </cell>
        </row>
        <row r="659">
          <cell r="A659" t="str">
            <v>WUB_Prepayment-data-SAS</v>
          </cell>
          <cell r="B659" t="str">
            <v>No</v>
          </cell>
          <cell r="D659" t="str">
            <v>Redjesh Pooran</v>
          </cell>
          <cell r="E659" t="str">
            <v>Vincent Mahler</v>
          </cell>
          <cell r="K659" t="str">
            <v>ING Bank Netherlands - Bank</v>
          </cell>
          <cell r="L659" t="str">
            <v>Business Application</v>
          </cell>
          <cell r="M659" t="str">
            <v>Installed</v>
          </cell>
          <cell r="N659" t="str">
            <v>Operational</v>
          </cell>
          <cell r="O659" t="str">
            <v>Production</v>
          </cell>
          <cell r="P659" t="str">
            <v>be+nl/mortgages NL/WU/Office Tooling</v>
          </cell>
        </row>
        <row r="660">
          <cell r="A660" t="str">
            <v>WUB_Replacement-capitals</v>
          </cell>
          <cell r="B660" t="str">
            <v>No</v>
          </cell>
          <cell r="D660" t="str">
            <v>Redjesh Pooran</v>
          </cell>
          <cell r="E660" t="str">
            <v>Vincent Mahler</v>
          </cell>
          <cell r="K660" t="str">
            <v>ING Bank Netherlands - Bank</v>
          </cell>
          <cell r="L660" t="str">
            <v>Business Application</v>
          </cell>
          <cell r="M660" t="str">
            <v>Installed</v>
          </cell>
          <cell r="N660" t="str">
            <v>Operational</v>
          </cell>
          <cell r="O660" t="str">
            <v>Production</v>
          </cell>
          <cell r="P660" t="str">
            <v>be+nl/mortgages NL/WU/Office Tooling</v>
          </cell>
        </row>
        <row r="661">
          <cell r="A661" t="str">
            <v>AP_DailyManReport</v>
          </cell>
          <cell r="B661" t="str">
            <v>Yes</v>
          </cell>
          <cell r="C661" t="str">
            <v>No</v>
          </cell>
          <cell r="D661" t="str">
            <v>Jeroen van der Weerd</v>
          </cell>
          <cell r="E661" t="str">
            <v>Niels Mooijer</v>
          </cell>
          <cell r="F661" t="str">
            <v>Niels Mooijer</v>
          </cell>
          <cell r="G661" t="str">
            <v>Jeroen van der Weerd</v>
          </cell>
          <cell r="H661" t="str">
            <v>Operational System Process Organisational data</v>
          </cell>
          <cell r="I661" t="str">
            <v>Exchanged across domains</v>
          </cell>
          <cell r="K661" t="str">
            <v>ING Bank Netherlands - Bank</v>
          </cell>
          <cell r="L661" t="str">
            <v>Business Application</v>
          </cell>
          <cell r="M661" t="str">
            <v>Installed</v>
          </cell>
          <cell r="N661" t="str">
            <v>Operational</v>
          </cell>
          <cell r="O661" t="str">
            <v>Production</v>
          </cell>
          <cell r="P661" t="str">
            <v>be+nl/Procurement Bank NL/Office tooling</v>
          </cell>
        </row>
        <row r="662">
          <cell r="A662" t="str">
            <v>SAP_REF</v>
          </cell>
          <cell r="B662" t="str">
            <v>Yes</v>
          </cell>
          <cell r="C662" t="str">
            <v>No</v>
          </cell>
          <cell r="D662" t="str">
            <v>Sandra Nieuwenhuis</v>
          </cell>
          <cell r="E662" t="str">
            <v>Ben Harmsen</v>
          </cell>
          <cell r="F662" t="str">
            <v>Hein Wegdam</v>
          </cell>
          <cell r="G662" t="str">
            <v>Tim Hameeteman</v>
          </cell>
          <cell r="H662" t="str">
            <v>Agreement data</v>
          </cell>
          <cell r="I662" t="str">
            <v>Kept in own tribe</v>
          </cell>
          <cell r="K662" t="str">
            <v>ING Bank Netherlands - Bank</v>
          </cell>
          <cell r="L662" t="str">
            <v>Business Application</v>
          </cell>
          <cell r="M662" t="str">
            <v>Installed</v>
          </cell>
          <cell r="N662" t="str">
            <v>Operational</v>
          </cell>
          <cell r="O662" t="str">
            <v>Production</v>
          </cell>
          <cell r="P662" t="str">
            <v>be+nl/Real Estate Finance NL/SAP Core</v>
          </cell>
        </row>
        <row r="663">
          <cell r="A663" t="str">
            <v>XU_DM_CAM</v>
          </cell>
          <cell r="B663" t="str">
            <v>No</v>
          </cell>
          <cell r="C663" t="str">
            <v>Yes</v>
          </cell>
          <cell r="D663" t="str">
            <v>Jack Schilder</v>
          </cell>
          <cell r="E663" t="str">
            <v>Jos Diekman</v>
          </cell>
          <cell r="F663" t="str">
            <v>multiple</v>
          </cell>
          <cell r="G663" t="str">
            <v>multiple</v>
          </cell>
          <cell r="H663" t="str">
            <v>multiple</v>
          </cell>
          <cell r="I663" t="str">
            <v>multiple</v>
          </cell>
          <cell r="J663" t="str">
            <v>Party, Product, Agreement data, Transaction data, Post transaction Data</v>
          </cell>
          <cell r="K663" t="str">
            <v>ING Bank Netherlands - Bank</v>
          </cell>
          <cell r="L663" t="str">
            <v>Business Application</v>
          </cell>
          <cell r="M663" t="str">
            <v>Installed</v>
          </cell>
          <cell r="N663" t="str">
            <v>Operational</v>
          </cell>
          <cell r="O663" t="str">
            <v>Production</v>
          </cell>
          <cell r="P663" t="str">
            <v>be+nl/Data Management NL/KYC/Leopards</v>
          </cell>
        </row>
        <row r="664">
          <cell r="A664" t="str">
            <v>XU_OS_PPA</v>
          </cell>
          <cell r="B664" t="str">
            <v>No</v>
          </cell>
          <cell r="C664" t="str">
            <v>Yes</v>
          </cell>
          <cell r="D664" t="str">
            <v>Jack Schilder</v>
          </cell>
          <cell r="E664" t="str">
            <v>Jos Diekman</v>
          </cell>
          <cell r="F664" t="str">
            <v>multiple</v>
          </cell>
          <cell r="G664" t="str">
            <v>multiple</v>
          </cell>
          <cell r="H664" t="str">
            <v>Party data</v>
          </cell>
          <cell r="I664" t="str">
            <v>Exchanged across domains</v>
          </cell>
          <cell r="J664" t="str">
            <v>Multiple SOR data stored in OS_PPA for both BE and NL ( this sheet is not made to list everything easily so let me know how we can best do it)</v>
          </cell>
          <cell r="K664" t="str">
            <v>ING Bank Netherlands - Bank</v>
          </cell>
          <cell r="L664" t="str">
            <v>Business Application</v>
          </cell>
          <cell r="M664" t="str">
            <v>Installed</v>
          </cell>
          <cell r="N664" t="str">
            <v>Operational</v>
          </cell>
          <cell r="O664" t="str">
            <v>Production</v>
          </cell>
          <cell r="P664" t="str">
            <v>be+nl/Data Management NL/KYC/Leopards</v>
          </cell>
        </row>
        <row r="665">
          <cell r="A665" t="str">
            <v>zCreditCardsAPI</v>
          </cell>
          <cell r="B665" t="str">
            <v>No</v>
          </cell>
          <cell r="C665" t="str">
            <v>No</v>
          </cell>
          <cell r="D665" t="str">
            <v>Rik-Jan van Bree</v>
          </cell>
          <cell r="E665" t="str">
            <v>tbd</v>
          </cell>
          <cell r="F665" t="str">
            <v>n/a</v>
          </cell>
          <cell r="G665" t="str">
            <v>n/a</v>
          </cell>
          <cell r="H665" t="str">
            <v>Product data</v>
          </cell>
          <cell r="J665" t="str">
            <v>Only data caption from other sources</v>
          </cell>
          <cell r="K665" t="str">
            <v>ING Bank Netherlands - Bank</v>
          </cell>
          <cell r="L665" t="str">
            <v>Business Application</v>
          </cell>
          <cell r="M665" t="str">
            <v>Installed</v>
          </cell>
          <cell r="N665" t="str">
            <v>Operational</v>
          </cell>
          <cell r="O665" t="str">
            <v>Production</v>
          </cell>
          <cell r="P665" t="str">
            <v>be+nl/Payments NL/Products/InsightOut</v>
          </cell>
        </row>
        <row r="666">
          <cell r="A666" t="str">
            <v>ZKV_Calculation_App</v>
          </cell>
          <cell r="B666" t="str">
            <v>No</v>
          </cell>
          <cell r="C666" t="str">
            <v>No</v>
          </cell>
          <cell r="D666" t="str">
            <v>Sandra Nieuwenhuis</v>
          </cell>
          <cell r="E666" t="str">
            <v>Serkan Turhal</v>
          </cell>
          <cell r="K666" t="str">
            <v>ING Bank Netherlands - Bank</v>
          </cell>
          <cell r="L666" t="str">
            <v>Business Application</v>
          </cell>
          <cell r="M666" t="str">
            <v>Installed</v>
          </cell>
          <cell r="N666" t="str">
            <v>Operational</v>
          </cell>
          <cell r="O666" t="str">
            <v>Production</v>
          </cell>
          <cell r="P666" t="str">
            <v>be+nl/Business lending/Customer Value Proposition/Joint Price Fighters</v>
          </cell>
        </row>
        <row r="667">
          <cell r="A667" t="str">
            <v>zLendingOnlineAPIs</v>
          </cell>
          <cell r="B667" t="str">
            <v>No</v>
          </cell>
          <cell r="C667" t="str">
            <v>No</v>
          </cell>
          <cell r="D667" t="str">
            <v>Sandra Nieuwenhuis</v>
          </cell>
          <cell r="E667" t="str">
            <v>Serkan Turhal</v>
          </cell>
          <cell r="K667" t="str">
            <v>ING Bank Netherlands - Bank</v>
          </cell>
          <cell r="L667" t="str">
            <v>Business Application</v>
          </cell>
          <cell r="M667" t="str">
            <v>Installed</v>
          </cell>
          <cell r="N667" t="str">
            <v>Operational</v>
          </cell>
          <cell r="O667" t="str">
            <v>Production</v>
          </cell>
          <cell r="P667" t="str">
            <v>be+nl/Business lending/Customer Value Proposition/Talos</v>
          </cell>
        </row>
        <row r="668">
          <cell r="A668" t="str">
            <v>zLendingOnlineImportServices</v>
          </cell>
          <cell r="B668" t="str">
            <v>No</v>
          </cell>
          <cell r="C668" t="str">
            <v>No</v>
          </cell>
          <cell r="D668" t="str">
            <v>Sandra Nieuwenhuis</v>
          </cell>
          <cell r="E668" t="str">
            <v>Serkan Turhal</v>
          </cell>
          <cell r="K668" t="str">
            <v>ING Bank Netherlands - Bank</v>
          </cell>
          <cell r="L668" t="str">
            <v>Business Application</v>
          </cell>
          <cell r="M668" t="str">
            <v>Installed</v>
          </cell>
          <cell r="N668" t="str">
            <v>Operational</v>
          </cell>
          <cell r="O668" t="str">
            <v>Production</v>
          </cell>
          <cell r="P668" t="str">
            <v>be+nl/Business lending/Customer Value Proposition/Talos</v>
          </cell>
        </row>
        <row r="669">
          <cell r="A669" t="str">
            <v>zManageBussAccAPI</v>
          </cell>
          <cell r="B669" t="str">
            <v>No</v>
          </cell>
          <cell r="D669" t="str">
            <v>Guido Smit</v>
          </cell>
          <cell r="E669" t="str">
            <v>Hans Overeem</v>
          </cell>
          <cell r="K669" t="str">
            <v>ING Bank Netherlands - Bank</v>
          </cell>
          <cell r="L669" t="str">
            <v>Business Application</v>
          </cell>
          <cell r="M669" t="str">
            <v>Installed</v>
          </cell>
          <cell r="N669" t="str">
            <v>Operational</v>
          </cell>
          <cell r="O669" t="str">
            <v>Production</v>
          </cell>
          <cell r="P669" t="str">
            <v>be+nl/Daily Banking Digital First NL/Business Journeys/ACDC</v>
          </cell>
        </row>
        <row r="670">
          <cell r="A670" t="str">
            <v>zRequestBusinessCardAPI</v>
          </cell>
          <cell r="B670" t="str">
            <v>No</v>
          </cell>
          <cell r="C670" t="str">
            <v>No</v>
          </cell>
          <cell r="D670" t="str">
            <v>Rik-Jan van Bree</v>
          </cell>
          <cell r="E670" t="str">
            <v>tbd</v>
          </cell>
          <cell r="F670" t="str">
            <v>n/a</v>
          </cell>
          <cell r="G670" t="str">
            <v>n/a</v>
          </cell>
          <cell r="H670" t="str">
            <v>Product data</v>
          </cell>
          <cell r="I670" t="str">
            <v>Transferred outside ING</v>
          </cell>
          <cell r="J670" t="str">
            <v>Temporarily process data stored</v>
          </cell>
          <cell r="K670" t="str">
            <v>ING Bank Netherlands - Bank</v>
          </cell>
          <cell r="L670" t="str">
            <v>Business Application</v>
          </cell>
          <cell r="M670" t="str">
            <v>Installed</v>
          </cell>
          <cell r="N670" t="str">
            <v>Operational</v>
          </cell>
          <cell r="O670" t="str">
            <v>Production</v>
          </cell>
          <cell r="P670" t="str">
            <v>be+nl/Payments NL/Products/InsightOut</v>
          </cell>
        </row>
        <row r="671">
          <cell r="A671" t="str">
            <v>zRequestPosContractAPI</v>
          </cell>
          <cell r="B671" t="str">
            <v>No</v>
          </cell>
          <cell r="C671" t="str">
            <v>No</v>
          </cell>
          <cell r="D671" t="str">
            <v>Rik-Jan van Bree</v>
          </cell>
          <cell r="E671" t="str">
            <v>Maaike Teeuwen</v>
          </cell>
          <cell r="F671" t="str">
            <v>n/a</v>
          </cell>
          <cell r="G671" t="str">
            <v>n/a</v>
          </cell>
          <cell r="H671" t="str">
            <v>Product data</v>
          </cell>
          <cell r="I671" t="str">
            <v>Transferred outside ING</v>
          </cell>
          <cell r="J671" t="str">
            <v>Temporarily process data stored</v>
          </cell>
          <cell r="K671" t="str">
            <v>ING Bank Netherlands - Bank</v>
          </cell>
          <cell r="L671" t="str">
            <v>Business Application</v>
          </cell>
          <cell r="M671" t="str">
            <v>Installed</v>
          </cell>
          <cell r="N671" t="str">
            <v>Operational</v>
          </cell>
          <cell r="O671" t="str">
            <v>Production</v>
          </cell>
          <cell r="P671" t="str">
            <v>be+nl/Payments NL/Products/InsightOut</v>
          </cell>
        </row>
      </sheetData>
      <sheetData sheetId="3"/>
      <sheetData sheetId="4"/>
      <sheetData sheetId="5"/>
      <sheetData sheetId="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ngelenstein, R. van (René)" refreshedDate="45069.577217245373" createdVersion="8" refreshedVersion="8" minRefreshableVersion="3" recordCount="976" xr:uid="{3F04BE01-DCF0-448E-B7E5-C36D74F4FA0D}">
  <cacheSource type="worksheet">
    <worksheetSource name="Append1"/>
  </cacheSource>
  <cacheFields count="58">
    <cacheField name="Asset_Name" numFmtId="0">
      <sharedItems/>
    </cacheField>
    <cacheField name="SOR" numFmtId="0">
      <sharedItems containsBlank="1" count="3">
        <s v="No"/>
        <m/>
        <s v="Yes"/>
      </sharedItems>
    </cacheField>
    <cacheField name="IN_DL" numFmtId="0">
      <sharedItems containsBlank="1"/>
    </cacheField>
    <cacheField name="ITC" numFmtId="0">
      <sharedItems containsBlank="1"/>
    </cacheField>
    <cacheField name="AO" numFmtId="0">
      <sharedItems containsBlank="1"/>
    </cacheField>
    <cacheField name="DO" numFmtId="0">
      <sharedItems containsBlank="1"/>
    </cacheField>
    <cacheField name="DS" numFmtId="0">
      <sharedItems containsBlank="1"/>
    </cacheField>
    <cacheField name="DATA_CAT" numFmtId="0">
      <sharedItems containsBlank="1"/>
    </cacheField>
    <cacheField name="CONSP_TYP" numFmtId="0">
      <sharedItems containsBlank="1"/>
    </cacheField>
    <cacheField name="REM" numFmtId="0">
      <sharedItems containsBlank="1" longText="1"/>
    </cacheField>
    <cacheField name="STAT" numFmtId="0">
      <sharedItems containsBlank="1"/>
    </cacheField>
    <cacheField name="OP_STAT" numFmtId="0">
      <sharedItems containsBlank="1"/>
    </cacheField>
    <cacheField name="ENVI" numFmtId="0">
      <sharedItems containsBlank="1"/>
    </cacheField>
    <cacheField name="CON_AD_GROUP" numFmtId="0">
      <sharedItems containsBlank="1"/>
    </cacheField>
    <cacheField name="IN_GDPR_LIST" numFmtId="0">
      <sharedItems/>
    </cacheField>
    <cacheField name="IN_CMDB_LIST" numFmtId="0">
      <sharedItems/>
    </cacheField>
    <cacheField name="TRIBE" numFmtId="0">
      <sharedItems count="54">
        <s v="People Services"/>
        <s v="CREFS"/>
        <s v="Assisted Channels"/>
        <s v="Payments NL"/>
        <s v="Daily Banking Digital First NL"/>
        <s v="REF"/>
        <s v="Daily Banking"/>
        <s v="Digital Business Banking"/>
        <s v="D&amp;CI"/>
        <s v="Payments"/>
        <s v="KYC"/>
        <s v="FCS 2022"/>
        <s v="Finance NL"/>
        <s v="Digital &amp; Customer Interaction"/>
        <s v="Procurement Bank NL"/>
        <s v="Investments"/>
        <s v="CoE Communications and brand exp"/>
        <s v="Retail Advice"/>
        <s v="Business Lending"/>
        <s v="CRO NL"/>
        <s v="Private Individual Mass"/>
        <s v="Client Services Daily Banking NL"/>
        <s v="ComFin"/>
        <s v="Mortgages NL"/>
        <s v="Omnichannel"/>
        <s v="Document &amp; Content Services"/>
        <s v="Consumer Loans"/>
        <s v="Comm Brand"/>
        <s v="HR"/>
        <s v="Facilitymgt NL"/>
        <s v="KYC Services NL"/>
        <s v="Collections NL"/>
        <s v="Data Management NL"/>
        <s v="Data Management BE"/>
        <s v="Retail Advice HK NL"/>
        <s v="Branches NL"/>
        <s v="Lease"/>
        <s v="Collections"/>
        <s v="Mortgages"/>
        <s v="Fraud &amp; Cyber Security NL"/>
        <s v="Asset Based Finance"/>
        <s v="Finance &amp; Risk Support Chain"/>
        <s v="CoreBanking"/>
        <s v="NL Engineering Enablement"/>
        <s v="Finance"/>
        <s v="CRM TA"/>
        <s v="CRO Domestic Bank Netherlands"/>
        <s v="CoE IT Architects"/>
        <s v="Insurance"/>
        <s v="Procurement"/>
        <s v="Consumer Lending"/>
        <s v="MRM"/>
        <s v="Real Estate Finance NL"/>
        <s v="WUB"/>
      </sharedItems>
    </cacheField>
    <cacheField name="PRN_DATA" numFmtId="0">
      <sharedItems containsBlank="1" containsMixedTypes="1" containsNumber="1" containsInteger="1" minValue="0" maxValue="0" count="4">
        <m/>
        <s v="Yes"/>
        <n v="0"/>
        <s v="No"/>
      </sharedItems>
    </cacheField>
    <cacheField name="DR_DD" numFmtId="0">
      <sharedItems containsBlank="1" containsMixedTypes="1" containsNumber="1" containsInteger="1" minValue="0" maxValue="0"/>
    </cacheField>
    <cacheField name="DR_DCD" numFmtId="0">
      <sharedItems containsBlank="1" containsMixedTypes="1" containsNumber="1" containsInteger="1" minValue="0" maxValue="44166"/>
    </cacheField>
    <cacheField name="Asset_Name2" numFmtId="0">
      <sharedItems/>
    </cacheField>
    <cacheField name="SOR3" numFmtId="0">
      <sharedItems containsBlank="1" containsMixedTypes="1" containsNumber="1" containsInteger="1" minValue="0" maxValue="0"/>
    </cacheField>
    <cacheField name="IN_DL4" numFmtId="0">
      <sharedItems containsBlank="1" containsMixedTypes="1" containsNumber="1" containsInteger="1" minValue="0" maxValue="0"/>
    </cacheField>
    <cacheField name="ITC5" numFmtId="0">
      <sharedItems containsBlank="1"/>
    </cacheField>
    <cacheField name="AO6" numFmtId="0">
      <sharedItems containsBlank="1"/>
    </cacheField>
    <cacheField name="DO7" numFmtId="0">
      <sharedItems containsBlank="1" containsMixedTypes="1" containsNumber="1" containsInteger="1" minValue="0" maxValue="0"/>
    </cacheField>
    <cacheField name="DS8" numFmtId="14">
      <sharedItems containsDate="1" containsBlank="1" containsMixedTypes="1" minDate="1899-12-30T00:00:00" maxDate="1899-12-31T00:00:00"/>
    </cacheField>
    <cacheField name="DATA_CAT9" numFmtId="14">
      <sharedItems containsDate="1" containsBlank="1" containsMixedTypes="1" minDate="1899-12-30T00:00:00" maxDate="1899-12-31T00:00:00"/>
    </cacheField>
    <cacheField name="CONSP_TYP10" numFmtId="0">
      <sharedItems containsBlank="1" containsMixedTypes="1" containsNumber="1" containsInteger="1" minValue="0" maxValue="0"/>
    </cacheField>
    <cacheField name="REM11" numFmtId="0">
      <sharedItems containsBlank="1" containsMixedTypes="1" containsNumber="1" containsInteger="1" minValue="0" maxValue="0" longText="1"/>
    </cacheField>
    <cacheField name="STAT12" numFmtId="0">
      <sharedItems containsBlank="1"/>
    </cacheField>
    <cacheField name="OP_STAT13" numFmtId="0">
      <sharedItems containsBlank="1"/>
    </cacheField>
    <cacheField name="ENVI14" numFmtId="0">
      <sharedItems containsBlank="1"/>
    </cacheField>
    <cacheField name="CON_AD_GROUP15" numFmtId="0">
      <sharedItems containsBlank="1"/>
    </cacheField>
    <cacheField name="TRIBE18" numFmtId="0">
      <sharedItems count="54">
        <s v="People Services"/>
        <s v="CREFS"/>
        <s v="Assisted Channels"/>
        <s v="Payments NL"/>
        <s v="Daily Banking Digital First NL"/>
        <s v="REF"/>
        <s v="Daily Banking"/>
        <s v="Digital Business Banking"/>
        <s v="D&amp;CI"/>
        <s v="Payments"/>
        <s v="KYC"/>
        <s v="FCS 2022"/>
        <s v="Finance NL"/>
        <s v="Digital &amp; Customer Interaction"/>
        <s v="Procurement Bank NL"/>
        <s v="Investments"/>
        <s v="CoE Communications and brand exp"/>
        <s v="Retail Advice"/>
        <s v="Business Lending"/>
        <s v="CRO NL"/>
        <s v="Private Individual Mass"/>
        <s v="Client Services Daily Banking NL"/>
        <s v="ComFin"/>
        <s v="Mortgages NL"/>
        <s v="Omnichannel"/>
        <s v="Document &amp; Content Services"/>
        <s v="Consumer Loans"/>
        <s v="Comm Brand"/>
        <s v="HR"/>
        <s v="Facilitymgt NL"/>
        <s v="KYC Services NL"/>
        <s v="Collections NL"/>
        <s v="Data Management NL"/>
        <s v="Data Management BE"/>
        <s v="Retail Advice HK NL"/>
        <s v="Branches NL"/>
        <s v="Lease"/>
        <s v="Collections"/>
        <s v="Mortgages"/>
        <s v="Fraud &amp; Cyber Security NL"/>
        <s v="Asset Based Finance"/>
        <s v="Finance &amp; Risk Support Chain"/>
        <s v="CoreBanking"/>
        <s v="NL Engineering Enablement"/>
        <s v="Finance"/>
        <s v="CRM TA"/>
        <s v="CRO Domestic Bank Netherlands"/>
        <s v="CoE IT Architects"/>
        <s v="Insurance"/>
        <s v="Procurement"/>
        <s v="Consumer Lending"/>
        <s v="MRM"/>
        <s v="Real Estate Finance NL"/>
        <s v="WUB"/>
      </sharedItems>
    </cacheField>
    <cacheField name="IN_GDPR_LIST16" numFmtId="0">
      <sharedItems/>
    </cacheField>
    <cacheField name="IN_CMDB_LIST17" numFmtId="0">
      <sharedItems/>
    </cacheField>
    <cacheField name="PRN_DATA19" numFmtId="0">
      <sharedItems containsBlank="1" containsMixedTypes="1" containsNumber="1" containsInteger="1" minValue="0" maxValue="0"/>
    </cacheField>
    <cacheField name="DR_DD2" numFmtId="0">
      <sharedItems containsBlank="1" containsMixedTypes="1" containsNumber="1" containsInteger="1" minValue="0" maxValue="0"/>
    </cacheField>
    <cacheField name="DR_DCD3" numFmtId="0">
      <sharedItems containsBlank="1" containsMixedTypes="1" containsNumber="1" containsInteger="1" minValue="0" maxValue="44166"/>
    </cacheField>
    <cacheField name="HAS_PSNL_DAT" numFmtId="0">
      <sharedItems containsBlank="1"/>
    </cacheField>
    <cacheField name="HAS_SNS_DAT" numFmtId="0">
      <sharedItems containsBlank="1"/>
    </cacheField>
    <cacheField name="STORE_PSNL_DAT" numFmtId="0">
      <sharedItems containsBlank="1"/>
    </cacheField>
    <cacheField name="DEL_CAP" numFmtId="0">
      <sharedItems containsBlank="1"/>
    </cacheField>
    <cacheField name="DEL_MECH" numFmtId="0">
      <sharedItems containsBlank="1"/>
    </cacheField>
    <cacheField name="IMPL_TRCH" numFmtId="0">
      <sharedItems containsBlank="1"/>
    </cacheField>
    <cacheField name="IMPL_STR_DTE" numFmtId="14">
      <sharedItems containsDate="1" containsBlank="1" containsMixedTypes="1" minDate="2020-06-30T00:00:00" maxDate="2024-04-02T00:00:00"/>
    </cacheField>
    <cacheField name="IMPL_END_DTE" numFmtId="14">
      <sharedItems containsDate="1" containsBlank="1" containsMixedTypes="1" minDate="2020-05-31T00:00:00" maxDate="2028-01-01T00:00:00"/>
    </cacheField>
    <cacheField name="L_G_E" numFmtId="0">
      <sharedItems containsBlank="1"/>
    </cacheField>
    <cacheField name="RD_REP" numFmtId="0">
      <sharedItems containsBlank="1"/>
    </cacheField>
    <cacheField name="TO_DECOMM" numFmtId="0">
      <sharedItems containsBlank="1" containsMixedTypes="1" containsNumber="1" containsInteger="1" minValue="44197" maxValue="44896"/>
    </cacheField>
    <cacheField name="NOTES" numFmtId="0">
      <sharedItems containsBlank="1" longText="1"/>
    </cacheField>
    <cacheField name="IS_SOR" numFmtId="0">
      <sharedItems containsBlank="1"/>
    </cacheField>
    <cacheField name="DECOMM" numFmtId="0">
      <sharedItems containsBlank="1"/>
    </cacheField>
    <cacheField name="YR" numFmtId="0">
      <sharedItems containsBlank="1" containsMixedTypes="1" containsNumber="1" containsInteger="1" minValue="2020" maxValue="2027"/>
    </cacheField>
    <cacheField name="QRTR" numFmtId="0">
      <sharedItems containsBlank="1"/>
    </cacheField>
    <cacheField name="RISK_ITM" numFmtId="0">
      <sharedItems containsBlank="1"/>
    </cacheField>
    <cacheField name="COM_IN_LIST" numFmtId="0">
      <sharedItems count="3">
        <s v="CMDB"/>
        <s v="GDPR"/>
        <s v="COMMON"/>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068.414791203701" backgroundQuery="1" createdVersion="8" refreshedVersion="8" minRefreshableVersion="3" recordCount="0" supportSubquery="1" supportAdvancedDrill="1" xr:uid="{F613819A-C32D-43A3-9D00-972FABE73BC7}">
  <cacheSource type="external" connectionId="5"/>
  <cacheFields count="4">
    <cacheField name="[Measures].[Count of Asset_Name 2]" caption="Count of Asset_Name 2" numFmtId="0" hierarchy="100" level="32767"/>
    <cacheField name="[Append1].[COM_IN_LIST].[COM_IN_LIST]" caption="COM_IN_LIST" numFmtId="0" hierarchy="57" level="1">
      <sharedItems count="3">
        <s v="CMDB"/>
        <s v="COMMON"/>
        <s v="GDPR"/>
      </sharedItems>
    </cacheField>
    <cacheField name="[Append1].[TRIBE].[TRIBE]" caption="TRIBE" numFmtId="0" hierarchy="16" level="1">
      <sharedItems count="54">
        <s v="Asset Based Finance"/>
        <s v="Assisted Channels"/>
        <s v="Branches NL"/>
        <s v="Business Lending"/>
        <s v="Client Services Daily Banking NL"/>
        <s v="CoE Communications and brand exp"/>
        <s v="CoE IT Architects"/>
        <s v="Collections"/>
        <s v="Collections NL"/>
        <s v="ComFin"/>
        <s v="Comm Brand"/>
        <s v="Consumer Lending"/>
        <s v="Consumer Loans"/>
        <s v="CoreBanking"/>
        <s v="CREFS"/>
        <s v="CRM TA"/>
        <s v="CRO Domestic Bank Netherlands"/>
        <s v="CRO NL"/>
        <s v="D&amp;CI"/>
        <s v="Daily Banking"/>
        <s v="Daily Banking Digital First NL"/>
        <s v="Data Management BE"/>
        <s v="Data Management NL"/>
        <s v="Digital &amp; Customer Interaction"/>
        <s v="Digital Business Banking"/>
        <s v="Document &amp; Content Services"/>
        <s v="Facilitymgt NL"/>
        <s v="FCS 2022"/>
        <s v="Finance"/>
        <s v="Finance &amp; Risk Support Chain"/>
        <s v="Finance NL"/>
        <s v="Fraud &amp; Cyber Security NL"/>
        <s v="HR"/>
        <s v="Insurance"/>
        <s v="Investments"/>
        <s v="KYC"/>
        <s v="KYC Services NL"/>
        <s v="Lease"/>
        <s v="Mortgages"/>
        <s v="Mortgages NL"/>
        <s v="MRM"/>
        <s v="NL Engineering Enablement"/>
        <s v="Omnichannel"/>
        <s v="Payments"/>
        <s v="Payments NL"/>
        <s v="People Services"/>
        <s v="Private Individual Mass"/>
        <s v="Procurement"/>
        <s v="Procurement Bank NL"/>
        <s v="Real Estate Finance NL"/>
        <s v="REF"/>
        <s v="Retail Advice"/>
        <s v="Retail Advice HK NL"/>
        <s v="WUB"/>
      </sharedItems>
    </cacheField>
    <cacheField name="[Append1].[RISK_ITM].[RISK_ITM]" caption="RISK_ITM" numFmtId="0" hierarchy="56" level="1">
      <sharedItems containsSemiMixedTypes="0" containsNonDate="0" containsString="0"/>
    </cacheField>
  </cacheFields>
  <cacheHierarchies count="102">
    <cacheHierarchy uniqueName="[Append1].[Asset_Name]" caption="Asset_Name" attribute="1" defaultMemberUniqueName="[Append1].[Asset_Name].[All]" allUniqueName="[Append1].[Asset_Name].[All]" dimensionUniqueName="[Append1]" displayFolder="" count="0" memberValueDatatype="130" unbalanced="0"/>
    <cacheHierarchy uniqueName="[Append1].[SOR]" caption="SOR" attribute="1" defaultMemberUniqueName="[Append1].[SOR].[All]" allUniqueName="[Append1].[SOR].[All]" dimensionUniqueName="[Append1]" displayFolder="" count="2" memberValueDatatype="130" unbalanced="0"/>
    <cacheHierarchy uniqueName="[Append1].[IN_DL]" caption="IN_DL" attribute="1" defaultMemberUniqueName="[Append1].[IN_DL].[All]" allUniqueName="[Append1].[IN_DL].[All]" dimensionUniqueName="[Append1]" displayFolder="" count="0" memberValueDatatype="130" unbalanced="0"/>
    <cacheHierarchy uniqueName="[Append1].[ITC]" caption="ITC" attribute="1" defaultMemberUniqueName="[Append1].[ITC].[All]" allUniqueName="[Append1].[ITC].[All]" dimensionUniqueName="[Append1]" displayFolder="" count="0" memberValueDatatype="130" unbalanced="0"/>
    <cacheHierarchy uniqueName="[Append1].[AO]" caption="AO" attribute="1" defaultMemberUniqueName="[Append1].[AO].[All]" allUniqueName="[Append1].[AO].[All]" dimensionUniqueName="[Append1]" displayFolder="" count="0" memberValueDatatype="130" unbalanced="0"/>
    <cacheHierarchy uniqueName="[Append1].[DO]" caption="DO" attribute="1" defaultMemberUniqueName="[Append1].[DO].[All]" allUniqueName="[Append1].[DO].[All]" dimensionUniqueName="[Append1]" displayFolder="" count="0" memberValueDatatype="130" unbalanced="0"/>
    <cacheHierarchy uniqueName="[Append1].[DS]" caption="DS" attribute="1" defaultMemberUniqueName="[Append1].[DS].[All]" allUniqueName="[Append1].[DS].[All]" dimensionUniqueName="[Append1]" displayFolder="" count="0" memberValueDatatype="130" unbalanced="0"/>
    <cacheHierarchy uniqueName="[Append1].[DATA_CAT]" caption="DATA_CAT" attribute="1" defaultMemberUniqueName="[Append1].[DATA_CAT].[All]" allUniqueName="[Append1].[DATA_CAT].[All]" dimensionUniqueName="[Append1]" displayFolder="" count="0" memberValueDatatype="130" unbalanced="0"/>
    <cacheHierarchy uniqueName="[Append1].[CONSP_TYP]" caption="CONSP_TYP" attribute="1" defaultMemberUniqueName="[Append1].[CONSP_TYP].[All]" allUniqueName="[Append1].[CONSP_TYP].[All]" dimensionUniqueName="[Append1]" displayFolder="" count="0" memberValueDatatype="130" unbalanced="0"/>
    <cacheHierarchy uniqueName="[Append1].[REM]" caption="REM" attribute="1" defaultMemberUniqueName="[Append1].[REM].[All]" allUniqueName="[Append1].[REM].[All]" dimensionUniqueName="[Append1]" displayFolder="" count="0" memberValueDatatype="130" unbalanced="0"/>
    <cacheHierarchy uniqueName="[Append1].[STAT]" caption="STAT" attribute="1" defaultMemberUniqueName="[Append1].[STAT].[All]" allUniqueName="[Append1].[STAT].[All]" dimensionUniqueName="[Append1]" displayFolder="" count="0" memberValueDatatype="130" unbalanced="0"/>
    <cacheHierarchy uniqueName="[Append1].[OP_STAT]" caption="OP_STAT" attribute="1" defaultMemberUniqueName="[Append1].[OP_STAT].[All]" allUniqueName="[Append1].[OP_STAT].[All]" dimensionUniqueName="[Append1]" displayFolder="" count="0" memberValueDatatype="130" unbalanced="0"/>
    <cacheHierarchy uniqueName="[Append1].[ENVI]" caption="ENVI" attribute="1" defaultMemberUniqueName="[Append1].[ENVI].[All]" allUniqueName="[Append1].[ENVI].[All]" dimensionUniqueName="[Append1]" displayFolder="" count="0" memberValueDatatype="130" unbalanced="0"/>
    <cacheHierarchy uniqueName="[Append1].[CON_AD_GROUP]" caption="CON_AD_GROUP" attribute="1" defaultMemberUniqueName="[Append1].[CON_AD_GROUP].[All]" allUniqueName="[Append1].[CON_AD_GROUP].[All]" dimensionUniqueName="[Append1]" displayFolder="" count="0" memberValueDatatype="130" unbalanced="0"/>
    <cacheHierarchy uniqueName="[Append1].[IN_GDPR_LIST]" caption="IN_GDPR_LIST" attribute="1" defaultMemberUniqueName="[Append1].[IN_GDPR_LIST].[All]" allUniqueName="[Append1].[IN_GDPR_LIST].[All]" dimensionUniqueName="[Append1]" displayFolder="" count="0" memberValueDatatype="130" unbalanced="0"/>
    <cacheHierarchy uniqueName="[Append1].[IN_CMDB_LIST]" caption="IN_CMDB_LIST" attribute="1" defaultMemberUniqueName="[Append1].[IN_CMDB_LIST].[All]" allUniqueName="[Append1].[IN_CMDB_LIST].[All]" dimensionUniqueName="[Append1]" displayFolder="" count="0" memberValueDatatype="130" unbalanced="0"/>
    <cacheHierarchy uniqueName="[Append1].[TRIBE]" caption="TRIBE" attribute="1" defaultMemberUniqueName="[Append1].[TRIBE].[All]" allUniqueName="[Append1].[TRIBE].[All]" dimensionUniqueName="[Append1]" displayFolder="" count="2" memberValueDatatype="130" unbalanced="0">
      <fieldsUsage count="2">
        <fieldUsage x="-1"/>
        <fieldUsage x="2"/>
      </fieldsUsage>
    </cacheHierarchy>
    <cacheHierarchy uniqueName="[Append1].[PRN_DATA]" caption="PRN_DATA" attribute="1" defaultMemberUniqueName="[Append1].[PRN_DATA].[All]" allUniqueName="[Append1].[PRN_DATA].[All]" dimensionUniqueName="[Append1]" displayFolder="" count="0" memberValueDatatype="130" unbalanced="0"/>
    <cacheHierarchy uniqueName="[Append1].[DR_DD]" caption="DR_DD" attribute="1" defaultMemberUniqueName="[Append1].[DR_DD].[All]" allUniqueName="[Append1].[DR_DD].[All]" dimensionUniqueName="[Append1]" displayFolder="" count="0" memberValueDatatype="130" unbalanced="0"/>
    <cacheHierarchy uniqueName="[Append1].[DR_DCD]" caption="DR_DCD" attribute="1" defaultMemberUniqueName="[Append1].[DR_DCD].[All]" allUniqueName="[Append1].[DR_DCD].[All]" dimensionUniqueName="[Append1]" displayFolder="" count="0" memberValueDatatype="130" unbalanced="0"/>
    <cacheHierarchy uniqueName="[Append1].[Asset_Name2]" caption="Asset_Name2" attribute="1" defaultMemberUniqueName="[Append1].[Asset_Name2].[All]" allUniqueName="[Append1].[Asset_Name2].[All]" dimensionUniqueName="[Append1]" displayFolder="" count="0" memberValueDatatype="130" unbalanced="0"/>
    <cacheHierarchy uniqueName="[Append1].[SOR3]" caption="SOR3" attribute="1" defaultMemberUniqueName="[Append1].[SOR3].[All]" allUniqueName="[Append1].[SOR3].[All]" dimensionUniqueName="[Append1]" displayFolder="" count="0" memberValueDatatype="130" unbalanced="0"/>
    <cacheHierarchy uniqueName="[Append1].[IN_DL4]" caption="IN_DL4" attribute="1" defaultMemberUniqueName="[Append1].[IN_DL4].[All]" allUniqueName="[Append1].[IN_DL4].[All]" dimensionUniqueName="[Append1]" displayFolder="" count="0" memberValueDatatype="130" unbalanced="0"/>
    <cacheHierarchy uniqueName="[Append1].[ITC5]" caption="ITC5" attribute="1" defaultMemberUniqueName="[Append1].[ITC5].[All]" allUniqueName="[Append1].[ITC5].[All]" dimensionUniqueName="[Append1]" displayFolder="" count="0" memberValueDatatype="130" unbalanced="0"/>
    <cacheHierarchy uniqueName="[Append1].[AO6]" caption="AO6" attribute="1" defaultMemberUniqueName="[Append1].[AO6].[All]" allUniqueName="[Append1].[AO6].[All]" dimensionUniqueName="[Append1]" displayFolder="" count="0" memberValueDatatype="130" unbalanced="0"/>
    <cacheHierarchy uniqueName="[Append1].[DO7]" caption="DO7" attribute="1" defaultMemberUniqueName="[Append1].[DO7].[All]" allUniqueName="[Append1].[DO7].[All]" dimensionUniqueName="[Append1]" displayFolder="" count="0" memberValueDatatype="130" unbalanced="0"/>
    <cacheHierarchy uniqueName="[Append1].[DS8]" caption="DS8" attribute="1" defaultMemberUniqueName="[Append1].[DS8].[All]" allUniqueName="[Append1].[DS8].[All]" dimensionUniqueName="[Append1]" displayFolder="" count="0" memberValueDatatype="130" unbalanced="0"/>
    <cacheHierarchy uniqueName="[Append1].[DATA_CAT9]" caption="DATA_CAT9" attribute="1" defaultMemberUniqueName="[Append1].[DATA_CAT9].[All]" allUniqueName="[Append1].[DATA_CAT9].[All]" dimensionUniqueName="[Append1]" displayFolder="" count="0" memberValueDatatype="130" unbalanced="0"/>
    <cacheHierarchy uniqueName="[Append1].[CONSP_TYP10]" caption="CONSP_TYP10" attribute="1" defaultMemberUniqueName="[Append1].[CONSP_TYP10].[All]" allUniqueName="[Append1].[CONSP_TYP10].[All]" dimensionUniqueName="[Append1]" displayFolder="" count="0" memberValueDatatype="130" unbalanced="0"/>
    <cacheHierarchy uniqueName="[Append1].[REM11]" caption="REM11" attribute="1" defaultMemberUniqueName="[Append1].[REM11].[All]" allUniqueName="[Append1].[REM11].[All]" dimensionUniqueName="[Append1]" displayFolder="" count="0" memberValueDatatype="130" unbalanced="0"/>
    <cacheHierarchy uniqueName="[Append1].[STAT12]" caption="STAT12" attribute="1" defaultMemberUniqueName="[Append1].[STAT12].[All]" allUniqueName="[Append1].[STAT12].[All]" dimensionUniqueName="[Append1]" displayFolder="" count="0" memberValueDatatype="130" unbalanced="0"/>
    <cacheHierarchy uniqueName="[Append1].[OP_STAT13]" caption="OP_STAT13" attribute="1" defaultMemberUniqueName="[Append1].[OP_STAT13].[All]" allUniqueName="[Append1].[OP_STAT13].[All]" dimensionUniqueName="[Append1]" displayFolder="" count="0" memberValueDatatype="130" unbalanced="0"/>
    <cacheHierarchy uniqueName="[Append1].[ENVI14]" caption="ENVI14" attribute="1" defaultMemberUniqueName="[Append1].[ENVI14].[All]" allUniqueName="[Append1].[ENVI14].[All]" dimensionUniqueName="[Append1]" displayFolder="" count="0" memberValueDatatype="130" unbalanced="0"/>
    <cacheHierarchy uniqueName="[Append1].[CON_AD_GROUP15]" caption="CON_AD_GROUP15" attribute="1" defaultMemberUniqueName="[Append1].[CON_AD_GROUP15].[All]" allUniqueName="[Append1].[CON_AD_GROUP15].[All]" dimensionUniqueName="[Append1]" displayFolder="" count="0" memberValueDatatype="130" unbalanced="0"/>
    <cacheHierarchy uniqueName="[Append1].[IN_GDPR_LIST16]" caption="IN_GDPR_LIST16" attribute="1" defaultMemberUniqueName="[Append1].[IN_GDPR_LIST16].[All]" allUniqueName="[Append1].[IN_GDPR_LIST16].[All]" dimensionUniqueName="[Append1]" displayFolder="" count="0" memberValueDatatype="130" unbalanced="0"/>
    <cacheHierarchy uniqueName="[Append1].[IN_CMDB_LIST17]" caption="IN_CMDB_LIST17" attribute="1" defaultMemberUniqueName="[Append1].[IN_CMDB_LIST17].[All]" allUniqueName="[Append1].[IN_CMDB_LIST17].[All]" dimensionUniqueName="[Append1]" displayFolder="" count="0" memberValueDatatype="130" unbalanced="0"/>
    <cacheHierarchy uniqueName="[Append1].[TRIBE18]" caption="TRIBE18" attribute="1" defaultMemberUniqueName="[Append1].[TRIBE18].[All]" allUniqueName="[Append1].[TRIBE18].[All]" dimensionUniqueName="[Append1]" displayFolder="" count="0" memberValueDatatype="130" unbalanced="0"/>
    <cacheHierarchy uniqueName="[Append1].[PRN_DATA19]" caption="PRN_DATA19" attribute="1" defaultMemberUniqueName="[Append1].[PRN_DATA19].[All]" allUniqueName="[Append1].[PRN_DATA19].[All]" dimensionUniqueName="[Append1]" displayFolder="" count="0" memberValueDatatype="130" unbalanced="0"/>
    <cacheHierarchy uniqueName="[Append1].[DR_DD2]" caption="DR_DD2" attribute="1" defaultMemberUniqueName="[Append1].[DR_DD2].[All]" allUniqueName="[Append1].[DR_DD2].[All]" dimensionUniqueName="[Append1]" displayFolder="" count="0" memberValueDatatype="130" unbalanced="0"/>
    <cacheHierarchy uniqueName="[Append1].[DR_DCD3]" caption="DR_DCD3" attribute="1" defaultMemberUniqueName="[Append1].[DR_DCD3].[All]" allUniqueName="[Append1].[DR_DCD3].[All]" dimensionUniqueName="[Append1]" displayFolder="" count="0" memberValueDatatype="130" unbalanced="0"/>
    <cacheHierarchy uniqueName="[Append1].[HAS_PSNL_DAT]" caption="HAS_PSNL_DAT" attribute="1" defaultMemberUniqueName="[Append1].[HAS_PSNL_DAT].[All]" allUniqueName="[Append1].[HAS_PSNL_DAT].[All]" dimensionUniqueName="[Append1]" displayFolder="" count="0" memberValueDatatype="130" unbalanced="0"/>
    <cacheHierarchy uniqueName="[Append1].[HAS_SNS_DAT]" caption="HAS_SNS_DAT" attribute="1" defaultMemberUniqueName="[Append1].[HAS_SNS_DAT].[All]" allUniqueName="[Append1].[HAS_SNS_DAT].[All]" dimensionUniqueName="[Append1]" displayFolder="" count="0" memberValueDatatype="130" unbalanced="0"/>
    <cacheHierarchy uniqueName="[Append1].[STORE_PSNL_DAT]" caption="STORE_PSNL_DAT" attribute="1" defaultMemberUniqueName="[Append1].[STORE_PSNL_DAT].[All]" allUniqueName="[Append1].[STORE_PSNL_DAT].[All]" dimensionUniqueName="[Append1]" displayFolder="" count="0" memberValueDatatype="130" unbalanced="0"/>
    <cacheHierarchy uniqueName="[Append1].[DEL_CAP]" caption="DEL_CAP" attribute="1" defaultMemberUniqueName="[Append1].[DEL_CAP].[All]" allUniqueName="[Append1].[DEL_CAP].[All]" dimensionUniqueName="[Append1]" displayFolder="" count="0" memberValueDatatype="130" unbalanced="0"/>
    <cacheHierarchy uniqueName="[Append1].[DEL_MECH]" caption="DEL_MECH" attribute="1" defaultMemberUniqueName="[Append1].[DEL_MECH].[All]" allUniqueName="[Append1].[DEL_MECH].[All]" dimensionUniqueName="[Append1]" displayFolder="" count="0" memberValueDatatype="130" unbalanced="0"/>
    <cacheHierarchy uniqueName="[Append1].[IMPL_TRCH]" caption="IMPL_TRCH" attribute="1" defaultMemberUniqueName="[Append1].[IMPL_TRCH].[All]" allUniqueName="[Append1].[IMPL_TRCH].[All]" dimensionUniqueName="[Append1]" displayFolder="" count="0" memberValueDatatype="130" unbalanced="0"/>
    <cacheHierarchy uniqueName="[Append1].[IMPL_STR_DTE]" caption="IMPL_STR_DTE" attribute="1" defaultMemberUniqueName="[Append1].[IMPL_STR_DTE].[All]" allUniqueName="[Append1].[IMPL_STR_DTE].[All]" dimensionUniqueName="[Append1]" displayFolder="" count="0" memberValueDatatype="130" unbalanced="0"/>
    <cacheHierarchy uniqueName="[Append1].[IMPL_END_DTE]" caption="IMPL_END_DTE" attribute="1" defaultMemberUniqueName="[Append1].[IMPL_END_DTE].[All]" allUniqueName="[Append1].[IMPL_END_DTE].[All]" dimensionUniqueName="[Append1]" displayFolder="" count="0" memberValueDatatype="130" unbalanced="0"/>
    <cacheHierarchy uniqueName="[Append1].[L_G_E]" caption="L_G_E" attribute="1" defaultMemberUniqueName="[Append1].[L_G_E].[All]" allUniqueName="[Append1].[L_G_E].[All]" dimensionUniqueName="[Append1]" displayFolder="" count="0" memberValueDatatype="130" unbalanced="0"/>
    <cacheHierarchy uniqueName="[Append1].[RD_REP]" caption="RD_REP" attribute="1" defaultMemberUniqueName="[Append1].[RD_REP].[All]" allUniqueName="[Append1].[RD_REP].[All]" dimensionUniqueName="[Append1]" displayFolder="" count="0" memberValueDatatype="130" unbalanced="0"/>
    <cacheHierarchy uniqueName="[Append1].[TO_DECOMM]" caption="TO_DECOMM" attribute="1" defaultMemberUniqueName="[Append1].[TO_DECOMM].[All]" allUniqueName="[Append1].[TO_DECOMM].[All]" dimensionUniqueName="[Append1]" displayFolder="" count="0" memberValueDatatype="130" unbalanced="0"/>
    <cacheHierarchy uniqueName="[Append1].[NOTES]" caption="NOTES" attribute="1" defaultMemberUniqueName="[Append1].[NOTES].[All]" allUniqueName="[Append1].[NOTES].[All]" dimensionUniqueName="[Append1]" displayFolder="" count="0" memberValueDatatype="130" unbalanced="0"/>
    <cacheHierarchy uniqueName="[Append1].[IS_SOR]" caption="IS_SOR" attribute="1" defaultMemberUniqueName="[Append1].[IS_SOR].[All]" allUniqueName="[Append1].[IS_SOR].[All]" dimensionUniqueName="[Append1]" displayFolder="" count="0" memberValueDatatype="130" unbalanced="0"/>
    <cacheHierarchy uniqueName="[Append1].[DECOMM]" caption="DECOMM" attribute="1" defaultMemberUniqueName="[Append1].[DECOMM].[All]" allUniqueName="[Append1].[DECOMM].[All]" dimensionUniqueName="[Append1]" displayFolder="" count="0" memberValueDatatype="130" unbalanced="0"/>
    <cacheHierarchy uniqueName="[Append1].[YR]" caption="YR" attribute="1" defaultMemberUniqueName="[Append1].[YR].[All]" allUniqueName="[Append1].[YR].[All]" dimensionUniqueName="[Append1]" displayFolder="" count="0" memberValueDatatype="130" unbalanced="0"/>
    <cacheHierarchy uniqueName="[Append1].[QRTR]" caption="QRTR" attribute="1" defaultMemberUniqueName="[Append1].[QRTR].[All]" allUniqueName="[Append1].[QRTR].[All]" dimensionUniqueName="[Append1]" displayFolder="" count="0" memberValueDatatype="130" unbalanced="0"/>
    <cacheHierarchy uniqueName="[Append1].[RISK_ITM]" caption="RISK_ITM" attribute="1" defaultMemberUniqueName="[Append1].[RISK_ITM].[All]" allUniqueName="[Append1].[RISK_ITM].[All]" dimensionUniqueName="[Append1]" displayFolder="" count="2" memberValueDatatype="130" unbalanced="0">
      <fieldsUsage count="2">
        <fieldUsage x="-1"/>
        <fieldUsage x="3"/>
      </fieldsUsage>
    </cacheHierarchy>
    <cacheHierarchy uniqueName="[Append1].[COM_IN_LIST]" caption="COM_IN_LIST" attribute="1" defaultMemberUniqueName="[Append1].[COM_IN_LIST].[All]" allUniqueName="[Append1].[COM_IN_LIST].[All]" dimensionUniqueName="[Append1]" displayFolder="" count="2" memberValueDatatype="130" unbalanced="0">
      <fieldsUsage count="2">
        <fieldUsage x="-1"/>
        <fieldUsage x="1"/>
      </fieldsUsage>
    </cacheHierarchy>
    <cacheHierarchy uniqueName="[Range].[Asset_Name]" caption="Asset_Name" attribute="1" defaultMemberUniqueName="[Range].[Asset_Name].[All]" allUniqueName="[Range].[Asset_Name].[All]" dimensionUniqueName="[Range]" displayFolder="" count="0" memberValueDatatype="130" unbalanced="0"/>
    <cacheHierarchy uniqueName="[Range].[SOR]" caption="SOR" attribute="1" defaultMemberUniqueName="[Range].[SOR].[All]" allUniqueName="[Range].[SOR].[All]" dimensionUniqueName="[Range]" displayFolder="" count="0" memberValueDatatype="130" unbalanced="0"/>
    <cacheHierarchy uniqueName="[Range].[IN_DL]" caption="IN_DL" attribute="1" defaultMemberUniqueName="[Range].[IN_DL].[All]" allUniqueName="[Range].[IN_DL].[All]" dimensionUniqueName="[Range]" displayFolder="" count="0" memberValueDatatype="130" unbalanced="0"/>
    <cacheHierarchy uniqueName="[Range].[ITC]" caption="ITC" attribute="1" defaultMemberUniqueName="[Range].[ITC].[All]" allUniqueName="[Range].[ITC].[All]" dimensionUniqueName="[Range]" displayFolder="" count="0" memberValueDatatype="130" unbalanced="0"/>
    <cacheHierarchy uniqueName="[Range].[AO]" caption="AO" attribute="1" defaultMemberUniqueName="[Range].[AO].[All]" allUniqueName="[Range].[AO].[All]" dimensionUniqueName="[Range]" displayFolder="" count="0" memberValueDatatype="130" unbalanced="0"/>
    <cacheHierarchy uniqueName="[Range].[DO]" caption="DO" attribute="1" defaultMemberUniqueName="[Range].[DO].[All]" allUniqueName="[Range].[DO].[All]" dimensionUniqueName="[Range]" displayFolder="" count="0" memberValueDatatype="130" unbalanced="0"/>
    <cacheHierarchy uniqueName="[Range].[DS]" caption="DS" attribute="1" defaultMemberUniqueName="[Range].[DS].[All]" allUniqueName="[Range].[DS].[All]" dimensionUniqueName="[Range]" displayFolder="" count="0" memberValueDatatype="130" unbalanced="0"/>
    <cacheHierarchy uniqueName="[Range].[DATA_CAT]" caption="DATA_CAT" attribute="1" defaultMemberUniqueName="[Range].[DATA_CAT].[All]" allUniqueName="[Range].[DATA_CAT].[All]" dimensionUniqueName="[Range]" displayFolder="" count="0" memberValueDatatype="130" unbalanced="0"/>
    <cacheHierarchy uniqueName="[Range].[CONSP_TYP]" caption="CONSP_TYP" attribute="1" defaultMemberUniqueName="[Range].[CONSP_TYP].[All]" allUniqueName="[Range].[CONSP_TYP].[All]" dimensionUniqueName="[Range]" displayFolder="" count="0" memberValueDatatype="130" unbalanced="0"/>
    <cacheHierarchy uniqueName="[Range].[REM]" caption="REM" attribute="1" defaultMemberUniqueName="[Range].[REM].[All]" allUniqueName="[Range].[REM].[All]" dimensionUniqueName="[Range]" displayFolder="" count="0" memberValueDatatype="130" unbalanced="0"/>
    <cacheHierarchy uniqueName="[Range].[STAT]" caption="STAT" attribute="1" defaultMemberUniqueName="[Range].[STAT].[All]" allUniqueName="[Range].[STAT].[All]" dimensionUniqueName="[Range]" displayFolder="" count="0" memberValueDatatype="130" unbalanced="0"/>
    <cacheHierarchy uniqueName="[Range].[OP_STAT]" caption="OP_STAT" attribute="1" defaultMemberUniqueName="[Range].[OP_STAT].[All]" allUniqueName="[Range].[OP_STAT].[All]" dimensionUniqueName="[Range]" displayFolder="" count="0" memberValueDatatype="130" unbalanced="0"/>
    <cacheHierarchy uniqueName="[Range].[ENVI]" caption="ENVI" attribute="1" defaultMemberUniqueName="[Range].[ENVI].[All]" allUniqueName="[Range].[ENVI].[All]" dimensionUniqueName="[Range]" displayFolder="" count="0" memberValueDatatype="130" unbalanced="0"/>
    <cacheHierarchy uniqueName="[Range].[CON_AD_GROUP]" caption="CON_AD_GROUP" attribute="1" defaultMemberUniqueName="[Range].[CON_AD_GROUP].[All]" allUniqueName="[Range].[CON_AD_GROUP].[All]" dimensionUniqueName="[Range]" displayFolder="" count="0" memberValueDatatype="130" unbalanced="0"/>
    <cacheHierarchy uniqueName="[Range].[IN_GDPR_LIST]" caption="IN_GDPR_LIST" attribute="1" defaultMemberUniqueName="[Range].[IN_GDPR_LIST].[All]" allUniqueName="[Range].[IN_GDPR_LIST].[All]" dimensionUniqueName="[Range]" displayFolder="" count="0" memberValueDatatype="130" unbalanced="0"/>
    <cacheHierarchy uniqueName="[Range].[IN_CMDB_LIST]" caption="IN_CMDB_LIST" attribute="1" defaultMemberUniqueName="[Range].[IN_CMDB_LIST].[All]" allUniqueName="[Range].[IN_CMDB_LIST].[All]" dimensionUniqueName="[Range]" displayFolder="" count="0" memberValueDatatype="130" unbalanced="0"/>
    <cacheHierarchy uniqueName="[Range].[TRIBE]" caption="TRIBE" attribute="1" defaultMemberUniqueName="[Range].[TRIBE].[All]" allUniqueName="[Range].[TRIBE].[All]" dimensionUniqueName="[Range]" displayFolder="" count="0" memberValueDatatype="130" unbalanced="0"/>
    <cacheHierarchy uniqueName="[Range].[PRN_DATA]" caption="PRN_DATA" attribute="1" defaultMemberUniqueName="[Range].[PRN_DATA].[All]" allUniqueName="[Range].[PRN_DATA].[All]" dimensionUniqueName="[Range]" displayFolder="" count="0" memberValueDatatype="130" unbalanced="0"/>
    <cacheHierarchy uniqueName="[Range].[DR_DD]" caption="DR_DD" attribute="1" defaultMemberUniqueName="[Range].[DR_DD].[All]" allUniqueName="[Range].[DR_DD].[All]" dimensionUniqueName="[Range]" displayFolder="" count="0" memberValueDatatype="130" unbalanced="0"/>
    <cacheHierarchy uniqueName="[Range].[DR_DCD]" caption="DR_DCD" attribute="1" defaultMemberUniqueName="[Range].[DR_DCD].[All]" allUniqueName="[Range].[DR_DCD].[All]" dimensionUniqueName="[Range]" displayFolder="" count="0" memberValueDatatype="130" unbalanced="0"/>
    <cacheHierarchy uniqueName="[Range].[Asset_Name2]" caption="Asset_Name2" attribute="1" defaultMemberUniqueName="[Range].[Asset_Name2].[All]" allUniqueName="[Range].[Asset_Name2].[All]" dimensionUniqueName="[Range]" displayFolder="" count="0" memberValueDatatype="130" unbalanced="0"/>
    <cacheHierarchy uniqueName="[Range].[SOR3]" caption="SOR3" attribute="1" defaultMemberUniqueName="[Range].[SOR3].[All]" allUniqueName="[Range].[SOR3].[All]" dimensionUniqueName="[Range]" displayFolder="" count="0" memberValueDatatype="130" unbalanced="0"/>
    <cacheHierarchy uniqueName="[Range].[IN_DL4]" caption="IN_DL4" attribute="1" defaultMemberUniqueName="[Range].[IN_DL4].[All]" allUniqueName="[Range].[IN_DL4].[All]" dimensionUniqueName="[Range]" displayFolder="" count="0" memberValueDatatype="130" unbalanced="0"/>
    <cacheHierarchy uniqueName="[Range].[ITC5]" caption="ITC5" attribute="1" defaultMemberUniqueName="[Range].[ITC5].[All]" allUniqueName="[Range].[ITC5].[All]" dimensionUniqueName="[Range]" displayFolder="" count="0" memberValueDatatype="130" unbalanced="0"/>
    <cacheHierarchy uniqueName="[Range].[AO6]" caption="AO6" attribute="1" defaultMemberUniqueName="[Range].[AO6].[All]" allUniqueName="[Range].[AO6].[All]" dimensionUniqueName="[Range]" displayFolder="" count="0" memberValueDatatype="130" unbalanced="0"/>
    <cacheHierarchy uniqueName="[Range].[DO7]" caption="DO7" attribute="1" defaultMemberUniqueName="[Range].[DO7].[All]" allUniqueName="[Range].[DO7].[All]" dimensionUniqueName="[Range]" displayFolder="" count="0" memberValueDatatype="130" unbalanced="0"/>
    <cacheHierarchy uniqueName="[Range].[DS8]" caption="DS8" attribute="1" defaultMemberUniqueName="[Range].[DS8].[All]" allUniqueName="[Range].[DS8].[All]" dimensionUniqueName="[Range]" displayFolder="" count="0" memberValueDatatype="130" unbalanced="0"/>
    <cacheHierarchy uniqueName="[Range].[DATA_CAT9]" caption="DATA_CAT9" attribute="1" defaultMemberUniqueName="[Range].[DATA_CAT9].[All]" allUniqueName="[Range].[DATA_CAT9].[All]" dimensionUniqueName="[Range]" displayFolder="" count="0" memberValueDatatype="130" unbalanced="0"/>
    <cacheHierarchy uniqueName="[Range].[CONSP_TYP10]" caption="CONSP_TYP10" attribute="1" defaultMemberUniqueName="[Range].[CONSP_TYP10].[All]" allUniqueName="[Range].[CONSP_TYP10].[All]" dimensionUniqueName="[Range]" displayFolder="" count="0" memberValueDatatype="130" unbalanced="0"/>
    <cacheHierarchy uniqueName="[Range].[REM11]" caption="REM11" attribute="1" defaultMemberUniqueName="[Range].[REM11].[All]" allUniqueName="[Range].[REM11].[All]" dimensionUniqueName="[Range]" displayFolder="" count="0" memberValueDatatype="130" unbalanced="0"/>
    <cacheHierarchy uniqueName="[Range].[STAT12]" caption="STAT12" attribute="1" defaultMemberUniqueName="[Range].[STAT12].[All]" allUniqueName="[Range].[STAT12].[All]" dimensionUniqueName="[Range]" displayFolder="" count="0" memberValueDatatype="130" unbalanced="0"/>
    <cacheHierarchy uniqueName="[Range].[OP_STAT13]" caption="OP_STAT13" attribute="1" defaultMemberUniqueName="[Range].[OP_STAT13].[All]" allUniqueName="[Range].[OP_STAT13].[All]" dimensionUniqueName="[Range]" displayFolder="" count="0" memberValueDatatype="130" unbalanced="0"/>
    <cacheHierarchy uniqueName="[Range].[ENVI14]" caption="ENVI14" attribute="1" defaultMemberUniqueName="[Range].[ENVI14].[All]" allUniqueName="[Range].[ENVI14].[All]" dimensionUniqueName="[Range]" displayFolder="" count="0" memberValueDatatype="130" unbalanced="0"/>
    <cacheHierarchy uniqueName="[Range].[CON_AD_GROUP15]" caption="CON_AD_GROUP15" attribute="1" defaultMemberUniqueName="[Range].[CON_AD_GROUP15].[All]" allUniqueName="[Range].[CON_AD_GROUP15].[All]" dimensionUniqueName="[Range]" displayFolder="" count="0" memberValueDatatype="130" unbalanced="0"/>
    <cacheHierarchy uniqueName="[Range].[IN_GDPR_LIST16]" caption="IN_GDPR_LIST16" attribute="1" defaultMemberUniqueName="[Range].[IN_GDPR_LIST16].[All]" allUniqueName="[Range].[IN_GDPR_LIST16].[All]" dimensionUniqueName="[Range]" displayFolder="" count="0" memberValueDatatype="130" unbalanced="0"/>
    <cacheHierarchy uniqueName="[Range].[IN_CMDB_LIST17]" caption="IN_CMDB_LIST17" attribute="1" defaultMemberUniqueName="[Range].[IN_CMDB_LIST17].[All]" allUniqueName="[Range].[IN_CMDB_LIST17].[All]" dimensionUniqueName="[Range]" displayFolder="" count="0" memberValueDatatype="130" unbalanced="0"/>
    <cacheHierarchy uniqueName="[Range].[TRIBE18]" caption="TRIBE18" attribute="1" defaultMemberUniqueName="[Range].[TRIBE18].[All]" allUniqueName="[Range].[TRIBE18].[All]" dimensionUniqueName="[Range]" displayFolder="" count="0" memberValueDatatype="130" unbalanced="0"/>
    <cacheHierarchy uniqueName="[Range].[PRN_DATA19]" caption="PRN_DATA19" attribute="1" defaultMemberUniqueName="[Range].[PRN_DATA19].[All]" allUniqueName="[Range].[PRN_DATA19].[All]" dimensionUniqueName="[Range]" displayFolder="" count="0" memberValueDatatype="130" unbalanced="0"/>
    <cacheHierarchy uniqueName="[Measures].[__XL_Count Append1]" caption="__XL_Count Append1" measure="1" displayFolder="" measureGroup="Append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Asset_Name]" caption="Count of Asset_Name" measure="1" displayFolder="" measureGroup="Range" count="0" hidden="1">
      <extLst>
        <ext xmlns:x15="http://schemas.microsoft.com/office/spreadsheetml/2010/11/main" uri="{B97F6D7D-B522-45F9-BDA1-12C45D357490}">
          <x15:cacheHierarchy aggregatedColumn="58"/>
        </ext>
      </extLst>
    </cacheHierarchy>
    <cacheHierarchy uniqueName="[Measures].[Count of Asset_Name 2]" caption="Count of Asset_Name 2" measure="1" displayFolder="" measureGroup="Append1" count="0" oneField="1" hidden="1">
      <fieldsUsage count="1">
        <fieldUsage x="0"/>
      </fieldsUsage>
      <extLst>
        <ext xmlns:x15="http://schemas.microsoft.com/office/spreadsheetml/2010/11/main" uri="{B97F6D7D-B522-45F9-BDA1-12C45D357490}">
          <x15:cacheHierarchy aggregatedColumn="0"/>
        </ext>
      </extLst>
    </cacheHierarchy>
    <cacheHierarchy uniqueName="[Measures].[Distinct Count of Asset_Name]" caption="Distinct Count of Asset_Name" measure="1" displayFolder="" measureGroup="Append1" count="0" hidden="1">
      <extLst>
        <ext xmlns:x15="http://schemas.microsoft.com/office/spreadsheetml/2010/11/main" uri="{B97F6D7D-B522-45F9-BDA1-12C45D357490}">
          <x15:cacheHierarchy aggregatedColumn="0"/>
        </ext>
      </extLst>
    </cacheHierarchy>
  </cacheHierarchies>
  <kpis count="0"/>
  <dimensions count="3">
    <dimension name="Append1" uniqueName="[Append1]" caption="Append1"/>
    <dimension measure="1" name="Measures" uniqueName="[Measures]" caption="Measures"/>
    <dimension name="Range" uniqueName="[Range]" caption="Range"/>
  </dimensions>
  <measureGroups count="2">
    <measureGroup name="Append1" caption="Append1"/>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6">
  <r>
    <s v="ABC_Tool"/>
    <x v="0"/>
    <s v="No"/>
    <s v="Erik van der Heide"/>
    <s v="Ward Torrekens"/>
    <m/>
    <m/>
    <m/>
    <m/>
    <m/>
    <s v="Installed"/>
    <s v="Operational"/>
    <s v="Production"/>
    <s v="be+nl/People Services/Employee Experience/Office Tooling"/>
    <s v="NO"/>
    <s v="YES"/>
    <x v="0"/>
    <x v="0"/>
    <m/>
    <m/>
    <s v="ABC_Tool"/>
    <s v="No"/>
    <s v="No"/>
    <s v="Erik van der Heide"/>
    <s v="Ward Torrekens"/>
    <n v="0"/>
    <d v="1899-12-30T00:00:00"/>
    <d v="1899-12-30T00:00:00"/>
    <n v="0"/>
    <n v="0"/>
    <s v="Installed"/>
    <s v="Operational"/>
    <s v="Production"/>
    <s v="be+nl/People Services/Employee Experience/Office Tooling"/>
    <x v="0"/>
    <s v="NO"/>
    <s v="YES"/>
    <m/>
    <m/>
    <m/>
    <m/>
    <m/>
    <m/>
    <m/>
    <m/>
    <m/>
    <m/>
    <m/>
    <m/>
    <m/>
    <m/>
    <m/>
    <m/>
    <m/>
    <m/>
    <m/>
    <m/>
    <x v="0"/>
  </r>
  <r>
    <s v="ACCI_SCS"/>
    <x v="1"/>
    <m/>
    <m/>
    <m/>
    <m/>
    <m/>
    <m/>
    <m/>
    <m/>
    <m/>
    <m/>
    <m/>
    <m/>
    <s v="YES"/>
    <s v="NO"/>
    <x v="1"/>
    <x v="0"/>
    <m/>
    <m/>
    <s v="ACCI_SCS"/>
    <m/>
    <m/>
    <m/>
    <m/>
    <m/>
    <m/>
    <m/>
    <m/>
    <m/>
    <m/>
    <m/>
    <m/>
    <m/>
    <x v="1"/>
    <s v="YES"/>
    <s v="NO"/>
    <m/>
    <m/>
    <m/>
    <s v="TBC"/>
    <s v="TBC"/>
    <s v="Yes"/>
    <s v="TBC"/>
    <s v="No"/>
    <s v="TBC"/>
    <d v="2024-01-01T00:00:00"/>
    <d v="2024-03-31T00:00:00"/>
    <s v="TBC"/>
    <s v="Yes"/>
    <m/>
    <m/>
    <s v="TBC"/>
    <m/>
    <n v="2024"/>
    <s v="Q1"/>
    <m/>
    <x v="1"/>
  </r>
  <r>
    <s v="AccountOpeningPEGA"/>
    <x v="1"/>
    <m/>
    <m/>
    <m/>
    <m/>
    <m/>
    <m/>
    <m/>
    <m/>
    <m/>
    <m/>
    <m/>
    <m/>
    <s v="YES"/>
    <s v="NO"/>
    <x v="2"/>
    <x v="0"/>
    <m/>
    <m/>
    <s v="AccountOpeningPEGA"/>
    <m/>
    <m/>
    <m/>
    <m/>
    <m/>
    <m/>
    <m/>
    <m/>
    <m/>
    <m/>
    <m/>
    <m/>
    <m/>
    <x v="2"/>
    <s v="YES"/>
    <s v="NO"/>
    <m/>
    <m/>
    <m/>
    <s v="TBC"/>
    <s v="TBC"/>
    <s v="Yes"/>
    <s v="TBC"/>
    <s v="Yes"/>
    <s v="TBC"/>
    <s v="NA"/>
    <s v="NA"/>
    <s v="TBC"/>
    <s v="Yes"/>
    <s v="Yes, 01/06/2022"/>
    <s v="Not operational - To evaluate with Koos or Theo to if the data is still present or already moved to GRP"/>
    <s v="TBC"/>
    <m/>
    <s v="NA"/>
    <m/>
    <m/>
    <x v="1"/>
  </r>
  <r>
    <s v="AccountSwitchNotificationAPI"/>
    <x v="0"/>
    <s v="No"/>
    <s v="Rik-Jan van Bree"/>
    <s v="Hans Krak"/>
    <s v="Narjiss Aydoun"/>
    <s v="Hans Krak"/>
    <m/>
    <m/>
    <m/>
    <s v="Installed"/>
    <s v="Operational"/>
    <s v="Production"/>
    <s v="be+nl/Payments NL/Products/GeckoS"/>
    <s v="NO"/>
    <s v="YES"/>
    <x v="3"/>
    <x v="0"/>
    <m/>
    <m/>
    <s v="AccountSwitchNotificationAPI"/>
    <s v="No"/>
    <s v="No"/>
    <s v="Rik-Jan van Bree"/>
    <s v="Hans Krak"/>
    <s v="Narjiss Aydoun"/>
    <s v="Hans Krak"/>
    <d v="1899-12-30T00:00:00"/>
    <n v="0"/>
    <n v="0"/>
    <s v="Installed"/>
    <s v="Operational"/>
    <s v="Production"/>
    <s v="be+nl/Payments NL/Products/GeckoS"/>
    <x v="3"/>
    <s v="NO"/>
    <s v="YES"/>
    <m/>
    <m/>
    <m/>
    <m/>
    <m/>
    <m/>
    <m/>
    <m/>
    <m/>
    <m/>
    <m/>
    <m/>
    <m/>
    <m/>
    <m/>
    <m/>
    <m/>
    <m/>
    <m/>
    <m/>
    <x v="0"/>
  </r>
  <r>
    <s v="AcctTypeMngmnt"/>
    <x v="0"/>
    <m/>
    <s v="Guido Smit"/>
    <s v="Hans Overeem"/>
    <s v="Hans Overeem"/>
    <s v="GJ Reinders"/>
    <m/>
    <m/>
    <m/>
    <s v="Installed"/>
    <s v="Operational"/>
    <s v="Production"/>
    <s v="be+nl/Daily Banking Digital First NL/O&amp;A/Acquisition/Youth&amp;Students"/>
    <s v="NO"/>
    <s v="YES"/>
    <x v="4"/>
    <x v="0"/>
    <m/>
    <m/>
    <s v="AcctTypeMngmnt"/>
    <s v="No"/>
    <n v="0"/>
    <s v="Guido Smit"/>
    <s v="Hans Overeem"/>
    <s v="Hans Overeem"/>
    <s v="GJ Reinders"/>
    <d v="1899-12-30T00:00:00"/>
    <n v="0"/>
    <n v="0"/>
    <s v="Installed"/>
    <s v="Operational"/>
    <s v="Production"/>
    <s v="be+nl/Daily Banking Digital First NL/O&amp;A/Acquisition/Youth&amp;Students"/>
    <x v="4"/>
    <s v="NO"/>
    <s v="YES"/>
    <m/>
    <m/>
    <m/>
    <m/>
    <m/>
    <m/>
    <m/>
    <m/>
    <m/>
    <m/>
    <m/>
    <m/>
    <m/>
    <m/>
    <m/>
    <m/>
    <m/>
    <m/>
    <m/>
    <m/>
    <x v="0"/>
  </r>
  <r>
    <s v="ACM / ACA / ACR"/>
    <x v="1"/>
    <m/>
    <m/>
    <m/>
    <m/>
    <m/>
    <m/>
    <m/>
    <m/>
    <m/>
    <m/>
    <m/>
    <m/>
    <s v="YES"/>
    <s v="NO"/>
    <x v="5"/>
    <x v="0"/>
    <m/>
    <m/>
    <s v="ACM / ACA / ACR"/>
    <m/>
    <m/>
    <m/>
    <m/>
    <m/>
    <m/>
    <m/>
    <m/>
    <m/>
    <m/>
    <m/>
    <m/>
    <m/>
    <x v="5"/>
    <s v="YES"/>
    <s v="NO"/>
    <m/>
    <m/>
    <m/>
    <s v="Yes"/>
    <s v="No"/>
    <s v="No"/>
    <s v="No"/>
    <s v="NA"/>
    <s v="NA"/>
    <s v="NA"/>
    <s v="NA"/>
    <s v="Local  "/>
    <s v="No"/>
    <s v="No"/>
    <s v="E: receiving data from Datalake, storing output in PREF"/>
    <s v="TBC"/>
    <m/>
    <s v="NA"/>
    <m/>
    <m/>
    <x v="1"/>
  </r>
  <r>
    <s v="AddAccountholderAPI"/>
    <x v="1"/>
    <m/>
    <m/>
    <m/>
    <m/>
    <m/>
    <m/>
    <m/>
    <m/>
    <m/>
    <m/>
    <m/>
    <m/>
    <s v="YES"/>
    <s v="NO"/>
    <x v="6"/>
    <x v="0"/>
    <m/>
    <m/>
    <s v="AddAccountholderAPI"/>
    <m/>
    <m/>
    <m/>
    <m/>
    <m/>
    <m/>
    <m/>
    <m/>
    <m/>
    <m/>
    <m/>
    <m/>
    <m/>
    <x v="6"/>
    <s v="YES"/>
    <s v="NO"/>
    <m/>
    <m/>
    <m/>
    <s v="TBC"/>
    <s v="TBC"/>
    <s v="Yes"/>
    <s v="Yes"/>
    <s v="Yes"/>
    <s v="TBC"/>
    <s v="TBC"/>
    <s v="NA"/>
    <s v="TBC"/>
    <s v="Yes"/>
    <m/>
    <s v="Pass through No Data Stored"/>
    <s v="TBC"/>
    <m/>
    <s v="NA"/>
    <m/>
    <m/>
    <x v="1"/>
  </r>
  <r>
    <s v="AddressBookAPI"/>
    <x v="2"/>
    <s v="No"/>
    <s v="Rik-Jan van Bree"/>
    <s v="Maarten van Gessel"/>
    <s v="Narjiss Aydoun"/>
    <s v="Hans Krak"/>
    <s v="Party data"/>
    <s v="Kept in own tribe"/>
    <m/>
    <s v="Installed"/>
    <s v="Operational"/>
    <s v="Production"/>
    <s v="be+nl/Digital Business Banking/BusChan/Tiger"/>
    <s v="NO"/>
    <s v="YES"/>
    <x v="7"/>
    <x v="0"/>
    <m/>
    <m/>
    <s v="AddressBookAPI"/>
    <s v="Yes"/>
    <s v="No"/>
    <s v="Rik-Jan van Bree"/>
    <s v="Maarten van Gessel"/>
    <s v="Narjiss Aydoun"/>
    <s v="Hans Krak"/>
    <s v="Party data"/>
    <s v="Kept in own tribe"/>
    <n v="0"/>
    <s v="Installed"/>
    <s v="Operational"/>
    <s v="Production"/>
    <s v="be+nl/Digital Business Banking/BusChan/Tiger"/>
    <x v="7"/>
    <s v="NO"/>
    <s v="YES"/>
    <m/>
    <m/>
    <m/>
    <m/>
    <m/>
    <m/>
    <m/>
    <m/>
    <m/>
    <m/>
    <m/>
    <m/>
    <m/>
    <m/>
    <m/>
    <m/>
    <m/>
    <m/>
    <m/>
    <m/>
    <x v="0"/>
  </r>
  <r>
    <s v="AddressManagementAPI"/>
    <x v="2"/>
    <s v="No"/>
    <s v="Jan Reuterink"/>
    <s v="Sven Schenkel"/>
    <s v="Sven Schenkel"/>
    <s v="Ariane Swets"/>
    <s v="Party data"/>
    <s v="Exchanged across domains"/>
    <m/>
    <s v="Installed"/>
    <s v="Operational"/>
    <s v="Production"/>
    <s v="be+nl/Digital Business Banking/CD-NL/CRIBS"/>
    <s v="YES"/>
    <s v="YES"/>
    <x v="7"/>
    <x v="1"/>
    <s v="No"/>
    <n v="0"/>
    <s v="AddressManagementAPI"/>
    <s v="Yes"/>
    <s v="No"/>
    <s v="Jan Reuterink"/>
    <s v="Sven Schenkel"/>
    <s v="Sven Schenkel"/>
    <s v="Ariane Swets"/>
    <s v="Party data"/>
    <s v="Exchanged across domains"/>
    <n v="0"/>
    <s v="Installed"/>
    <s v="Operational"/>
    <s v="Production"/>
    <s v="be+nl/Digital Business Banking/CD-NL/CRIBS"/>
    <x v="7"/>
    <s v="YES"/>
    <s v="YES"/>
    <s v="Yes"/>
    <s v="No"/>
    <n v="0"/>
    <s v="TBC"/>
    <s v="TBC"/>
    <s v="Yes"/>
    <s v="No"/>
    <s v="No"/>
    <s v="TBC"/>
    <d v="2023-01-01T00:00:00"/>
    <d v="2023-03-31T00:00:00"/>
    <s v="TBC"/>
    <s v="Yes"/>
    <m/>
    <m/>
    <s v="Y"/>
    <m/>
    <n v="2023"/>
    <s v="Q1"/>
    <s v="Y"/>
    <x v="2"/>
  </r>
  <r>
    <s v="AddressManagementService"/>
    <x v="0"/>
    <s v="No"/>
    <s v="Jan Reuterink"/>
    <s v="Sven Schenkel"/>
    <m/>
    <m/>
    <m/>
    <m/>
    <m/>
    <s v="Installed"/>
    <s v="Operational"/>
    <s v="Production"/>
    <s v="be+nl/Digital Business Banking/CD-NL/CRIBS"/>
    <s v="NO"/>
    <s v="YES"/>
    <x v="7"/>
    <x v="0"/>
    <m/>
    <m/>
    <s v="AddressManagementService"/>
    <s v="No"/>
    <s v="No"/>
    <s v="Jan Reuterink"/>
    <s v="Sven Schenkel"/>
    <n v="0"/>
    <d v="1899-12-30T00:00:00"/>
    <d v="1899-12-30T00:00:00"/>
    <n v="0"/>
    <n v="0"/>
    <s v="Installed"/>
    <s v="Operational"/>
    <s v="Production"/>
    <s v="be+nl/Digital Business Banking/CD-NL/CRIBS"/>
    <x v="7"/>
    <s v="NO"/>
    <s v="YES"/>
    <m/>
    <m/>
    <m/>
    <m/>
    <m/>
    <m/>
    <m/>
    <m/>
    <m/>
    <m/>
    <m/>
    <m/>
    <m/>
    <m/>
    <m/>
    <m/>
    <m/>
    <m/>
    <m/>
    <m/>
    <x v="0"/>
  </r>
  <r>
    <s v="Advocaten"/>
    <x v="1"/>
    <m/>
    <m/>
    <m/>
    <m/>
    <m/>
    <m/>
    <m/>
    <m/>
    <m/>
    <m/>
    <m/>
    <m/>
    <s v="YES"/>
    <s v="NO"/>
    <x v="2"/>
    <x v="0"/>
    <m/>
    <m/>
    <s v="Advocaten"/>
    <m/>
    <m/>
    <m/>
    <m/>
    <m/>
    <m/>
    <m/>
    <m/>
    <m/>
    <m/>
    <m/>
    <m/>
    <m/>
    <x v="2"/>
    <s v="YES"/>
    <s v="NO"/>
    <m/>
    <m/>
    <m/>
    <s v="TBC"/>
    <s v="TBC"/>
    <s v="Yes"/>
    <s v="TBC"/>
    <s v="NA"/>
    <s v="TBC"/>
    <d v="2023-01-01T00:00:00"/>
    <d v="2023-12-31T00:00:00"/>
    <s v="TBC"/>
    <s v="No"/>
    <m/>
    <s v="iRisk local - applications which are between IRIS and a product tribe. These APIs do handle data but do not store any data. "/>
    <s v="TBC"/>
    <m/>
    <n v="2023"/>
    <s v="Q4"/>
    <m/>
    <x v="1"/>
  </r>
  <r>
    <s v="AEOS"/>
    <x v="1"/>
    <m/>
    <m/>
    <m/>
    <m/>
    <m/>
    <m/>
    <m/>
    <m/>
    <m/>
    <m/>
    <m/>
    <m/>
    <s v="YES"/>
    <s v="NO"/>
    <x v="1"/>
    <x v="0"/>
    <m/>
    <m/>
    <s v="AEOS"/>
    <m/>
    <m/>
    <m/>
    <m/>
    <m/>
    <m/>
    <m/>
    <m/>
    <m/>
    <m/>
    <m/>
    <m/>
    <m/>
    <x v="1"/>
    <s v="YES"/>
    <s v="NO"/>
    <m/>
    <m/>
    <m/>
    <s v="TBC"/>
    <s v="TBC"/>
    <s v="Yes"/>
    <s v="TBC"/>
    <s v="Yes"/>
    <s v="TBC"/>
    <s v="NA"/>
    <s v="NA"/>
    <s v="TBC"/>
    <s v="Yes"/>
    <m/>
    <m/>
    <s v="TBC"/>
    <m/>
    <s v="NA"/>
    <m/>
    <m/>
    <x v="1"/>
  </r>
  <r>
    <s v="AgreementPreferencesAPI"/>
    <x v="2"/>
    <s v="No"/>
    <s v="Steven Frieswijk"/>
    <s v="Tommy van de Zande"/>
    <s v="Tommy van de Zande"/>
    <s v="Tommy van de Zande"/>
    <s v="Agreement data"/>
    <s v="Kept in own tribe"/>
    <s v="Aliasses for agreements are stored"/>
    <s v="Installed"/>
    <s v="Operational"/>
    <s v="Production"/>
    <s v="be+nl/Omnichannel/Mobiel Bankieren"/>
    <s v="YES"/>
    <s v="YES"/>
    <x v="8"/>
    <x v="1"/>
    <s v="Yes"/>
    <n v="0"/>
    <s v="AgreementPreferencesAPI"/>
    <s v="Yes"/>
    <s v="No"/>
    <s v="Steven Frieswijk"/>
    <s v="Tommy van de Zande"/>
    <s v="Tommy van de Zande"/>
    <s v="Tommy van de Zande"/>
    <s v="Agreement data"/>
    <s v="Kept in own tribe"/>
    <s v="Aliasses for agreements are stored"/>
    <s v="Installed"/>
    <s v="Operational"/>
    <s v="Production"/>
    <s v="be+nl/Omnichannel/Mobiel Bankieren"/>
    <x v="8"/>
    <s v="YES"/>
    <s v="YES"/>
    <s v="Yes"/>
    <s v="Yes"/>
    <n v="0"/>
    <s v="Yes"/>
    <s v="No"/>
    <s v="Yes"/>
    <s v="Yes"/>
    <s v="Yes"/>
    <m/>
    <m/>
    <s v="NA"/>
    <m/>
    <s v="Yes"/>
    <m/>
    <m/>
    <s v="Y"/>
    <m/>
    <s v="NA"/>
    <m/>
    <m/>
    <x v="2"/>
  </r>
  <r>
    <s v="AgreementsOverviewNLAPI"/>
    <x v="0"/>
    <m/>
    <s v="Steven Frieswijk"/>
    <s v="Tommy van de Zande"/>
    <m/>
    <m/>
    <m/>
    <m/>
    <m/>
    <s v="Installed"/>
    <s v="Operational"/>
    <s v="Production"/>
    <s v="be+nl/Omnichannel/Mobiel Bankieren"/>
    <s v="YES"/>
    <s v="YES"/>
    <x v="8"/>
    <x v="1"/>
    <s v="Yes"/>
    <n v="0"/>
    <s v="AgreementsOverviewNLAPI"/>
    <s v="No"/>
    <n v="0"/>
    <s v="Steven Frieswijk"/>
    <s v="Tommy van de Zande"/>
    <n v="0"/>
    <d v="1899-12-30T00:00:00"/>
    <d v="1899-12-30T00:00:00"/>
    <n v="0"/>
    <n v="0"/>
    <s v="Installed"/>
    <s v="Operational"/>
    <s v="Production"/>
    <s v="be+nl/Omnichannel/Mobiel Bankieren"/>
    <x v="8"/>
    <s v="YES"/>
    <s v="YES"/>
    <s v="Yes"/>
    <s v="Yes"/>
    <n v="0"/>
    <s v="Yes"/>
    <s v="No"/>
    <s v="Yes"/>
    <s v="Yes"/>
    <s v="Yes"/>
    <m/>
    <m/>
    <s v="NA"/>
    <m/>
    <s v="Yes"/>
    <m/>
    <m/>
    <s v="N"/>
    <m/>
    <s v="NA"/>
    <m/>
    <m/>
    <x v="2"/>
  </r>
  <r>
    <s v="AIS-MF"/>
    <x v="1"/>
    <m/>
    <m/>
    <m/>
    <m/>
    <m/>
    <m/>
    <m/>
    <m/>
    <m/>
    <m/>
    <m/>
    <m/>
    <s v="YES"/>
    <s v="NO"/>
    <x v="9"/>
    <x v="0"/>
    <m/>
    <m/>
    <s v="AIS-MF"/>
    <m/>
    <m/>
    <m/>
    <m/>
    <m/>
    <m/>
    <m/>
    <m/>
    <m/>
    <m/>
    <m/>
    <m/>
    <m/>
    <x v="9"/>
    <s v="YES"/>
    <s v="NO"/>
    <m/>
    <m/>
    <m/>
    <s v="TBC"/>
    <s v="TBC"/>
    <s v="Yes"/>
    <s v="Yes"/>
    <s v="No"/>
    <s v="TBC"/>
    <d v="2023-01-01T00:00:00"/>
    <d v="2023-03-31T00:00:00"/>
    <s v="TBC"/>
    <s v="Yes"/>
    <s v="Already Decommissioned"/>
    <m/>
    <s v="TBC"/>
    <s v="Y"/>
    <n v="2023"/>
    <s v="Q1"/>
    <s v="Y"/>
    <x v="1"/>
  </r>
  <r>
    <s v="Alaska"/>
    <x v="0"/>
    <s v="No"/>
    <s v="Steven van Krimpen"/>
    <s v="Steven van Krimpen"/>
    <s v="NA"/>
    <s v="NA"/>
    <s v="NA"/>
    <s v="NA"/>
    <s v="[25/11 7:04 pm] Krimpen, S.R. van (Steven)_x000a_these assets aren't SoR. Info in them is/was populated out of data marts (dm_cdm/dm_kyc) that retrieve data from the SoR mdm/OnePam, or other sources of information._x000a_Nhan.nguyen@ing.com our business architect could also elaborate._x000a_"/>
    <s v="Installed"/>
    <s v="Operational"/>
    <s v="Production"/>
    <s v="be+nl/KYC Services NL/ADAM"/>
    <s v="YES"/>
    <s v="YES"/>
    <x v="10"/>
    <x v="2"/>
    <n v="0"/>
    <n v="0"/>
    <s v="Alaska"/>
    <s v="No"/>
    <s v="No"/>
    <s v="Steven van Krimpen"/>
    <s v="Steven van Krimpen"/>
    <s v="NA"/>
    <s v="NA"/>
    <s v="NA"/>
    <s v="NA"/>
    <s v="[25/11 7:04 pm] Krimpen, S.R. van (Steven)_x000a_these assets aren't SoR. Info in them is/was populated out of data marts (dm_cdm/dm_kyc) that retrieve data from the SoR mdm/OnePam, or other sources of information._x000a_Nhan.nguyen@ing.com our business architect could also elaborate._x000a_"/>
    <s v="Installed"/>
    <s v="Operational"/>
    <s v="Production"/>
    <s v="be+nl/KYC Services NL/ADAM"/>
    <x v="10"/>
    <s v="YES"/>
    <s v="YES"/>
    <n v="0"/>
    <n v="0"/>
    <n v="0"/>
    <s v="TBC"/>
    <s v="TBC"/>
    <s v="Yes"/>
    <s v="TBC"/>
    <s v="NA"/>
    <s v="TBC"/>
    <d v="2023-01-01T00:00:00"/>
    <d v="2023-12-31T00:00:00"/>
    <s v="TBC"/>
    <s v="No"/>
    <s v="Yes, 2022"/>
    <s v=" - will be decommed in 2022_x000a_note from Dnyanesh:Will be decommissioned. Data will transfer to other excisting systems. No action required regarding record retention.   "/>
    <s v="N"/>
    <s v="Y"/>
    <n v="2023"/>
    <s v="Q4"/>
    <m/>
    <x v="2"/>
  </r>
  <r>
    <s v="AMI-Gateway"/>
    <x v="0"/>
    <s v="No"/>
    <s v="Emile Scheilen"/>
    <s v="Adine Wempe - Kalff"/>
    <s v="Adine Wempe - Kalff"/>
    <s v="Britt Grimpe"/>
    <s v="Data derived by other data users"/>
    <s v="Transferred outside ING"/>
    <m/>
    <s v="Installed"/>
    <s v="Operational"/>
    <s v="Production"/>
    <s v="be+nl/Fraud &amp; Cyber Security NL/Detection/Justice League"/>
    <s v="YES"/>
    <s v="YES"/>
    <x v="11"/>
    <x v="3"/>
    <s v="NA"/>
    <n v="0"/>
    <s v="AMI-Gateway"/>
    <s v="No"/>
    <s v="No"/>
    <s v="Emile Scheilen"/>
    <s v="Adine Wempe - Kalff"/>
    <s v="Adine Wempe - Kalff"/>
    <s v="Britt Grimpe"/>
    <s v="Data derived by other data users"/>
    <s v="Transferred outside ING"/>
    <n v="0"/>
    <s v="Installed"/>
    <s v="Operational"/>
    <s v="Production"/>
    <s v="be+nl/Fraud &amp; Cyber Security NL/Detection/Justice League"/>
    <x v="11"/>
    <s v="YES"/>
    <s v="YES"/>
    <s v="No"/>
    <s v="NA"/>
    <n v="0"/>
    <s v="TBC"/>
    <s v="TBC"/>
    <s v="No"/>
    <s v="No"/>
    <s v="NA"/>
    <m/>
    <m/>
    <s v="TBC"/>
    <s v="Local"/>
    <s v="No"/>
    <m/>
    <m/>
    <s v="N"/>
    <m/>
    <s v="TBC"/>
    <m/>
    <m/>
    <x v="2"/>
  </r>
  <r>
    <s v="AMSNLService"/>
    <x v="0"/>
    <s v="No"/>
    <s v="Joan de Jong"/>
    <s v="Joan de Jong"/>
    <m/>
    <m/>
    <s v="Transaction data"/>
    <s v="Exchanged across domains"/>
    <s v="API/Interfacing contains no data itself"/>
    <s v="Installed"/>
    <s v="Operational"/>
    <s v="Production"/>
    <s v="be+nl/CoreBanking/Profile/Hawkeye"/>
    <s v="YES"/>
    <s v="YES"/>
    <x v="9"/>
    <x v="3"/>
    <s v="No"/>
    <n v="0"/>
    <s v="AMSNLService"/>
    <s v="No"/>
    <s v="No"/>
    <s v="Joan de Jong"/>
    <s v="Joan de Jong"/>
    <n v="0"/>
    <d v="1899-12-30T00:00:00"/>
    <s v="Transaction data"/>
    <s v="Exchanged across domains"/>
    <s v="API/Interfacing contains no data itself"/>
    <s v="Installed"/>
    <s v="Operational"/>
    <s v="Production"/>
    <s v="be+nl/CoreBanking/Profile/Hawkeye"/>
    <x v="9"/>
    <s v="YES"/>
    <s v="YES"/>
    <s v="No"/>
    <s v="No"/>
    <n v="0"/>
    <s v="TBC"/>
    <s v="TBC"/>
    <s v="No"/>
    <s v="No"/>
    <s v="No"/>
    <s v="TBC"/>
    <s v="TBC"/>
    <s v="TBC"/>
    <s v="TBC"/>
    <s v="No"/>
    <m/>
    <m/>
    <s v="N"/>
    <m/>
    <s v="TBC"/>
    <m/>
    <m/>
    <x v="2"/>
  </r>
  <r>
    <s v="AnalyseSEMonth"/>
    <x v="1"/>
    <m/>
    <s v="Christophe Van Campfort"/>
    <s v="Christophe Van Campfort"/>
    <m/>
    <m/>
    <m/>
    <m/>
    <m/>
    <s v="Installed"/>
    <s v="Operational"/>
    <s v="Production"/>
    <s v="be+nl/Finance NL/Office Tooling"/>
    <s v="NO"/>
    <s v="YES"/>
    <x v="12"/>
    <x v="0"/>
    <m/>
    <m/>
    <s v="AnalyseSEMonth"/>
    <n v="0"/>
    <n v="0"/>
    <s v="Christophe Van Campfort"/>
    <s v="Christophe Van Campfort"/>
    <n v="0"/>
    <d v="1899-12-30T00:00:00"/>
    <d v="1899-12-30T00:00:00"/>
    <n v="0"/>
    <n v="0"/>
    <s v="Installed"/>
    <s v="Operational"/>
    <s v="Production"/>
    <s v="be+nl/Finance NL/Office Tooling"/>
    <x v="12"/>
    <s v="NO"/>
    <s v="YES"/>
    <m/>
    <m/>
    <m/>
    <m/>
    <m/>
    <m/>
    <m/>
    <m/>
    <m/>
    <m/>
    <m/>
    <m/>
    <m/>
    <m/>
    <m/>
    <m/>
    <m/>
    <m/>
    <m/>
    <m/>
    <x v="0"/>
  </r>
  <r>
    <s v="Analytics_GCP"/>
    <x v="2"/>
    <s v="Yes"/>
    <s v="Emile Scheilen"/>
    <s v="Michel Tetteroo"/>
    <s v="Michel Tetteroo"/>
    <s v="No official DS, PO: Daniele d'Auria"/>
    <s v="Data derived by other data users"/>
    <s v="Exchanged across domains"/>
    <s v="Partly SoR: By setting up and executing models &quot;new&quot; data is generated based on existing sources, no new data is created, but data is combined, that can be seen as SoR data._x000a_Exchanged across domains, because data of our systems like customer behavior is used across the organization. derived by data uses best option of the list, better: combined data."/>
    <s v="Installed"/>
    <s v="Operational"/>
    <s v="Production"/>
    <s v="be+nl/Digital &amp; Customer Interaction/CI&amp;A NL/Optimus Squad"/>
    <s v="NO"/>
    <s v="YES"/>
    <x v="13"/>
    <x v="0"/>
    <m/>
    <m/>
    <s v="Analytics_GCP"/>
    <s v="Yes"/>
    <s v="Yes"/>
    <s v="Emile Scheilen"/>
    <s v="Michel Tetteroo"/>
    <s v="Michel Tetteroo"/>
    <s v="No official DS, PO: Daniele d'Auria"/>
    <s v="Data derived by other data users"/>
    <s v="Exchanged across domains"/>
    <s v="Partly SoR: By setting up and executing models &quot;new&quot; data is generated based on existing sources, no new data is created, but data is combined, that can be seen as SoR data._x000a_Exchanged across domains, because data of our systems like customer behavior is used across the organization. derived by data uses best option of the list, better: combined data."/>
    <s v="Installed"/>
    <s v="Operational"/>
    <s v="Production"/>
    <s v="be+nl/Digital &amp; Customer Interaction/CI&amp;A NL/Optimus Squad"/>
    <x v="13"/>
    <s v="NO"/>
    <s v="YES"/>
    <m/>
    <m/>
    <m/>
    <m/>
    <m/>
    <m/>
    <m/>
    <m/>
    <m/>
    <m/>
    <m/>
    <m/>
    <m/>
    <m/>
    <m/>
    <m/>
    <m/>
    <m/>
    <m/>
    <m/>
    <x v="0"/>
  </r>
  <r>
    <s v="AnCrReconLedgr"/>
    <x v="1"/>
    <m/>
    <s v="Christophe Van Campfort"/>
    <s v="Christophe Van Campfort"/>
    <m/>
    <m/>
    <m/>
    <m/>
    <m/>
    <s v="Installed"/>
    <s v="Operational"/>
    <s v="Production"/>
    <s v="be+nl/Finance NL/Office Tooling"/>
    <s v="NO"/>
    <s v="YES"/>
    <x v="12"/>
    <x v="0"/>
    <m/>
    <m/>
    <s v="AnCrReconLedgr"/>
    <n v="0"/>
    <n v="0"/>
    <s v="Christophe Van Campfort"/>
    <s v="Christophe Van Campfort"/>
    <n v="0"/>
    <d v="1899-12-30T00:00:00"/>
    <d v="1899-12-30T00:00:00"/>
    <n v="0"/>
    <n v="0"/>
    <s v="Installed"/>
    <s v="Operational"/>
    <s v="Production"/>
    <s v="be+nl/Finance NL/Office Tooling"/>
    <x v="12"/>
    <s v="NO"/>
    <s v="YES"/>
    <m/>
    <m/>
    <m/>
    <m/>
    <m/>
    <m/>
    <m/>
    <m/>
    <m/>
    <m/>
    <m/>
    <m/>
    <m/>
    <m/>
    <m/>
    <m/>
    <m/>
    <m/>
    <m/>
    <m/>
    <x v="0"/>
  </r>
  <r>
    <s v="AnMandataSE"/>
    <x v="1"/>
    <m/>
    <s v="Christophe Van Campfort"/>
    <s v="Christophe Van Campfort"/>
    <m/>
    <m/>
    <m/>
    <m/>
    <m/>
    <s v="Installed"/>
    <s v="Operational"/>
    <s v="Production"/>
    <s v="be+nl/Finance NL/Office Tooling"/>
    <s v="NO"/>
    <s v="YES"/>
    <x v="12"/>
    <x v="0"/>
    <m/>
    <m/>
    <s v="AnMandataSE"/>
    <n v="0"/>
    <n v="0"/>
    <s v="Christophe Van Campfort"/>
    <s v="Christophe Van Campfort"/>
    <n v="0"/>
    <d v="1899-12-30T00:00:00"/>
    <d v="1899-12-30T00:00:00"/>
    <n v="0"/>
    <n v="0"/>
    <s v="Installed"/>
    <s v="Operational"/>
    <s v="Production"/>
    <s v="be+nl/Finance NL/Office Tooling"/>
    <x v="12"/>
    <s v="NO"/>
    <s v="YES"/>
    <m/>
    <m/>
    <m/>
    <m/>
    <m/>
    <m/>
    <m/>
    <m/>
    <m/>
    <m/>
    <m/>
    <m/>
    <m/>
    <m/>
    <m/>
    <m/>
    <m/>
    <m/>
    <m/>
    <m/>
    <x v="0"/>
  </r>
  <r>
    <s v="AnReplinSENMFI"/>
    <x v="1"/>
    <m/>
    <s v="Christophe Van Campfort"/>
    <s v="Christophe Van Campfort"/>
    <m/>
    <m/>
    <m/>
    <m/>
    <m/>
    <s v="Installed"/>
    <s v="Operational"/>
    <s v="Production"/>
    <s v="be+nl/Finance NL/Office Tooling"/>
    <s v="NO"/>
    <s v="YES"/>
    <x v="12"/>
    <x v="0"/>
    <m/>
    <m/>
    <s v="AnReplinSENMFI"/>
    <n v="0"/>
    <n v="0"/>
    <s v="Christophe Van Campfort"/>
    <s v="Christophe Van Campfort"/>
    <n v="0"/>
    <d v="1899-12-30T00:00:00"/>
    <d v="1899-12-30T00:00:00"/>
    <n v="0"/>
    <n v="0"/>
    <s v="Installed"/>
    <s v="Operational"/>
    <s v="Production"/>
    <s v="be+nl/Finance NL/Office Tooling"/>
    <x v="12"/>
    <s v="NO"/>
    <s v="YES"/>
    <m/>
    <m/>
    <m/>
    <m/>
    <m/>
    <m/>
    <m/>
    <m/>
    <m/>
    <m/>
    <m/>
    <m/>
    <m/>
    <m/>
    <m/>
    <m/>
    <m/>
    <m/>
    <m/>
    <m/>
    <x v="0"/>
  </r>
  <r>
    <s v="AP_DailyManReport"/>
    <x v="2"/>
    <s v="No"/>
    <s v="Jeroen van der Weerd"/>
    <s v="Niels Mooijer"/>
    <s v="Niels Mooijer"/>
    <s v="Jeroen van der Weerd"/>
    <s v="Operational System Process Organisational data"/>
    <s v="Exchanged across domains"/>
    <m/>
    <s v="Installed"/>
    <s v="Operational"/>
    <s v="Production"/>
    <s v="be+nl/Procurement Bank NL/Office tooling"/>
    <s v="NO"/>
    <s v="YES"/>
    <x v="14"/>
    <x v="0"/>
    <m/>
    <m/>
    <s v="AP_DailyManReport"/>
    <s v="Yes"/>
    <s v="No"/>
    <s v="Jeroen van der Weerd"/>
    <s v="Niels Mooijer"/>
    <s v="Niels Mooijer"/>
    <s v="Jeroen van der Weerd"/>
    <s v="Operational System Process Organisational data"/>
    <s v="Exchanged across domains"/>
    <n v="0"/>
    <s v="Installed"/>
    <s v="Operational"/>
    <s v="Production"/>
    <s v="be+nl/Procurement Bank NL/Office tooling"/>
    <x v="14"/>
    <s v="NO"/>
    <s v="YES"/>
    <m/>
    <m/>
    <m/>
    <m/>
    <m/>
    <m/>
    <m/>
    <m/>
    <m/>
    <m/>
    <m/>
    <m/>
    <m/>
    <m/>
    <m/>
    <m/>
    <m/>
    <m/>
    <m/>
    <m/>
    <x v="0"/>
  </r>
  <r>
    <s v="AP-04910 - Datareplicatie"/>
    <x v="0"/>
    <s v="No"/>
    <s v="Jan Reuterink"/>
    <s v="Sven Schenkel"/>
    <m/>
    <m/>
    <m/>
    <m/>
    <m/>
    <s v="Installed"/>
    <s v="Operational"/>
    <s v="Production"/>
    <s v="be+nl/Digital Business Banking/CD-NL/DRO"/>
    <s v="YES"/>
    <s v="YES"/>
    <x v="7"/>
    <x v="1"/>
    <s v="Yes"/>
    <n v="0"/>
    <s v="AP-04910 - Datareplicatie"/>
    <s v="No"/>
    <s v="No"/>
    <s v="Jan Reuterink"/>
    <s v="Sven Schenkel"/>
    <n v="0"/>
    <d v="1899-12-30T00:00:00"/>
    <d v="1899-12-30T00:00:00"/>
    <n v="0"/>
    <n v="0"/>
    <s v="Installed"/>
    <s v="Operational"/>
    <s v="Production"/>
    <s v="be+nl/Digital Business Banking/CD-NL/DRO"/>
    <x v="7"/>
    <s v="YES"/>
    <s v="YES"/>
    <s v="Yes"/>
    <s v="Yes"/>
    <n v="0"/>
    <s v="TBC"/>
    <s v="TBC"/>
    <s v="Yes"/>
    <s v="Yes"/>
    <s v="Yes"/>
    <s v="TBC"/>
    <s v="TBC"/>
    <s v="NA"/>
    <s v="TBC"/>
    <s v="Yes"/>
    <m/>
    <s v="CMDB Busines unit - DB/Customer &amp; Data/Customer Data"/>
    <s v="N"/>
    <m/>
    <s v="NA"/>
    <m/>
    <m/>
    <x v="2"/>
  </r>
  <r>
    <s v="Apollo_[P]"/>
    <x v="0"/>
    <s v="No"/>
    <s v="Klaas Jan Wieringa"/>
    <s v="Nick van Boven"/>
    <s v="Bob Homan"/>
    <s v="Bas Jan Warmelink"/>
    <s v="Product data"/>
    <s v="Kept in own tribe"/>
    <s v="External application"/>
    <s v="Installed"/>
    <s v="Operational"/>
    <s v="Production"/>
    <s v="be+nl/Investments/Operational Journeys &amp; Ordering/DevOps_Cloud"/>
    <s v="NO"/>
    <s v="YES"/>
    <x v="15"/>
    <x v="0"/>
    <m/>
    <m/>
    <s v="Apollo_[P]"/>
    <s v="No"/>
    <s v="No"/>
    <s v="Klaas Jan Wieringa"/>
    <s v="Nick van Boven"/>
    <s v="Bob Homan"/>
    <s v="Bas Jan Warmelink"/>
    <s v="Product data"/>
    <s v="Kept in own tribe"/>
    <s v="External application"/>
    <s v="Installed"/>
    <s v="Operational"/>
    <s v="Production"/>
    <s v="be+nl/Investments/Operational Journeys &amp; Ordering/DevOps_Cloud"/>
    <x v="15"/>
    <s v="NO"/>
    <s v="YES"/>
    <m/>
    <m/>
    <m/>
    <m/>
    <m/>
    <m/>
    <m/>
    <m/>
    <m/>
    <m/>
    <m/>
    <m/>
    <m/>
    <m/>
    <m/>
    <m/>
    <m/>
    <m/>
    <m/>
    <m/>
    <x v="0"/>
  </r>
  <r>
    <s v="AppConfigurationAPI"/>
    <x v="0"/>
    <m/>
    <s v="Steven Frieswijk"/>
    <s v="Liesbeth Berns"/>
    <m/>
    <m/>
    <m/>
    <m/>
    <m/>
    <s v="Installed"/>
    <s v="Operational"/>
    <s v="Production"/>
    <s v="be+nl/Digital &amp; Customer Interaction/DiPr SSE/Team One"/>
    <s v="YES"/>
    <s v="YES"/>
    <x v="8"/>
    <x v="3"/>
    <s v="NA"/>
    <n v="0"/>
    <s v="AppConfigurationAPI"/>
    <s v="No"/>
    <n v="0"/>
    <s v="Steven Frieswijk"/>
    <s v="Liesbeth Berns"/>
    <n v="0"/>
    <d v="1899-12-30T00:00:00"/>
    <d v="1899-12-30T00:00:00"/>
    <n v="0"/>
    <n v="0"/>
    <s v="Installed"/>
    <s v="Operational"/>
    <s v="Production"/>
    <s v="be+nl/Digital &amp; Customer Interaction/DiPr SSE/Team One"/>
    <x v="8"/>
    <s v="YES"/>
    <s v="YES"/>
    <s v="No"/>
    <s v="NA"/>
    <n v="0"/>
    <s v="No"/>
    <s v="No"/>
    <s v="No"/>
    <s v="NA"/>
    <s v="NA"/>
    <m/>
    <m/>
    <s v="NA"/>
    <m/>
    <s v="No"/>
    <m/>
    <m/>
    <s v="N"/>
    <m/>
    <s v="NA"/>
    <m/>
    <m/>
    <x v="2"/>
  </r>
  <r>
    <s v="AR"/>
    <x v="1"/>
    <m/>
    <s v="Christophe Van Campfort"/>
    <s v="Christophe Van Campfort"/>
    <m/>
    <m/>
    <m/>
    <m/>
    <m/>
    <s v="Installed"/>
    <s v="Operational"/>
    <s v="Production"/>
    <s v="be+nl/Finance NL/Office Tooling"/>
    <s v="NO"/>
    <s v="YES"/>
    <x v="12"/>
    <x v="0"/>
    <m/>
    <m/>
    <s v="AR"/>
    <n v="0"/>
    <n v="0"/>
    <s v="Christophe Van Campfort"/>
    <s v="Christophe Van Campfort"/>
    <n v="0"/>
    <d v="1899-12-30T00:00:00"/>
    <d v="1899-12-30T00:00:00"/>
    <n v="0"/>
    <n v="0"/>
    <s v="Installed"/>
    <s v="Operational"/>
    <s v="Production"/>
    <s v="be+nl/Finance NL/Office Tooling"/>
    <x v="12"/>
    <s v="NO"/>
    <s v="YES"/>
    <m/>
    <m/>
    <m/>
    <m/>
    <m/>
    <m/>
    <m/>
    <m/>
    <m/>
    <m/>
    <m/>
    <m/>
    <m/>
    <m/>
    <m/>
    <m/>
    <m/>
    <m/>
    <m/>
    <m/>
    <x v="0"/>
  </r>
  <r>
    <s v="Archiving site"/>
    <x v="1"/>
    <m/>
    <m/>
    <m/>
    <m/>
    <m/>
    <m/>
    <m/>
    <m/>
    <m/>
    <m/>
    <m/>
    <m/>
    <s v="YES"/>
    <s v="NO"/>
    <x v="2"/>
    <x v="0"/>
    <m/>
    <m/>
    <s v="Archiving site"/>
    <m/>
    <m/>
    <m/>
    <m/>
    <m/>
    <m/>
    <m/>
    <m/>
    <m/>
    <m/>
    <m/>
    <m/>
    <m/>
    <x v="2"/>
    <s v="YES"/>
    <s v="NO"/>
    <m/>
    <m/>
    <m/>
    <s v="TBC"/>
    <s v="TBC"/>
    <s v="Yes"/>
    <s v="TBC"/>
    <s v="NA"/>
    <s v="TBC"/>
    <d v="2023-01-01T00:00:00"/>
    <d v="2023-12-31T00:00:00"/>
    <s v="TBC"/>
    <s v="No"/>
    <s v="Yes, 01/06/2022"/>
    <s v="Not operational - To evaluate with Koos or Theo to if the data is still present or already moved to GRP"/>
    <s v="TBC"/>
    <s v="Y"/>
    <n v="2023"/>
    <s v="Q4"/>
    <m/>
    <x v="1"/>
  </r>
  <r>
    <s v="ARD"/>
    <x v="1"/>
    <m/>
    <m/>
    <m/>
    <m/>
    <m/>
    <m/>
    <m/>
    <m/>
    <m/>
    <m/>
    <m/>
    <m/>
    <s v="YES"/>
    <s v="NO"/>
    <x v="6"/>
    <x v="0"/>
    <m/>
    <m/>
    <s v="ARD"/>
    <m/>
    <m/>
    <m/>
    <m/>
    <m/>
    <m/>
    <m/>
    <m/>
    <m/>
    <m/>
    <m/>
    <m/>
    <m/>
    <x v="6"/>
    <s v="YES"/>
    <s v="NO"/>
    <m/>
    <m/>
    <m/>
    <s v="TBC"/>
    <s v="TBC"/>
    <s v="Yes"/>
    <s v="Yes"/>
    <s v="No"/>
    <s v="TBC"/>
    <d v="2023-01-01T00:00:00"/>
    <d v="2023-03-31T00:00:00"/>
    <s v="TBC"/>
    <s v="Yes"/>
    <m/>
    <m/>
    <s v="TBC"/>
    <m/>
    <n v="2023"/>
    <s v="Q1"/>
    <s v="Y"/>
    <x v="1"/>
  </r>
  <r>
    <s v="Artroom"/>
    <x v="0"/>
    <s v="No"/>
    <s v="Jordy van der Vliet"/>
    <s v="Harold Reusken"/>
    <m/>
    <m/>
    <s v="Party data"/>
    <s v="Kept in own tribe"/>
    <m/>
    <s v="Installed"/>
    <s v="Operational"/>
    <s v="Production"/>
    <s v="be+nl/CoE Communications and brand exp/Campagne Team NL"/>
    <s v="NO"/>
    <s v="YES"/>
    <x v="16"/>
    <x v="0"/>
    <m/>
    <m/>
    <s v="Artroom"/>
    <s v="No"/>
    <s v="No"/>
    <s v="Jordy van der Vliet"/>
    <s v="Harold Reusken"/>
    <n v="0"/>
    <d v="1899-12-30T00:00:00"/>
    <s v="Party data"/>
    <s v="Kept in own tribe"/>
    <n v="0"/>
    <s v="Installed"/>
    <s v="Operational"/>
    <s v="Production"/>
    <s v="be+nl/CoE Communications and brand exp/Campagne Team NL"/>
    <x v="16"/>
    <s v="NO"/>
    <s v="YES"/>
    <m/>
    <m/>
    <m/>
    <m/>
    <m/>
    <m/>
    <m/>
    <m/>
    <m/>
    <m/>
    <m/>
    <m/>
    <m/>
    <m/>
    <m/>
    <m/>
    <m/>
    <m/>
    <m/>
    <m/>
    <x v="0"/>
  </r>
  <r>
    <s v="AssistedContextAPI"/>
    <x v="0"/>
    <s v="No"/>
    <s v="Theo Frieswijk"/>
    <s v="Elles Ogink"/>
    <s v="DO per country -&gt; Local Ass. Channel TL or CC Head"/>
    <s v="Jan van Hoek"/>
    <m/>
    <m/>
    <m/>
    <s v="Installed"/>
    <s v="Operational"/>
    <s v="Production"/>
    <s v="be+nl/Assisted channels/PA1_IRIS Platform/Frontrunners"/>
    <s v="YES"/>
    <s v="YES"/>
    <x v="2"/>
    <x v="3"/>
    <s v="NA"/>
    <n v="0"/>
    <s v="AssistedContextAPI"/>
    <s v="No"/>
    <s v="No"/>
    <s v="Theo Frieswijk"/>
    <s v="Elles Ogink"/>
    <s v="DO per country -&gt; Local Ass. Channel TL or CC Head"/>
    <s v="Jan van Hoek"/>
    <d v="1899-12-30T00:00:00"/>
    <n v="0"/>
    <n v="0"/>
    <s v="Installed"/>
    <s v="Operational"/>
    <s v="Production"/>
    <s v="be+nl/Assisted channels/PA1_IRIS Platform/Frontrunners"/>
    <x v="2"/>
    <s v="YES"/>
    <s v="YES"/>
    <s v="No"/>
    <s v="NA"/>
    <n v="0"/>
    <s v="TBC"/>
    <s v="TBC"/>
    <s v="No"/>
    <s v="TBC"/>
    <s v="NA"/>
    <s v="TBC"/>
    <s v="NA"/>
    <s v="NA"/>
    <s v="TBC"/>
    <s v="No"/>
    <s v="Not applicable"/>
    <m/>
    <s v="N"/>
    <m/>
    <s v="NA"/>
    <m/>
    <m/>
    <x v="2"/>
  </r>
  <r>
    <s v="AssistedPermissionsAdapterAPI"/>
    <x v="0"/>
    <s v="No"/>
    <s v="Manish Vashishtha"/>
    <s v="Miente Bakker"/>
    <m/>
    <m/>
    <m/>
    <m/>
    <m/>
    <s v="Installed"/>
    <s v="Operational"/>
    <s v="Production"/>
    <s v="be+nl/Assisted channels/PA2_Assisted Portal/Musketeers"/>
    <s v="NO"/>
    <s v="YES"/>
    <x v="2"/>
    <x v="0"/>
    <m/>
    <m/>
    <s v="AssistedPermissionsAdapterAPI"/>
    <s v="No"/>
    <s v="No"/>
    <s v="Manish Vashishtha"/>
    <s v="Miente Bakker"/>
    <n v="0"/>
    <d v="1899-12-30T00:00:00"/>
    <d v="1899-12-30T00:00:00"/>
    <n v="0"/>
    <n v="0"/>
    <s v="Installed"/>
    <s v="Operational"/>
    <s v="Production"/>
    <s v="be+nl/Assisted channels/PA2_Assisted Portal/Musketeers"/>
    <x v="2"/>
    <s v="NO"/>
    <s v="YES"/>
    <m/>
    <m/>
    <m/>
    <m/>
    <m/>
    <m/>
    <m/>
    <m/>
    <m/>
    <m/>
    <m/>
    <m/>
    <m/>
    <m/>
    <m/>
    <m/>
    <m/>
    <m/>
    <m/>
    <m/>
    <x v="0"/>
  </r>
  <r>
    <s v="AssistedToolBridgeAPI"/>
    <x v="0"/>
    <s v="No"/>
    <s v="Manish Vashishtha"/>
    <s v="Miente Bakker"/>
    <m/>
    <m/>
    <m/>
    <m/>
    <m/>
    <s v="Installed"/>
    <s v="Operational"/>
    <s v="Production"/>
    <s v="be+nl/Assisted channels/PA2_Assisted Portal/TROTS"/>
    <s v="YES"/>
    <s v="YES"/>
    <x v="2"/>
    <x v="3"/>
    <s v="NA"/>
    <n v="0"/>
    <s v="AssistedToolBridgeAPI"/>
    <s v="No"/>
    <s v="No"/>
    <s v="Manish Vashishtha"/>
    <s v="Miente Bakker"/>
    <n v="0"/>
    <d v="1899-12-30T00:00:00"/>
    <d v="1899-12-30T00:00:00"/>
    <n v="0"/>
    <n v="0"/>
    <s v="Installed"/>
    <s v="Operational"/>
    <s v="Production"/>
    <s v="be+nl/Assisted channels/PA2_Assisted Portal/TROTS"/>
    <x v="2"/>
    <s v="YES"/>
    <s v="YES"/>
    <s v="No"/>
    <s v="NA"/>
    <n v="0"/>
    <s v="TBC"/>
    <s v="TBC"/>
    <s v="No"/>
    <s v="TBC"/>
    <s v="NA"/>
    <s v="TBC"/>
    <s v="NA"/>
    <s v="NA"/>
    <s v="TBC"/>
    <s v="No"/>
    <m/>
    <s v="iRisk local - applications which are between IRIS and a product tribe. These APIs do handle data but do not store any data. "/>
    <s v="N"/>
    <m/>
    <s v="NA"/>
    <m/>
    <m/>
    <x v="2"/>
  </r>
  <r>
    <s v="AssistedUniteLisa"/>
    <x v="1"/>
    <m/>
    <m/>
    <m/>
    <m/>
    <m/>
    <m/>
    <m/>
    <m/>
    <m/>
    <m/>
    <m/>
    <m/>
    <s v="YES"/>
    <s v="NO"/>
    <x v="2"/>
    <x v="0"/>
    <m/>
    <m/>
    <s v="AssistedUniteLisa"/>
    <m/>
    <m/>
    <m/>
    <m/>
    <m/>
    <m/>
    <m/>
    <m/>
    <m/>
    <m/>
    <m/>
    <m/>
    <m/>
    <x v="2"/>
    <s v="YES"/>
    <s v="NO"/>
    <m/>
    <m/>
    <m/>
    <s v="TBC"/>
    <s v="TBC"/>
    <s v="No"/>
    <s v="TBC"/>
    <s v="No"/>
    <s v="TBC"/>
    <d v="2023-01-01T00:00:00"/>
    <d v="2023-12-31T00:00:00"/>
    <s v="TBC"/>
    <s v="No"/>
    <m/>
    <s v="iRisk local - applications which are between IRIS and a product tribe. These APIs do handle data but do not store any data. "/>
    <s v="TBC"/>
    <m/>
    <n v="2023"/>
    <s v="Q4"/>
    <m/>
    <x v="1"/>
  </r>
  <r>
    <s v="AssistedUniteRingo"/>
    <x v="1"/>
    <m/>
    <m/>
    <m/>
    <m/>
    <m/>
    <m/>
    <m/>
    <m/>
    <m/>
    <m/>
    <m/>
    <m/>
    <s v="YES"/>
    <s v="NO"/>
    <x v="2"/>
    <x v="0"/>
    <m/>
    <m/>
    <s v="AssistedUniteRingo"/>
    <m/>
    <m/>
    <m/>
    <m/>
    <m/>
    <m/>
    <m/>
    <m/>
    <m/>
    <m/>
    <m/>
    <m/>
    <m/>
    <x v="2"/>
    <s v="YES"/>
    <s v="NO"/>
    <m/>
    <m/>
    <m/>
    <s v="TBC"/>
    <s v="TBC"/>
    <s v="No"/>
    <s v="TBC"/>
    <s v="No"/>
    <s v="TBC"/>
    <d v="2023-01-01T00:00:00"/>
    <d v="2023-12-31T00:00:00"/>
    <s v="TBC"/>
    <s v="No"/>
    <m/>
    <m/>
    <s v="TBC"/>
    <m/>
    <n v="2023"/>
    <s v="Q4"/>
    <m/>
    <x v="1"/>
  </r>
  <r>
    <s v="AsyncMeansEventsAPI"/>
    <x v="2"/>
    <s v="No"/>
    <s v="Emile Scheilen"/>
    <s v="Adine Wempe - Kalff"/>
    <s v="Adine Wempe - Kalff"/>
    <s v="Gertjan Kruijt"/>
    <s v="Party data"/>
    <s v="Kept in own tribe"/>
    <m/>
    <s v="Installed"/>
    <s v="Operational"/>
    <s v="Production"/>
    <s v="be+nl/Fraud &amp; Cyber Security NL/Prevention/JAWAS"/>
    <s v="YES"/>
    <s v="YES"/>
    <x v="11"/>
    <x v="3"/>
    <s v="NA"/>
    <n v="0"/>
    <s v="AsyncMeansEventsAPI"/>
    <s v="Yes"/>
    <s v="No"/>
    <s v="Emile Scheilen"/>
    <s v="Adine Wempe - Kalff"/>
    <s v="Adine Wempe - Kalff"/>
    <s v="Gertjan Kruijt"/>
    <s v="Party data"/>
    <s v="Kept in own tribe"/>
    <n v="0"/>
    <s v="Installed"/>
    <s v="Operational"/>
    <s v="Production"/>
    <s v="be+nl/Fraud &amp; Cyber Security NL/Prevention/JAWAS"/>
    <x v="11"/>
    <s v="YES"/>
    <s v="YES"/>
    <s v="No"/>
    <s v="NA"/>
    <n v="0"/>
    <s v="TBC"/>
    <s v="TBC"/>
    <s v="No"/>
    <s v="No"/>
    <s v="NA"/>
    <m/>
    <m/>
    <s v="TBC"/>
    <m/>
    <s v="No"/>
    <m/>
    <m/>
    <s v="Y"/>
    <m/>
    <s v="TBC"/>
    <m/>
    <m/>
    <x v="2"/>
  </r>
  <r>
    <s v="audit.log, schedule.log, application log"/>
    <x v="1"/>
    <m/>
    <m/>
    <m/>
    <m/>
    <m/>
    <m/>
    <m/>
    <m/>
    <m/>
    <m/>
    <m/>
    <m/>
    <s v="YES"/>
    <s v="NO"/>
    <x v="6"/>
    <x v="0"/>
    <m/>
    <m/>
    <s v="audit.log, schedule.log, application log"/>
    <m/>
    <m/>
    <m/>
    <m/>
    <m/>
    <m/>
    <m/>
    <m/>
    <m/>
    <m/>
    <m/>
    <m/>
    <m/>
    <x v="6"/>
    <s v="YES"/>
    <s v="NO"/>
    <m/>
    <m/>
    <m/>
    <s v="TBC"/>
    <s v="TBC"/>
    <s v="Yes"/>
    <s v="Yes"/>
    <s v="Yes"/>
    <s v="TBC"/>
    <s v="TBC"/>
    <s v="NA"/>
    <s v="TBC"/>
    <s v="Yes"/>
    <m/>
    <s v="Pass through No Data Stored"/>
    <s v="TBC"/>
    <m/>
    <s v="NA"/>
    <m/>
    <m/>
    <x v="1"/>
  </r>
  <r>
    <s v="BankAccountNumberAPI"/>
    <x v="0"/>
    <m/>
    <s v="Guido Smit"/>
    <s v="Jeroen Losekoot"/>
    <s v="Jeroen Losekoot"/>
    <s v="GJ Reinders"/>
    <m/>
    <m/>
    <m/>
    <s v="Installed"/>
    <s v="Operational"/>
    <s v="Production"/>
    <s v="be+nl/Daily Banking Digital First NL/IL/PS &amp; CA/Nakamoto"/>
    <s v="YES"/>
    <s v="YES"/>
    <x v="6"/>
    <x v="3"/>
    <s v="NA"/>
    <n v="0"/>
    <s v="BankAccountNumberAPI"/>
    <s v="No"/>
    <n v="0"/>
    <s v="Guido Smit"/>
    <s v="Jeroen Losekoot"/>
    <s v="Jeroen Losekoot"/>
    <s v="GJ Reinders"/>
    <d v="1899-12-30T00:00:00"/>
    <n v="0"/>
    <n v="0"/>
    <s v="Installed"/>
    <s v="Operational"/>
    <s v="Production"/>
    <s v="be+nl/Daily Banking Digital First NL/IL/PS &amp; CA/Nakamoto"/>
    <x v="6"/>
    <s v="YES"/>
    <s v="YES"/>
    <s v="No"/>
    <s v="NA"/>
    <n v="0"/>
    <s v="TBC"/>
    <s v="TBC"/>
    <s v="No"/>
    <s v="NA"/>
    <s v="NA"/>
    <s v="TBC"/>
    <s v="TBC"/>
    <s v="TBC"/>
    <s v="TBC"/>
    <s v="No"/>
    <m/>
    <m/>
    <s v="N"/>
    <m/>
    <s v="TBC"/>
    <m/>
    <m/>
    <x v="2"/>
  </r>
  <r>
    <s v="BankContactCloudAPI"/>
    <x v="0"/>
    <s v="No"/>
    <s v="Jan Reuterink"/>
    <s v="Sven Schenkel"/>
    <m/>
    <m/>
    <m/>
    <m/>
    <m/>
    <s v="Installed"/>
    <s v="Operational"/>
    <s v="Production"/>
    <s v="be+nl/Digital Business Banking/CD-NL/Heimdall"/>
    <s v="YES"/>
    <s v="YES"/>
    <x v="7"/>
    <x v="3"/>
    <s v="NA"/>
    <n v="0"/>
    <s v="BankContactCloudAPI"/>
    <s v="No"/>
    <s v="No"/>
    <s v="Jan Reuterink"/>
    <s v="Sven Schenkel"/>
    <n v="0"/>
    <d v="1899-12-30T00:00:00"/>
    <d v="1899-12-30T00:00:00"/>
    <n v="0"/>
    <n v="0"/>
    <s v="Installed"/>
    <s v="Operational"/>
    <s v="Production"/>
    <s v="be+nl/Digital Business Banking/CD-NL/Heimdall"/>
    <x v="7"/>
    <s v="YES"/>
    <s v="YES"/>
    <s v="No"/>
    <s v="NA"/>
    <n v="0"/>
    <s v="TBC"/>
    <s v="TBC"/>
    <s v="No"/>
    <s v="NA"/>
    <s v="NA"/>
    <s v="TBC"/>
    <s v="TBC"/>
    <s v="TBC"/>
    <s v="TBC"/>
    <s v="No"/>
    <m/>
    <m/>
    <s v="N"/>
    <m/>
    <s v="TBC"/>
    <m/>
    <m/>
    <x v="2"/>
  </r>
  <r>
    <s v="BankDataGatewayAPI"/>
    <x v="0"/>
    <s v="No"/>
    <s v="Jan Reuterink"/>
    <s v="Sven Schenkel"/>
    <m/>
    <m/>
    <m/>
    <m/>
    <m/>
    <s v="Installed"/>
    <s v="Operational"/>
    <s v="Production"/>
    <s v="be+nl/Digital Business Banking/CD-NL/GLaDOS"/>
    <s v="YES"/>
    <s v="YES"/>
    <x v="7"/>
    <x v="3"/>
    <s v="No"/>
    <n v="0"/>
    <s v="BankDataGatewayAPI"/>
    <s v="No"/>
    <s v="No"/>
    <s v="Jan Reuterink"/>
    <s v="Sven Schenkel"/>
    <n v="0"/>
    <d v="1899-12-30T00:00:00"/>
    <d v="1899-12-30T00:00:00"/>
    <n v="0"/>
    <n v="0"/>
    <s v="Installed"/>
    <s v="Operational"/>
    <s v="Production"/>
    <s v="be+nl/Digital Business Banking/CD-NL/GLaDOS"/>
    <x v="7"/>
    <s v="YES"/>
    <s v="YES"/>
    <s v="No"/>
    <s v="No"/>
    <n v="0"/>
    <s v="TBC"/>
    <s v="TBC"/>
    <s v="No"/>
    <s v="No"/>
    <s v="No"/>
    <s v="TBC"/>
    <s v="TBC"/>
    <s v="TBC"/>
    <s v="TBC"/>
    <s v="No"/>
    <m/>
    <m/>
    <s v="N"/>
    <m/>
    <s v="TBC"/>
    <m/>
    <m/>
    <x v="2"/>
  </r>
  <r>
    <s v="BART"/>
    <x v="1"/>
    <m/>
    <m/>
    <m/>
    <m/>
    <m/>
    <m/>
    <m/>
    <m/>
    <m/>
    <m/>
    <m/>
    <m/>
    <s v="YES"/>
    <s v="NO"/>
    <x v="2"/>
    <x v="0"/>
    <m/>
    <m/>
    <s v="BART"/>
    <m/>
    <m/>
    <m/>
    <m/>
    <m/>
    <m/>
    <m/>
    <m/>
    <m/>
    <m/>
    <m/>
    <m/>
    <m/>
    <x v="2"/>
    <s v="YES"/>
    <s v="NO"/>
    <m/>
    <m/>
    <m/>
    <s v="TBC"/>
    <s v="TBC"/>
    <s v="Yes"/>
    <s v="TBC"/>
    <s v="NA"/>
    <s v="TBC"/>
    <d v="2023-01-01T00:00:00"/>
    <d v="2023-12-31T00:00:00"/>
    <s v="TBC"/>
    <s v="No"/>
    <s v="Yes, 01/06/2022"/>
    <s v="Not operational - To evaluate with Koos or Theo to if the data is still present or already moved to GRP"/>
    <s v="TBC"/>
    <s v="Y"/>
    <n v="2023"/>
    <s v="Q4"/>
    <m/>
    <x v="1"/>
  </r>
  <r>
    <s v="BASE24"/>
    <x v="2"/>
    <s v="Yes"/>
    <s v="Akram Musa"/>
    <s v="Chris Teerhuis"/>
    <s v="Narjiss Aydoun"/>
    <s v="Eric Wassenaar"/>
    <s v="Transaction data"/>
    <s v="Kept in own tribe"/>
    <m/>
    <s v="Installed"/>
    <s v="Operational"/>
    <s v="Production"/>
    <s v="be+nl/Payments NL/Cards/Base24Auth"/>
    <s v="YES"/>
    <s v="YES"/>
    <x v="9"/>
    <x v="1"/>
    <s v="Yes"/>
    <n v="0"/>
    <s v="BASE24"/>
    <s v="Yes"/>
    <s v="Yes"/>
    <s v="Akram Musa"/>
    <s v="Chris Teerhuis"/>
    <s v="Narjiss Aydoun"/>
    <s v="Eric Wassenaar"/>
    <s v="Transaction data"/>
    <s v="Kept in own tribe"/>
    <n v="0"/>
    <s v="Installed"/>
    <s v="Operational"/>
    <s v="Production"/>
    <s v="be+nl/Payments NL/Cards/Base24Auth"/>
    <x v="9"/>
    <s v="YES"/>
    <s v="YES"/>
    <s v="Yes"/>
    <s v="Yes"/>
    <n v="0"/>
    <s v="TBC"/>
    <s v="TBC"/>
    <s v="Yes"/>
    <s v="Yes"/>
    <s v="Yes"/>
    <s v="TBC"/>
    <d v="2023-01-01T00:00:00"/>
    <d v="2023-03-31T00:00:00"/>
    <s v="TBC"/>
    <s v="Yes"/>
    <m/>
    <s v="7 days online then archived "/>
    <s v="Y"/>
    <m/>
    <n v="2023"/>
    <s v="Q1"/>
    <s v="Y"/>
    <x v="2"/>
  </r>
  <r>
    <s v="BASE24APIGateway"/>
    <x v="0"/>
    <s v="No"/>
    <s v="Akram Musa"/>
    <s v="Chris Teerhuis"/>
    <s v="Narjiss Aydoun"/>
    <s v="Eric Wassenaar"/>
    <s v="Transaction data"/>
    <m/>
    <m/>
    <s v="Installed"/>
    <s v="Operational"/>
    <s v="Production"/>
    <s v="be+nl/Payments NL/Cards/Base24Auth"/>
    <s v="NO"/>
    <s v="YES"/>
    <x v="3"/>
    <x v="0"/>
    <m/>
    <m/>
    <s v="BASE24APIGateway"/>
    <s v="No"/>
    <s v="No"/>
    <s v="Akram Musa"/>
    <s v="Chris Teerhuis"/>
    <s v="Narjiss Aydoun"/>
    <s v="Eric Wassenaar"/>
    <s v="Transaction data"/>
    <n v="0"/>
    <n v="0"/>
    <s v="Installed"/>
    <s v="Operational"/>
    <s v="Production"/>
    <s v="be+nl/Payments NL/Cards/Base24Auth"/>
    <x v="3"/>
    <s v="NO"/>
    <s v="YES"/>
    <m/>
    <m/>
    <m/>
    <m/>
    <m/>
    <m/>
    <m/>
    <m/>
    <m/>
    <m/>
    <m/>
    <m/>
    <m/>
    <m/>
    <m/>
    <m/>
    <m/>
    <m/>
    <m/>
    <m/>
    <x v="0"/>
  </r>
  <r>
    <s v="BASE24MDES"/>
    <x v="0"/>
    <s v="No"/>
    <s v="Akram Musa"/>
    <s v="Chris Teerhuis"/>
    <s v="Narjiss Aydoun"/>
    <s v="Eric Wassenaar"/>
    <s v="Transaction data"/>
    <m/>
    <m/>
    <s v="Installed"/>
    <s v="Operational"/>
    <s v="Production"/>
    <s v="be+nl/Payments NL/Cards/Base24Auth"/>
    <s v="YES"/>
    <s v="YES"/>
    <x v="9"/>
    <x v="3"/>
    <s v="No"/>
    <n v="0"/>
    <s v="BASE24MDES"/>
    <s v="No"/>
    <s v="No"/>
    <s v="Akram Musa"/>
    <s v="Chris Teerhuis"/>
    <s v="Narjiss Aydoun"/>
    <s v="Eric Wassenaar"/>
    <s v="Transaction data"/>
    <n v="0"/>
    <n v="0"/>
    <s v="Installed"/>
    <s v="Operational"/>
    <s v="Production"/>
    <s v="be+nl/Payments NL/Cards/Base24Auth"/>
    <x v="9"/>
    <s v="YES"/>
    <s v="YES"/>
    <s v="No"/>
    <s v="No"/>
    <n v="0"/>
    <s v="TBC"/>
    <s v="TBC"/>
    <s v="No"/>
    <s v="No"/>
    <s v="No"/>
    <s v="TBC"/>
    <s v="TBC"/>
    <s v="TBC"/>
    <s v="TBC"/>
    <s v="No"/>
    <m/>
    <m/>
    <s v="N"/>
    <m/>
    <s v="TBC"/>
    <m/>
    <m/>
    <x v="2"/>
  </r>
  <r>
    <s v="BatchOrdersAPI"/>
    <x v="1"/>
    <m/>
    <m/>
    <m/>
    <m/>
    <m/>
    <m/>
    <m/>
    <m/>
    <m/>
    <m/>
    <m/>
    <m/>
    <s v="YES"/>
    <s v="NO"/>
    <x v="9"/>
    <x v="0"/>
    <m/>
    <m/>
    <s v="BatchOrdersAPI"/>
    <m/>
    <m/>
    <m/>
    <m/>
    <m/>
    <m/>
    <m/>
    <m/>
    <m/>
    <m/>
    <m/>
    <m/>
    <m/>
    <x v="9"/>
    <s v="YES"/>
    <s v="NO"/>
    <m/>
    <m/>
    <m/>
    <s v="TBC"/>
    <s v="TBC"/>
    <s v="No"/>
    <s v="No"/>
    <s v="No"/>
    <s v="TBC"/>
    <s v="TBC"/>
    <s v="TBC"/>
    <s v="TBC"/>
    <s v="No"/>
    <m/>
    <m/>
    <s v="TBC"/>
    <m/>
    <s v="TBC"/>
    <m/>
    <m/>
    <x v="1"/>
  </r>
  <r>
    <s v="BatchUtil"/>
    <x v="2"/>
    <s v="No"/>
    <s v="Emile Scheilen"/>
    <s v="Adine Wempe - Kalff"/>
    <s v="Adine Wempe - Kalff"/>
    <s v="Gertjan Kruijt"/>
    <s v="Party data"/>
    <s v="Kept in own tribe"/>
    <m/>
    <s v="Installed"/>
    <s v="Operational"/>
    <s v="Production"/>
    <s v="be+nl/Fraud &amp; Cyber Security NL/Prevention/JAWAS"/>
    <s v="YES"/>
    <s v="YES"/>
    <x v="11"/>
    <x v="3"/>
    <s v="NA"/>
    <n v="0"/>
    <s v="BatchUtil"/>
    <s v="Yes"/>
    <s v="No"/>
    <s v="Emile Scheilen"/>
    <s v="Adine Wempe - Kalff"/>
    <s v="Adine Wempe - Kalff"/>
    <s v="Gertjan Kruijt"/>
    <s v="Party data"/>
    <s v="Kept in own tribe"/>
    <n v="0"/>
    <s v="Installed"/>
    <s v="Operational"/>
    <s v="Production"/>
    <s v="be+nl/Fraud &amp; Cyber Security NL/Prevention/JAWAS"/>
    <x v="11"/>
    <s v="YES"/>
    <s v="YES"/>
    <s v="No"/>
    <s v="NA"/>
    <n v="0"/>
    <s v="TBC"/>
    <s v="TBC"/>
    <s v="No"/>
    <s v="No"/>
    <s v="NA"/>
    <m/>
    <m/>
    <s v="TBC"/>
    <s v="Local"/>
    <s v="No"/>
    <m/>
    <m/>
    <s v="Y"/>
    <m/>
    <s v="TBC"/>
    <m/>
    <m/>
    <x v="2"/>
  </r>
  <r>
    <s v="Bedrijfskleding"/>
    <x v="1"/>
    <m/>
    <m/>
    <m/>
    <m/>
    <m/>
    <m/>
    <m/>
    <m/>
    <m/>
    <m/>
    <m/>
    <m/>
    <s v="YES"/>
    <s v="NO"/>
    <x v="17"/>
    <x v="0"/>
    <m/>
    <m/>
    <s v="Bedrijfskleding"/>
    <m/>
    <m/>
    <m/>
    <m/>
    <m/>
    <m/>
    <m/>
    <m/>
    <m/>
    <m/>
    <m/>
    <m/>
    <m/>
    <x v="17"/>
    <s v="YES"/>
    <s v="NO"/>
    <m/>
    <m/>
    <m/>
    <s v="Yes"/>
    <s v="No"/>
    <s v="Yes"/>
    <s v="Yes"/>
    <s v="Yes"/>
    <s v="NA"/>
    <s v="NA"/>
    <s v="NA"/>
    <s v="External"/>
    <s v="Yes"/>
    <m/>
    <m/>
    <s v="TBC"/>
    <m/>
    <s v="NA"/>
    <m/>
    <m/>
    <x v="1"/>
  </r>
  <r>
    <s v="BeneficiaryManagementAPI"/>
    <x v="0"/>
    <m/>
    <s v="Marcin Krzysztof Pakulnicki"/>
    <s v="Tommy van de Zande"/>
    <m/>
    <m/>
    <m/>
    <m/>
    <m/>
    <s v="Installed"/>
    <s v="Operational"/>
    <s v="Production"/>
    <s v="be+nl/Omnichannel/Mobiel Bankieren"/>
    <s v="YES"/>
    <s v="YES"/>
    <x v="8"/>
    <x v="1"/>
    <s v="Yes"/>
    <n v="0"/>
    <s v="BeneficiaryManagementAPI"/>
    <s v="No"/>
    <n v="0"/>
    <s v="Marcin Krzysztof Pakulnicki"/>
    <s v="Tommy van de Zande"/>
    <n v="0"/>
    <d v="1899-12-30T00:00:00"/>
    <d v="1899-12-30T00:00:00"/>
    <n v="0"/>
    <n v="0"/>
    <s v="Installed"/>
    <s v="Operational"/>
    <s v="Production"/>
    <s v="be+nl/Omnichannel/Mobiel Bankieren"/>
    <x v="8"/>
    <s v="YES"/>
    <s v="YES"/>
    <s v="Yes"/>
    <s v="Yes"/>
    <n v="0"/>
    <s v="Yes"/>
    <s v="No"/>
    <s v="Yes"/>
    <s v="Yes"/>
    <s v="Yes"/>
    <m/>
    <m/>
    <s v="NA"/>
    <m/>
    <s v="Yes"/>
    <m/>
    <m/>
    <s v="N"/>
    <m/>
    <s v="NA"/>
    <m/>
    <m/>
    <x v="2"/>
  </r>
  <r>
    <s v="Betaalverzoek"/>
    <x v="2"/>
    <s v="No"/>
    <s v="Rik-Jan van Bree"/>
    <s v="José van der Voorn"/>
    <s v="Narjiss Aydoun"/>
    <s v="José van der Voorn"/>
    <s v="Product data"/>
    <s v="Kept in own tribe"/>
    <m/>
    <s v="Installed"/>
    <s v="Operational"/>
    <s v="Production"/>
    <s v="be+nl/Payments NL/Products/Betaalverzoek"/>
    <s v="YES"/>
    <s v="YES"/>
    <x v="9"/>
    <x v="1"/>
    <s v="TBC"/>
    <n v="0"/>
    <s v="Betaalverzoek"/>
    <s v="Yes"/>
    <s v="No"/>
    <s v="Rik-Jan van Bree"/>
    <s v="José van der Voorn"/>
    <s v="Narjiss Aydoun"/>
    <s v="José van der Voorn"/>
    <s v="Product data"/>
    <s v="Kept in own tribe"/>
    <n v="0"/>
    <s v="Installed"/>
    <s v="Operational"/>
    <s v="Production"/>
    <s v="be+nl/Payments NL/Products/Betaalverzoek"/>
    <x v="9"/>
    <s v="YES"/>
    <s v="YES"/>
    <s v="Yes"/>
    <s v="TBC"/>
    <n v="0"/>
    <s v="TBC"/>
    <s v="TBC"/>
    <s v="Yes"/>
    <s v="NA"/>
    <s v="Yes"/>
    <s v="TBC"/>
    <d v="2023-01-01T00:00:00"/>
    <d v="2023-03-31T00:00:00"/>
    <s v="TBC"/>
    <s v="Yes"/>
    <m/>
    <s v="To implementated"/>
    <s v="Y"/>
    <m/>
    <n v="2023"/>
    <s v="Q1"/>
    <s v="Y"/>
    <x v="2"/>
  </r>
  <r>
    <s v="bevestigings- en afwijsbrieven die naar de klant gestuurd worden voor opheffings verzoeken"/>
    <x v="1"/>
    <m/>
    <m/>
    <m/>
    <m/>
    <m/>
    <m/>
    <m/>
    <m/>
    <m/>
    <m/>
    <m/>
    <m/>
    <s v="YES"/>
    <s v="NO"/>
    <x v="6"/>
    <x v="0"/>
    <m/>
    <m/>
    <s v="bevestigings- en afwijsbrieven die naar de klant gestuurd worden voor opheffings verzoeken"/>
    <m/>
    <m/>
    <m/>
    <m/>
    <m/>
    <m/>
    <m/>
    <m/>
    <m/>
    <m/>
    <m/>
    <m/>
    <m/>
    <x v="6"/>
    <s v="YES"/>
    <s v="NO"/>
    <m/>
    <m/>
    <m/>
    <s v="TBC"/>
    <s v="TBC"/>
    <s v="TBC"/>
    <s v="NA"/>
    <s v="NA"/>
    <s v="TBC"/>
    <s v="TBC"/>
    <s v="TBC"/>
    <s v="TBC"/>
    <s v="No"/>
    <m/>
    <m/>
    <s v="TBC"/>
    <m/>
    <s v="TBC"/>
    <m/>
    <m/>
    <x v="1"/>
  </r>
  <r>
    <s v="Bike Sharing"/>
    <x v="2"/>
    <s v="No"/>
    <s v="Ben Jansen"/>
    <s v="Giuseppe Pasanisi"/>
    <s v="Giuseppe Pasanisi"/>
    <s v="NA"/>
    <s v="Operational System Process Organisational data"/>
    <s v="Kept in own tribe"/>
    <m/>
    <s v="Installed"/>
    <s v="Operational"/>
    <s v="Production"/>
    <s v="be+nl/Facilitymgt NL/CREFS NL Business IT"/>
    <s v="YES"/>
    <s v="YES"/>
    <x v="1"/>
    <x v="3"/>
    <s v="NA"/>
    <n v="0"/>
    <s v="Bike Sharing"/>
    <s v="Yes"/>
    <s v="No"/>
    <s v="Ben Jansen"/>
    <s v="Giuseppe Pasanisi"/>
    <s v="Giuseppe Pasanisi"/>
    <s v="NA"/>
    <s v="Operational System Process Organisational data"/>
    <s v="Kept in own tribe"/>
    <n v="0"/>
    <s v="Installed"/>
    <s v="Operational"/>
    <s v="Production"/>
    <s v="be+nl/Facilitymgt NL/CREFS NL Business IT"/>
    <x v="1"/>
    <s v="YES"/>
    <s v="YES"/>
    <s v="No"/>
    <s v="NA"/>
    <n v="0"/>
    <s v="TBC"/>
    <s v="TBC"/>
    <s v="No"/>
    <s v="TBC"/>
    <s v="NA"/>
    <s v="TBC"/>
    <s v="NA"/>
    <s v="NA"/>
    <s v="TBC"/>
    <s v="No"/>
    <m/>
    <m/>
    <s v="Y"/>
    <m/>
    <s v="NA"/>
    <m/>
    <m/>
    <x v="2"/>
  </r>
  <r>
    <s v="Billing_Complex"/>
    <x v="2"/>
    <s v="No"/>
    <s v="Martijn Boshuisen"/>
    <s v="Jeroen Losekoot"/>
    <s v="Jeroen Losekoot"/>
    <s v="GJ Reinders"/>
    <s v="Pricing data"/>
    <s v="Exchanged across domains"/>
    <m/>
    <s v="Installed"/>
    <s v="Operational"/>
    <s v="Production"/>
    <s v="be+nl/Daily Banking Digital First NL/IL/Billing/Billing NL Casino Royale"/>
    <s v="NO"/>
    <s v="YES"/>
    <x v="4"/>
    <x v="0"/>
    <m/>
    <m/>
    <s v="Billing_Complex"/>
    <s v="Yes"/>
    <s v="No"/>
    <s v="Martijn Boshuisen"/>
    <s v="Jeroen Losekoot"/>
    <s v="Jeroen Losekoot"/>
    <s v="GJ Reinders"/>
    <s v="Pricing data"/>
    <s v="Exchanged across domains"/>
    <n v="0"/>
    <s v="Installed"/>
    <s v="Operational"/>
    <s v="Production"/>
    <s v="be+nl/Daily Banking Digital First NL/IL/Billing/Billing NL Casino Royale"/>
    <x v="4"/>
    <s v="NO"/>
    <s v="YES"/>
    <m/>
    <m/>
    <m/>
    <m/>
    <m/>
    <m/>
    <m/>
    <m/>
    <m/>
    <m/>
    <m/>
    <m/>
    <m/>
    <m/>
    <m/>
    <m/>
    <m/>
    <m/>
    <m/>
    <m/>
    <x v="0"/>
  </r>
  <r>
    <s v="BillingPortal"/>
    <x v="0"/>
    <s v="No"/>
    <s v="Martijn Boshuisen"/>
    <s v="Martijn Greuter"/>
    <s v="Narjiss Aydoun"/>
    <s v="Martijn Greuter"/>
    <s v="Transaction data"/>
    <m/>
    <m/>
    <s v="Installed"/>
    <s v="Operational"/>
    <s v="Production"/>
    <s v="be+nl/Daily Banking Digital First NL/IL/Billing/Ilios"/>
    <s v="YES"/>
    <s v="YES"/>
    <x v="9"/>
    <x v="1"/>
    <s v="Yes"/>
    <n v="0"/>
    <s v="BillingPortal"/>
    <s v="No"/>
    <s v="No"/>
    <s v="Martijn Boshuisen"/>
    <s v="Martijn Greuter"/>
    <s v="Narjiss Aydoun"/>
    <s v="Martijn Greuter"/>
    <s v="Transaction data"/>
    <n v="0"/>
    <n v="0"/>
    <s v="Installed"/>
    <s v="Operational"/>
    <s v="Production"/>
    <s v="be+nl/Daily Banking Digital First NL/IL/Billing/Ilios"/>
    <x v="9"/>
    <s v="YES"/>
    <s v="YES"/>
    <s v="Yes"/>
    <s v="Yes"/>
    <n v="0"/>
    <s v="TBC"/>
    <s v="TBC"/>
    <s v="Yes"/>
    <s v="Yes"/>
    <s v="Yes"/>
    <s v="TBC"/>
    <d v="2023-01-01T00:00:00"/>
    <d v="2023-03-31T00:00:00"/>
    <s v="TBC"/>
    <s v="Yes"/>
    <m/>
    <m/>
    <s v="N"/>
    <m/>
    <n v="2023"/>
    <s v="Q1"/>
    <s v="Y"/>
    <x v="2"/>
  </r>
  <r>
    <s v="BK FIATSRV-AP-00284-001"/>
    <x v="1"/>
    <m/>
    <m/>
    <m/>
    <m/>
    <m/>
    <m/>
    <m/>
    <m/>
    <m/>
    <m/>
    <m/>
    <m/>
    <s v="YES"/>
    <s v="NO"/>
    <x v="9"/>
    <x v="0"/>
    <m/>
    <m/>
    <s v="BK FIATSRV-AP-00284-001"/>
    <m/>
    <m/>
    <m/>
    <m/>
    <m/>
    <m/>
    <m/>
    <m/>
    <m/>
    <m/>
    <m/>
    <m/>
    <m/>
    <x v="9"/>
    <s v="YES"/>
    <s v="NO"/>
    <m/>
    <m/>
    <m/>
    <s v="TBC"/>
    <s v="TBC"/>
    <s v="Yes"/>
    <s v="Yes"/>
    <s v="Yes"/>
    <s v="TBC"/>
    <d v="2023-01-01T00:00:00"/>
    <d v="2023-03-31T00:00:00"/>
    <s v="TBC"/>
    <s v="Yes"/>
    <s v="Already Decommissioned"/>
    <m/>
    <s v="TBC"/>
    <s v="Y"/>
    <n v="2023"/>
    <s v="Q1"/>
    <s v="Y"/>
    <x v="1"/>
  </r>
  <r>
    <s v="Blend"/>
    <x v="2"/>
    <s v="Yes"/>
    <s v="Sandra Nieuwenhuis"/>
    <s v="Serkan Turhal"/>
    <s v="Serkan Turhal"/>
    <s v="Berber Visser and Marlene Metkemeijer"/>
    <s v="Agreement data"/>
    <s v="Kept in own tribe"/>
    <m/>
    <s v="Installed"/>
    <s v="Operational"/>
    <s v="Production"/>
    <s v="be+nl/Business lending/Workflow"/>
    <s v="YES"/>
    <s v="YES"/>
    <x v="18"/>
    <x v="1"/>
    <s v="Yes"/>
    <n v="0"/>
    <s v="Blend"/>
    <s v="Yes"/>
    <s v="Yes"/>
    <s v="Sandra Nieuwenhuis"/>
    <s v="Serkan Turhal"/>
    <s v="Serkan Turhal"/>
    <s v="Berber Visser and Marlene Metkemeijer"/>
    <s v="Agreement data"/>
    <s v="Kept in own tribe"/>
    <n v="0"/>
    <s v="Installed"/>
    <s v="Operational"/>
    <s v="Production"/>
    <s v="be+nl/Business lending/Workflow"/>
    <x v="18"/>
    <s v="YES"/>
    <s v="YES"/>
    <s v="Yes"/>
    <s v="Yes"/>
    <n v="0"/>
    <s v="TBC"/>
    <s v="TBC"/>
    <s v="Yes"/>
    <s v="TBC"/>
    <s v="Yes"/>
    <s v="TBC"/>
    <d v="2023-01-01T00:00:00"/>
    <d v="2023-09-30T00:00:00"/>
    <s v="TBC"/>
    <s v="Yes"/>
    <m/>
    <s v="Not"/>
    <s v="Y"/>
    <m/>
    <n v="2023"/>
    <s v="Q3"/>
    <s v="Y"/>
    <x v="2"/>
  </r>
  <r>
    <s v="BlockadeSystem"/>
    <x v="2"/>
    <s v="No"/>
    <s v="Guido Smit"/>
    <s v="Jeroen Losekoot"/>
    <s v="Jeroen Losekoot"/>
    <s v="GJ Reinders"/>
    <s v="Agreement data"/>
    <s v="Kept in own tribe"/>
    <s v="Will be replaced by Profile in the future."/>
    <s v="Installed"/>
    <s v="Operational"/>
    <s v="Production"/>
    <s v="be+nl/Daily Banking Digital First NL/Platform &amp; Enablers/Hopps"/>
    <s v="NO"/>
    <s v="YES"/>
    <x v="4"/>
    <x v="1"/>
    <s v="N/A"/>
    <m/>
    <s v="BlockadeSystem"/>
    <s v="Yes"/>
    <s v="No"/>
    <s v="Guido Smit"/>
    <s v="Jeroen Losekoot"/>
    <s v="Jeroen Losekoot"/>
    <s v="GJ Reinders"/>
    <s v="Agreement data"/>
    <s v="Kept in own tribe"/>
    <s v="Will be replaced by Profile in the future."/>
    <s v="Installed"/>
    <s v="Operational"/>
    <s v="Production"/>
    <s v="be+nl/Daily Banking Digital First NL/Platform &amp; Enablers/Hopps"/>
    <x v="4"/>
    <s v="NO"/>
    <s v="YES"/>
    <s v="Yes"/>
    <s v="N/A"/>
    <m/>
    <m/>
    <m/>
    <m/>
    <m/>
    <m/>
    <m/>
    <m/>
    <m/>
    <m/>
    <m/>
    <m/>
    <m/>
    <m/>
    <m/>
    <m/>
    <m/>
    <m/>
    <x v="0"/>
  </r>
  <r>
    <s v="Blokkadesysteem"/>
    <x v="1"/>
    <m/>
    <m/>
    <m/>
    <m/>
    <m/>
    <m/>
    <m/>
    <m/>
    <m/>
    <m/>
    <m/>
    <m/>
    <s v="YES"/>
    <s v="NO"/>
    <x v="9"/>
    <x v="0"/>
    <m/>
    <m/>
    <s v="Blokkadesysteem"/>
    <m/>
    <m/>
    <m/>
    <m/>
    <m/>
    <m/>
    <m/>
    <m/>
    <m/>
    <m/>
    <m/>
    <m/>
    <m/>
    <x v="9"/>
    <s v="YES"/>
    <s v="NO"/>
    <m/>
    <m/>
    <m/>
    <s v="TBC"/>
    <s v="TBC"/>
    <s v="Yes"/>
    <s v="No"/>
    <s v="No"/>
    <s v="TBC"/>
    <d v="2023-01-01T00:00:00"/>
    <d v="2023-03-31T00:00:00"/>
    <s v="TBC"/>
    <s v="Yes"/>
    <m/>
    <m/>
    <s v="TBC"/>
    <m/>
    <n v="2023"/>
    <s v="Q1"/>
    <s v="Y"/>
    <x v="1"/>
  </r>
  <r>
    <s v="Bond_Regulation"/>
    <x v="0"/>
    <s v="No"/>
    <s v="Pieter van Valenberg"/>
    <s v="Nick van Boven"/>
    <m/>
    <m/>
    <s v="Product data"/>
    <s v="Kept in own tribe"/>
    <m/>
    <s v="Installed"/>
    <s v="Operational"/>
    <s v="Production"/>
    <s v="be+nl/Investments/Operational Journeys &amp; Ordering/EP Transaction Management"/>
    <s v="NO"/>
    <s v="YES"/>
    <x v="15"/>
    <x v="0"/>
    <m/>
    <m/>
    <s v="Bond_Regulation"/>
    <s v="No"/>
    <s v="No"/>
    <s v="Pieter van Valenberg"/>
    <s v="Nick van Boven"/>
    <n v="0"/>
    <d v="1899-12-30T00:00:00"/>
    <s v="Product data"/>
    <s v="Kept in own tribe"/>
    <n v="0"/>
    <s v="Installed"/>
    <s v="Operational"/>
    <s v="Production"/>
    <s v="be+nl/Investments/Operational Journeys &amp; Ordering/EP Transaction Management"/>
    <x v="15"/>
    <s v="NO"/>
    <s v="YES"/>
    <m/>
    <m/>
    <m/>
    <m/>
    <m/>
    <m/>
    <m/>
    <m/>
    <m/>
    <m/>
    <m/>
    <m/>
    <m/>
    <m/>
    <m/>
    <m/>
    <m/>
    <m/>
    <m/>
    <m/>
    <x v="0"/>
  </r>
  <r>
    <s v="Bonus_Hedge"/>
    <x v="0"/>
    <m/>
    <s v="Wouter Kallenberg"/>
    <s v="Annemieke Tromp"/>
    <m/>
    <m/>
    <m/>
    <m/>
    <s v="Obsolete and to removed in CMDB"/>
    <s v="Installed"/>
    <s v="Operational"/>
    <s v="Production"/>
    <s v="be+nl/CRO NL/MRM/Office Tooling"/>
    <s v="NO"/>
    <s v="YES"/>
    <x v="19"/>
    <x v="0"/>
    <m/>
    <m/>
    <s v="Bonus_Hedge"/>
    <s v="No"/>
    <n v="0"/>
    <s v="Wouter Kallenberg"/>
    <s v="Annemieke Tromp"/>
    <n v="0"/>
    <d v="1899-12-30T00:00:00"/>
    <d v="1899-12-30T00:00:00"/>
    <n v="0"/>
    <s v="Obsolete and to removed in CMDB"/>
    <s v="Installed"/>
    <s v="Operational"/>
    <s v="Production"/>
    <s v="be+nl/CRO NL/MRM/Office Tooling"/>
    <x v="19"/>
    <s v="NO"/>
    <s v="YES"/>
    <m/>
    <m/>
    <m/>
    <m/>
    <m/>
    <m/>
    <m/>
    <m/>
    <m/>
    <m/>
    <m/>
    <m/>
    <m/>
    <m/>
    <m/>
    <m/>
    <m/>
    <m/>
    <m/>
    <m/>
    <x v="0"/>
  </r>
  <r>
    <s v="BrowserStack"/>
    <x v="0"/>
    <m/>
    <s v="Steven Frieswijk"/>
    <s v="Tommy van de Zande"/>
    <m/>
    <m/>
    <m/>
    <m/>
    <m/>
    <s v="Installed"/>
    <s v="Operational"/>
    <s v="Production"/>
    <s v="be+nl/Digital &amp; Customer Interaction/DiPr P&amp;C/Platinum"/>
    <s v="YES"/>
    <s v="YES"/>
    <x v="8"/>
    <x v="3"/>
    <s v="NA"/>
    <n v="0"/>
    <s v="BrowserStack"/>
    <s v="No"/>
    <n v="0"/>
    <s v="Steven Frieswijk"/>
    <s v="Tommy van de Zande"/>
    <n v="0"/>
    <d v="1899-12-30T00:00:00"/>
    <d v="1899-12-30T00:00:00"/>
    <n v="0"/>
    <n v="0"/>
    <s v="Installed"/>
    <s v="Operational"/>
    <s v="Production"/>
    <s v="be+nl/Digital &amp; Customer Interaction/DiPr P&amp;C/Platinum"/>
    <x v="8"/>
    <s v="YES"/>
    <s v="YES"/>
    <s v="No"/>
    <s v="NA"/>
    <n v="0"/>
    <s v="No"/>
    <s v="No"/>
    <s v="No"/>
    <s v="NA"/>
    <s v="NA"/>
    <m/>
    <m/>
    <s v="NA"/>
    <m/>
    <s v="No"/>
    <m/>
    <m/>
    <s v="N"/>
    <m/>
    <s v="NA"/>
    <m/>
    <m/>
    <x v="2"/>
  </r>
  <r>
    <s v="BT_DP_GrFact_Bk_1019"/>
    <x v="0"/>
    <s v="No"/>
    <s v="Emiel Borgh"/>
    <s v="Rick de Boer"/>
    <m/>
    <m/>
    <s v="Data derived by Finance"/>
    <s v="Exchanged across domains"/>
    <m/>
    <s v="Installed"/>
    <s v="Operational"/>
    <s v="Production"/>
    <s v="be+nl/Finance NL/Office Tooling"/>
    <s v="NO"/>
    <s v="YES"/>
    <x v="12"/>
    <x v="0"/>
    <m/>
    <m/>
    <s v="BT_DP_GrFact_Bk_1019"/>
    <s v="No"/>
    <s v="No"/>
    <s v="Emiel Borgh"/>
    <s v="Rick de Boer"/>
    <n v="0"/>
    <d v="1899-12-30T00:00:00"/>
    <s v="Data derived by Finance"/>
    <s v="Exchanged across domains"/>
    <n v="0"/>
    <s v="Installed"/>
    <s v="Operational"/>
    <s v="Production"/>
    <s v="be+nl/Finance NL/Office Tooling"/>
    <x v="12"/>
    <s v="NO"/>
    <s v="YES"/>
    <m/>
    <m/>
    <m/>
    <m/>
    <m/>
    <m/>
    <m/>
    <m/>
    <m/>
    <m/>
    <m/>
    <m/>
    <m/>
    <m/>
    <m/>
    <m/>
    <m/>
    <m/>
    <m/>
    <m/>
    <x v="0"/>
  </r>
  <r>
    <s v="BT_DP_GrFact_Bk_1028"/>
    <x v="0"/>
    <s v="No"/>
    <s v="Georgian Bacain"/>
    <s v="Stefan Schoemaker"/>
    <m/>
    <m/>
    <s v="Data derived by Finance"/>
    <s v="Exchanged across domains"/>
    <s v="Debit Card and Debit Card LifeCycle information"/>
    <s v="Installed"/>
    <s v="Operational"/>
    <s v="Production"/>
    <s v="be+nl/Finance NL/Office Tooling"/>
    <s v="NO"/>
    <s v="YES"/>
    <x v="12"/>
    <x v="0"/>
    <m/>
    <m/>
    <s v="BT_DP_GrFact_Bk_1028"/>
    <s v="No"/>
    <s v="No"/>
    <s v="Georgian Bacain"/>
    <s v="Stefan Schoemaker"/>
    <n v="0"/>
    <d v="1899-12-30T00:00:00"/>
    <s v="Data derived by Finance"/>
    <s v="Exchanged across domains"/>
    <s v="Debit Card and Debit Card LifeCycle information"/>
    <s v="Installed"/>
    <s v="Operational"/>
    <s v="Production"/>
    <s v="be+nl/Finance NL/Office Tooling"/>
    <x v="12"/>
    <s v="NO"/>
    <s v="YES"/>
    <m/>
    <m/>
    <m/>
    <m/>
    <m/>
    <m/>
    <m/>
    <m/>
    <m/>
    <m/>
    <m/>
    <m/>
    <m/>
    <m/>
    <m/>
    <m/>
    <m/>
    <m/>
    <m/>
    <m/>
    <x v="0"/>
  </r>
  <r>
    <s v="BT_DP_GrFact_Bk_1228"/>
    <x v="0"/>
    <s v="No"/>
    <s v="Emiel Borgh"/>
    <s v="Rick de Boer"/>
    <m/>
    <m/>
    <s v="Data derived by Finance"/>
    <s v="Exchanged across domains"/>
    <m/>
    <s v="Installed"/>
    <s v="Operational"/>
    <s v="Production"/>
    <s v="be+nl/Finance NL/Office Tooling"/>
    <s v="NO"/>
    <s v="YES"/>
    <x v="12"/>
    <x v="0"/>
    <m/>
    <m/>
    <s v="BT_DP_GrFact_Bk_1228"/>
    <s v="No"/>
    <s v="No"/>
    <s v="Emiel Borgh"/>
    <s v="Rick de Boer"/>
    <n v="0"/>
    <d v="1899-12-30T00:00:00"/>
    <s v="Data derived by Finance"/>
    <s v="Exchanged across domains"/>
    <n v="0"/>
    <s v="Installed"/>
    <s v="Operational"/>
    <s v="Production"/>
    <s v="be+nl/Finance NL/Office Tooling"/>
    <x v="12"/>
    <s v="NO"/>
    <s v="YES"/>
    <m/>
    <m/>
    <m/>
    <m/>
    <m/>
    <m/>
    <m/>
    <m/>
    <m/>
    <m/>
    <m/>
    <m/>
    <m/>
    <m/>
    <m/>
    <m/>
    <m/>
    <m/>
    <m/>
    <m/>
    <x v="0"/>
  </r>
  <r>
    <s v="BT_DP_GrFact_Bk_1234"/>
    <x v="0"/>
    <s v="No"/>
    <s v="Georgian Bacain"/>
    <s v="Stefan Schoemaker"/>
    <m/>
    <m/>
    <s v="Data derived by Finance"/>
    <s v="Exchanged across domains"/>
    <m/>
    <s v="Installed"/>
    <s v="Operational"/>
    <s v="Production"/>
    <s v="be+nl/Finance NL/Office Tooling"/>
    <s v="NO"/>
    <s v="YES"/>
    <x v="12"/>
    <x v="0"/>
    <m/>
    <m/>
    <s v="BT_DP_GrFact_Bk_1234"/>
    <s v="No"/>
    <s v="No"/>
    <s v="Georgian Bacain"/>
    <s v="Stefan Schoemaker"/>
    <n v="0"/>
    <d v="1899-12-30T00:00:00"/>
    <s v="Data derived by Finance"/>
    <s v="Exchanged across domains"/>
    <n v="0"/>
    <s v="Installed"/>
    <s v="Operational"/>
    <s v="Production"/>
    <s v="be+nl/Finance NL/Office Tooling"/>
    <x v="12"/>
    <s v="NO"/>
    <s v="YES"/>
    <m/>
    <m/>
    <m/>
    <m/>
    <m/>
    <m/>
    <m/>
    <m/>
    <m/>
    <m/>
    <m/>
    <m/>
    <m/>
    <m/>
    <m/>
    <m/>
    <m/>
    <m/>
    <m/>
    <m/>
    <x v="0"/>
  </r>
  <r>
    <s v="BT_DP_GrFact_Bk_1675"/>
    <x v="0"/>
    <m/>
    <s v="Peter Petersen"/>
    <s v="Pieter van der Aar"/>
    <m/>
    <m/>
    <m/>
    <m/>
    <m/>
    <s v="Installed"/>
    <s v="Operational"/>
    <s v="Production"/>
    <s v="be+nl/Finance NL/Office Tooling"/>
    <s v="NO"/>
    <s v="YES"/>
    <x v="12"/>
    <x v="0"/>
    <m/>
    <m/>
    <s v="BT_DP_GrFact_Bk_1675"/>
    <s v="No"/>
    <n v="0"/>
    <s v="Peter Petersen"/>
    <s v="Pieter van der Aar"/>
    <n v="0"/>
    <d v="1899-12-30T00:00:00"/>
    <d v="1899-12-30T00:00:00"/>
    <n v="0"/>
    <n v="0"/>
    <s v="Installed"/>
    <s v="Operational"/>
    <s v="Production"/>
    <s v="be+nl/Finance NL/Office Tooling"/>
    <x v="12"/>
    <s v="NO"/>
    <s v="YES"/>
    <m/>
    <m/>
    <m/>
    <m/>
    <m/>
    <m/>
    <m/>
    <m/>
    <m/>
    <m/>
    <m/>
    <m/>
    <m/>
    <m/>
    <m/>
    <m/>
    <m/>
    <m/>
    <m/>
    <m/>
    <x v="0"/>
  </r>
  <r>
    <s v="btAboInlezen"/>
    <x v="0"/>
    <s v="No"/>
    <s v="Jan Reuterink"/>
    <s v="Sven Schenkel"/>
    <m/>
    <m/>
    <m/>
    <m/>
    <m/>
    <s v="Installed"/>
    <s v="Operational"/>
    <s v="Production"/>
    <s v="be+nl/Digital Business Banking/CD-NL/Houdini"/>
    <s v="YES"/>
    <s v="YES"/>
    <x v="7"/>
    <x v="3"/>
    <s v="NA"/>
    <n v="0"/>
    <s v="btAboInlezen"/>
    <s v="No"/>
    <s v="No"/>
    <s v="Jan Reuterink"/>
    <s v="Sven Schenkel"/>
    <n v="0"/>
    <d v="1899-12-30T00:00:00"/>
    <d v="1899-12-30T00:00:00"/>
    <n v="0"/>
    <n v="0"/>
    <s v="Installed"/>
    <s v="Operational"/>
    <s v="Production"/>
    <s v="be+nl/Digital Business Banking/CD-NL/Houdini"/>
    <x v="7"/>
    <s v="YES"/>
    <s v="YES"/>
    <s v="No"/>
    <s v="NA"/>
    <n v="0"/>
    <s v="TBC"/>
    <s v="TBC"/>
    <s v="No"/>
    <s v="NA"/>
    <s v="NA"/>
    <s v="TBC"/>
    <s v="TBC"/>
    <s v="TBC"/>
    <s v="TBC"/>
    <s v="No"/>
    <m/>
    <m/>
    <s v="N"/>
    <m/>
    <s v="TBC"/>
    <m/>
    <m/>
    <x v="2"/>
  </r>
  <r>
    <s v="btAboVerwerken"/>
    <x v="0"/>
    <s v="No"/>
    <s v="Jan Reuterink"/>
    <s v="Sven Schenkel"/>
    <m/>
    <m/>
    <m/>
    <m/>
    <m/>
    <s v="Installed"/>
    <s v="Operational"/>
    <s v="Production"/>
    <s v="be+nl/Digital Business Banking/CD-NL/Houdini"/>
    <s v="YES"/>
    <s v="YES"/>
    <x v="7"/>
    <x v="3"/>
    <s v="NA"/>
    <n v="0"/>
    <s v="btAboVerwerken"/>
    <s v="No"/>
    <s v="No"/>
    <s v="Jan Reuterink"/>
    <s v="Sven Schenkel"/>
    <n v="0"/>
    <d v="1899-12-30T00:00:00"/>
    <d v="1899-12-30T00:00:00"/>
    <n v="0"/>
    <n v="0"/>
    <s v="Installed"/>
    <s v="Operational"/>
    <s v="Production"/>
    <s v="be+nl/Digital Business Banking/CD-NL/Houdini"/>
    <x v="7"/>
    <s v="YES"/>
    <s v="YES"/>
    <s v="No"/>
    <s v="NA"/>
    <n v="0"/>
    <s v="TBC"/>
    <s v="TBC"/>
    <s v="No"/>
    <s v="NA"/>
    <s v="NA"/>
    <s v="TBC"/>
    <s v="TBC"/>
    <s v="TBC"/>
    <s v="TBC"/>
    <s v="No"/>
    <m/>
    <m/>
    <s v="N"/>
    <m/>
    <s v="TBC"/>
    <m/>
    <m/>
    <x v="2"/>
  </r>
  <r>
    <s v="btBatchMonitor"/>
    <x v="1"/>
    <m/>
    <m/>
    <m/>
    <m/>
    <m/>
    <m/>
    <m/>
    <m/>
    <m/>
    <m/>
    <m/>
    <m/>
    <s v="YES"/>
    <s v="NO"/>
    <x v="11"/>
    <x v="0"/>
    <m/>
    <m/>
    <s v="btBatchMonitor"/>
    <m/>
    <m/>
    <m/>
    <m/>
    <m/>
    <m/>
    <m/>
    <m/>
    <m/>
    <m/>
    <m/>
    <m/>
    <m/>
    <x v="11"/>
    <s v="YES"/>
    <s v="NO"/>
    <m/>
    <m/>
    <m/>
    <s v="TBC"/>
    <s v="TBC"/>
    <s v="No"/>
    <s v="No"/>
    <s v="No"/>
    <m/>
    <m/>
    <s v="NA"/>
    <s v="TBC"/>
    <s v="No"/>
    <s v="Already decommed"/>
    <s v="N/A RRP2022"/>
    <s v="TBC"/>
    <m/>
    <s v="NA"/>
    <m/>
    <m/>
    <x v="1"/>
  </r>
  <r>
    <s v="btBlockPaymentAgreementByMail"/>
    <x v="2"/>
    <s v="No"/>
    <s v="Emile Scheilen"/>
    <s v="Adine Wempe - Kalff"/>
    <s v="Adine Wempe - Kalff"/>
    <s v="Gertjan Kruijt"/>
    <s v="Party data"/>
    <s v="Kept in own tribe"/>
    <m/>
    <s v="Installed"/>
    <s v="Operational"/>
    <s v="Production"/>
    <s v="be+nl/Fraud &amp; Cyber Security NL/Prevention/JAWAS"/>
    <s v="YES"/>
    <s v="YES"/>
    <x v="11"/>
    <x v="1"/>
    <s v="Yes"/>
    <n v="0"/>
    <s v="btBlockPaymentAgreementByMail"/>
    <s v="Yes"/>
    <s v="No"/>
    <s v="Emile Scheilen"/>
    <s v="Adine Wempe - Kalff"/>
    <s v="Adine Wempe - Kalff"/>
    <s v="Gertjan Kruijt"/>
    <s v="Party data"/>
    <s v="Kept in own tribe"/>
    <n v="0"/>
    <s v="Installed"/>
    <s v="Operational"/>
    <s v="Production"/>
    <s v="be+nl/Fraud &amp; Cyber Security NL/Prevention/JAWAS"/>
    <x v="11"/>
    <s v="YES"/>
    <s v="YES"/>
    <s v="Yes"/>
    <s v="Yes"/>
    <n v="0"/>
    <s v="TBC"/>
    <s v="TBC"/>
    <s v="Yes"/>
    <s v="Yes"/>
    <s v="Yes"/>
    <m/>
    <m/>
    <d v="2020-05-31T00:00:00"/>
    <s v="Local"/>
    <s v="Yes"/>
    <m/>
    <m/>
    <s v="Y"/>
    <m/>
    <n v="2020"/>
    <m/>
    <m/>
    <x v="2"/>
  </r>
  <r>
    <s v="btCAARGBSynchronisatie "/>
    <x v="1"/>
    <m/>
    <m/>
    <m/>
    <m/>
    <m/>
    <m/>
    <m/>
    <m/>
    <m/>
    <m/>
    <m/>
    <m/>
    <s v="YES"/>
    <s v="NO"/>
    <x v="11"/>
    <x v="0"/>
    <m/>
    <m/>
    <s v="btCAARGBSynchronisatie "/>
    <m/>
    <m/>
    <m/>
    <m/>
    <m/>
    <m/>
    <m/>
    <m/>
    <m/>
    <m/>
    <m/>
    <m/>
    <m/>
    <x v="11"/>
    <s v="YES"/>
    <s v="NO"/>
    <m/>
    <m/>
    <m/>
    <s v="TBC"/>
    <s v="TBC"/>
    <s v="Yes"/>
    <s v="Yes"/>
    <s v="Yes"/>
    <m/>
    <m/>
    <s v="NA"/>
    <m/>
    <s v="Yes"/>
    <s v="Already decommed"/>
    <s v="N/A RRP2022"/>
    <s v="TBC"/>
    <m/>
    <s v="NA"/>
    <m/>
    <m/>
    <x v="1"/>
  </r>
  <r>
    <s v="btCAMSynchronization "/>
    <x v="1"/>
    <m/>
    <m/>
    <m/>
    <m/>
    <m/>
    <m/>
    <m/>
    <m/>
    <m/>
    <m/>
    <m/>
    <m/>
    <s v="YES"/>
    <s v="NO"/>
    <x v="11"/>
    <x v="0"/>
    <m/>
    <m/>
    <s v="btCAMSynchronization "/>
    <m/>
    <m/>
    <m/>
    <m/>
    <m/>
    <m/>
    <m/>
    <m/>
    <m/>
    <m/>
    <m/>
    <m/>
    <m/>
    <x v="11"/>
    <s v="YES"/>
    <s v="NO"/>
    <m/>
    <m/>
    <m/>
    <s v="TBC"/>
    <s v="TBC"/>
    <s v="Yes"/>
    <s v="Yes"/>
    <s v="Yes"/>
    <m/>
    <m/>
    <s v="NA"/>
    <m/>
    <s v="Yes"/>
    <s v="Already decommed"/>
    <s v="N/A RRP2022"/>
    <s v="TBC"/>
    <m/>
    <s v="NA"/>
    <m/>
    <m/>
    <x v="1"/>
  </r>
  <r>
    <s v="btDWHInterfaceSessies"/>
    <x v="1"/>
    <m/>
    <m/>
    <m/>
    <m/>
    <m/>
    <m/>
    <m/>
    <m/>
    <m/>
    <m/>
    <m/>
    <m/>
    <s v="YES"/>
    <s v="NO"/>
    <x v="11"/>
    <x v="0"/>
    <m/>
    <m/>
    <s v="btDWHInterfaceSessies"/>
    <m/>
    <m/>
    <m/>
    <m/>
    <m/>
    <m/>
    <m/>
    <m/>
    <m/>
    <m/>
    <m/>
    <m/>
    <m/>
    <x v="11"/>
    <s v="YES"/>
    <s v="NO"/>
    <m/>
    <m/>
    <m/>
    <s v="TBC"/>
    <s v="TBC"/>
    <s v="Yes"/>
    <s v="Yes"/>
    <s v="Yes"/>
    <m/>
    <m/>
    <s v="NA"/>
    <m/>
    <s v="Yes"/>
    <s v="Already decommed"/>
    <s v="N/A RRP2022"/>
    <s v="TBC"/>
    <m/>
    <s v="NA"/>
    <m/>
    <m/>
    <x v="1"/>
  </r>
  <r>
    <s v="btExportInternetPaymentAgreementDetailsToIFM"/>
    <x v="2"/>
    <s v="No"/>
    <s v="Emile Scheilen"/>
    <s v="Adine Wempe - Kalff"/>
    <s v="Adine Wempe - Kalff"/>
    <s v="Gertjan Kruijt"/>
    <s v="Party data"/>
    <s v="Kept in own tribe"/>
    <m/>
    <s v="Installed"/>
    <s v="Operational"/>
    <s v="Production"/>
    <s v="be+nl/Fraud &amp; Cyber Security NL/Prevention/JAWAS"/>
    <s v="YES"/>
    <s v="YES"/>
    <x v="11"/>
    <x v="3"/>
    <s v="Yes"/>
    <n v="0"/>
    <s v="btExportInternetPaymentAgreementDetailsToIFM"/>
    <s v="Yes"/>
    <s v="No"/>
    <s v="Emile Scheilen"/>
    <s v="Adine Wempe - Kalff"/>
    <s v="Adine Wempe - Kalff"/>
    <s v="Gertjan Kruijt"/>
    <s v="Party data"/>
    <s v="Kept in own tribe"/>
    <n v="0"/>
    <s v="Installed"/>
    <s v="Operational"/>
    <s v="Production"/>
    <s v="be+nl/Fraud &amp; Cyber Security NL/Prevention/JAWAS"/>
    <x v="11"/>
    <s v="YES"/>
    <s v="YES"/>
    <s v="No"/>
    <s v="Yes"/>
    <n v="0"/>
    <s v="TBC"/>
    <s v="TBC"/>
    <s v="No"/>
    <s v="Yes"/>
    <s v="Yes"/>
    <m/>
    <m/>
    <s v="TBC"/>
    <s v="Local"/>
    <s v="No"/>
    <m/>
    <m/>
    <s v="Y"/>
    <m/>
    <s v="TBC"/>
    <m/>
    <m/>
    <x v="2"/>
  </r>
  <r>
    <s v="btExportTelToTTP"/>
    <x v="2"/>
    <s v="No"/>
    <s v="Emile Scheilen"/>
    <s v="Adine Wempe - Kalff"/>
    <s v="Adine Wempe - Kalff"/>
    <s v="Gertjan Kruijt"/>
    <s v="Party data"/>
    <s v="Exchanged across domains"/>
    <m/>
    <s v="Installed"/>
    <s v="Operational"/>
    <s v="Production"/>
    <s v="be+nl/Fraud &amp; Cyber Security NL/Prevention/JAWAS"/>
    <s v="YES"/>
    <s v="YES"/>
    <x v="11"/>
    <x v="1"/>
    <s v="Yes"/>
    <n v="0"/>
    <s v="btExportTelToTTP"/>
    <s v="Yes"/>
    <s v="No"/>
    <s v="Emile Scheilen"/>
    <s v="Adine Wempe - Kalff"/>
    <s v="Adine Wempe - Kalff"/>
    <s v="Gertjan Kruijt"/>
    <s v="Party data"/>
    <s v="Exchanged across domains"/>
    <n v="0"/>
    <s v="Installed"/>
    <s v="Operational"/>
    <s v="Production"/>
    <s v="be+nl/Fraud &amp; Cyber Security NL/Prevention/JAWAS"/>
    <x v="11"/>
    <s v="YES"/>
    <s v="YES"/>
    <s v="Yes"/>
    <s v="Yes"/>
    <n v="0"/>
    <s v="TBC"/>
    <s v="TBC"/>
    <s v="Yes"/>
    <s v="Yes"/>
    <s v="Yes"/>
    <m/>
    <m/>
    <d v="2020-05-31T00:00:00"/>
    <s v="Local"/>
    <s v="Yes"/>
    <m/>
    <s v="External supplier "/>
    <s v="Y"/>
    <m/>
    <n v="2020"/>
    <m/>
    <m/>
    <x v="2"/>
  </r>
  <r>
    <s v="btHerstelKlant"/>
    <x v="1"/>
    <m/>
    <m/>
    <m/>
    <m/>
    <m/>
    <m/>
    <m/>
    <m/>
    <m/>
    <m/>
    <m/>
    <m/>
    <s v="YES"/>
    <s v="NO"/>
    <x v="11"/>
    <x v="0"/>
    <m/>
    <m/>
    <s v="btHerstelKlant"/>
    <m/>
    <m/>
    <m/>
    <m/>
    <m/>
    <m/>
    <m/>
    <m/>
    <m/>
    <m/>
    <m/>
    <m/>
    <m/>
    <x v="11"/>
    <s v="YES"/>
    <s v="NO"/>
    <m/>
    <m/>
    <m/>
    <s v="TBC"/>
    <s v="TBC"/>
    <s v="No"/>
    <s v="No"/>
    <s v="No"/>
    <m/>
    <m/>
    <s v="NA"/>
    <s v="TBC"/>
    <s v="No"/>
    <s v="Already decommed"/>
    <s v="N/A RRP2022"/>
    <s v="TBC"/>
    <m/>
    <s v="NA"/>
    <m/>
    <m/>
    <x v="1"/>
  </r>
  <r>
    <s v="btIAACopyToDRO"/>
    <x v="0"/>
    <s v="No"/>
    <s v="Jan Reuterink"/>
    <s v="Sven Schenkel"/>
    <m/>
    <m/>
    <m/>
    <m/>
    <m/>
    <s v="Installed"/>
    <s v="Operational"/>
    <s v="Production"/>
    <s v="be+nl/Digital Business Banking/CD-NL/DRO"/>
    <s v="YES"/>
    <s v="YES"/>
    <x v="7"/>
    <x v="1"/>
    <s v="Yes"/>
    <n v="0"/>
    <s v="btIAACopyToDRO"/>
    <s v="No"/>
    <s v="No"/>
    <s v="Jan Reuterink"/>
    <s v="Sven Schenkel"/>
    <n v="0"/>
    <d v="1899-12-30T00:00:00"/>
    <d v="1899-12-30T00:00:00"/>
    <n v="0"/>
    <n v="0"/>
    <s v="Installed"/>
    <s v="Operational"/>
    <s v="Production"/>
    <s v="be+nl/Digital Business Banking/CD-NL/DRO"/>
    <x v="7"/>
    <s v="YES"/>
    <s v="YES"/>
    <s v="Yes"/>
    <s v="Yes"/>
    <n v="0"/>
    <s v="TBC"/>
    <s v="TBC"/>
    <s v="Yes"/>
    <s v="Yes"/>
    <s v="Yes"/>
    <s v="TBC"/>
    <s v="TBC"/>
    <s v="NA"/>
    <s v="TBC"/>
    <s v="Yes"/>
    <m/>
    <s v="CMDB Busines unit - DB/Customer &amp; Data/Customer Data"/>
    <s v="N"/>
    <m/>
    <s v="NA"/>
    <m/>
    <m/>
    <x v="2"/>
  </r>
  <r>
    <s v="btIAADeltaToDRO"/>
    <x v="0"/>
    <s v="No"/>
    <s v="Jan Reuterink"/>
    <s v="Sven Schenkel"/>
    <m/>
    <m/>
    <m/>
    <m/>
    <m/>
    <s v="Installed"/>
    <s v="Operational"/>
    <s v="Production"/>
    <s v="be+nl/Digital Business Banking/CD-NL/DRO"/>
    <s v="YES"/>
    <s v="YES"/>
    <x v="7"/>
    <x v="1"/>
    <s v="Yes"/>
    <n v="0"/>
    <s v="btIAADeltaToDRO"/>
    <s v="No"/>
    <s v="No"/>
    <s v="Jan Reuterink"/>
    <s v="Sven Schenkel"/>
    <n v="0"/>
    <d v="1899-12-30T00:00:00"/>
    <d v="1899-12-30T00:00:00"/>
    <n v="0"/>
    <n v="0"/>
    <s v="Installed"/>
    <s v="Operational"/>
    <s v="Production"/>
    <s v="be+nl/Digital Business Banking/CD-NL/DRO"/>
    <x v="7"/>
    <s v="YES"/>
    <s v="YES"/>
    <s v="Yes"/>
    <s v="Yes"/>
    <n v="0"/>
    <s v="TBC"/>
    <s v="TBC"/>
    <s v="Yes"/>
    <s v="Yes"/>
    <s v="Yes"/>
    <s v="TBC"/>
    <s v="TBC"/>
    <s v="NA"/>
    <s v="TBC"/>
    <s v="Yes"/>
    <m/>
    <s v="Not owned by Digital Business Banking"/>
    <s v="N"/>
    <m/>
    <s v="NA"/>
    <m/>
    <m/>
    <x v="2"/>
  </r>
  <r>
    <s v="btIAASynchronisatie"/>
    <x v="0"/>
    <s v="No"/>
    <s v="Jan Reuterink"/>
    <s v="Sven Schenkel"/>
    <m/>
    <m/>
    <m/>
    <m/>
    <m/>
    <s v="Installed"/>
    <s v="Operational"/>
    <s v="Production"/>
    <s v="be+nl/Digital Business Banking/CD-NL/DRO"/>
    <s v="YES"/>
    <s v="YES"/>
    <x v="7"/>
    <x v="3"/>
    <s v="No"/>
    <n v="0"/>
    <s v="btIAASynchronisatie"/>
    <s v="No"/>
    <s v="No"/>
    <s v="Jan Reuterink"/>
    <s v="Sven Schenkel"/>
    <n v="0"/>
    <d v="1899-12-30T00:00:00"/>
    <d v="1899-12-30T00:00:00"/>
    <n v="0"/>
    <n v="0"/>
    <s v="Installed"/>
    <s v="Operational"/>
    <s v="Production"/>
    <s v="be+nl/Digital Business Banking/CD-NL/DRO"/>
    <x v="7"/>
    <s v="YES"/>
    <s v="YES"/>
    <s v="No"/>
    <s v="No"/>
    <n v="0"/>
    <s v="TBC"/>
    <s v="TBC"/>
    <s v="No"/>
    <s v="No"/>
    <s v="No"/>
    <s v="TBC"/>
    <s v="TBC"/>
    <s v="TBC"/>
    <s v="TBC"/>
    <s v="No"/>
    <m/>
    <m/>
    <s v="N"/>
    <m/>
    <s v="TBC"/>
    <m/>
    <m/>
    <x v="2"/>
  </r>
  <r>
    <s v="btInlezenPIMBestanden "/>
    <x v="1"/>
    <m/>
    <m/>
    <m/>
    <m/>
    <m/>
    <m/>
    <m/>
    <m/>
    <m/>
    <m/>
    <m/>
    <m/>
    <s v="YES"/>
    <s v="NO"/>
    <x v="11"/>
    <x v="0"/>
    <m/>
    <m/>
    <s v="btInlezenPIMBestanden "/>
    <m/>
    <m/>
    <m/>
    <m/>
    <m/>
    <m/>
    <m/>
    <m/>
    <m/>
    <m/>
    <m/>
    <m/>
    <m/>
    <x v="11"/>
    <s v="YES"/>
    <s v="NO"/>
    <m/>
    <m/>
    <m/>
    <s v="TBC"/>
    <s v="TBC"/>
    <s v="Yes"/>
    <s v="Yes"/>
    <s v="Yes"/>
    <m/>
    <m/>
    <s v="NA"/>
    <m/>
    <s v="Yes"/>
    <s v="Already decommed"/>
    <s v="N/A RRP2022"/>
    <s v="TBC"/>
    <m/>
    <s v="NA"/>
    <m/>
    <m/>
    <x v="1"/>
  </r>
  <r>
    <s v="btMINGSynchronisatie "/>
    <x v="1"/>
    <m/>
    <m/>
    <m/>
    <m/>
    <m/>
    <m/>
    <m/>
    <m/>
    <m/>
    <m/>
    <m/>
    <m/>
    <s v="YES"/>
    <s v="NO"/>
    <x v="11"/>
    <x v="0"/>
    <m/>
    <m/>
    <s v="btMINGSynchronisatie "/>
    <m/>
    <m/>
    <m/>
    <m/>
    <m/>
    <m/>
    <m/>
    <m/>
    <m/>
    <m/>
    <m/>
    <m/>
    <m/>
    <x v="11"/>
    <s v="YES"/>
    <s v="NO"/>
    <m/>
    <m/>
    <m/>
    <s v="TBC"/>
    <s v="TBC"/>
    <s v="Yes"/>
    <s v="Yes"/>
    <s v="Yes"/>
    <m/>
    <m/>
    <s v="NA"/>
    <m/>
    <s v="Yes"/>
    <s v="Already decommed"/>
    <s v="N/A RRP2022"/>
    <s v="TBC"/>
    <m/>
    <s v="NA"/>
    <m/>
    <m/>
    <x v="1"/>
  </r>
  <r>
    <s v="btPCMFulfilmentEngine"/>
    <x v="1"/>
    <m/>
    <m/>
    <m/>
    <m/>
    <m/>
    <m/>
    <m/>
    <m/>
    <m/>
    <m/>
    <m/>
    <m/>
    <s v="YES"/>
    <s v="NO"/>
    <x v="20"/>
    <x v="0"/>
    <m/>
    <m/>
    <s v="btPCMFulfilmentEngine"/>
    <m/>
    <m/>
    <m/>
    <m/>
    <m/>
    <m/>
    <m/>
    <m/>
    <m/>
    <m/>
    <m/>
    <m/>
    <m/>
    <x v="20"/>
    <s v="YES"/>
    <s v="NO"/>
    <m/>
    <m/>
    <m/>
    <s v="TBC"/>
    <s v="TBC"/>
    <s v="Yes"/>
    <s v="TBC"/>
    <s v="Yes"/>
    <s v="TBC"/>
    <s v="NA"/>
    <s v="NA"/>
    <s v="TBC"/>
    <s v="Yes"/>
    <m/>
    <m/>
    <s v="TBC"/>
    <m/>
    <s v="NA"/>
    <m/>
    <m/>
    <x v="1"/>
  </r>
  <r>
    <s v="btSesamBrievenbatch"/>
    <x v="1"/>
    <m/>
    <m/>
    <m/>
    <m/>
    <m/>
    <m/>
    <m/>
    <m/>
    <m/>
    <m/>
    <m/>
    <m/>
    <s v="YES"/>
    <s v="NO"/>
    <x v="11"/>
    <x v="0"/>
    <m/>
    <m/>
    <s v="btSesamBrievenbatch"/>
    <m/>
    <m/>
    <m/>
    <m/>
    <m/>
    <m/>
    <m/>
    <m/>
    <m/>
    <m/>
    <m/>
    <m/>
    <m/>
    <x v="11"/>
    <s v="YES"/>
    <s v="NO"/>
    <m/>
    <m/>
    <m/>
    <s v="TBC"/>
    <s v="TBC"/>
    <s v="Yes"/>
    <s v="Yes"/>
    <s v="Yes"/>
    <m/>
    <m/>
    <s v="NA"/>
    <m/>
    <s v="Yes"/>
    <s v="Already decommed"/>
    <s v="N/A RRP2022"/>
    <s v="TBC"/>
    <m/>
    <s v="NA"/>
    <m/>
    <m/>
    <x v="1"/>
  </r>
  <r>
    <s v="btTangoBEActBrieven"/>
    <x v="2"/>
    <s v="No"/>
    <s v="Emile Scheilen"/>
    <s v="Adine Wempe - Kalff"/>
    <s v="Adine Wempe - Kalff"/>
    <s v="Gertjan Kruijt"/>
    <s v="Party data"/>
    <s v="Exchanged across domains"/>
    <m/>
    <s v="Installed"/>
    <s v="Operational"/>
    <s v="Production"/>
    <s v="be+nl/Fraud &amp; Cyber Security NL/Prevention/JAWAS"/>
    <s v="YES"/>
    <s v="YES"/>
    <x v="11"/>
    <x v="1"/>
    <s v="Yes"/>
    <n v="0"/>
    <s v="btTangoBEActBrieven"/>
    <s v="Yes"/>
    <s v="No"/>
    <s v="Emile Scheilen"/>
    <s v="Adine Wempe - Kalff"/>
    <s v="Adine Wempe - Kalff"/>
    <s v="Gertjan Kruijt"/>
    <s v="Party data"/>
    <s v="Exchanged across domains"/>
    <n v="0"/>
    <s v="Installed"/>
    <s v="Operational"/>
    <s v="Production"/>
    <s v="be+nl/Fraud &amp; Cyber Security NL/Prevention/JAWAS"/>
    <x v="11"/>
    <s v="YES"/>
    <s v="YES"/>
    <s v="Yes"/>
    <s v="Yes"/>
    <n v="0"/>
    <s v="TBC"/>
    <s v="TBC"/>
    <s v="Yes"/>
    <s v="Yes"/>
    <s v="Yes"/>
    <m/>
    <m/>
    <d v="2020-05-31T00:00:00"/>
    <s v="Local"/>
    <s v="Yes"/>
    <m/>
    <m/>
    <s v="Y"/>
    <m/>
    <n v="2020"/>
    <m/>
    <m/>
    <x v="2"/>
  </r>
  <r>
    <s v="btTangoBETANLijsten"/>
    <x v="1"/>
    <m/>
    <m/>
    <m/>
    <m/>
    <m/>
    <m/>
    <m/>
    <m/>
    <m/>
    <m/>
    <m/>
    <m/>
    <s v="YES"/>
    <s v="NO"/>
    <x v="11"/>
    <x v="0"/>
    <m/>
    <m/>
    <s v="btTangoBETANLijsten"/>
    <m/>
    <m/>
    <m/>
    <m/>
    <m/>
    <m/>
    <m/>
    <m/>
    <m/>
    <m/>
    <m/>
    <m/>
    <m/>
    <x v="11"/>
    <s v="YES"/>
    <s v="NO"/>
    <m/>
    <m/>
    <m/>
    <s v="TBC"/>
    <s v="TBC"/>
    <s v="No"/>
    <s v="No"/>
    <s v="No"/>
    <m/>
    <m/>
    <s v="NA"/>
    <m/>
    <s v="No"/>
    <s v="Already decommed"/>
    <s v="N/A RRP2022"/>
    <s v="TBC"/>
    <m/>
    <s v="NA"/>
    <m/>
    <m/>
    <x v="1"/>
  </r>
  <r>
    <s v="btTerminatePaymentAgrmts"/>
    <x v="1"/>
    <m/>
    <m/>
    <m/>
    <m/>
    <m/>
    <m/>
    <m/>
    <m/>
    <m/>
    <m/>
    <m/>
    <m/>
    <s v="YES"/>
    <s v="NO"/>
    <x v="11"/>
    <x v="0"/>
    <m/>
    <m/>
    <s v="btTerminatePaymentAgrmts"/>
    <m/>
    <m/>
    <m/>
    <m/>
    <m/>
    <m/>
    <m/>
    <m/>
    <m/>
    <m/>
    <m/>
    <m/>
    <m/>
    <x v="11"/>
    <s v="YES"/>
    <s v="NO"/>
    <m/>
    <m/>
    <m/>
    <s v="TBC"/>
    <s v="TBC"/>
    <s v="No"/>
    <s v="No"/>
    <s v="No"/>
    <m/>
    <m/>
    <s v="NA"/>
    <s v="TBC"/>
    <s v="No"/>
    <s v="Already decommed"/>
    <s v="N/A RRP2022"/>
    <s v="TBC"/>
    <m/>
    <s v="NA"/>
    <m/>
    <m/>
    <x v="1"/>
  </r>
  <r>
    <s v="btVerlaagAfschrFreq"/>
    <x v="1"/>
    <m/>
    <m/>
    <m/>
    <m/>
    <m/>
    <m/>
    <m/>
    <m/>
    <m/>
    <m/>
    <m/>
    <m/>
    <s v="YES"/>
    <s v="NO"/>
    <x v="11"/>
    <x v="0"/>
    <m/>
    <m/>
    <s v="btVerlaagAfschrFreq"/>
    <m/>
    <m/>
    <m/>
    <m/>
    <m/>
    <m/>
    <m/>
    <m/>
    <m/>
    <m/>
    <m/>
    <m/>
    <m/>
    <x v="11"/>
    <s v="YES"/>
    <s v="NO"/>
    <m/>
    <m/>
    <m/>
    <s v="TBC"/>
    <s v="TBC"/>
    <s v="No"/>
    <s v="No"/>
    <s v="No"/>
    <m/>
    <m/>
    <s v="NA"/>
    <s v="TBC"/>
    <s v="No"/>
    <s v="Already decommed"/>
    <s v="N/A RRP2022"/>
    <s v="TBC"/>
    <m/>
    <s v="NA"/>
    <m/>
    <m/>
    <x v="1"/>
  </r>
  <r>
    <s v="btVerwerkenVerwijderdeBetaalrekeningen"/>
    <x v="1"/>
    <m/>
    <m/>
    <m/>
    <m/>
    <m/>
    <m/>
    <m/>
    <m/>
    <m/>
    <m/>
    <m/>
    <m/>
    <s v="YES"/>
    <s v="NO"/>
    <x v="11"/>
    <x v="0"/>
    <m/>
    <m/>
    <s v="btVerwerkenVerwijderdeBetaalrekeningen"/>
    <m/>
    <m/>
    <m/>
    <m/>
    <m/>
    <m/>
    <m/>
    <m/>
    <m/>
    <m/>
    <m/>
    <m/>
    <m/>
    <x v="11"/>
    <s v="YES"/>
    <s v="NO"/>
    <m/>
    <m/>
    <m/>
    <s v="TBC"/>
    <s v="TBC"/>
    <s v="No"/>
    <s v="No"/>
    <s v="No"/>
    <m/>
    <m/>
    <s v="NA"/>
    <s v="TBC"/>
    <s v="No"/>
    <s v="Already decommed"/>
    <s v="N/A RRP2022"/>
    <s v="TBC"/>
    <m/>
    <s v="NA"/>
    <m/>
    <m/>
    <x v="1"/>
  </r>
  <r>
    <s v="btVerwijderGiropassen"/>
    <x v="1"/>
    <m/>
    <m/>
    <m/>
    <m/>
    <m/>
    <m/>
    <m/>
    <m/>
    <m/>
    <m/>
    <m/>
    <m/>
    <s v="YES"/>
    <s v="NO"/>
    <x v="11"/>
    <x v="0"/>
    <m/>
    <m/>
    <s v="btVerwijderGiropassen"/>
    <m/>
    <m/>
    <m/>
    <m/>
    <m/>
    <m/>
    <m/>
    <m/>
    <m/>
    <m/>
    <m/>
    <m/>
    <m/>
    <x v="11"/>
    <s v="YES"/>
    <s v="NO"/>
    <m/>
    <m/>
    <m/>
    <s v="TBC"/>
    <s v="TBC"/>
    <s v="No"/>
    <s v="No"/>
    <s v="No"/>
    <m/>
    <m/>
    <s v="NA"/>
    <s v="TBC"/>
    <s v="No"/>
    <s v="Already decommed (April 2020)"/>
    <s v="N/A RRP2022"/>
    <s v="TBC"/>
    <m/>
    <s v="NA"/>
    <m/>
    <m/>
    <x v="1"/>
  </r>
  <r>
    <s v="Business Financing API"/>
    <x v="1"/>
    <m/>
    <m/>
    <m/>
    <m/>
    <m/>
    <m/>
    <m/>
    <m/>
    <m/>
    <m/>
    <m/>
    <m/>
    <s v="YES"/>
    <s v="NO"/>
    <x v="18"/>
    <x v="0"/>
    <m/>
    <m/>
    <s v="Business Financing API"/>
    <m/>
    <m/>
    <m/>
    <m/>
    <m/>
    <m/>
    <m/>
    <m/>
    <m/>
    <m/>
    <m/>
    <m/>
    <m/>
    <x v="18"/>
    <s v="YES"/>
    <s v="NO"/>
    <m/>
    <m/>
    <m/>
    <s v="TBC"/>
    <s v="TBC"/>
    <s v="No"/>
    <s v="TBC"/>
    <s v="NA"/>
    <s v="TBC"/>
    <s v="NA"/>
    <s v="NA"/>
    <s v="TBC"/>
    <s v="No"/>
    <m/>
    <m/>
    <s v="TBC"/>
    <m/>
    <s v="NA"/>
    <m/>
    <m/>
    <x v="1"/>
  </r>
  <r>
    <s v="Business Lending _x000a_Angular forms"/>
    <x v="1"/>
    <m/>
    <m/>
    <m/>
    <m/>
    <m/>
    <m/>
    <m/>
    <m/>
    <m/>
    <m/>
    <m/>
    <m/>
    <s v="YES"/>
    <s v="NO"/>
    <x v="18"/>
    <x v="0"/>
    <m/>
    <m/>
    <s v="Business Lending _x000a_Angular forms"/>
    <m/>
    <m/>
    <m/>
    <m/>
    <m/>
    <m/>
    <m/>
    <m/>
    <m/>
    <m/>
    <m/>
    <m/>
    <m/>
    <x v="18"/>
    <s v="YES"/>
    <s v="NO"/>
    <m/>
    <m/>
    <m/>
    <s v="TBC"/>
    <s v="TBC"/>
    <s v="No"/>
    <s v="TBC"/>
    <s v="NA"/>
    <s v="TBC"/>
    <s v="NA"/>
    <s v="NA"/>
    <s v="TBC"/>
    <s v="No"/>
    <m/>
    <m/>
    <s v="TBC"/>
    <m/>
    <s v="NA"/>
    <m/>
    <m/>
    <x v="1"/>
  </r>
  <r>
    <s v="Business Lending _x000a_WebComponents forms"/>
    <x v="1"/>
    <m/>
    <m/>
    <m/>
    <m/>
    <m/>
    <m/>
    <m/>
    <m/>
    <m/>
    <m/>
    <m/>
    <m/>
    <s v="YES"/>
    <s v="NO"/>
    <x v="18"/>
    <x v="0"/>
    <m/>
    <m/>
    <s v="Business Lending _x000a_WebComponents forms"/>
    <m/>
    <m/>
    <m/>
    <m/>
    <m/>
    <m/>
    <m/>
    <m/>
    <m/>
    <m/>
    <m/>
    <m/>
    <m/>
    <x v="18"/>
    <s v="YES"/>
    <s v="NO"/>
    <m/>
    <m/>
    <m/>
    <s v="TBC"/>
    <s v="TBC"/>
    <s v="No"/>
    <s v="TBC"/>
    <s v="NA"/>
    <s v="TBC"/>
    <s v="NA"/>
    <s v="NA"/>
    <s v="TBC"/>
    <s v="No"/>
    <m/>
    <m/>
    <s v="TBC"/>
    <m/>
    <s v="NA"/>
    <m/>
    <m/>
    <x v="1"/>
  </r>
  <r>
    <s v="Business Lending RIAF-based Experience API's"/>
    <x v="1"/>
    <m/>
    <m/>
    <m/>
    <m/>
    <m/>
    <m/>
    <m/>
    <m/>
    <m/>
    <m/>
    <m/>
    <m/>
    <s v="YES"/>
    <s v="NO"/>
    <x v="18"/>
    <x v="0"/>
    <m/>
    <m/>
    <s v="Business Lending RIAF-based Experience API's"/>
    <m/>
    <m/>
    <m/>
    <m/>
    <m/>
    <m/>
    <m/>
    <m/>
    <m/>
    <m/>
    <m/>
    <m/>
    <m/>
    <x v="18"/>
    <s v="YES"/>
    <s v="NO"/>
    <m/>
    <m/>
    <m/>
    <s v="TBC"/>
    <s v="TBC"/>
    <s v="No"/>
    <s v="TBC"/>
    <s v="NA"/>
    <s v="TBC"/>
    <s v="NA"/>
    <s v="NA"/>
    <s v="TBC"/>
    <s v="No"/>
    <m/>
    <m/>
    <s v="TBC"/>
    <m/>
    <s v="NA"/>
    <m/>
    <m/>
    <x v="1"/>
  </r>
  <r>
    <s v="Business Lending TPA-based Experience API's"/>
    <x v="1"/>
    <m/>
    <m/>
    <m/>
    <m/>
    <m/>
    <m/>
    <m/>
    <m/>
    <m/>
    <m/>
    <m/>
    <m/>
    <s v="YES"/>
    <s v="NO"/>
    <x v="18"/>
    <x v="0"/>
    <m/>
    <m/>
    <s v="Business Lending TPA-based Experience API's"/>
    <m/>
    <m/>
    <m/>
    <m/>
    <m/>
    <m/>
    <m/>
    <m/>
    <m/>
    <m/>
    <m/>
    <m/>
    <m/>
    <x v="18"/>
    <s v="YES"/>
    <s v="NO"/>
    <m/>
    <m/>
    <m/>
    <s v="TBC"/>
    <s v="TBC"/>
    <s v="No"/>
    <s v="TBC"/>
    <s v="NA"/>
    <s v="TBC"/>
    <s v="NA"/>
    <s v="NA"/>
    <s v="TBC"/>
    <s v="No"/>
    <m/>
    <m/>
    <s v="TBC"/>
    <m/>
    <s v="NA"/>
    <m/>
    <m/>
    <x v="1"/>
  </r>
  <r>
    <s v="BusySlotsAPI"/>
    <x v="0"/>
    <s v="No"/>
    <s v="Manish Vashishtha"/>
    <s v="Miente Bakker"/>
    <m/>
    <m/>
    <m/>
    <m/>
    <m/>
    <s v="Installed"/>
    <s v="Operational"/>
    <s v="Production"/>
    <s v="be+nl/Assisted channels/PA2_Assisted Portal/Indus"/>
    <s v="YES"/>
    <s v="YES"/>
    <x v="2"/>
    <x v="1"/>
    <s v="Yes"/>
    <n v="0"/>
    <s v="BusySlotsAPI"/>
    <s v="No"/>
    <s v="No"/>
    <s v="Manish Vashishtha"/>
    <s v="Miente Bakker"/>
    <n v="0"/>
    <d v="1899-12-30T00:00:00"/>
    <d v="1899-12-30T00:00:00"/>
    <n v="0"/>
    <n v="0"/>
    <s v="Installed"/>
    <s v="Operational"/>
    <s v="Production"/>
    <s v="be+nl/Assisted channels/PA2_Assisted Portal/Indus"/>
    <x v="2"/>
    <s v="YES"/>
    <s v="YES"/>
    <s v="Yes"/>
    <s v="Yes"/>
    <n v="0"/>
    <s v="TBC"/>
    <s v="TBC"/>
    <s v="Yes"/>
    <s v="Yes"/>
    <s v="Yes"/>
    <s v="Tranche 1"/>
    <s v="NA"/>
    <s v="NA"/>
    <s v="TBC"/>
    <s v="Yes"/>
    <m/>
    <s v="iRisk local - applications which are between IRIS and a product tribe. These APIs do handle data but do not store any data. "/>
    <s v="N"/>
    <m/>
    <s v="NA"/>
    <m/>
    <m/>
    <x v="2"/>
  </r>
  <r>
    <s v="Bynder Digital Asset Management"/>
    <x v="0"/>
    <m/>
    <s v="Sander Quik"/>
    <s v="Liesbeth Berns"/>
    <m/>
    <m/>
    <m/>
    <m/>
    <m/>
    <s v="Installed"/>
    <s v="Operational"/>
    <s v="Production"/>
    <s v="be+nl/Digital &amp; Customer Interaction/Di NL/Unchained"/>
    <s v="YES"/>
    <s v="YES"/>
    <x v="8"/>
    <x v="3"/>
    <s v="NA"/>
    <n v="0"/>
    <s v="Bynder Digital Asset Management"/>
    <s v="No"/>
    <n v="0"/>
    <s v="Sander Quik"/>
    <s v="Liesbeth Berns"/>
    <n v="0"/>
    <d v="1899-12-30T00:00:00"/>
    <d v="1899-12-30T00:00:00"/>
    <n v="0"/>
    <n v="0"/>
    <s v="Installed"/>
    <s v="Operational"/>
    <s v="Production"/>
    <s v="be+nl/Digital &amp; Customer Interaction/Di NL/Unchained"/>
    <x v="8"/>
    <s v="YES"/>
    <s v="YES"/>
    <s v="No"/>
    <s v="NA"/>
    <n v="0"/>
    <s v="No"/>
    <s v="No"/>
    <s v="No"/>
    <s v="No"/>
    <s v="NA"/>
    <m/>
    <m/>
    <s v="NA"/>
    <m/>
    <s v="No"/>
    <m/>
    <m/>
    <s v="N"/>
    <m/>
    <s v="NA"/>
    <m/>
    <m/>
    <x v="2"/>
  </r>
  <r>
    <s v="C&amp;A VVR is voor LCM van VVR en Condities"/>
    <x v="1"/>
    <m/>
    <m/>
    <m/>
    <m/>
    <m/>
    <m/>
    <m/>
    <m/>
    <m/>
    <m/>
    <m/>
    <m/>
    <s v="YES"/>
    <s v="NO"/>
    <x v="6"/>
    <x v="0"/>
    <m/>
    <m/>
    <s v="C&amp;A VVR is voor LCM van VVR en Condities"/>
    <m/>
    <m/>
    <m/>
    <m/>
    <m/>
    <m/>
    <m/>
    <m/>
    <m/>
    <m/>
    <m/>
    <m/>
    <m/>
    <x v="6"/>
    <s v="YES"/>
    <s v="NO"/>
    <m/>
    <m/>
    <m/>
    <s v="TBC"/>
    <s v="TBC"/>
    <s v="No"/>
    <s v="NA"/>
    <s v="NA"/>
    <s v="TBC"/>
    <s v="TBC"/>
    <s v="TBC"/>
    <s v="TBC"/>
    <s v="No"/>
    <m/>
    <m/>
    <s v="TBC"/>
    <m/>
    <s v="TBC"/>
    <m/>
    <m/>
    <x v="1"/>
  </r>
  <r>
    <s v="C*CRM"/>
    <x v="1"/>
    <m/>
    <m/>
    <m/>
    <m/>
    <m/>
    <m/>
    <m/>
    <m/>
    <m/>
    <m/>
    <m/>
    <m/>
    <s v="YES"/>
    <s v="NO"/>
    <x v="18"/>
    <x v="0"/>
    <m/>
    <m/>
    <s v="C*CRM"/>
    <m/>
    <m/>
    <m/>
    <m/>
    <m/>
    <m/>
    <m/>
    <m/>
    <m/>
    <m/>
    <m/>
    <m/>
    <m/>
    <x v="18"/>
    <s v="YES"/>
    <s v="NO"/>
    <m/>
    <m/>
    <m/>
    <s v="TBC"/>
    <s v="TBC"/>
    <s v="No"/>
    <s v="TBC"/>
    <s v="NA"/>
    <s v="TBC"/>
    <s v="NA"/>
    <s v="NA"/>
    <s v="TBC"/>
    <s v="No"/>
    <m/>
    <m/>
    <s v="TBC"/>
    <m/>
    <s v="NA"/>
    <m/>
    <m/>
    <x v="1"/>
  </r>
  <r>
    <s v="C*GRID "/>
    <x v="1"/>
    <m/>
    <m/>
    <m/>
    <m/>
    <m/>
    <m/>
    <m/>
    <m/>
    <m/>
    <m/>
    <m/>
    <m/>
    <s v="YES"/>
    <s v="NO"/>
    <x v="18"/>
    <x v="0"/>
    <m/>
    <m/>
    <s v="C*GRID "/>
    <m/>
    <m/>
    <m/>
    <m/>
    <m/>
    <m/>
    <m/>
    <m/>
    <m/>
    <m/>
    <m/>
    <m/>
    <m/>
    <x v="18"/>
    <s v="YES"/>
    <s v="NO"/>
    <m/>
    <m/>
    <m/>
    <s v="TBC"/>
    <s v="TBC"/>
    <s v="Yes"/>
    <s v="TBC"/>
    <s v="No"/>
    <s v="TBC"/>
    <d v="2023-01-01T00:00:00"/>
    <d v="2023-03-31T00:00:00"/>
    <s v="TBC"/>
    <s v="Yes"/>
    <m/>
    <m/>
    <s v="TBC"/>
    <m/>
    <n v="2023"/>
    <s v="Q1"/>
    <s v="Y"/>
    <x v="1"/>
  </r>
  <r>
    <s v="C*LOO "/>
    <x v="1"/>
    <m/>
    <m/>
    <m/>
    <m/>
    <m/>
    <m/>
    <m/>
    <m/>
    <m/>
    <m/>
    <m/>
    <m/>
    <s v="YES"/>
    <s v="NO"/>
    <x v="18"/>
    <x v="0"/>
    <m/>
    <m/>
    <s v="C*LOO "/>
    <m/>
    <m/>
    <m/>
    <m/>
    <m/>
    <m/>
    <m/>
    <m/>
    <m/>
    <m/>
    <m/>
    <m/>
    <m/>
    <x v="18"/>
    <s v="YES"/>
    <s v="NO"/>
    <m/>
    <m/>
    <m/>
    <s v="TBC"/>
    <s v="TBC"/>
    <s v="No"/>
    <s v="TBC"/>
    <s v="Yes"/>
    <s v="TBC"/>
    <s v="NA"/>
    <s v="NA"/>
    <s v="TBC"/>
    <s v="No"/>
    <m/>
    <m/>
    <s v="TBC"/>
    <m/>
    <s v="NA"/>
    <m/>
    <m/>
    <x v="1"/>
  </r>
  <r>
    <s v="C*ZKV"/>
    <x v="1"/>
    <m/>
    <m/>
    <m/>
    <m/>
    <m/>
    <m/>
    <m/>
    <m/>
    <m/>
    <m/>
    <m/>
    <m/>
    <s v="YES"/>
    <s v="NO"/>
    <x v="18"/>
    <x v="0"/>
    <m/>
    <m/>
    <s v="C*ZKV"/>
    <m/>
    <m/>
    <m/>
    <m/>
    <m/>
    <m/>
    <m/>
    <m/>
    <m/>
    <m/>
    <m/>
    <m/>
    <m/>
    <x v="18"/>
    <s v="YES"/>
    <s v="NO"/>
    <m/>
    <m/>
    <m/>
    <s v="TBC"/>
    <s v="TBC"/>
    <s v="No"/>
    <s v="TBC"/>
    <s v="Yes"/>
    <s v="TBC"/>
    <s v="NA"/>
    <s v="NA"/>
    <s v="TBC"/>
    <s v="No"/>
    <m/>
    <m/>
    <s v="TBC"/>
    <m/>
    <s v="NA"/>
    <m/>
    <m/>
    <x v="1"/>
  </r>
  <r>
    <s v="C*ZKVomni"/>
    <x v="1"/>
    <m/>
    <m/>
    <m/>
    <m/>
    <m/>
    <m/>
    <m/>
    <m/>
    <m/>
    <m/>
    <m/>
    <m/>
    <s v="YES"/>
    <s v="NO"/>
    <x v="18"/>
    <x v="0"/>
    <m/>
    <m/>
    <s v="C*ZKVomni"/>
    <m/>
    <m/>
    <m/>
    <m/>
    <m/>
    <m/>
    <m/>
    <m/>
    <m/>
    <m/>
    <m/>
    <m/>
    <m/>
    <x v="18"/>
    <s v="YES"/>
    <s v="NO"/>
    <m/>
    <m/>
    <m/>
    <s v="TBC"/>
    <s v="TBC"/>
    <s v="Yes"/>
    <s v="TBC"/>
    <s v="Yes"/>
    <s v="TBC"/>
    <s v="NA"/>
    <s v="NA"/>
    <s v="TBC"/>
    <s v="Yes"/>
    <m/>
    <m/>
    <s v="TBC"/>
    <m/>
    <s v="NA"/>
    <m/>
    <m/>
    <x v="1"/>
  </r>
  <r>
    <s v="Calculation App "/>
    <x v="1"/>
    <m/>
    <m/>
    <m/>
    <m/>
    <m/>
    <m/>
    <m/>
    <m/>
    <m/>
    <m/>
    <m/>
    <m/>
    <s v="YES"/>
    <s v="NO"/>
    <x v="18"/>
    <x v="0"/>
    <m/>
    <m/>
    <s v="Calculation App "/>
    <m/>
    <m/>
    <m/>
    <m/>
    <m/>
    <m/>
    <m/>
    <m/>
    <m/>
    <m/>
    <m/>
    <m/>
    <m/>
    <x v="18"/>
    <s v="YES"/>
    <s v="NO"/>
    <m/>
    <m/>
    <m/>
    <s v="TBC"/>
    <s v="TBC"/>
    <s v="No"/>
    <s v="TBC"/>
    <s v="NA"/>
    <s v="TBC"/>
    <s v="NA"/>
    <s v="NA"/>
    <s v="TBC"/>
    <s v="No"/>
    <m/>
    <m/>
    <s v="TBC"/>
    <m/>
    <s v="NA"/>
    <m/>
    <m/>
    <x v="1"/>
  </r>
  <r>
    <s v="CapacityPlan_Tool"/>
    <x v="0"/>
    <s v="No"/>
    <s v="Willem de Vries"/>
    <s v="Robert-Frank Hofland"/>
    <s v="Robert-Frank Hofland"/>
    <s v="Willem de Vries"/>
    <s v="Data derived by other data users"/>
    <s v="Kept in own tribe"/>
    <m/>
    <s v="Installed"/>
    <s v="Operational"/>
    <s v="Production"/>
    <s v="be+nl/Client Services Daily Banking NL/Office Tooling"/>
    <s v="NO"/>
    <s v="YES"/>
    <x v="21"/>
    <x v="0"/>
    <m/>
    <m/>
    <s v="CapacityPlan_Tool"/>
    <s v="No"/>
    <s v="No"/>
    <s v="Willem de Vries"/>
    <s v="Robert-Frank Hofland"/>
    <s v="Robert-Frank Hofland"/>
    <s v="Willem de Vries"/>
    <s v="Data derived by other data users"/>
    <s v="Kept in own tribe"/>
    <n v="0"/>
    <s v="Installed"/>
    <s v="Operational"/>
    <s v="Production"/>
    <s v="be+nl/Client Services Daily Banking NL/Office Tooling"/>
    <x v="21"/>
    <s v="NO"/>
    <s v="YES"/>
    <m/>
    <m/>
    <m/>
    <m/>
    <m/>
    <m/>
    <m/>
    <m/>
    <m/>
    <m/>
    <m/>
    <m/>
    <m/>
    <m/>
    <m/>
    <m/>
    <m/>
    <m/>
    <m/>
    <m/>
    <x v="0"/>
  </r>
  <r>
    <s v="CapacityPlanner"/>
    <x v="0"/>
    <s v="No"/>
    <s v="Pieter van Valenberg"/>
    <s v="Nick van Boven"/>
    <m/>
    <m/>
    <m/>
    <m/>
    <s v="the application is not used anymore,  please remove"/>
    <s v="Installed"/>
    <s v="Operational"/>
    <s v="Production"/>
    <s v="be+nl/Investments/Operational Journeys &amp; Ordering/EP Transaction Management"/>
    <s v="NO"/>
    <s v="YES"/>
    <x v="15"/>
    <x v="0"/>
    <m/>
    <m/>
    <s v="CapacityPlanner"/>
    <s v="No"/>
    <s v="No"/>
    <s v="Pieter van Valenberg"/>
    <s v="Nick van Boven"/>
    <n v="0"/>
    <d v="1899-12-30T00:00:00"/>
    <d v="1899-12-30T00:00:00"/>
    <n v="0"/>
    <s v="the application is not used anymore,  please remove"/>
    <s v="Installed"/>
    <s v="Operational"/>
    <s v="Production"/>
    <s v="be+nl/Investments/Operational Journeys &amp; Ordering/EP Transaction Management"/>
    <x v="15"/>
    <s v="NO"/>
    <s v="YES"/>
    <m/>
    <m/>
    <m/>
    <m/>
    <m/>
    <m/>
    <m/>
    <m/>
    <m/>
    <m/>
    <m/>
    <m/>
    <m/>
    <m/>
    <m/>
    <m/>
    <m/>
    <m/>
    <m/>
    <m/>
    <x v="0"/>
  </r>
  <r>
    <s v="CardlessCash"/>
    <x v="0"/>
    <s v="No"/>
    <s v="Niels Nijs"/>
    <s v="Jan van Opdorp"/>
    <s v="Narjiss Aydoun"/>
    <s v="Priscilla Pelser"/>
    <s v="Product data"/>
    <s v="Kept in own tribe"/>
    <m/>
    <s v="Installed"/>
    <s v="Operational"/>
    <s v="Production"/>
    <s v="be+nl/Payments NL/Cash/Withdrawal"/>
    <s v="NO"/>
    <s v="YES"/>
    <x v="3"/>
    <x v="0"/>
    <m/>
    <m/>
    <s v="CardlessCash"/>
    <s v="No"/>
    <s v="No"/>
    <s v="Niels Nijs"/>
    <s v="Jan van Opdorp"/>
    <s v="Narjiss Aydoun"/>
    <s v="Priscilla Pelser"/>
    <s v="Product data"/>
    <s v="Kept in own tribe"/>
    <n v="0"/>
    <s v="Installed"/>
    <s v="Operational"/>
    <s v="Production"/>
    <s v="be+nl/Payments NL/Cash/Withdrawal"/>
    <x v="3"/>
    <s v="NO"/>
    <s v="YES"/>
    <m/>
    <m/>
    <m/>
    <m/>
    <m/>
    <m/>
    <m/>
    <m/>
    <m/>
    <m/>
    <m/>
    <m/>
    <m/>
    <m/>
    <m/>
    <m/>
    <m/>
    <m/>
    <m/>
    <m/>
    <x v="0"/>
  </r>
  <r>
    <s v="CardManagementAPI"/>
    <x v="0"/>
    <m/>
    <s v="Marcin Krzysztof Pakulnicki"/>
    <s v="Tommy van de Zande"/>
    <m/>
    <m/>
    <m/>
    <m/>
    <m/>
    <s v="Installed"/>
    <s v="Operational"/>
    <s v="Production"/>
    <s v="be+nl/Omnichannel/Mobiel Bankieren"/>
    <s v="YES"/>
    <s v="YES"/>
    <x v="8"/>
    <x v="1"/>
    <s v="Yes"/>
    <n v="0"/>
    <s v="CardManagementAPI"/>
    <s v="No"/>
    <n v="0"/>
    <s v="Marcin Krzysztof Pakulnicki"/>
    <s v="Tommy van de Zande"/>
    <n v="0"/>
    <d v="1899-12-30T00:00:00"/>
    <d v="1899-12-30T00:00:00"/>
    <n v="0"/>
    <n v="0"/>
    <s v="Installed"/>
    <s v="Operational"/>
    <s v="Production"/>
    <s v="be+nl/Omnichannel/Mobiel Bankieren"/>
    <x v="8"/>
    <s v="YES"/>
    <s v="YES"/>
    <s v="Yes"/>
    <s v="Yes"/>
    <n v="0"/>
    <s v="Yes"/>
    <s v="No"/>
    <s v="Yes"/>
    <s v="Yes"/>
    <s v="Yes"/>
    <m/>
    <m/>
    <s v="NA"/>
    <m/>
    <s v="Yes"/>
    <m/>
    <m/>
    <s v="N"/>
    <m/>
    <s v="NA"/>
    <m/>
    <m/>
    <x v="2"/>
  </r>
  <r>
    <s v="CaRe Sharepoint"/>
    <x v="1"/>
    <m/>
    <m/>
    <m/>
    <m/>
    <m/>
    <m/>
    <m/>
    <m/>
    <m/>
    <m/>
    <m/>
    <m/>
    <s v="YES"/>
    <s v="NO"/>
    <x v="2"/>
    <x v="0"/>
    <m/>
    <m/>
    <s v="CaRe Sharepoint"/>
    <m/>
    <m/>
    <m/>
    <m/>
    <m/>
    <m/>
    <m/>
    <m/>
    <m/>
    <m/>
    <m/>
    <m/>
    <m/>
    <x v="2"/>
    <s v="YES"/>
    <s v="NO"/>
    <m/>
    <m/>
    <m/>
    <s v="TBC"/>
    <s v="TBC"/>
    <s v="No"/>
    <s v="TBC"/>
    <s v="No"/>
    <s v="TBC"/>
    <d v="2023-01-01T00:00:00"/>
    <d v="2023-12-31T00:00:00"/>
    <s v="TBC"/>
    <s v="No"/>
    <s v="Yes, 01/06/2022"/>
    <s v="Not operational - To evaluate with Koos or Theo to if the data is still present or already moved to GRP"/>
    <s v="TBC"/>
    <s v="Y"/>
    <n v="2023"/>
    <s v="Q4"/>
    <m/>
    <x v="1"/>
  </r>
  <r>
    <s v="Cash_Agreement_API_P"/>
    <x v="2"/>
    <s v="No"/>
    <s v="Niels Nijs"/>
    <s v="Jan van Opdorp"/>
    <s v="Narjiss Aydoun"/>
    <s v="Priscilla Pelser"/>
    <s v="Agreement data"/>
    <s v="Exchanged across domains"/>
    <s v="Outside ING (only to Geldmaat) &amp; across ING domains"/>
    <s v="Installed"/>
    <s v="Operational"/>
    <s v="Production"/>
    <s v="be+nl/Payments NL/Cash/Withdrawal"/>
    <s v="NO"/>
    <s v="YES"/>
    <x v="3"/>
    <x v="0"/>
    <m/>
    <m/>
    <s v="Cash_Agreement_API_P"/>
    <s v="Yes"/>
    <s v="No"/>
    <s v="Niels Nijs"/>
    <s v="Jan van Opdorp"/>
    <s v="Narjiss Aydoun"/>
    <s v="Priscilla Pelser"/>
    <s v="Agreement data"/>
    <s v="Exchanged across domains"/>
    <s v="Outside ING (only to Geldmaat) &amp; across ING domains"/>
    <s v="Installed"/>
    <s v="Operational"/>
    <s v="Production"/>
    <s v="be+nl/Payments NL/Cash/Withdrawal"/>
    <x v="3"/>
    <s v="NO"/>
    <s v="YES"/>
    <m/>
    <m/>
    <m/>
    <m/>
    <m/>
    <m/>
    <m/>
    <m/>
    <m/>
    <m/>
    <m/>
    <m/>
    <m/>
    <m/>
    <m/>
    <m/>
    <m/>
    <m/>
    <m/>
    <m/>
    <x v="0"/>
  </r>
  <r>
    <s v="Cash_CaRe"/>
    <x v="2"/>
    <s v="No"/>
    <s v="Niels Nijs"/>
    <s v="Jan van Opdorp"/>
    <s v="Narjiss Aydoun"/>
    <s v="Priscilla Pelser"/>
    <s v="Data derived by Finance"/>
    <s v="Exchanged across domains"/>
    <m/>
    <s v="Installed"/>
    <s v="Operational"/>
    <s v="Production"/>
    <s v="be+nl/Payments NL/Cash/Deposit"/>
    <s v="NO"/>
    <s v="YES"/>
    <x v="3"/>
    <x v="0"/>
    <m/>
    <m/>
    <s v="Cash_CaRe"/>
    <s v="Yes"/>
    <s v="No"/>
    <s v="Niels Nijs"/>
    <s v="Jan van Opdorp"/>
    <s v="Narjiss Aydoun"/>
    <s v="Priscilla Pelser"/>
    <s v="Data derived by Finance"/>
    <s v="Exchanged across domains"/>
    <n v="0"/>
    <s v="Installed"/>
    <s v="Operational"/>
    <s v="Production"/>
    <s v="be+nl/Payments NL/Cash/Deposit"/>
    <x v="3"/>
    <s v="NO"/>
    <s v="YES"/>
    <m/>
    <m/>
    <m/>
    <m/>
    <m/>
    <m/>
    <m/>
    <m/>
    <m/>
    <m/>
    <m/>
    <m/>
    <m/>
    <m/>
    <m/>
    <m/>
    <m/>
    <m/>
    <m/>
    <m/>
    <x v="0"/>
  </r>
  <r>
    <s v="CashFlow"/>
    <x v="1"/>
    <m/>
    <s v="Steven Frieswijk"/>
    <s v="Adam Walendziewski"/>
    <m/>
    <m/>
    <m/>
    <m/>
    <m/>
    <s v="Installed"/>
    <s v="Operational"/>
    <s v="Production"/>
    <s v="be+nl/Digital Business Banking/BusChan/Grasshoppers"/>
    <s v="NO"/>
    <s v="YES"/>
    <x v="7"/>
    <x v="0"/>
    <m/>
    <m/>
    <s v="CashFlow"/>
    <n v="0"/>
    <n v="0"/>
    <s v="Steven Frieswijk"/>
    <s v="Adam Walendziewski"/>
    <n v="0"/>
    <d v="1899-12-30T00:00:00"/>
    <d v="1899-12-30T00:00:00"/>
    <n v="0"/>
    <n v="0"/>
    <s v="Installed"/>
    <s v="Operational"/>
    <s v="Production"/>
    <s v="be+nl/Digital Business Banking/BusChan/Grasshoppers"/>
    <x v="7"/>
    <s v="NO"/>
    <s v="YES"/>
    <m/>
    <m/>
    <m/>
    <m/>
    <m/>
    <m/>
    <m/>
    <m/>
    <m/>
    <m/>
    <m/>
    <m/>
    <m/>
    <m/>
    <m/>
    <m/>
    <m/>
    <m/>
    <m/>
    <m/>
    <x v="0"/>
  </r>
  <r>
    <s v="CashOrchestrationAPI"/>
    <x v="0"/>
    <s v="Yes"/>
    <s v="Niels Nijs"/>
    <s v="Jan van Opdorp"/>
    <s v="Narjiss Aydoun"/>
    <s v="Priscilla Pelser"/>
    <s v="Transaction data"/>
    <s v="Transferred outside ING"/>
    <s v="Outside ING (only to Geldmaat) &amp; across ING domains"/>
    <s v="Installed"/>
    <s v="Operational"/>
    <s v="Production"/>
    <s v="be+nl/Payments NL/Cash/Deposit"/>
    <s v="NO"/>
    <s v="YES"/>
    <x v="3"/>
    <x v="0"/>
    <m/>
    <m/>
    <s v="CashOrchestrationAPI"/>
    <s v="No"/>
    <s v="Yes"/>
    <s v="Niels Nijs"/>
    <s v="Jan van Opdorp"/>
    <s v="Narjiss Aydoun"/>
    <s v="Priscilla Pelser"/>
    <s v="Transaction data"/>
    <s v="Transferred outside ING"/>
    <s v="Outside ING (only to Geldmaat) &amp; across ING domains"/>
    <s v="Installed"/>
    <s v="Operational"/>
    <s v="Production"/>
    <s v="be+nl/Payments NL/Cash/Deposit"/>
    <x v="3"/>
    <s v="NO"/>
    <s v="YES"/>
    <m/>
    <m/>
    <m/>
    <m/>
    <m/>
    <m/>
    <m/>
    <m/>
    <m/>
    <m/>
    <m/>
    <m/>
    <m/>
    <m/>
    <m/>
    <m/>
    <m/>
    <m/>
    <m/>
    <m/>
    <x v="0"/>
  </r>
  <r>
    <s v="Cassys_[P]"/>
    <x v="2"/>
    <s v="Yes"/>
    <s v="Akram Musa"/>
    <s v="Cavide Yazar"/>
    <s v="Narjiss Aydoun"/>
    <s v="Adriana Tritapepe"/>
    <s v="Transaction data"/>
    <s v="Kept in own tribe"/>
    <s v="Only the ADACP part of Cassys is in Datalake. The ACI part is not yet connected to Datalake. "/>
    <s v="Installed"/>
    <s v="Operational"/>
    <s v="Production"/>
    <s v="be+nl/Payments NL/Cards/Bookmakers"/>
    <s v="YES"/>
    <s v="YES"/>
    <x v="9"/>
    <x v="1"/>
    <s v="Yes"/>
    <n v="0"/>
    <s v="Cassys_[P]"/>
    <s v="Yes"/>
    <s v="Yes"/>
    <s v="Akram Musa"/>
    <s v="Cavide Yazar"/>
    <s v="Narjiss Aydoun"/>
    <s v="Adriana Tritapepe"/>
    <s v="Transaction data"/>
    <s v="Kept in own tribe"/>
    <s v="Only the ADACP part of Cassys is in Datalake. The ACI part is not yet connected to Datalake. "/>
    <s v="Installed"/>
    <s v="Operational"/>
    <s v="Production"/>
    <s v="be+nl/Payments NL/Cards/Bookmakers"/>
    <x v="9"/>
    <s v="YES"/>
    <s v="YES"/>
    <s v="Yes"/>
    <s v="Yes"/>
    <n v="0"/>
    <s v="TBC"/>
    <s v="TBC"/>
    <s v="Yes"/>
    <s v="Yes"/>
    <s v="Yes"/>
    <s v="TBC"/>
    <d v="2023-01-01T00:00:00"/>
    <d v="2023-03-31T00:00:00"/>
    <s v="TBC"/>
    <s v="Yes"/>
    <m/>
    <m/>
    <s v="Y"/>
    <m/>
    <n v="2023"/>
    <s v="Q1"/>
    <s v="Y"/>
    <x v="2"/>
  </r>
  <r>
    <s v="CAT_Registration_Tool"/>
    <x v="0"/>
    <s v="No"/>
    <s v="Pieter van Valenberg"/>
    <s v="Nick van Boven"/>
    <m/>
    <m/>
    <s v="Product data"/>
    <s v="Kept in own tribe"/>
    <m/>
    <s v="Installed"/>
    <s v="Operational"/>
    <s v="Production"/>
    <s v="be+nl/Investments/Operational Journeys &amp; Ordering/EP Transaction Management"/>
    <s v="NO"/>
    <s v="YES"/>
    <x v="15"/>
    <x v="0"/>
    <m/>
    <m/>
    <s v="CAT_Registration_Tool"/>
    <s v="No"/>
    <s v="No"/>
    <s v="Pieter van Valenberg"/>
    <s v="Nick van Boven"/>
    <n v="0"/>
    <d v="1899-12-30T00:00:00"/>
    <s v="Product data"/>
    <s v="Kept in own tribe"/>
    <n v="0"/>
    <s v="Installed"/>
    <s v="Operational"/>
    <s v="Production"/>
    <s v="be+nl/Investments/Operational Journeys &amp; Ordering/EP Transaction Management"/>
    <x v="15"/>
    <s v="NO"/>
    <s v="YES"/>
    <m/>
    <m/>
    <m/>
    <m/>
    <m/>
    <m/>
    <m/>
    <m/>
    <m/>
    <m/>
    <m/>
    <m/>
    <m/>
    <m/>
    <m/>
    <m/>
    <m/>
    <m/>
    <m/>
    <m/>
    <x v="0"/>
  </r>
  <r>
    <s v="CategorisedTransactionsAPI"/>
    <x v="2"/>
    <s v="No"/>
    <s v="Rik-Jan van Bree"/>
    <s v="Hans Krak"/>
    <s v="Narjiss Aydoun"/>
    <s v="Martijn Greuter"/>
    <s v="Data derived by other data users"/>
    <s v="Kept in own tribe"/>
    <m/>
    <s v="Installed"/>
    <s v="Operational"/>
    <s v="Production"/>
    <s v="be+nl/Payments NL/Products/Digital Insight"/>
    <s v="YES"/>
    <s v="YES"/>
    <x v="9"/>
    <x v="3"/>
    <s v="No"/>
    <n v="0"/>
    <s v="CategorisedTransactionsAPI"/>
    <s v="Yes"/>
    <s v="No"/>
    <s v="Rik-Jan van Bree"/>
    <s v="Hans Krak"/>
    <s v="Narjiss Aydoun"/>
    <s v="Martijn Greuter"/>
    <s v="Data derived by other data users"/>
    <s v="Kept in own tribe"/>
    <n v="0"/>
    <s v="Installed"/>
    <s v="Operational"/>
    <s v="Production"/>
    <s v="be+nl/Payments NL/Products/Digital Insight"/>
    <x v="9"/>
    <s v="YES"/>
    <s v="YES"/>
    <s v="No"/>
    <s v="No"/>
    <n v="0"/>
    <s v="TBC"/>
    <s v="TBC"/>
    <s v="No"/>
    <s v="No"/>
    <s v="No"/>
    <s v="TBC"/>
    <s v="TBC"/>
    <s v="TBC"/>
    <s v="TBC"/>
    <s v="No"/>
    <m/>
    <m/>
    <s v="Y"/>
    <m/>
    <s v="TBC"/>
    <m/>
    <m/>
    <x v="2"/>
  </r>
  <r>
    <s v="CBDO_P"/>
    <x v="0"/>
    <s v="No"/>
    <s v="Joan de Jong"/>
    <s v="Joan de Jong"/>
    <s v="Narjiss Aydoun"/>
    <s v="Martijn Greuter"/>
    <s v="Transaction data"/>
    <s v="Exchanged across domains"/>
    <s v="Datamart, contains no data itself"/>
    <s v="Installed"/>
    <s v="Operational"/>
    <s v="Production"/>
    <s v="be+nl/CoreBanking/RUN DM AC"/>
    <s v="YES"/>
    <s v="YES"/>
    <x v="9"/>
    <x v="3"/>
    <s v="No"/>
    <n v="0"/>
    <s v="CBDO_P"/>
    <s v="No"/>
    <s v="No"/>
    <s v="Joan de Jong"/>
    <s v="Joan de Jong"/>
    <s v="Narjiss Aydoun"/>
    <s v="Martijn Greuter"/>
    <s v="Transaction data"/>
    <s v="Exchanged across domains"/>
    <s v="Datamart, contains no data itself"/>
    <s v="Installed"/>
    <s v="Operational"/>
    <s v="Production"/>
    <s v="be+nl/CoreBanking/RUN DM AC"/>
    <x v="9"/>
    <s v="YES"/>
    <s v="YES"/>
    <s v="No"/>
    <s v="No"/>
    <n v="0"/>
    <s v="TBC"/>
    <s v="TBC"/>
    <s v="No"/>
    <s v="No"/>
    <s v="No"/>
    <s v="TBC"/>
    <s v="TBC"/>
    <s v="TBC"/>
    <s v="TBC"/>
    <s v="No"/>
    <m/>
    <m/>
    <s v="N"/>
    <m/>
    <s v="TBC"/>
    <m/>
    <m/>
    <x v="2"/>
  </r>
  <r>
    <s v="CBR_Convexity"/>
    <x v="0"/>
    <s v="No"/>
    <s v="Petra Danisevska"/>
    <s v="Annemieke Tromp"/>
    <s v="Annemieke Tromp"/>
    <s v="No formal Data Steward appointed yet after Mo Abarkan left the Tribe"/>
    <s v="Data derived by Risk"/>
    <s v="Exchanged across domains"/>
    <m/>
    <s v="Installed"/>
    <s v="Operational"/>
    <s v="Production"/>
    <s v="be+nl/CRO NL/MRM/Office Tooling"/>
    <s v="NO"/>
    <s v="YES"/>
    <x v="19"/>
    <x v="0"/>
    <m/>
    <m/>
    <s v="CBR_Convexity"/>
    <s v="No"/>
    <s v="No"/>
    <s v="Petra Danisevska"/>
    <s v="Annemieke Tromp"/>
    <s v="Annemieke Tromp"/>
    <s v="No formal Data Steward appointed yet after Mo Abarkan left the Tribe"/>
    <s v="Data derived by Risk"/>
    <s v="Exchanged across domains"/>
    <n v="0"/>
    <s v="Installed"/>
    <s v="Operational"/>
    <s v="Production"/>
    <s v="be+nl/CRO NL/MRM/Office Tooling"/>
    <x v="19"/>
    <s v="NO"/>
    <s v="YES"/>
    <m/>
    <m/>
    <m/>
    <m/>
    <m/>
    <m/>
    <m/>
    <m/>
    <m/>
    <m/>
    <m/>
    <m/>
    <m/>
    <m/>
    <m/>
    <m/>
    <m/>
    <m/>
    <m/>
    <m/>
    <x v="0"/>
  </r>
  <r>
    <s v="CBR_EC"/>
    <x v="0"/>
    <s v="No"/>
    <s v="Petra Danisevska"/>
    <s v="Annemieke Tromp"/>
    <s v="Annemieke Tromp"/>
    <s v="No formal Data Steward appointed yet after Mo Abarkan left the Tribe"/>
    <s v="Data derived by Risk"/>
    <s v="Exchanged across domains"/>
    <m/>
    <s v="Installed"/>
    <s v="Operational"/>
    <s v="Production"/>
    <s v="be+nl/CRO NL/MRM/Office Tooling"/>
    <s v="NO"/>
    <s v="YES"/>
    <x v="19"/>
    <x v="0"/>
    <m/>
    <m/>
    <s v="CBR_EC"/>
    <s v="No"/>
    <s v="No"/>
    <s v="Petra Danisevska"/>
    <s v="Annemieke Tromp"/>
    <s v="Annemieke Tromp"/>
    <s v="No formal Data Steward appointed yet after Mo Abarkan left the Tribe"/>
    <s v="Data derived by Risk"/>
    <s v="Exchanged across domains"/>
    <n v="0"/>
    <s v="Installed"/>
    <s v="Operational"/>
    <s v="Production"/>
    <s v="be+nl/CRO NL/MRM/Office Tooling"/>
    <x v="19"/>
    <s v="NO"/>
    <s v="YES"/>
    <m/>
    <m/>
    <m/>
    <m/>
    <m/>
    <m/>
    <m/>
    <m/>
    <m/>
    <m/>
    <m/>
    <m/>
    <m/>
    <m/>
    <m/>
    <m/>
    <m/>
    <m/>
    <m/>
    <m/>
    <x v="0"/>
  </r>
  <r>
    <s v="CCIW"/>
    <x v="2"/>
    <s v="No"/>
    <s v="Ramon Riedijk"/>
    <s v="Peter Bas Oosthoek"/>
    <s v="Ronald de Vries"/>
    <s v="Ronald Bleeker"/>
    <s v="Product data"/>
    <s v="Kept in own tribe"/>
    <s v="Stock Finance Data"/>
    <s v="Installed"/>
    <s v="Operational"/>
    <s v="Production"/>
    <s v="be+nl/ComFin/Factoring Services"/>
    <s v="NO"/>
    <s v="YES"/>
    <x v="22"/>
    <x v="0"/>
    <m/>
    <m/>
    <s v="CCIW"/>
    <s v="Yes"/>
    <s v="No"/>
    <s v="Ramon Riedijk"/>
    <s v="Peter Bas Oosthoek"/>
    <s v="Ronald de Vries"/>
    <s v="Ronald Bleeker"/>
    <s v="Product data"/>
    <s v="Kept in own tribe"/>
    <s v="Stock Finance Data"/>
    <s v="Installed"/>
    <s v="Operational"/>
    <s v="Production"/>
    <s v="be+nl/ComFin/Factoring Services"/>
    <x v="22"/>
    <s v="NO"/>
    <s v="YES"/>
    <m/>
    <m/>
    <m/>
    <m/>
    <m/>
    <m/>
    <m/>
    <m/>
    <m/>
    <m/>
    <m/>
    <m/>
    <m/>
    <m/>
    <m/>
    <m/>
    <m/>
    <m/>
    <m/>
    <m/>
    <x v="0"/>
  </r>
  <r>
    <s v="CDM"/>
    <x v="1"/>
    <m/>
    <m/>
    <m/>
    <m/>
    <m/>
    <m/>
    <m/>
    <m/>
    <m/>
    <m/>
    <m/>
    <m/>
    <s v="YES"/>
    <s v="NO"/>
    <x v="10"/>
    <x v="0"/>
    <m/>
    <m/>
    <s v="CDM"/>
    <m/>
    <m/>
    <m/>
    <m/>
    <m/>
    <m/>
    <m/>
    <m/>
    <m/>
    <m/>
    <m/>
    <m/>
    <m/>
    <x v="10"/>
    <s v="YES"/>
    <s v="NO"/>
    <m/>
    <m/>
    <m/>
    <s v="TBC"/>
    <s v="TBC"/>
    <s v="Yes"/>
    <s v="TBC"/>
    <s v="NA"/>
    <s v="TBC"/>
    <d v="2023-01-01T00:00:00"/>
    <d v="2023-12-31T00:00:00"/>
    <s v="TBC"/>
    <s v="No"/>
    <s v="Yes, 2022"/>
    <s v=" - will be decommed in 2022_x000a_note from Dnyanesh:Will be decommissioned. Data will transfer to other excisting systems. No action required regarding record retention.   "/>
    <s v="TBC"/>
    <s v="Y"/>
    <n v="2023"/>
    <s v="Q4"/>
    <m/>
    <x v="1"/>
  </r>
  <r>
    <s v="CEMS"/>
    <x v="2"/>
    <s v="Yes"/>
    <s v="Akram Musa"/>
    <s v="Ekaterina Dmitrieva"/>
    <s v="Narjiss Aydoun"/>
    <s v="Jessica Schoehuis"/>
    <s v="Product data"/>
    <s v="Transferred outside ING"/>
    <s v="Type of data: Product and Agreement data_x000a_Debit Card and Debit Card LifeCycle information"/>
    <s v="Installed"/>
    <s v="Operational"/>
    <s v="Production"/>
    <s v="be+nl/Payments NL/Cards/SherPAS"/>
    <s v="YES"/>
    <s v="YES"/>
    <x v="9"/>
    <x v="1"/>
    <s v="Yes"/>
    <n v="0"/>
    <s v="CEMS"/>
    <s v="Yes"/>
    <s v="Yes"/>
    <s v="Akram Musa"/>
    <s v="Ekaterina Dmitrieva"/>
    <s v="Narjiss Aydoun"/>
    <s v="Jessica Schoehuis"/>
    <s v="Product data"/>
    <s v="Transferred outside ING"/>
    <s v="Type of data: Product and Agreement data_x000a_Debit Card and Debit Card LifeCycle information"/>
    <s v="Installed"/>
    <s v="Operational"/>
    <s v="Production"/>
    <s v="be+nl/Payments NL/Cards/SherPAS"/>
    <x v="9"/>
    <s v="YES"/>
    <s v="YES"/>
    <s v="Yes"/>
    <s v="Yes"/>
    <n v="0"/>
    <s v="TBC"/>
    <s v="TBC"/>
    <s v="Yes"/>
    <s v="Yes"/>
    <s v="Yes"/>
    <s v="TBC"/>
    <d v="2023-01-01T00:00:00"/>
    <d v="2023-03-31T00:00:00"/>
    <s v="TBC"/>
    <s v="Yes"/>
    <m/>
    <s v="housekeeping rules"/>
    <s v="Y"/>
    <m/>
    <n v="2023"/>
    <s v="Q1"/>
    <s v="Y"/>
    <x v="2"/>
  </r>
  <r>
    <s v="CenA"/>
    <x v="2"/>
    <s v="No"/>
    <s v="Khadija Khottoul"/>
    <s v="Andre Jansen"/>
    <s v="Jose Groenevelt"/>
    <s v="Jeroen Uijttenboogaard"/>
    <m/>
    <s v="Kept in own tribe"/>
    <s v="Line-by-line specifications and bank statements are stored herein which allows the total balance to be reconciled with with balance in Suspense Accounts and or ING Owned Accounts"/>
    <s v="Installed"/>
    <s v="Operational"/>
    <s v="Production"/>
    <s v="be+nl/Mortgages NL/Office Tooling"/>
    <s v="NO"/>
    <s v="YES"/>
    <x v="23"/>
    <x v="0"/>
    <m/>
    <m/>
    <s v="CenA"/>
    <s v="Yes"/>
    <s v="No"/>
    <s v="Khadija Khottoul"/>
    <s v="Andre Jansen"/>
    <s v="Jose Groenevelt"/>
    <s v="Jeroen Uijttenboogaard"/>
    <d v="1899-12-30T00:00:00"/>
    <s v="Kept in own tribe"/>
    <s v="Line-by-line specifications and bank statements are stored herein which allows the total balance to be reconciled with with balance in Suspense Accounts and or ING Owned Accounts"/>
    <s v="Installed"/>
    <s v="Operational"/>
    <s v="Production"/>
    <s v="be+nl/Mortgages NL/Office Tooling"/>
    <x v="23"/>
    <s v="NO"/>
    <s v="YES"/>
    <m/>
    <m/>
    <m/>
    <m/>
    <m/>
    <m/>
    <m/>
    <m/>
    <m/>
    <m/>
    <m/>
    <m/>
    <m/>
    <m/>
    <m/>
    <m/>
    <m/>
    <m/>
    <m/>
    <m/>
    <x v="0"/>
  </r>
  <r>
    <s v="CEPRA"/>
    <x v="0"/>
    <s v="No"/>
    <s v="Marcin Krzysztof Pakulnicki"/>
    <s v="Rogier Festen"/>
    <s v="NA"/>
    <s v="NA"/>
    <s v="Reference data"/>
    <s v="Exchanged across domains"/>
    <s v="Processes log lines to create counters for the metrics in graphite (will be decommed in jan 2023 - and will be replaced by OCHAPIRTK)"/>
    <s v="Installed"/>
    <s v="Operational"/>
    <s v="Production"/>
    <s v="be+nl/Omnichannel/Mobiel Bankieren"/>
    <s v="NO"/>
    <s v="YES"/>
    <x v="24"/>
    <x v="0"/>
    <m/>
    <m/>
    <s v="CEPRA"/>
    <s v="No"/>
    <s v="No"/>
    <s v="Marcin Krzysztof Pakulnicki"/>
    <s v="Rogier Festen"/>
    <s v="NA"/>
    <s v="NA"/>
    <s v="Reference data"/>
    <s v="Exchanged across domains"/>
    <s v="Processes log lines to create counters for the metrics in graphite (will be decommed in jan 2023 - and will be replaced by OCHAPIRTK)"/>
    <s v="Installed"/>
    <s v="Operational"/>
    <s v="Production"/>
    <s v="be+nl/Omnichannel/Mobiel Bankieren"/>
    <x v="24"/>
    <s v="NO"/>
    <s v="YES"/>
    <m/>
    <m/>
    <m/>
    <m/>
    <m/>
    <m/>
    <m/>
    <m/>
    <m/>
    <m/>
    <m/>
    <m/>
    <m/>
    <m/>
    <m/>
    <m/>
    <m/>
    <m/>
    <m/>
    <m/>
    <x v="0"/>
  </r>
  <r>
    <s v="CHAPP"/>
    <x v="2"/>
    <s v="No"/>
    <s v="Rik-Jan van Bree"/>
    <s v="Maarten van Gessel"/>
    <s v="Narjiss Aydoun"/>
    <s v="Hans Krak"/>
    <s v="Transaction data"/>
    <s v="Transferred outside ING"/>
    <m/>
    <s v="Installed"/>
    <s v="Operational"/>
    <s v="Production"/>
    <s v="be+nl/Payments NL/Products/GeckoS"/>
    <s v="YES"/>
    <s v="YES"/>
    <x v="9"/>
    <x v="1"/>
    <s v="Yes"/>
    <n v="0"/>
    <s v="CHAPP"/>
    <s v="Yes"/>
    <s v="No"/>
    <s v="Rik-Jan van Bree"/>
    <s v="Maarten van Gessel"/>
    <s v="Narjiss Aydoun"/>
    <s v="Hans Krak"/>
    <s v="Transaction data"/>
    <s v="Transferred outside ING"/>
    <n v="0"/>
    <s v="Installed"/>
    <s v="Operational"/>
    <s v="Production"/>
    <s v="be+nl/Payments NL/Products/GeckoS"/>
    <x v="9"/>
    <s v="YES"/>
    <s v="YES"/>
    <s v="Yes"/>
    <s v="Yes"/>
    <n v="0"/>
    <s v="TBC"/>
    <s v="TBC"/>
    <s v="Yes"/>
    <s v="Yes"/>
    <s v="Yes"/>
    <s v="TBC"/>
    <d v="2023-01-01T00:00:00"/>
    <d v="2023-05-31T00:00:00"/>
    <s v="TBC"/>
    <s v="Yes"/>
    <m/>
    <m/>
    <s v="Y"/>
    <m/>
    <n v="2023"/>
    <s v="Q2"/>
    <s v="Y"/>
    <x v="2"/>
  </r>
  <r>
    <s v="ChatbotAPI"/>
    <x v="2"/>
    <m/>
    <s v="Steven Frieswijk"/>
    <s v="Liesbeth Berns"/>
    <s v="Liesbeth Berns"/>
    <m/>
    <m/>
    <s v="Exchanged across domains"/>
    <m/>
    <s v="Installed"/>
    <s v="Operational"/>
    <s v="Production"/>
    <s v="be+nl/Digital &amp; Customer Interaction/DiPr SSE/Search &amp; Intelligent assistance"/>
    <s v="YES"/>
    <s v="YES"/>
    <x v="8"/>
    <x v="1"/>
    <s v="Yes"/>
    <n v="0"/>
    <s v="ChatbotAPI"/>
    <s v="Yes"/>
    <n v="0"/>
    <s v="Steven Frieswijk"/>
    <s v="Liesbeth Berns"/>
    <s v="Liesbeth Berns"/>
    <d v="1899-12-30T00:00:00"/>
    <d v="1899-12-30T00:00:00"/>
    <s v="Exchanged across domains"/>
    <n v="0"/>
    <s v="Installed"/>
    <s v="Operational"/>
    <s v="Production"/>
    <s v="be+nl/Digital &amp; Customer Interaction/DiPr SSE/Search &amp; Intelligent assistance"/>
    <x v="8"/>
    <s v="YES"/>
    <s v="YES"/>
    <s v="Yes"/>
    <s v="Yes"/>
    <n v="0"/>
    <s v="Yes"/>
    <s v="No"/>
    <s v="Yes"/>
    <s v="Yes"/>
    <s v="Yes"/>
    <m/>
    <m/>
    <s v="NA"/>
    <m/>
    <s v="Yes"/>
    <m/>
    <m/>
    <s v="Y"/>
    <m/>
    <s v="NA"/>
    <m/>
    <m/>
    <x v="2"/>
  </r>
  <r>
    <s v="CheckAvailableFundsAPI"/>
    <x v="0"/>
    <s v="No"/>
    <s v="Rik-Jan van Bree"/>
    <s v="Hans Krak"/>
    <s v="Narjiss Aydoun"/>
    <s v="Hans Krak"/>
    <m/>
    <m/>
    <m/>
    <s v="Installed"/>
    <s v="Operational"/>
    <s v="Production"/>
    <s v="be+nl/Payments NL/Products/Digital Insight"/>
    <s v="YES"/>
    <s v="YES"/>
    <x v="9"/>
    <x v="3"/>
    <s v="No"/>
    <n v="0"/>
    <s v="CheckAvailableFundsAPI"/>
    <s v="No"/>
    <s v="No"/>
    <s v="Rik-Jan van Bree"/>
    <s v="Hans Krak"/>
    <s v="Narjiss Aydoun"/>
    <s v="Hans Krak"/>
    <d v="1899-12-30T00:00:00"/>
    <n v="0"/>
    <n v="0"/>
    <s v="Installed"/>
    <s v="Operational"/>
    <s v="Production"/>
    <s v="be+nl/Payments NL/Products/Digital Insight"/>
    <x v="9"/>
    <s v="YES"/>
    <s v="YES"/>
    <s v="No"/>
    <s v="No"/>
    <n v="0"/>
    <s v="TBC"/>
    <s v="TBC"/>
    <s v="No"/>
    <s v="No"/>
    <s v="No"/>
    <s v="TBC"/>
    <s v="TBC"/>
    <s v="TBC"/>
    <s v="TBC"/>
    <s v="No"/>
    <m/>
    <m/>
    <s v="N"/>
    <m/>
    <s v="TBC"/>
    <m/>
    <m/>
    <x v="2"/>
  </r>
  <r>
    <s v="Checklist_QI"/>
    <x v="0"/>
    <s v="No"/>
    <s v="Pieter van Valenberg"/>
    <s v="Nick van Boven"/>
    <m/>
    <m/>
    <s v="Product data"/>
    <s v="Kept in own tribe"/>
    <m/>
    <s v="Installed"/>
    <s v="Operational"/>
    <s v="Production"/>
    <s v="be+nl/Investments/Operational Journeys &amp; Ordering/Reporting &amp; Client Output"/>
    <s v="NO"/>
    <s v="YES"/>
    <x v="15"/>
    <x v="0"/>
    <m/>
    <m/>
    <s v="Checklist_QI"/>
    <s v="No"/>
    <s v="No"/>
    <s v="Pieter van Valenberg"/>
    <s v="Nick van Boven"/>
    <n v="0"/>
    <d v="1899-12-30T00:00:00"/>
    <s v="Product data"/>
    <s v="Kept in own tribe"/>
    <n v="0"/>
    <s v="Installed"/>
    <s v="Operational"/>
    <s v="Production"/>
    <s v="be+nl/Investments/Operational Journeys &amp; Ordering/Reporting &amp; Client Output"/>
    <x v="15"/>
    <s v="NO"/>
    <s v="YES"/>
    <m/>
    <m/>
    <m/>
    <m/>
    <m/>
    <m/>
    <m/>
    <m/>
    <m/>
    <m/>
    <m/>
    <m/>
    <m/>
    <m/>
    <m/>
    <m/>
    <m/>
    <m/>
    <m/>
    <m/>
    <x v="0"/>
  </r>
  <r>
    <s v="Client Event API"/>
    <x v="1"/>
    <m/>
    <m/>
    <m/>
    <m/>
    <m/>
    <m/>
    <m/>
    <m/>
    <m/>
    <m/>
    <m/>
    <m/>
    <s v="YES"/>
    <s v="NO"/>
    <x v="8"/>
    <x v="0"/>
    <m/>
    <m/>
    <s v="Client Event API"/>
    <m/>
    <m/>
    <m/>
    <m/>
    <m/>
    <m/>
    <m/>
    <m/>
    <m/>
    <m/>
    <m/>
    <m/>
    <m/>
    <x v="8"/>
    <s v="YES"/>
    <s v="NO"/>
    <m/>
    <m/>
    <m/>
    <s v="Yes"/>
    <s v="No"/>
    <s v="No"/>
    <s v="No"/>
    <s v="NA"/>
    <m/>
    <m/>
    <s v="NA"/>
    <m/>
    <s v="No"/>
    <m/>
    <m/>
    <s v="TBC"/>
    <m/>
    <s v="NA"/>
    <m/>
    <m/>
    <x v="1"/>
  </r>
  <r>
    <s v="ClientEventAPI"/>
    <x v="0"/>
    <s v="Yes"/>
    <s v="Emile Scheilen"/>
    <s v="Bob Timmerman"/>
    <s v="Bob Timmerman"/>
    <s v="NA"/>
    <s v="Data derived by other data users"/>
    <s v="Exchanged across domains"/>
    <s v="Processes customer behaviour data, but that data is sent to DM_CAN (already mentioned) and Adobe (BE CI), where it is stored."/>
    <s v="Installed"/>
    <s v="Operational"/>
    <s v="Production"/>
    <s v="be+nl/Digital &amp; Customer Interaction/Di NL/Star Trackers"/>
    <s v="NO"/>
    <s v="YES"/>
    <x v="13"/>
    <x v="0"/>
    <m/>
    <m/>
    <s v="ClientEventAPI"/>
    <s v="No"/>
    <s v="Yes"/>
    <s v="Emile Scheilen"/>
    <s v="Bob Timmerman"/>
    <s v="Bob Timmerman"/>
    <s v="NA"/>
    <s v="Data derived by other data users"/>
    <s v="Exchanged across domains"/>
    <s v="Processes customer behaviour data, but that data is sent to DM_CAN (already mentioned) and Adobe (BE CI), where it is stored."/>
    <s v="Installed"/>
    <s v="Operational"/>
    <s v="Production"/>
    <s v="be+nl/Digital &amp; Customer Interaction/Di NL/Star Trackers"/>
    <x v="13"/>
    <s v="NO"/>
    <s v="YES"/>
    <m/>
    <m/>
    <m/>
    <m/>
    <m/>
    <m/>
    <m/>
    <m/>
    <m/>
    <m/>
    <m/>
    <m/>
    <m/>
    <m/>
    <m/>
    <m/>
    <m/>
    <m/>
    <m/>
    <m/>
    <x v="0"/>
  </r>
  <r>
    <s v="CLM"/>
    <x v="2"/>
    <s v="No"/>
    <s v="Jan Reuterink"/>
    <s v="Sven Schenkel"/>
    <s v="Sven Schenkel"/>
    <s v="Ariane Swets"/>
    <s v="Party data"/>
    <s v="Kept in own tribe"/>
    <m/>
    <s v="Installed"/>
    <s v="Operational"/>
    <s v="Production"/>
    <s v="be+nl/Digital Business Banking/CD-NL/Kelten"/>
    <s v="YES"/>
    <s v="YES"/>
    <x v="7"/>
    <x v="1"/>
    <s v="TBC"/>
    <n v="0"/>
    <s v="CLM"/>
    <s v="Yes"/>
    <s v="No"/>
    <s v="Jan Reuterink"/>
    <s v="Sven Schenkel"/>
    <s v="Sven Schenkel"/>
    <s v="Ariane Swets"/>
    <s v="Party data"/>
    <s v="Kept in own tribe"/>
    <n v="0"/>
    <s v="Installed"/>
    <s v="Operational"/>
    <s v="Production"/>
    <s v="be+nl/Digital Business Banking/CD-NL/Kelten"/>
    <x v="7"/>
    <s v="YES"/>
    <s v="YES"/>
    <s v="Yes"/>
    <s v="TBC"/>
    <n v="0"/>
    <s v="TBC"/>
    <s v="TBC"/>
    <s v="Yes"/>
    <s v="NA"/>
    <s v="Yes"/>
    <s v="TBC"/>
    <d v="2023-01-01T00:00:00"/>
    <d v="2023-03-31T00:00:00"/>
    <s v="TBC"/>
    <s v="Yes"/>
    <m/>
    <s v="To implementated"/>
    <s v="Y"/>
    <m/>
    <n v="2023"/>
    <s v="Q1"/>
    <s v="Y"/>
    <x v="2"/>
  </r>
  <r>
    <s v="CloseMassCurrentAccount"/>
    <x v="0"/>
    <m/>
    <s v="Guido Smit"/>
    <s v="Hans Overeem"/>
    <m/>
    <m/>
    <m/>
    <m/>
    <m/>
    <s v="Installed"/>
    <s v="Operational"/>
    <s v="Production"/>
    <s v="be+nl/Daily Banking Digital First NL/Business Journeys/ACDC"/>
    <s v="NO"/>
    <s v="YES"/>
    <x v="4"/>
    <x v="0"/>
    <m/>
    <m/>
    <s v="CloseMassCurrentAccount"/>
    <s v="No"/>
    <n v="0"/>
    <s v="Guido Smit"/>
    <s v="Hans Overeem"/>
    <n v="0"/>
    <d v="1899-12-30T00:00:00"/>
    <d v="1899-12-30T00:00:00"/>
    <n v="0"/>
    <n v="0"/>
    <s v="Installed"/>
    <s v="Operational"/>
    <s v="Production"/>
    <s v="be+nl/Daily Banking Digital First NL/Business Journeys/ACDC"/>
    <x v="4"/>
    <s v="NO"/>
    <s v="YES"/>
    <m/>
    <m/>
    <m/>
    <m/>
    <m/>
    <m/>
    <m/>
    <m/>
    <m/>
    <m/>
    <m/>
    <m/>
    <m/>
    <m/>
    <m/>
    <m/>
    <m/>
    <m/>
    <m/>
    <m/>
    <x v="0"/>
  </r>
  <r>
    <s v="Cloud-Twilio-Solution"/>
    <x v="0"/>
    <s v="No"/>
    <s v="Theo Frieswijk"/>
    <s v="Elles Ogink"/>
    <s v="DO per country -&gt; Local Ass. Channel TL or CC Head"/>
    <s v="Pettie Booij"/>
    <m/>
    <m/>
    <m/>
    <s v="Installed"/>
    <s v="Operational"/>
    <s v="Production"/>
    <s v="be+nl/Assisted channels/PA1_CC2.0/TwilioOPS"/>
    <s v="NO"/>
    <s v="YES"/>
    <x v="2"/>
    <x v="0"/>
    <m/>
    <m/>
    <s v="Cloud-Twilio-Solution"/>
    <s v="No"/>
    <s v="No"/>
    <s v="Theo Frieswijk"/>
    <s v="Elles Ogink"/>
    <s v="DO per country -&gt; Local Ass. Channel TL or CC Head"/>
    <s v="Pettie Booij"/>
    <d v="1899-12-30T00:00:00"/>
    <n v="0"/>
    <n v="0"/>
    <s v="Installed"/>
    <s v="Operational"/>
    <s v="Production"/>
    <s v="be+nl/Assisted channels/PA1_CC2.0/TwilioOPS"/>
    <x v="2"/>
    <s v="NO"/>
    <s v="YES"/>
    <m/>
    <m/>
    <m/>
    <m/>
    <m/>
    <m/>
    <m/>
    <m/>
    <m/>
    <m/>
    <m/>
    <m/>
    <m/>
    <m/>
    <m/>
    <m/>
    <m/>
    <m/>
    <m/>
    <m/>
    <x v="0"/>
  </r>
  <r>
    <s v="CLT_DataQuality"/>
    <x v="2"/>
    <s v="No"/>
    <s v="Khadija Khottoul"/>
    <s v="Peter Kuijpers"/>
    <s v="Folkert van der Ploeg"/>
    <s v="Arnold Bussink"/>
    <s v="Operational System Process Organisational data"/>
    <s v="Kept in own tribe"/>
    <m/>
    <s v="Installed"/>
    <s v="Operational"/>
    <s v="Production"/>
    <s v="be+nl/Mortgages NL/Office Tooling"/>
    <s v="NO"/>
    <s v="YES"/>
    <x v="23"/>
    <x v="0"/>
    <m/>
    <m/>
    <s v="CLT_DataQuality"/>
    <s v="Yes"/>
    <s v="No"/>
    <s v="Khadija Khottoul"/>
    <s v="Peter Kuijpers"/>
    <s v="Folkert van der Ploeg"/>
    <s v="Arnold Bussink"/>
    <s v="Operational System Process Organisational data"/>
    <s v="Kept in own tribe"/>
    <n v="0"/>
    <s v="Installed"/>
    <s v="Operational"/>
    <s v="Production"/>
    <s v="be+nl/Mortgages NL/Office Tooling"/>
    <x v="23"/>
    <s v="NO"/>
    <s v="YES"/>
    <m/>
    <m/>
    <m/>
    <m/>
    <m/>
    <m/>
    <m/>
    <m/>
    <m/>
    <m/>
    <m/>
    <m/>
    <m/>
    <m/>
    <m/>
    <m/>
    <m/>
    <m/>
    <m/>
    <m/>
    <x v="0"/>
  </r>
  <r>
    <s v="CMT"/>
    <x v="2"/>
    <s v="Yes"/>
    <s v="Emile Scheilen"/>
    <s v="Michel Tetteroo"/>
    <s v="Michel Tetteroo"/>
    <s v="No offical DS, PO: Laila Alkanawati"/>
    <s v="Data derived by other data users"/>
    <s v="Exchanged across domains"/>
    <s v="Partly SoR: Only marketing related data like selections made and marketing data like opens and clicks (contact history) can be seen as original (SoR) data._x000a_Exchanged across domains, because data of our systems like customer behavior is used across the organization. derived by data uses best option of the list, better: enriched data."/>
    <s v="Installed"/>
    <s v="Operational"/>
    <s v="Production"/>
    <s v="be+nl/Digital &amp; Customer Interaction/CI&amp;A BE/Omega"/>
    <s v="YES"/>
    <s v="YES"/>
    <x v="8"/>
    <x v="1"/>
    <s v="Yes"/>
    <n v="0"/>
    <s v="CMT"/>
    <s v="Yes"/>
    <s v="Yes"/>
    <s v="Emile Scheilen"/>
    <s v="Michel Tetteroo"/>
    <s v="Michel Tetteroo"/>
    <s v="No offical DS, PO: Laila Alkanawati"/>
    <s v="Data derived by other data users"/>
    <s v="Exchanged across domains"/>
    <s v="Partly SoR: Only marketing related data like selections made and marketing data like opens and clicks (contact history) can be seen as original (SoR) data._x000a_Exchanged across domains, because data of our systems like customer behavior is used across the organization. derived by data uses best option of the list, better: enriched data."/>
    <s v="Installed"/>
    <s v="Operational"/>
    <s v="Production"/>
    <s v="be+nl/Digital &amp; Customer Interaction/CI&amp;A BE/Omega"/>
    <x v="8"/>
    <s v="YES"/>
    <s v="YES"/>
    <s v="Yes"/>
    <s v="Yes"/>
    <n v="0"/>
    <s v="Yes"/>
    <s v="No"/>
    <s v="Yes"/>
    <s v="Yes"/>
    <s v="Yes"/>
    <m/>
    <m/>
    <s v="NA"/>
    <m/>
    <s v="Yes"/>
    <m/>
    <m/>
    <s v="Y"/>
    <m/>
    <s v="NA"/>
    <m/>
    <m/>
    <x v="2"/>
  </r>
  <r>
    <s v="CoachingsTool"/>
    <x v="0"/>
    <s v="No"/>
    <s v="Pieter van Valenberg"/>
    <s v="Nick van Boven"/>
    <m/>
    <m/>
    <m/>
    <m/>
    <s v="the application is not used anymore,  please remove"/>
    <s v="Installed"/>
    <s v="Operational"/>
    <s v="Production"/>
    <s v="be+nl/Investments/Operational Journeys &amp; Ordering/EP Transaction Management"/>
    <s v="NO"/>
    <s v="YES"/>
    <x v="15"/>
    <x v="0"/>
    <m/>
    <m/>
    <s v="CoachingsTool"/>
    <s v="No"/>
    <s v="No"/>
    <s v="Pieter van Valenberg"/>
    <s v="Nick van Boven"/>
    <n v="0"/>
    <d v="1899-12-30T00:00:00"/>
    <d v="1899-12-30T00:00:00"/>
    <n v="0"/>
    <s v="the application is not used anymore,  please remove"/>
    <s v="Installed"/>
    <s v="Operational"/>
    <s v="Production"/>
    <s v="be+nl/Investments/Operational Journeys &amp; Ordering/EP Transaction Management"/>
    <x v="15"/>
    <s v="NO"/>
    <s v="YES"/>
    <m/>
    <m/>
    <m/>
    <m/>
    <m/>
    <m/>
    <m/>
    <m/>
    <m/>
    <m/>
    <m/>
    <m/>
    <m/>
    <m/>
    <m/>
    <m/>
    <m/>
    <m/>
    <m/>
    <m/>
    <x v="0"/>
  </r>
  <r>
    <s v="COCOA"/>
    <x v="1"/>
    <m/>
    <m/>
    <m/>
    <m/>
    <m/>
    <m/>
    <m/>
    <m/>
    <m/>
    <m/>
    <m/>
    <m/>
    <s v="YES"/>
    <s v="NO"/>
    <x v="18"/>
    <x v="0"/>
    <m/>
    <m/>
    <s v="COCOA"/>
    <m/>
    <m/>
    <m/>
    <m/>
    <m/>
    <m/>
    <m/>
    <m/>
    <m/>
    <m/>
    <m/>
    <m/>
    <m/>
    <x v="18"/>
    <s v="YES"/>
    <s v="NO"/>
    <m/>
    <m/>
    <m/>
    <s v="TBC"/>
    <s v="TBC"/>
    <s v="No"/>
    <s v="TBC"/>
    <s v="No"/>
    <s v="TBC"/>
    <s v="TBC"/>
    <s v="TBC"/>
    <s v="TBC"/>
    <s v="No"/>
    <m/>
    <m/>
    <s v="TBC"/>
    <m/>
    <s v="TBC"/>
    <m/>
    <m/>
    <x v="1"/>
  </r>
  <r>
    <s v="CoCoS"/>
    <x v="2"/>
    <s v="No"/>
    <s v="Antoon Starink"/>
    <s v="Ed Spitteler"/>
    <s v="Ed Spitteler"/>
    <s v="Antoon Starink"/>
    <s v="Operational System Process Organisational data"/>
    <s v="Kept in own tribe"/>
    <s v="Standard communication templates stored without enrichment of any party or product data"/>
    <s v="Installed"/>
    <s v="Operational"/>
    <s v="Production"/>
    <s v="be+nl/Document &amp; Content Services/Deliver Your Message/EmpowerING"/>
    <s v="YES"/>
    <s v="YES"/>
    <x v="25"/>
    <x v="3"/>
    <s v="NA"/>
    <n v="0"/>
    <s v="CoCoS"/>
    <s v="Yes"/>
    <s v="No"/>
    <s v="Antoon Starink"/>
    <s v="Ed Spitteler"/>
    <s v="Ed Spitteler"/>
    <s v="Antoon Starink"/>
    <s v="Operational System Process Organisational data"/>
    <s v="Kept in own tribe"/>
    <s v="Standard communication templates stored without enrichment of any party or product data"/>
    <s v="Installed"/>
    <s v="Operational"/>
    <s v="Production"/>
    <s v="be+nl/Document &amp; Content Services/Deliver Your Message/EmpowerING"/>
    <x v="25"/>
    <s v="YES"/>
    <s v="YES"/>
    <s v="No"/>
    <s v="NA"/>
    <n v="0"/>
    <s v="No"/>
    <s v="No"/>
    <s v="No"/>
    <s v="NA"/>
    <s v="NA"/>
    <s v="TBC"/>
    <s v="TBC"/>
    <s v="TBC"/>
    <s v="Local"/>
    <s v="No"/>
    <m/>
    <m/>
    <s v="Y"/>
    <m/>
    <s v="TBC"/>
    <m/>
    <m/>
    <x v="2"/>
  </r>
  <r>
    <s v="Cognos"/>
    <x v="1"/>
    <m/>
    <m/>
    <m/>
    <m/>
    <m/>
    <m/>
    <m/>
    <m/>
    <m/>
    <m/>
    <m/>
    <m/>
    <s v="YES"/>
    <s v="NO"/>
    <x v="8"/>
    <x v="0"/>
    <m/>
    <m/>
    <s v="Cognos"/>
    <m/>
    <m/>
    <m/>
    <m/>
    <m/>
    <m/>
    <m/>
    <m/>
    <m/>
    <m/>
    <m/>
    <m/>
    <m/>
    <x v="8"/>
    <s v="YES"/>
    <s v="NO"/>
    <m/>
    <m/>
    <m/>
    <s v="Yes"/>
    <s v="No"/>
    <s v="Yes"/>
    <s v="Yes"/>
    <s v="Yes"/>
    <s v="NA"/>
    <s v="NA"/>
    <s v="NA"/>
    <s v="Local"/>
    <s v="Yes"/>
    <m/>
    <s v="Cognos is a view on DM_CAN. Cognos stores some of the data locally for performance reasons, these are temporarely stored and cleaned up regularly."/>
    <s v="TBC"/>
    <m/>
    <s v="NA"/>
    <m/>
    <m/>
    <x v="1"/>
  </r>
  <r>
    <s v="Cognos Analytics"/>
    <x v="0"/>
    <s v="No"/>
    <s v="Emile Scheilen"/>
    <s v="Michel Tetteroo"/>
    <s v="Michel Tetteroo"/>
    <s v="NA"/>
    <m/>
    <m/>
    <s v="A view on or derived from DM_CAN and some other data sources."/>
    <s v="Installed"/>
    <s v="Operational"/>
    <s v="Production"/>
    <s v="be+nl/Digital &amp; Customer Interaction/CI&amp;A NL/Analytical Engine"/>
    <s v="NO"/>
    <s v="YES"/>
    <x v="13"/>
    <x v="0"/>
    <m/>
    <m/>
    <s v="Cognos Analytics"/>
    <s v="No"/>
    <s v="No"/>
    <s v="Emile Scheilen"/>
    <s v="Michel Tetteroo"/>
    <s v="Michel Tetteroo"/>
    <s v="NA"/>
    <d v="1899-12-30T00:00:00"/>
    <n v="0"/>
    <s v="A view on or derived from DM_CAN and some other data sources."/>
    <s v="Installed"/>
    <s v="Operational"/>
    <s v="Production"/>
    <s v="be+nl/Digital &amp; Customer Interaction/CI&amp;A NL/Analytical Engine"/>
    <x v="13"/>
    <s v="NO"/>
    <s v="YES"/>
    <m/>
    <m/>
    <m/>
    <m/>
    <m/>
    <m/>
    <m/>
    <m/>
    <m/>
    <m/>
    <m/>
    <m/>
    <m/>
    <m/>
    <m/>
    <m/>
    <m/>
    <m/>
    <m/>
    <m/>
    <x v="0"/>
  </r>
  <r>
    <s v="Commercial Card Clearing &amp; Reporting Platform (Mastercard)"/>
    <x v="0"/>
    <s v="No"/>
    <s v="Akram Musa"/>
    <s v="Paola Mulder - Kaalen"/>
    <s v="Narjiss Aydoun"/>
    <s v="NA"/>
    <m/>
    <m/>
    <m/>
    <s v="Installed"/>
    <s v="Operational"/>
    <s v="Production"/>
    <s v="be+nl/Payments NL/Cards/Heart of Cards"/>
    <s v="YES"/>
    <s v="YES"/>
    <x v="9"/>
    <x v="1"/>
    <s v="Yes"/>
    <n v="0"/>
    <s v="Commercial Card Clearing &amp; Reporting Platform (Mastercard)"/>
    <s v="No"/>
    <s v="No"/>
    <s v="Akram Musa"/>
    <s v="Paola Mulder - Kaalen"/>
    <s v="Narjiss Aydoun"/>
    <s v="NA"/>
    <d v="1899-12-30T00:00:00"/>
    <n v="0"/>
    <n v="0"/>
    <s v="Installed"/>
    <s v="Operational"/>
    <s v="Production"/>
    <s v="be+nl/Payments NL/Cards/Heart of Cards"/>
    <x v="9"/>
    <s v="YES"/>
    <s v="YES"/>
    <s v="Yes"/>
    <s v="Yes"/>
    <n v="0"/>
    <s v="TBC"/>
    <s v="TBC"/>
    <s v="Yes"/>
    <s v="Yes"/>
    <s v="Yes"/>
    <s v="TBC"/>
    <d v="2023-01-01T00:00:00"/>
    <d v="2023-05-31T00:00:00"/>
    <s v="TBC"/>
    <s v="Yes"/>
    <m/>
    <m/>
    <s v="N"/>
    <m/>
    <n v="2023"/>
    <s v="Q2"/>
    <s v="Y"/>
    <x v="2"/>
  </r>
  <r>
    <s v="Commercial Card Issuing &amp; Processing Platform (TSYS)"/>
    <x v="2"/>
    <s v="Yes"/>
    <s v="Akram Musa"/>
    <s v="Paola Mulder - Kaalen"/>
    <s v="Narjiss Aydoun"/>
    <s v="Ilse Brouwer/Frank ten Veen"/>
    <s v="Party data"/>
    <s v="Transferred outside ING"/>
    <s v="Type of data: Party, Product, Transaction, Agreement, Pricing &amp; Reference data/Type of consumption: Exchanged across domains"/>
    <s v="Installed"/>
    <s v="Operational"/>
    <s v="Production"/>
    <s v="be+nl/Payments NL/Cards/Heart of Cards"/>
    <s v="YES"/>
    <s v="YES"/>
    <x v="9"/>
    <x v="1"/>
    <s v="Yes"/>
    <n v="0"/>
    <s v="Commercial Card Issuing &amp; Processing Platform (TSYS)"/>
    <s v="Yes"/>
    <s v="Yes"/>
    <s v="Akram Musa"/>
    <s v="Paola Mulder - Kaalen"/>
    <s v="Narjiss Aydoun"/>
    <s v="Ilse Brouwer/Frank ten Veen"/>
    <s v="Party data"/>
    <s v="Transferred outside ING"/>
    <s v="Type of data: Party, Product, Transaction, Agreement, Pricing &amp; Reference data/Type of consumption: Exchanged across domains"/>
    <s v="Installed"/>
    <s v="Operational"/>
    <s v="Production"/>
    <s v="be+nl/Payments NL/Cards/Heart of Cards"/>
    <x v="9"/>
    <s v="YES"/>
    <s v="YES"/>
    <s v="Yes"/>
    <s v="Yes"/>
    <n v="0"/>
    <s v="TBC"/>
    <s v="TBC"/>
    <s v="Yes"/>
    <s v="Yes"/>
    <s v="Yes"/>
    <s v="TBC"/>
    <d v="2023-01-01T00:00:00"/>
    <d v="2023-05-31T00:00:00"/>
    <s v="TBC"/>
    <s v="Yes"/>
    <m/>
    <m/>
    <s v="Y"/>
    <m/>
    <n v="2023"/>
    <s v="Q2"/>
    <s v="Y"/>
    <x v="2"/>
  </r>
  <r>
    <s v="Commercial Card Online Platform (Fraedom)"/>
    <x v="0"/>
    <s v="No"/>
    <s v="Akram Musa"/>
    <s v="Paola Mulder - Kaalen"/>
    <s v="Narjiss Aydoun"/>
    <s v="NA"/>
    <m/>
    <m/>
    <m/>
    <s v="Installed"/>
    <s v="Operational"/>
    <s v="Production"/>
    <s v="be+nl/Payments NL/Cards/Heart of Cards"/>
    <s v="YES"/>
    <s v="YES"/>
    <x v="9"/>
    <x v="3"/>
    <s v="No"/>
    <n v="0"/>
    <s v="Commercial Card Online Platform (Fraedom)"/>
    <s v="No"/>
    <s v="No"/>
    <s v="Akram Musa"/>
    <s v="Paola Mulder - Kaalen"/>
    <s v="Narjiss Aydoun"/>
    <s v="NA"/>
    <d v="1899-12-30T00:00:00"/>
    <n v="0"/>
    <n v="0"/>
    <s v="Installed"/>
    <s v="Operational"/>
    <s v="Production"/>
    <s v="be+nl/Payments NL/Cards/Heart of Cards"/>
    <x v="9"/>
    <s v="YES"/>
    <s v="YES"/>
    <s v="No"/>
    <s v="No"/>
    <n v="0"/>
    <s v="TBC"/>
    <s v="TBC"/>
    <s v="No"/>
    <s v="No"/>
    <s v="No"/>
    <s v="TBC"/>
    <s v="TBC"/>
    <s v="TBC"/>
    <s v="TBC"/>
    <s v="No"/>
    <m/>
    <m/>
    <s v="N"/>
    <m/>
    <s v="TBC"/>
    <m/>
    <m/>
    <x v="2"/>
  </r>
  <r>
    <s v="ConfigurableAppFramework"/>
    <x v="0"/>
    <m/>
    <s v="Steven Frieswijk"/>
    <s v="Tommy van de Zande"/>
    <m/>
    <m/>
    <m/>
    <m/>
    <m/>
    <s v="Installed"/>
    <s v="Operational"/>
    <s v="Production"/>
    <s v="be+nl/Digital &amp; Customer Interaction/DiPr P&amp;C/Platinum"/>
    <s v="YES"/>
    <s v="YES"/>
    <x v="8"/>
    <x v="3"/>
    <s v="NA"/>
    <n v="0"/>
    <s v="ConfigurableAppFramework"/>
    <s v="No"/>
    <n v="0"/>
    <s v="Steven Frieswijk"/>
    <s v="Tommy van de Zande"/>
    <n v="0"/>
    <d v="1899-12-30T00:00:00"/>
    <d v="1899-12-30T00:00:00"/>
    <n v="0"/>
    <n v="0"/>
    <s v="Installed"/>
    <s v="Operational"/>
    <s v="Production"/>
    <s v="be+nl/Digital &amp; Customer Interaction/DiPr P&amp;C/Platinum"/>
    <x v="8"/>
    <s v="YES"/>
    <s v="YES"/>
    <s v="No"/>
    <s v="NA"/>
    <n v="0"/>
    <s v="No"/>
    <s v="No"/>
    <s v="No"/>
    <s v="NA"/>
    <s v="NA"/>
    <m/>
    <m/>
    <s v="NA"/>
    <m/>
    <s v="No"/>
    <m/>
    <m/>
    <s v="N"/>
    <m/>
    <s v="NA"/>
    <m/>
    <m/>
    <x v="2"/>
  </r>
  <r>
    <s v="ConsumerLoansManagementService"/>
    <x v="0"/>
    <s v="No"/>
    <s v="Martijn Boshuisen"/>
    <s v="Cornelia Coman"/>
    <s v="n.a."/>
    <s v="n.a."/>
    <m/>
    <m/>
    <m/>
    <s v="Installed"/>
    <s v="Operational"/>
    <s v="Production"/>
    <s v="be+nl/Consumer Loans/Tempo Team"/>
    <s v="NO"/>
    <s v="YES"/>
    <x v="26"/>
    <x v="0"/>
    <m/>
    <m/>
    <s v="ConsumerLoansManagementService"/>
    <s v="No"/>
    <s v="No"/>
    <s v="Martijn Boshuisen"/>
    <s v="Cornelia Coman"/>
    <s v="n.a."/>
    <s v="n.a."/>
    <d v="1899-12-30T00:00:00"/>
    <n v="0"/>
    <n v="0"/>
    <s v="Installed"/>
    <s v="Operational"/>
    <s v="Production"/>
    <s v="be+nl/Consumer Loans/Tempo Team"/>
    <x v="26"/>
    <s v="NO"/>
    <s v="YES"/>
    <m/>
    <m/>
    <m/>
    <m/>
    <m/>
    <m/>
    <m/>
    <m/>
    <m/>
    <m/>
    <m/>
    <m/>
    <m/>
    <m/>
    <m/>
    <m/>
    <m/>
    <m/>
    <m/>
    <m/>
    <x v="0"/>
  </r>
  <r>
    <s v="ContactingAttachmentsAPI"/>
    <x v="2"/>
    <s v="No"/>
    <s v="Theo Frieswijk"/>
    <s v="Elles Ogink"/>
    <s v="DO per country -&gt; Local Ass. Channel TL or CC Head"/>
    <s v="Evert-Jan de Raadt"/>
    <s v="Party data"/>
    <s v="Exchanged across domains"/>
    <m/>
    <s v="Installed"/>
    <s v="Operational"/>
    <s v="Production"/>
    <s v="be+nl/Assisted channels/PA1_CC2.0/ChattING"/>
    <s v="NO"/>
    <s v="YES"/>
    <x v="2"/>
    <x v="0"/>
    <m/>
    <m/>
    <s v="ContactingAttachmentsAPI"/>
    <s v="Yes"/>
    <s v="No"/>
    <s v="Theo Frieswijk"/>
    <s v="Elles Ogink"/>
    <s v="DO per country -&gt; Local Ass. Channel TL or CC Head"/>
    <s v="Evert-Jan de Raadt"/>
    <s v="Party data"/>
    <s v="Exchanged across domains"/>
    <n v="0"/>
    <s v="Installed"/>
    <s v="Operational"/>
    <s v="Production"/>
    <s v="be+nl/Assisted channels/PA1_CC2.0/ChattING"/>
    <x v="2"/>
    <s v="NO"/>
    <s v="YES"/>
    <m/>
    <m/>
    <m/>
    <m/>
    <m/>
    <m/>
    <m/>
    <m/>
    <m/>
    <m/>
    <m/>
    <m/>
    <m/>
    <m/>
    <m/>
    <m/>
    <m/>
    <m/>
    <m/>
    <m/>
    <x v="0"/>
  </r>
  <r>
    <s v="ContactingConfigurationAPI"/>
    <x v="2"/>
    <s v="No"/>
    <s v="Theo Frieswijk"/>
    <s v="Elles Ogink"/>
    <s v="DO per country -&gt; Local Ass. Channel TL or CC Head"/>
    <s v="Jeroen Visser"/>
    <s v="Reference data"/>
    <s v="Exchanged across domains"/>
    <m/>
    <s v="Installed"/>
    <s v="Operational"/>
    <s v="Production"/>
    <s v="be+nl/Assisted channels/PA1_CC2.0/Twilion (CC 2.0 admin &amp; routing &amp; callflows)"/>
    <s v="NO"/>
    <s v="YES"/>
    <x v="2"/>
    <x v="0"/>
    <m/>
    <m/>
    <s v="ContactingConfigurationAPI"/>
    <s v="Yes"/>
    <s v="No"/>
    <s v="Theo Frieswijk"/>
    <s v="Elles Ogink"/>
    <s v="DO per country -&gt; Local Ass. Channel TL or CC Head"/>
    <s v="Jeroen Visser"/>
    <s v="Reference data"/>
    <s v="Exchanged across domains"/>
    <n v="0"/>
    <s v="Installed"/>
    <s v="Operational"/>
    <s v="Production"/>
    <s v="be+nl/Assisted channels/PA1_CC2.0/Twilion (CC 2.0 admin &amp; routing &amp; callflows)"/>
    <x v="2"/>
    <s v="NO"/>
    <s v="YES"/>
    <m/>
    <m/>
    <m/>
    <m/>
    <m/>
    <m/>
    <m/>
    <m/>
    <m/>
    <m/>
    <m/>
    <m/>
    <m/>
    <m/>
    <m/>
    <m/>
    <m/>
    <m/>
    <m/>
    <m/>
    <x v="0"/>
  </r>
  <r>
    <s v="ContactingContactMeAPI"/>
    <x v="2"/>
    <s v="No"/>
    <s v="Theo Frieswijk"/>
    <s v="Elles Ogink"/>
    <s v="DO per country -&gt; Local Ass. Channel TL or CC Head"/>
    <s v="Wesley Zeeman"/>
    <s v="Party data"/>
    <s v="Exchanged across domains"/>
    <m/>
    <s v="Installed"/>
    <s v="Operational"/>
    <s v="Production"/>
    <s v="be+nl/Assisted channels/PA1_CC2.0/Manilion"/>
    <s v="YES"/>
    <s v="YES"/>
    <x v="2"/>
    <x v="1"/>
    <s v="NA"/>
    <n v="0"/>
    <s v="ContactingContactMeAPI"/>
    <s v="Yes"/>
    <s v="No"/>
    <s v="Theo Frieswijk"/>
    <s v="Elles Ogink"/>
    <s v="DO per country -&gt; Local Ass. Channel TL or CC Head"/>
    <s v="Wesley Zeeman"/>
    <s v="Party data"/>
    <s v="Exchanged across domains"/>
    <n v="0"/>
    <s v="Installed"/>
    <s v="Operational"/>
    <s v="Production"/>
    <s v="be+nl/Assisted channels/PA1_CC2.0/Manilion"/>
    <x v="2"/>
    <s v="YES"/>
    <s v="YES"/>
    <s v="Yes"/>
    <s v="NA"/>
    <n v="0"/>
    <s v="TBC"/>
    <s v="TBC"/>
    <s v="Yes"/>
    <s v="TBC"/>
    <s v="NA"/>
    <s v="TBC"/>
    <s v="NA"/>
    <s v="NA"/>
    <s v="TBC"/>
    <s v="No"/>
    <m/>
    <m/>
    <s v="Y"/>
    <m/>
    <s v="NA"/>
    <m/>
    <m/>
    <x v="2"/>
  </r>
  <r>
    <s v="ContactingDialerAPI"/>
    <x v="0"/>
    <s v="No"/>
    <s v="Theo Frieswijk"/>
    <s v="Elles Ogink"/>
    <s v="DO per country -&gt; Local Ass. Channel TL or CC Head"/>
    <s v="Wesley Zeeman"/>
    <m/>
    <m/>
    <m/>
    <s v="Installed"/>
    <s v="Operational"/>
    <s v="Production"/>
    <s v="be+nl/Assisted channels/PA1_CC2.0/Manilion"/>
    <s v="YES"/>
    <s v="YES"/>
    <x v="2"/>
    <x v="1"/>
    <s v="No"/>
    <n v="0"/>
    <s v="ContactingDialerAPI"/>
    <s v="No"/>
    <s v="No"/>
    <s v="Theo Frieswijk"/>
    <s v="Elles Ogink"/>
    <s v="DO per country -&gt; Local Ass. Channel TL or CC Head"/>
    <s v="Wesley Zeeman"/>
    <d v="1899-12-30T00:00:00"/>
    <n v="0"/>
    <n v="0"/>
    <s v="Installed"/>
    <s v="Operational"/>
    <s v="Production"/>
    <s v="be+nl/Assisted channels/PA1_CC2.0/Manilion"/>
    <x v="2"/>
    <s v="YES"/>
    <s v="YES"/>
    <s v="Yes"/>
    <s v="No"/>
    <n v="0"/>
    <s v="TBC"/>
    <s v="TBC"/>
    <s v="Yes"/>
    <s v="TBC"/>
    <s v="No"/>
    <s v="TBC"/>
    <d v="2023-01-01T00:00:00"/>
    <d v="2023-05-31T00:00:00"/>
    <s v="TBC"/>
    <s v="Yes"/>
    <m/>
    <m/>
    <s v="N"/>
    <m/>
    <n v="2023"/>
    <s v="Q2"/>
    <s v="Y"/>
    <x v="2"/>
  </r>
  <r>
    <s v="ContactingFacadeAPI"/>
    <x v="0"/>
    <s v="No"/>
    <s v="Theo Frieswijk"/>
    <s v="Elles Ogink"/>
    <s v="DO per country -&gt; Local Ass. Channel TL or CC Head"/>
    <s v="Pettie Booij"/>
    <m/>
    <m/>
    <m/>
    <s v="Installed"/>
    <s v="Operational"/>
    <s v="Production"/>
    <s v="be+nl/Assisted channels/PA1_CC2.0/Twilion (CC 2.0 admin &amp; routing &amp; callflows)"/>
    <s v="NO"/>
    <s v="YES"/>
    <x v="2"/>
    <x v="0"/>
    <m/>
    <m/>
    <s v="ContactingFacadeAPI"/>
    <s v="No"/>
    <s v="No"/>
    <s v="Theo Frieswijk"/>
    <s v="Elles Ogink"/>
    <s v="DO per country -&gt; Local Ass. Channel TL or CC Head"/>
    <s v="Pettie Booij"/>
    <d v="1899-12-30T00:00:00"/>
    <n v="0"/>
    <n v="0"/>
    <s v="Installed"/>
    <s v="Operational"/>
    <s v="Production"/>
    <s v="be+nl/Assisted channels/PA1_CC2.0/Twilion (CC 2.0 admin &amp; routing &amp; callflows)"/>
    <x v="2"/>
    <s v="NO"/>
    <s v="YES"/>
    <m/>
    <m/>
    <m/>
    <m/>
    <m/>
    <m/>
    <m/>
    <m/>
    <m/>
    <m/>
    <m/>
    <m/>
    <m/>
    <m/>
    <m/>
    <m/>
    <m/>
    <m/>
    <m/>
    <m/>
    <x v="0"/>
  </r>
  <r>
    <s v="ContactINGMessagingAPI"/>
    <x v="2"/>
    <s v="No"/>
    <s v="Theo Frieswijk"/>
    <s v="Elles Ogink"/>
    <s v="DO per country -&gt; Local Ass. Channel TL or CC Head"/>
    <s v="Pettie Booij"/>
    <s v="Party data"/>
    <s v="Exchanged across domains"/>
    <m/>
    <s v="Installed"/>
    <s v="Operational"/>
    <s v="Production"/>
    <s v="be+nl/Assisted channels/PA1_CC2.0/TwiTel (CC2.0)"/>
    <s v="YES"/>
    <s v="YES"/>
    <x v="2"/>
    <x v="1"/>
    <s v="Yes"/>
    <n v="0"/>
    <s v="ContactINGMessagingAPI"/>
    <s v="Yes"/>
    <s v="No"/>
    <s v="Theo Frieswijk"/>
    <s v="Elles Ogink"/>
    <s v="DO per country -&gt; Local Ass. Channel TL or CC Head"/>
    <s v="Pettie Booij"/>
    <s v="Party data"/>
    <s v="Exchanged across domains"/>
    <n v="0"/>
    <s v="Installed"/>
    <s v="Operational"/>
    <s v="Production"/>
    <s v="be+nl/Assisted channels/PA1_CC2.0/TwiTel (CC2.0)"/>
    <x v="2"/>
    <s v="YES"/>
    <s v="YES"/>
    <s v="Yes"/>
    <s v="Yes"/>
    <n v="0"/>
    <s v="TBC"/>
    <s v="TBC"/>
    <s v="Yes"/>
    <s v="TBC"/>
    <s v="Yes"/>
    <s v="Tranche 1"/>
    <d v="2023-01-01T00:00:00"/>
    <d v="2023-03-31T00:00:00"/>
    <s v="TBC"/>
    <s v="Yes"/>
    <m/>
    <m/>
    <s v="Y"/>
    <m/>
    <n v="2023"/>
    <s v="Q1"/>
    <s v="Y"/>
    <x v="2"/>
  </r>
  <r>
    <s v="ContactingRecordingAPI"/>
    <x v="2"/>
    <s v="No"/>
    <s v="Theo Frieswijk"/>
    <s v="Elles Ogink"/>
    <s v="DO per country -&gt; Local Ass. Channel TL or CC Head"/>
    <s v="Wesley Zeeman"/>
    <s v="Party data"/>
    <s v="Exchanged across domains"/>
    <m/>
    <s v="Installed"/>
    <s v="Operational"/>
    <s v="Production"/>
    <s v="be+nl/Assisted channels/PA1_CC2.0/Rosetta (CC2.0 Twilio)"/>
    <s v="YES"/>
    <s v="YES"/>
    <x v="2"/>
    <x v="1"/>
    <s v="Yes"/>
    <n v="0"/>
    <s v="ContactingRecordingAPI"/>
    <s v="Yes"/>
    <s v="No"/>
    <s v="Theo Frieswijk"/>
    <s v="Elles Ogink"/>
    <s v="DO per country -&gt; Local Ass. Channel TL or CC Head"/>
    <s v="Wesley Zeeman"/>
    <s v="Party data"/>
    <s v="Exchanged across domains"/>
    <n v="0"/>
    <s v="Installed"/>
    <s v="Operational"/>
    <s v="Production"/>
    <s v="be+nl/Assisted channels/PA1_CC2.0/Rosetta (CC2.0 Twilio)"/>
    <x v="2"/>
    <s v="YES"/>
    <s v="YES"/>
    <s v="Yes"/>
    <s v="Yes"/>
    <n v="0"/>
    <s v="TBC"/>
    <s v="TBC"/>
    <s v="Yes"/>
    <s v="TBC"/>
    <s v="Yes"/>
    <s v="TBC"/>
    <d v="2021-03-31T00:00:00"/>
    <d v="2022-12-15T00:00:00"/>
    <s v="TBC"/>
    <s v="Yes"/>
    <m/>
    <m/>
    <s v="Y"/>
    <m/>
    <n v="2022"/>
    <m/>
    <m/>
    <x v="2"/>
  </r>
  <r>
    <s v="ContactingTeleOptiAPI"/>
    <x v="2"/>
    <s v="No"/>
    <s v="Theo Frieswijk"/>
    <s v="Elles Ogink"/>
    <s v="DO per country -&gt; Local Ass. Channel TL or CC Head"/>
    <s v="Christiaan Hentzen"/>
    <s v="Reference data"/>
    <s v="Exchanged across domains"/>
    <m/>
    <s v="Installed"/>
    <s v="Operational"/>
    <s v="Production"/>
    <s v="be+nl/Assisted channels/PA1_CC2.0/Twix (CC2.0 Twilio - TeleOpti)"/>
    <s v="YES"/>
    <s v="YES"/>
    <x v="2"/>
    <x v="1"/>
    <s v="NA"/>
    <n v="0"/>
    <s v="ContactingTeleOptiAPI"/>
    <s v="Yes"/>
    <s v="No"/>
    <s v="Theo Frieswijk"/>
    <s v="Elles Ogink"/>
    <s v="DO per country -&gt; Local Ass. Channel TL or CC Head"/>
    <s v="Christiaan Hentzen"/>
    <s v="Reference data"/>
    <s v="Exchanged across domains"/>
    <n v="0"/>
    <s v="Installed"/>
    <s v="Operational"/>
    <s v="Production"/>
    <s v="be+nl/Assisted channels/PA1_CC2.0/Twix (CC2.0 Twilio - TeleOpti)"/>
    <x v="2"/>
    <s v="YES"/>
    <s v="YES"/>
    <s v="Yes"/>
    <s v="NA"/>
    <n v="0"/>
    <s v="TBC"/>
    <s v="TBC"/>
    <s v="Yes"/>
    <s v="TBC"/>
    <s v="NA"/>
    <s v="TBC"/>
    <s v="NA"/>
    <s v="NA"/>
    <s v="TBC"/>
    <s v="No"/>
    <m/>
    <m/>
    <s v="Y"/>
    <m/>
    <s v="NA"/>
    <m/>
    <m/>
    <x v="2"/>
  </r>
  <r>
    <s v="ContactingTranscriptsAPI"/>
    <x v="2"/>
    <s v="No"/>
    <s v="Theo Frieswijk"/>
    <s v="Elles Ogink"/>
    <s v="DO per country -&gt; Local Ass. Channel TL or CC Head"/>
    <s v="Pettie Booij"/>
    <s v="Party data"/>
    <s v="Exchanged across domains"/>
    <m/>
    <s v="Installed"/>
    <s v="Operational"/>
    <s v="Production"/>
    <s v="be+nl/Assisted channels/PA1_CC2.0/TwiTel (CC2.0)"/>
    <s v="NO"/>
    <s v="YES"/>
    <x v="2"/>
    <x v="0"/>
    <m/>
    <m/>
    <s v="ContactingTranscriptsAPI"/>
    <s v="Yes"/>
    <s v="No"/>
    <s v="Theo Frieswijk"/>
    <s v="Elles Ogink"/>
    <s v="DO per country -&gt; Local Ass. Channel TL or CC Head"/>
    <s v="Pettie Booij"/>
    <s v="Party data"/>
    <s v="Exchanged across domains"/>
    <n v="0"/>
    <s v="Installed"/>
    <s v="Operational"/>
    <s v="Production"/>
    <s v="be+nl/Assisted channels/PA1_CC2.0/TwiTel (CC2.0)"/>
    <x v="2"/>
    <s v="NO"/>
    <s v="YES"/>
    <m/>
    <m/>
    <m/>
    <m/>
    <m/>
    <m/>
    <m/>
    <m/>
    <m/>
    <m/>
    <m/>
    <m/>
    <m/>
    <m/>
    <m/>
    <m/>
    <m/>
    <m/>
    <m/>
    <m/>
    <x v="0"/>
  </r>
  <r>
    <s v="ContactingVideoAPI"/>
    <x v="2"/>
    <s v="Yes"/>
    <s v="Theo Frieswijk"/>
    <s v="Elles Ogink"/>
    <s v="DO per country -&gt; Local Ass. Channel TL or CC Head"/>
    <s v="Pettie Booij"/>
    <s v="Party data"/>
    <s v="Exchanged across domains"/>
    <m/>
    <s v="Installed"/>
    <s v="Operational"/>
    <s v="Production"/>
    <s v="be+nl/Assisted channels/PA1_CC2.0/Twideo"/>
    <s v="NO"/>
    <s v="YES"/>
    <x v="2"/>
    <x v="0"/>
    <m/>
    <m/>
    <s v="ContactingVideoAPI"/>
    <s v="Yes"/>
    <s v="Yes"/>
    <s v="Theo Frieswijk"/>
    <s v="Elles Ogink"/>
    <s v="DO per country -&gt; Local Ass. Channel TL or CC Head"/>
    <s v="Pettie Booij"/>
    <s v="Party data"/>
    <s v="Exchanged across domains"/>
    <n v="0"/>
    <s v="Installed"/>
    <s v="Operational"/>
    <s v="Production"/>
    <s v="be+nl/Assisted channels/PA1_CC2.0/Twideo"/>
    <x v="2"/>
    <s v="NO"/>
    <s v="YES"/>
    <m/>
    <m/>
    <m/>
    <m/>
    <m/>
    <m/>
    <m/>
    <m/>
    <m/>
    <m/>
    <m/>
    <m/>
    <m/>
    <m/>
    <m/>
    <m/>
    <m/>
    <m/>
    <m/>
    <m/>
    <x v="0"/>
  </r>
  <r>
    <s v="Content Analytics"/>
    <x v="1"/>
    <m/>
    <m/>
    <m/>
    <m/>
    <m/>
    <m/>
    <m/>
    <m/>
    <m/>
    <m/>
    <m/>
    <m/>
    <s v="YES"/>
    <s v="NO"/>
    <x v="25"/>
    <x v="0"/>
    <m/>
    <m/>
    <s v="Content Analytics"/>
    <m/>
    <m/>
    <m/>
    <m/>
    <m/>
    <m/>
    <m/>
    <m/>
    <m/>
    <m/>
    <m/>
    <m/>
    <m/>
    <x v="25"/>
    <s v="YES"/>
    <s v="NO"/>
    <m/>
    <m/>
    <m/>
    <s v="Yes"/>
    <s v="No"/>
    <s v="No"/>
    <s v="Yes"/>
    <s v="Yes"/>
    <s v="TBC"/>
    <s v="TBC"/>
    <s v="TBC"/>
    <s v="Local"/>
    <s v="No"/>
    <m/>
    <m/>
    <s v="TBC"/>
    <m/>
    <s v="TBC"/>
    <m/>
    <m/>
    <x v="1"/>
  </r>
  <r>
    <s v="Convertor"/>
    <x v="1"/>
    <m/>
    <m/>
    <m/>
    <m/>
    <m/>
    <m/>
    <m/>
    <m/>
    <m/>
    <m/>
    <m/>
    <m/>
    <s v="YES"/>
    <s v="NO"/>
    <x v="9"/>
    <x v="0"/>
    <m/>
    <m/>
    <s v="Convertor"/>
    <m/>
    <m/>
    <m/>
    <m/>
    <m/>
    <m/>
    <m/>
    <m/>
    <m/>
    <m/>
    <m/>
    <m/>
    <m/>
    <x v="9"/>
    <s v="YES"/>
    <s v="NO"/>
    <m/>
    <m/>
    <m/>
    <s v="TBC"/>
    <s v="TBC"/>
    <s v="No"/>
    <s v="No"/>
    <s v="No"/>
    <s v="TBC"/>
    <s v="TBC"/>
    <s v="TBC"/>
    <s v="TBC"/>
    <s v="No"/>
    <m/>
    <m/>
    <s v="TBC"/>
    <m/>
    <s v="TBC"/>
    <m/>
    <m/>
    <x v="1"/>
  </r>
  <r>
    <s v="CooAchterstanden"/>
    <x v="1"/>
    <m/>
    <m/>
    <m/>
    <m/>
    <m/>
    <m/>
    <m/>
    <m/>
    <m/>
    <m/>
    <m/>
    <m/>
    <s v="YES"/>
    <s v="NO"/>
    <x v="2"/>
    <x v="0"/>
    <m/>
    <m/>
    <s v="CooAchterstanden"/>
    <m/>
    <m/>
    <m/>
    <m/>
    <m/>
    <m/>
    <m/>
    <m/>
    <m/>
    <m/>
    <m/>
    <m/>
    <m/>
    <x v="2"/>
    <s v="YES"/>
    <s v="NO"/>
    <m/>
    <m/>
    <m/>
    <s v="TBC"/>
    <s v="TBC"/>
    <s v="Yes"/>
    <s v="TBC"/>
    <s v="NA"/>
    <s v="TBC"/>
    <d v="2023-01-01T00:00:00"/>
    <d v="2023-12-31T00:00:00"/>
    <s v="TBC"/>
    <s v="No"/>
    <s v="Yes, 01/06/2022"/>
    <s v="Not operational - To evaluate with Koos or Theo to if the data is still present or already moved to GRP"/>
    <s v="TBC"/>
    <s v="Y"/>
    <n v="2023"/>
    <s v="Q4"/>
    <m/>
    <x v="1"/>
  </r>
  <r>
    <s v="Coosto"/>
    <x v="2"/>
    <s v="No"/>
    <s v="Jordy van der Vliet"/>
    <s v="Harold Reusken"/>
    <m/>
    <m/>
    <s v="Party data"/>
    <s v="Kept in own tribe"/>
    <m/>
    <s v="Installed"/>
    <s v="Operational"/>
    <s v="Production"/>
    <s v="be+nl/CoE Communications and brand exp/Campagne Team NL"/>
    <s v="YES"/>
    <s v="YES"/>
    <x v="27"/>
    <x v="1"/>
    <s v="No"/>
    <n v="0"/>
    <s v="Coosto"/>
    <s v="Yes"/>
    <s v="No"/>
    <s v="Jordy van der Vliet"/>
    <s v="Harold Reusken"/>
    <n v="0"/>
    <d v="1899-12-30T00:00:00"/>
    <s v="Party data"/>
    <s v="Kept in own tribe"/>
    <n v="0"/>
    <s v="Installed"/>
    <s v="Operational"/>
    <s v="Production"/>
    <s v="be+nl/CoE Communications and brand exp/Campagne Team NL"/>
    <x v="27"/>
    <s v="YES"/>
    <s v="YES"/>
    <s v="Yes"/>
    <s v="No"/>
    <n v="0"/>
    <s v="Yes"/>
    <s v="No"/>
    <s v="Yes"/>
    <s v="Yes"/>
    <s v="Yes"/>
    <s v="TBC"/>
    <s v="NA"/>
    <s v="NA"/>
    <s v="TBC"/>
    <s v="Yes"/>
    <m/>
    <m/>
    <s v="Y"/>
    <m/>
    <s v="NA"/>
    <s v="Q1"/>
    <m/>
    <x v="2"/>
  </r>
  <r>
    <s v="CouncilWise"/>
    <x v="1"/>
    <m/>
    <m/>
    <m/>
    <m/>
    <m/>
    <m/>
    <m/>
    <m/>
    <m/>
    <m/>
    <m/>
    <m/>
    <s v="YES"/>
    <s v="NO"/>
    <x v="28"/>
    <x v="0"/>
    <m/>
    <m/>
    <s v="CouncilWise"/>
    <m/>
    <m/>
    <m/>
    <m/>
    <m/>
    <m/>
    <m/>
    <m/>
    <m/>
    <m/>
    <m/>
    <m/>
    <m/>
    <x v="28"/>
    <s v="YES"/>
    <s v="NO"/>
    <m/>
    <m/>
    <m/>
    <s v="TBC"/>
    <s v="TBC"/>
    <s v="Yes"/>
    <s v="TBC"/>
    <s v="Yes"/>
    <s v="TBC"/>
    <s v="NA"/>
    <s v="NA"/>
    <s v="TBC"/>
    <s v="Yes"/>
    <m/>
    <m/>
    <s v="TBC"/>
    <m/>
    <s v="NA"/>
    <m/>
    <m/>
    <x v="1"/>
  </r>
  <r>
    <s v="Covers API"/>
    <x v="1"/>
    <m/>
    <m/>
    <m/>
    <m/>
    <m/>
    <m/>
    <m/>
    <m/>
    <m/>
    <m/>
    <m/>
    <m/>
    <s v="YES"/>
    <s v="NO"/>
    <x v="18"/>
    <x v="0"/>
    <m/>
    <m/>
    <s v="Covers API"/>
    <m/>
    <m/>
    <m/>
    <m/>
    <m/>
    <m/>
    <m/>
    <m/>
    <m/>
    <m/>
    <m/>
    <m/>
    <m/>
    <x v="18"/>
    <s v="YES"/>
    <s v="NO"/>
    <m/>
    <m/>
    <m/>
    <s v="TBC"/>
    <s v="TBC"/>
    <s v="No"/>
    <s v="TBC"/>
    <s v="NA"/>
    <s v="TBC"/>
    <s v="NA"/>
    <s v="NA"/>
    <s v="TBC"/>
    <s v="No"/>
    <m/>
    <m/>
    <s v="TBC"/>
    <m/>
    <s v="NA"/>
    <m/>
    <m/>
    <x v="1"/>
  </r>
  <r>
    <s v="Covers façade API"/>
    <x v="1"/>
    <m/>
    <m/>
    <m/>
    <m/>
    <m/>
    <m/>
    <m/>
    <m/>
    <m/>
    <m/>
    <m/>
    <m/>
    <s v="YES"/>
    <s v="NO"/>
    <x v="18"/>
    <x v="0"/>
    <m/>
    <m/>
    <s v="Covers façade API"/>
    <m/>
    <m/>
    <m/>
    <m/>
    <m/>
    <m/>
    <m/>
    <m/>
    <m/>
    <m/>
    <m/>
    <m/>
    <m/>
    <x v="18"/>
    <s v="YES"/>
    <s v="NO"/>
    <m/>
    <m/>
    <m/>
    <s v="TBC"/>
    <s v="TBC"/>
    <s v="No"/>
    <s v="TBC"/>
    <s v="NA"/>
    <s v="TBC"/>
    <s v="NA"/>
    <s v="NA"/>
    <s v="TBC"/>
    <s v="No"/>
    <m/>
    <m/>
    <s v="TBC"/>
    <m/>
    <s v="NA"/>
    <m/>
    <m/>
    <x v="1"/>
  </r>
  <r>
    <s v="CR_ACR"/>
    <x v="2"/>
    <s v="No"/>
    <s v="Rik-Jan van Bree"/>
    <s v="Hans Krak"/>
    <s v="Narjiss Aydoun"/>
    <s v="Martijn Greuter"/>
    <s v="Agreement data"/>
    <s v="Transferred outside ING"/>
    <s v="OVK data is shared with Accounting Suppliers"/>
    <s v="Installed"/>
    <s v="Operational"/>
    <s v="Production"/>
    <s v="be+nl/Payments NL/Products/GeckoS"/>
    <s v="YES"/>
    <s v="YES"/>
    <x v="9"/>
    <x v="1"/>
    <s v="Yes"/>
    <n v="0"/>
    <s v="CR_ACR"/>
    <s v="Yes"/>
    <s v="No"/>
    <s v="Rik-Jan van Bree"/>
    <s v="Hans Krak"/>
    <s v="Narjiss Aydoun"/>
    <s v="Martijn Greuter"/>
    <s v="Agreement data"/>
    <s v="Transferred outside ING"/>
    <s v="OVK data is shared with Accounting Suppliers"/>
    <s v="Installed"/>
    <s v="Operational"/>
    <s v="Production"/>
    <s v="be+nl/Payments NL/Products/GeckoS"/>
    <x v="9"/>
    <s v="YES"/>
    <s v="YES"/>
    <s v="Yes"/>
    <s v="Yes"/>
    <n v="0"/>
    <s v="TBC"/>
    <s v="TBC"/>
    <s v="Yes"/>
    <s v="Yes"/>
    <s v="Yes"/>
    <s v="TBC"/>
    <d v="2023-01-01T00:00:00"/>
    <d v="2023-05-31T00:00:00"/>
    <s v="TBC"/>
    <s v="Yes"/>
    <m/>
    <m/>
    <s v="Y"/>
    <m/>
    <n v="2023"/>
    <s v="Q2"/>
    <s v="Y"/>
    <x v="2"/>
  </r>
  <r>
    <s v="CR_Downloads"/>
    <x v="0"/>
    <s v="No"/>
    <s v="Rik-Jan van Bree"/>
    <s v="Hans Krak"/>
    <s v="Narjiss Aydoun"/>
    <s v="Hans Krak"/>
    <m/>
    <m/>
    <m/>
    <s v="Installed"/>
    <s v="Operational"/>
    <s v="Production"/>
    <s v="be+nl/Payments NL/Products/Digital Insight"/>
    <s v="YES"/>
    <s v="YES"/>
    <x v="9"/>
    <x v="1"/>
    <s v="TBC"/>
    <n v="0"/>
    <s v="CR_Downloads"/>
    <s v="No"/>
    <s v="No"/>
    <s v="Rik-Jan van Bree"/>
    <s v="Hans Krak"/>
    <s v="Narjiss Aydoun"/>
    <s v="Hans Krak"/>
    <d v="1899-12-30T00:00:00"/>
    <n v="0"/>
    <n v="0"/>
    <s v="Installed"/>
    <s v="Operational"/>
    <s v="Production"/>
    <s v="be+nl/Payments NL/Products/Digital Insight"/>
    <x v="9"/>
    <s v="YES"/>
    <s v="YES"/>
    <s v="Yes"/>
    <s v="TBC"/>
    <n v="0"/>
    <s v="TBC"/>
    <s v="TBC"/>
    <s v="Yes"/>
    <s v="NA"/>
    <s v="Yes"/>
    <s v="TBC"/>
    <d v="2023-01-01T00:00:00"/>
    <d v="2023-05-31T00:00:00"/>
    <s v="TBC"/>
    <s v="Yes"/>
    <m/>
    <s v="To implementated"/>
    <s v="N"/>
    <m/>
    <n v="2023"/>
    <s v="Q2"/>
    <s v="Y"/>
    <x v="2"/>
  </r>
  <r>
    <s v="CR_gList"/>
    <x v="0"/>
    <s v="No"/>
    <s v="Rik-Jan van Bree"/>
    <s v="Hans Krak"/>
    <s v="Narjiss Aydoun"/>
    <s v="Hans Krak"/>
    <m/>
    <m/>
    <m/>
    <s v="Installed"/>
    <s v="Operational"/>
    <s v="Production"/>
    <s v="be+nl/Payments NL/Products/Digital Insight"/>
    <s v="YES"/>
    <s v="YES"/>
    <x v="9"/>
    <x v="3"/>
    <s v="No"/>
    <n v="0"/>
    <s v="CR_gList"/>
    <s v="No"/>
    <s v="No"/>
    <s v="Rik-Jan van Bree"/>
    <s v="Hans Krak"/>
    <s v="Narjiss Aydoun"/>
    <s v="Hans Krak"/>
    <d v="1899-12-30T00:00:00"/>
    <n v="0"/>
    <n v="0"/>
    <s v="Installed"/>
    <s v="Operational"/>
    <s v="Production"/>
    <s v="be+nl/Payments NL/Products/Digital Insight"/>
    <x v="9"/>
    <s v="YES"/>
    <s v="YES"/>
    <s v="No"/>
    <s v="No"/>
    <n v="0"/>
    <s v="TBC"/>
    <s v="TBC"/>
    <s v="No"/>
    <s v="No"/>
    <s v="No"/>
    <s v="TBC"/>
    <s v="TBC"/>
    <s v="TBC"/>
    <s v="TBC"/>
    <s v="No"/>
    <m/>
    <m/>
    <s v="N"/>
    <m/>
    <s v="TBC"/>
    <m/>
    <m/>
    <x v="2"/>
  </r>
  <r>
    <s v="CR_TCR"/>
    <x v="0"/>
    <s v="No"/>
    <s v="Rik-Jan van Bree"/>
    <s v="Hans Krak"/>
    <s v="Narjiss Aydoun"/>
    <s v="Hans Krak"/>
    <m/>
    <m/>
    <m/>
    <s v="Installed"/>
    <s v="Operational"/>
    <s v="Production"/>
    <s v="be+nl/Payments NL/Products/GeckoS"/>
    <s v="YES"/>
    <s v="YES"/>
    <x v="9"/>
    <x v="1"/>
    <s v="Yes"/>
    <n v="0"/>
    <s v="CR_TCR"/>
    <s v="No"/>
    <s v="No"/>
    <s v="Rik-Jan van Bree"/>
    <s v="Hans Krak"/>
    <s v="Narjiss Aydoun"/>
    <s v="Hans Krak"/>
    <d v="1899-12-30T00:00:00"/>
    <n v="0"/>
    <n v="0"/>
    <s v="Installed"/>
    <s v="Operational"/>
    <s v="Production"/>
    <s v="be+nl/Payments NL/Products/GeckoS"/>
    <x v="9"/>
    <s v="YES"/>
    <s v="YES"/>
    <s v="Yes"/>
    <s v="Yes"/>
    <n v="0"/>
    <s v="TBC"/>
    <s v="TBC"/>
    <s v="Yes"/>
    <s v="Yes"/>
    <s v="Yes"/>
    <s v="TBC"/>
    <d v="2023-01-01T00:00:00"/>
    <d v="2023-05-31T00:00:00"/>
    <s v="TBC"/>
    <s v="Yes"/>
    <m/>
    <m/>
    <s v="N"/>
    <m/>
    <n v="2023"/>
    <s v="Q2"/>
    <s v="Y"/>
    <x v="2"/>
  </r>
  <r>
    <s v="CRAM"/>
    <x v="2"/>
    <s v="No"/>
    <s v="Guido Smit"/>
    <s v="Jeroen Losekoot"/>
    <s v="Jeroen Losekoot"/>
    <s v="GJ Reinders"/>
    <s v="Agreement data"/>
    <s v="Kept in own tribe"/>
    <s v="Type of data = Request data/Consent data"/>
    <s v="Installed"/>
    <s v="Operational"/>
    <s v="Production"/>
    <s v="be+nl/Daily Banking Digital First NL/Platform &amp; Enablers/Oasis"/>
    <s v="YES"/>
    <s v="YES"/>
    <x v="6"/>
    <x v="1"/>
    <s v="Yes"/>
    <n v="0"/>
    <s v="CRAM"/>
    <s v="Yes"/>
    <s v="No"/>
    <s v="Guido Smit"/>
    <s v="Jeroen Losekoot"/>
    <s v="Jeroen Losekoot"/>
    <s v="GJ Reinders"/>
    <s v="Agreement data"/>
    <s v="Kept in own tribe"/>
    <s v="Type of data = Request data/Consent data"/>
    <s v="Installed"/>
    <s v="Operational"/>
    <s v="Production"/>
    <s v="be+nl/Daily Banking Digital First NL/Platform &amp; Enablers/Oasis"/>
    <x v="6"/>
    <s v="YES"/>
    <s v="YES"/>
    <s v="Yes"/>
    <s v="Yes"/>
    <n v="0"/>
    <s v="TBC"/>
    <s v="TBC"/>
    <s v="Yes"/>
    <s v="TBC"/>
    <s v="Yes"/>
    <s v="TBC"/>
    <d v="2023-01-01T00:00:00"/>
    <d v="2023-03-31T00:00:00"/>
    <s v="Local"/>
    <s v="Yes"/>
    <m/>
    <s v="29-11-22 (EN): Added this asset as it is not included in the original list_x000a__x000a_CI Alias: Customer Request Authorization Manager"/>
    <s v="Y"/>
    <m/>
    <n v="2023"/>
    <s v="Q1"/>
    <s v="Y"/>
    <x v="2"/>
  </r>
  <r>
    <s v="CreditBureauService"/>
    <x v="0"/>
    <s v="No"/>
    <s v="Martijn Boshuisen"/>
    <s v="Cornelia Coman"/>
    <s v="n..a."/>
    <s v="n.a."/>
    <m/>
    <m/>
    <m/>
    <s v="Installed"/>
    <s v="Operational"/>
    <s v="Production"/>
    <s v="be+nl/Consumer Loans/Evolution"/>
    <s v="NO"/>
    <s v="YES"/>
    <x v="26"/>
    <x v="0"/>
    <m/>
    <m/>
    <s v="CreditBureauService"/>
    <s v="No"/>
    <s v="No"/>
    <s v="Martijn Boshuisen"/>
    <s v="Cornelia Coman"/>
    <s v="n..a."/>
    <s v="n.a."/>
    <d v="1899-12-30T00:00:00"/>
    <n v="0"/>
    <n v="0"/>
    <s v="Installed"/>
    <s v="Operational"/>
    <s v="Production"/>
    <s v="be+nl/Consumer Loans/Evolution"/>
    <x v="26"/>
    <s v="NO"/>
    <s v="YES"/>
    <m/>
    <m/>
    <m/>
    <m/>
    <m/>
    <m/>
    <m/>
    <m/>
    <m/>
    <m/>
    <m/>
    <m/>
    <m/>
    <m/>
    <m/>
    <m/>
    <m/>
    <m/>
    <m/>
    <m/>
    <x v="0"/>
  </r>
  <r>
    <s v="CreditCards-TIBCO-Services"/>
    <x v="1"/>
    <m/>
    <m/>
    <m/>
    <m/>
    <m/>
    <m/>
    <m/>
    <m/>
    <m/>
    <m/>
    <m/>
    <m/>
    <s v="YES"/>
    <s v="NO"/>
    <x v="9"/>
    <x v="0"/>
    <m/>
    <m/>
    <s v="CreditCards-TIBCO-Services"/>
    <m/>
    <m/>
    <m/>
    <m/>
    <m/>
    <m/>
    <m/>
    <m/>
    <m/>
    <m/>
    <m/>
    <m/>
    <m/>
    <x v="9"/>
    <s v="YES"/>
    <s v="NO"/>
    <m/>
    <m/>
    <m/>
    <s v="TBC"/>
    <s v="TBC"/>
    <s v="No"/>
    <s v="No"/>
    <s v="No"/>
    <s v="TBC"/>
    <s v="TBC"/>
    <s v="TBC"/>
    <s v="TBC"/>
    <s v="No"/>
    <m/>
    <m/>
    <s v="TBC"/>
    <m/>
    <s v="TBC"/>
    <m/>
    <m/>
    <x v="1"/>
  </r>
  <r>
    <s v="CrontoHardwareTokenMeansAPI"/>
    <x v="2"/>
    <s v="No"/>
    <s v="Emile Scheilen"/>
    <s v="Adine Wempe - Kalff"/>
    <s v="Adine Wempe - Kalff"/>
    <s v="Aurora Montoya Guillen"/>
    <s v="Party data"/>
    <s v="Kept in own tribe"/>
    <m/>
    <s v="Installed"/>
    <s v="Operational"/>
    <s v="Production"/>
    <s v="be+nl/Fraud &amp; Cyber Security NL/Prevention/Wookiee"/>
    <s v="YES"/>
    <s v="YES"/>
    <x v="11"/>
    <x v="3"/>
    <s v="Yes"/>
    <n v="0"/>
    <s v="CrontoHardwareTokenMeansAPI"/>
    <s v="Yes"/>
    <s v="No"/>
    <s v="Emile Scheilen"/>
    <s v="Adine Wempe - Kalff"/>
    <s v="Adine Wempe - Kalff"/>
    <s v="Aurora Montoya Guillen"/>
    <s v="Party data"/>
    <s v="Kept in own tribe"/>
    <n v="0"/>
    <s v="Installed"/>
    <s v="Operational"/>
    <s v="Production"/>
    <s v="be+nl/Fraud &amp; Cyber Security NL/Prevention/Wookiee"/>
    <x v="11"/>
    <s v="YES"/>
    <s v="YES"/>
    <s v="No"/>
    <s v="Yes"/>
    <n v="0"/>
    <s v="TBC"/>
    <s v="TBC"/>
    <s v="No"/>
    <s v="Yes"/>
    <s v="Yes"/>
    <m/>
    <m/>
    <s v="TBC"/>
    <s v="Global"/>
    <s v="No"/>
    <m/>
    <m/>
    <s v="Y"/>
    <m/>
    <s v="TBC"/>
    <m/>
    <m/>
    <x v="2"/>
  </r>
  <r>
    <s v="Cura "/>
    <x v="2"/>
    <s v="No"/>
    <s v="Ben Jansen"/>
    <s v="Ben Jansen"/>
    <s v="Ben Jansen"/>
    <s v="NA"/>
    <s v="Operational System Process Organisational data"/>
    <s v="Kept in own tribe"/>
    <m/>
    <s v="Installed"/>
    <s v="Operational"/>
    <s v="Production"/>
    <s v="be+nl/Facilitymgt NL/CREFS NL Business IT"/>
    <s v="NO"/>
    <s v="YES"/>
    <x v="29"/>
    <x v="0"/>
    <m/>
    <m/>
    <s v="Cura "/>
    <s v="Yes"/>
    <s v="No"/>
    <s v="Ben Jansen"/>
    <s v="Ben Jansen"/>
    <s v="Ben Jansen"/>
    <s v="NA"/>
    <s v="Operational System Process Organisational data"/>
    <s v="Kept in own tribe"/>
    <n v="0"/>
    <s v="Installed"/>
    <s v="Operational"/>
    <s v="Production"/>
    <s v="be+nl/Facilitymgt NL/CREFS NL Business IT"/>
    <x v="29"/>
    <s v="NO"/>
    <s v="YES"/>
    <m/>
    <m/>
    <m/>
    <m/>
    <m/>
    <m/>
    <m/>
    <m/>
    <m/>
    <m/>
    <m/>
    <m/>
    <m/>
    <m/>
    <m/>
    <m/>
    <m/>
    <m/>
    <m/>
    <m/>
    <x v="0"/>
  </r>
  <r>
    <s v="CustomerContactsAPI"/>
    <x v="2"/>
    <s v="Yes"/>
    <s v="Theo Frieswijk"/>
    <s v="Elles Ogink"/>
    <s v="DO per country -&gt; Local Ass. Channel TL or CC Head"/>
    <s v="Jan van Hoek"/>
    <s v="Party data"/>
    <s v="Exchanged across domains"/>
    <m/>
    <s v="Installed"/>
    <s v="Operational"/>
    <s v="Production"/>
    <s v="be+nl/Assisted channels/PA1_IRIS Platform/CC Top"/>
    <s v="NO"/>
    <s v="YES"/>
    <x v="2"/>
    <x v="0"/>
    <m/>
    <m/>
    <s v="CustomerContactsAPI"/>
    <s v="Yes"/>
    <s v="Yes"/>
    <s v="Theo Frieswijk"/>
    <s v="Elles Ogink"/>
    <s v="DO per country -&gt; Local Ass. Channel TL or CC Head"/>
    <s v="Jan van Hoek"/>
    <s v="Party data"/>
    <s v="Exchanged across domains"/>
    <n v="0"/>
    <s v="Installed"/>
    <s v="Operational"/>
    <s v="Production"/>
    <s v="be+nl/Assisted channels/PA1_IRIS Platform/CC Top"/>
    <x v="2"/>
    <s v="NO"/>
    <s v="YES"/>
    <m/>
    <m/>
    <m/>
    <m/>
    <m/>
    <m/>
    <m/>
    <m/>
    <m/>
    <m/>
    <m/>
    <m/>
    <m/>
    <m/>
    <m/>
    <m/>
    <m/>
    <m/>
    <m/>
    <m/>
    <x v="0"/>
  </r>
  <r>
    <s v="CustomerContentAPI"/>
    <x v="0"/>
    <s v="No"/>
    <s v="Rein Heddema"/>
    <s v="Ed Spitteler"/>
    <s v="Ed Spitteler"/>
    <s v="Bert Weurding"/>
    <m/>
    <m/>
    <s v="CCA passes on data (party, product, agreement and transactional) for distribution to the archive."/>
    <s v="Installed"/>
    <s v="Operational"/>
    <s v="Production"/>
    <s v="be+nl/Document &amp; Content Services/Dossier Management/Data Quality and Retention"/>
    <s v="YES"/>
    <s v="YES"/>
    <x v="25"/>
    <x v="3"/>
    <s v="No"/>
    <s v="Decom Q1 2023"/>
    <s v="CustomerContentAPI"/>
    <s v="No"/>
    <s v="No"/>
    <s v="Rein Heddema"/>
    <s v="Ed Spitteler"/>
    <s v="Ed Spitteler"/>
    <s v="Bert Weurding"/>
    <d v="1899-12-30T00:00:00"/>
    <n v="0"/>
    <s v="CCA passes on data (party, product, agreement and transactional) for distribution to the archive."/>
    <s v="Installed"/>
    <s v="Operational"/>
    <s v="Production"/>
    <s v="be+nl/Document &amp; Content Services/Dossier Management/Data Quality and Retention"/>
    <x v="25"/>
    <s v="YES"/>
    <s v="YES"/>
    <s v="No"/>
    <s v="No"/>
    <s v="Decom Q1 2023"/>
    <s v="Yes"/>
    <s v="No"/>
    <s v="No"/>
    <s v="No"/>
    <s v="No"/>
    <s v="TBC"/>
    <s v="TBC"/>
    <s v="TBC"/>
    <s v="Local"/>
    <s v="No"/>
    <s v="Decom Q1 2023"/>
    <s v="new application to replace: NLArchiveAPI"/>
    <s v="N"/>
    <m/>
    <s v="TBC"/>
    <m/>
    <m/>
    <x v="2"/>
  </r>
  <r>
    <s v="CustomerInboxExperienceAPI"/>
    <x v="0"/>
    <m/>
    <s v="Marcin Krzysztof Pakulnicki"/>
    <s v="Liesbeth Berns"/>
    <m/>
    <m/>
    <m/>
    <m/>
    <m/>
    <s v="Installed"/>
    <s v="Operational"/>
    <s v="Production"/>
    <s v="be+nl/Digital &amp; Customer Interaction/DiPr SSE/Coyotes"/>
    <s v="YES"/>
    <s v="YES"/>
    <x v="8"/>
    <x v="0"/>
    <m/>
    <m/>
    <s v="CustomerInboxExperienceAPI"/>
    <s v="No"/>
    <n v="0"/>
    <s v="Marcin Krzysztof Pakulnicki"/>
    <s v="Liesbeth Berns"/>
    <n v="0"/>
    <d v="1899-12-30T00:00:00"/>
    <d v="1899-12-30T00:00:00"/>
    <n v="0"/>
    <n v="0"/>
    <s v="Installed"/>
    <s v="Operational"/>
    <s v="Production"/>
    <s v="be+nl/Digital &amp; Customer Interaction/DiPr SSE/Coyotes"/>
    <x v="8"/>
    <s v="YES"/>
    <s v="YES"/>
    <m/>
    <m/>
    <m/>
    <s v="No"/>
    <s v="No"/>
    <s v="No"/>
    <s v="NA"/>
    <s v="NA"/>
    <m/>
    <m/>
    <s v="NA"/>
    <m/>
    <s v="No"/>
    <m/>
    <m/>
    <s v="N"/>
    <m/>
    <s v="NA"/>
    <m/>
    <m/>
    <x v="2"/>
  </r>
  <r>
    <s v="CustomerPerformanceService"/>
    <x v="0"/>
    <s v="No"/>
    <s v="Martijn Boshuisen"/>
    <s v="Cornelia Coman"/>
    <s v="n..a."/>
    <s v="n.a."/>
    <m/>
    <m/>
    <m/>
    <s v="Installed"/>
    <s v="Operational"/>
    <s v="Production"/>
    <s v="be+nl/Consumer Loans/Evolution"/>
    <s v="NO"/>
    <s v="YES"/>
    <x v="26"/>
    <x v="0"/>
    <m/>
    <m/>
    <s v="CustomerPerformanceService"/>
    <s v="No"/>
    <s v="No"/>
    <s v="Martijn Boshuisen"/>
    <s v="Cornelia Coman"/>
    <s v="n..a."/>
    <s v="n.a."/>
    <d v="1899-12-30T00:00:00"/>
    <n v="0"/>
    <n v="0"/>
    <s v="Installed"/>
    <s v="Operational"/>
    <s v="Production"/>
    <s v="be+nl/Consumer Loans/Evolution"/>
    <x v="26"/>
    <s v="NO"/>
    <s v="YES"/>
    <m/>
    <m/>
    <m/>
    <m/>
    <m/>
    <m/>
    <m/>
    <m/>
    <m/>
    <m/>
    <m/>
    <m/>
    <m/>
    <m/>
    <m/>
    <m/>
    <m/>
    <m/>
    <m/>
    <m/>
    <x v="0"/>
  </r>
  <r>
    <s v="CustomerReporting-Statement&amp;Invoices"/>
    <x v="0"/>
    <s v="Yes"/>
    <s v="Rik-Jan van Bree"/>
    <s v="Jan Willem Heurter"/>
    <s v="Narjiss Aydoun"/>
    <s v="Jan Willem Heurter"/>
    <s v="Transaction data"/>
    <s v="Transferred outside ING"/>
    <m/>
    <s v="Installed"/>
    <s v="Operational"/>
    <s v="Production"/>
    <s v="be+nl/Payments NL/Products/Statements and invoices"/>
    <s v="YES"/>
    <s v="YES"/>
    <x v="9"/>
    <x v="0"/>
    <m/>
    <m/>
    <s v="CustomerReporting-Statement&amp;Invoices"/>
    <s v="No"/>
    <s v="Yes"/>
    <s v="Rik-Jan van Bree"/>
    <s v="Jan Willem Heurter"/>
    <s v="Narjiss Aydoun"/>
    <s v="Jan Willem Heurter"/>
    <s v="Transaction data"/>
    <s v="Transferred outside ING"/>
    <n v="0"/>
    <s v="Installed"/>
    <s v="Operational"/>
    <s v="Production"/>
    <s v="be+nl/Payments NL/Products/Statements and invoices"/>
    <x v="9"/>
    <s v="YES"/>
    <s v="YES"/>
    <m/>
    <m/>
    <m/>
    <s v="TBC"/>
    <s v="TBC"/>
    <s v="Yes"/>
    <s v="Yes"/>
    <s v="Yes"/>
    <s v="TBC"/>
    <d v="2023-01-01T00:00:00"/>
    <d v="2023-05-31T00:00:00"/>
    <s v="TBC"/>
    <s v="Yes"/>
    <m/>
    <m/>
    <s v="N"/>
    <m/>
    <n v="2023"/>
    <s v="Q2"/>
    <s v="Y"/>
    <x v="2"/>
  </r>
  <r>
    <s v="CustomerRequestAuthorisationManager"/>
    <x v="1"/>
    <m/>
    <m/>
    <m/>
    <m/>
    <m/>
    <m/>
    <m/>
    <m/>
    <m/>
    <m/>
    <m/>
    <m/>
    <s v="YES"/>
    <s v="NO"/>
    <x v="6"/>
    <x v="0"/>
    <m/>
    <m/>
    <s v="CustomerRequestAuthorisationManager"/>
    <m/>
    <m/>
    <m/>
    <m/>
    <m/>
    <m/>
    <m/>
    <m/>
    <m/>
    <m/>
    <m/>
    <m/>
    <m/>
    <x v="6"/>
    <s v="YES"/>
    <s v="NO"/>
    <m/>
    <m/>
    <m/>
    <s v="TBC"/>
    <s v="TBC"/>
    <s v="Yes"/>
    <s v="Yes"/>
    <s v="Yes"/>
    <s v="TBC"/>
    <s v="TBC"/>
    <s v="NA"/>
    <s v="TBC"/>
    <s v="Yes"/>
    <m/>
    <s v="Pass through No Data Stored"/>
    <s v="TBC"/>
    <m/>
    <s v="NA"/>
    <m/>
    <m/>
    <x v="1"/>
  </r>
  <r>
    <s v="CustomerServiceAPI"/>
    <x v="0"/>
    <m/>
    <s v="Steven Frieswijk"/>
    <s v="Liesbeth Berns"/>
    <m/>
    <m/>
    <m/>
    <m/>
    <m/>
    <s v="Installed"/>
    <s v="Operational"/>
    <s v="Production"/>
    <s v="be+nl/Digital &amp; Customer Interaction/DiPr SSE/Team One"/>
    <s v="YES"/>
    <s v="YES"/>
    <x v="8"/>
    <x v="0"/>
    <m/>
    <m/>
    <s v="CustomerServiceAPI"/>
    <s v="No"/>
    <n v="0"/>
    <s v="Steven Frieswijk"/>
    <s v="Liesbeth Berns"/>
    <n v="0"/>
    <d v="1899-12-30T00:00:00"/>
    <d v="1899-12-30T00:00:00"/>
    <n v="0"/>
    <n v="0"/>
    <s v="Installed"/>
    <s v="Operational"/>
    <s v="Production"/>
    <s v="be+nl/Digital &amp; Customer Interaction/DiPr SSE/Team One"/>
    <x v="8"/>
    <s v="YES"/>
    <s v="YES"/>
    <m/>
    <m/>
    <m/>
    <s v="No"/>
    <s v="No"/>
    <s v="No"/>
    <s v="NA"/>
    <s v="NA"/>
    <m/>
    <m/>
    <s v="NA"/>
    <m/>
    <s v="No"/>
    <m/>
    <m/>
    <s v="N"/>
    <m/>
    <s v="NA"/>
    <m/>
    <m/>
    <x v="2"/>
  </r>
  <r>
    <s v="CX_Inspire"/>
    <x v="1"/>
    <m/>
    <m/>
    <m/>
    <m/>
    <m/>
    <m/>
    <m/>
    <m/>
    <m/>
    <m/>
    <m/>
    <m/>
    <s v="YES"/>
    <s v="NO"/>
    <x v="25"/>
    <x v="0"/>
    <m/>
    <m/>
    <s v="CX_Inspire"/>
    <m/>
    <m/>
    <m/>
    <m/>
    <m/>
    <m/>
    <m/>
    <m/>
    <m/>
    <m/>
    <m/>
    <m/>
    <m/>
    <x v="25"/>
    <s v="YES"/>
    <s v="NO"/>
    <m/>
    <m/>
    <m/>
    <s v="Yes"/>
    <s v="No"/>
    <s v="No"/>
    <s v="No"/>
    <s v="No"/>
    <s v="TBC"/>
    <s v="TBC"/>
    <s v="TBC"/>
    <s v="Local"/>
    <s v="No"/>
    <m/>
    <m/>
    <s v="TBC"/>
    <m/>
    <s v="TBC"/>
    <m/>
    <m/>
    <x v="1"/>
  </r>
  <r>
    <s v="CX_Inspire_Cloud"/>
    <x v="1"/>
    <m/>
    <m/>
    <m/>
    <m/>
    <m/>
    <m/>
    <m/>
    <m/>
    <m/>
    <m/>
    <m/>
    <m/>
    <s v="YES"/>
    <s v="NO"/>
    <x v="25"/>
    <x v="0"/>
    <m/>
    <m/>
    <s v="CX_Inspire_Cloud"/>
    <m/>
    <m/>
    <m/>
    <m/>
    <m/>
    <m/>
    <m/>
    <m/>
    <m/>
    <m/>
    <m/>
    <m/>
    <m/>
    <x v="25"/>
    <s v="YES"/>
    <s v="NO"/>
    <m/>
    <m/>
    <m/>
    <s v="Yes"/>
    <s v="No"/>
    <s v="No"/>
    <s v="No"/>
    <s v="No"/>
    <s v="-"/>
    <m/>
    <s v="TBC"/>
    <s v="External"/>
    <s v="No"/>
    <m/>
    <m/>
    <s v="TBC"/>
    <m/>
    <s v="TBC"/>
    <m/>
    <m/>
    <x v="1"/>
  </r>
  <r>
    <s v="CX_INSPIRE-P"/>
    <x v="0"/>
    <s v="No"/>
    <s v="Rein Heddema"/>
    <s v="Ed Spitteler"/>
    <s v="Ed Spitteler"/>
    <s v="Harry Aben"/>
    <m/>
    <m/>
    <s v="Inspire passes on data (party, product, agreement and transactional) for distribution to customers and archiving."/>
    <s v="Installed"/>
    <s v="Operational"/>
    <s v="Production"/>
    <s v="be+nl/Document &amp; Content Services/Deliver Your Message/Base"/>
    <s v="NO"/>
    <s v="YES"/>
    <x v="25"/>
    <x v="0"/>
    <m/>
    <m/>
    <s v="CX_INSPIRE-P"/>
    <s v="No"/>
    <s v="No"/>
    <s v="Rein Heddema"/>
    <s v="Ed Spitteler"/>
    <s v="Ed Spitteler"/>
    <s v="Harry Aben"/>
    <d v="1899-12-30T00:00:00"/>
    <n v="0"/>
    <s v="Inspire passes on data (party, product, agreement and transactional) for distribution to customers and archiving."/>
    <s v="Installed"/>
    <s v="Operational"/>
    <s v="Production"/>
    <s v="be+nl/Document &amp; Content Services/Deliver Your Message/Base"/>
    <x v="25"/>
    <s v="NO"/>
    <s v="YES"/>
    <m/>
    <m/>
    <m/>
    <m/>
    <m/>
    <m/>
    <m/>
    <m/>
    <m/>
    <m/>
    <m/>
    <m/>
    <m/>
    <m/>
    <m/>
    <m/>
    <m/>
    <m/>
    <m/>
    <m/>
    <x v="0"/>
  </r>
  <r>
    <s v="CX_INSPIRE-P_CLOUD"/>
    <x v="0"/>
    <s v="No"/>
    <s v="Rein Heddema"/>
    <s v="Ed Spitteler"/>
    <s v="Ed Spitteler"/>
    <s v="Harry Aben"/>
    <m/>
    <m/>
    <s v="Inspire Cloud is a system for commercial emailing and passes on data (party, product, agreement) for distribution to customers and archiving."/>
    <s v="Installed"/>
    <s v="Operational"/>
    <s v="Production"/>
    <s v="be+nl/Document &amp; Content Services/Deliver Your Message/Base"/>
    <s v="NO"/>
    <s v="YES"/>
    <x v="25"/>
    <x v="0"/>
    <m/>
    <m/>
    <s v="CX_INSPIRE-P_CLOUD"/>
    <s v="No"/>
    <s v="No"/>
    <s v="Rein Heddema"/>
    <s v="Ed Spitteler"/>
    <s v="Ed Spitteler"/>
    <s v="Harry Aben"/>
    <d v="1899-12-30T00:00:00"/>
    <n v="0"/>
    <s v="Inspire Cloud is a system for commercial emailing and passes on data (party, product, agreement) for distribution to customers and archiving."/>
    <s v="Installed"/>
    <s v="Operational"/>
    <s v="Production"/>
    <s v="be+nl/Document &amp; Content Services/Deliver Your Message/Base"/>
    <x v="25"/>
    <s v="NO"/>
    <s v="YES"/>
    <m/>
    <m/>
    <m/>
    <m/>
    <m/>
    <m/>
    <m/>
    <m/>
    <m/>
    <m/>
    <m/>
    <m/>
    <m/>
    <m/>
    <m/>
    <m/>
    <m/>
    <m/>
    <m/>
    <m/>
    <x v="0"/>
  </r>
  <r>
    <s v="DagobertAPI"/>
    <x v="2"/>
    <s v="Yes"/>
    <s v="Manish Vashishtha"/>
    <s v="Miente Bakker"/>
    <m/>
    <m/>
    <s v="Transaction data"/>
    <s v="Kept in own tribe"/>
    <s v="Data on compensations to customers - 2xDagobert CIs for a solution."/>
    <s v="Installed"/>
    <s v="Operational"/>
    <s v="Production"/>
    <s v="be+nl/Assisted channels/PA2_Advice/Branch Apps"/>
    <s v="YES"/>
    <s v="YES"/>
    <x v="2"/>
    <x v="0"/>
    <m/>
    <m/>
    <s v="DagobertAPI"/>
    <s v="Yes"/>
    <s v="Yes"/>
    <s v="Manish Vashishtha"/>
    <s v="Miente Bakker"/>
    <n v="0"/>
    <d v="1899-12-30T00:00:00"/>
    <s v="Transaction data"/>
    <s v="Kept in own tribe"/>
    <s v="Data on compensations to customers - 2xDagobert CIs for a solution."/>
    <s v="Installed"/>
    <s v="Operational"/>
    <s v="Production"/>
    <s v="be+nl/Assisted channels/PA2_Advice/Branch Apps"/>
    <x v="2"/>
    <s v="YES"/>
    <s v="YES"/>
    <m/>
    <m/>
    <m/>
    <s v="TBC"/>
    <s v="TBC"/>
    <s v="No"/>
    <s v="TBC"/>
    <s v="Yes"/>
    <s v="TBC"/>
    <s v="NA"/>
    <s v="NA"/>
    <s v="TBC"/>
    <s v="No"/>
    <m/>
    <s v="iRisk local - applications which are between IRIS and a product tribe. These APIs do handle data but do not store any data. "/>
    <s v="Y"/>
    <m/>
    <s v="NA"/>
    <m/>
    <m/>
    <x v="2"/>
  </r>
  <r>
    <s v="DagobertCalculate"/>
    <x v="2"/>
    <s v="Yes"/>
    <s v="Manish Vashishtha"/>
    <s v="Miente Bakker"/>
    <m/>
    <m/>
    <s v="Transaction data"/>
    <s v="Kept in own tribe"/>
    <s v="Data on compensations to customers - 2xDagobert CIs for a solution."/>
    <s v="Installed"/>
    <s v="Operational"/>
    <s v="Production"/>
    <s v="be+nl/Assisted channels/PA2_Advice/Branch Apps"/>
    <s v="NO"/>
    <s v="YES"/>
    <x v="2"/>
    <x v="0"/>
    <m/>
    <m/>
    <s v="DagobertCalculate"/>
    <s v="Yes"/>
    <s v="Yes"/>
    <s v="Manish Vashishtha"/>
    <s v="Miente Bakker"/>
    <n v="0"/>
    <d v="1899-12-30T00:00:00"/>
    <s v="Transaction data"/>
    <s v="Kept in own tribe"/>
    <s v="Data on compensations to customers - 2xDagobert CIs for a solution."/>
    <s v="Installed"/>
    <s v="Operational"/>
    <s v="Production"/>
    <s v="be+nl/Assisted channels/PA2_Advice/Branch Apps"/>
    <x v="2"/>
    <s v="NO"/>
    <s v="YES"/>
    <m/>
    <m/>
    <m/>
    <m/>
    <m/>
    <m/>
    <m/>
    <m/>
    <m/>
    <m/>
    <m/>
    <m/>
    <m/>
    <m/>
    <m/>
    <m/>
    <m/>
    <m/>
    <m/>
    <m/>
    <x v="0"/>
  </r>
  <r>
    <s v="Dashboard_Belegging"/>
    <x v="0"/>
    <s v="No"/>
    <s v="Pieter van Valenberg"/>
    <s v="Nick van Boven"/>
    <m/>
    <m/>
    <m/>
    <m/>
    <s v="the application is not used anymore,  please remove"/>
    <s v="Installed"/>
    <s v="Operational"/>
    <s v="Production"/>
    <s v="be+nl/Investments/Operational Journeys &amp; Ordering/EP Transaction Management"/>
    <s v="NO"/>
    <s v="YES"/>
    <x v="15"/>
    <x v="0"/>
    <m/>
    <m/>
    <s v="Dashboard_Belegging"/>
    <s v="No"/>
    <s v="No"/>
    <s v="Pieter van Valenberg"/>
    <s v="Nick van Boven"/>
    <n v="0"/>
    <d v="1899-12-30T00:00:00"/>
    <d v="1899-12-30T00:00:00"/>
    <n v="0"/>
    <s v="the application is not used anymore,  please remove"/>
    <s v="Installed"/>
    <s v="Operational"/>
    <s v="Production"/>
    <s v="be+nl/Investments/Operational Journeys &amp; Ordering/EP Transaction Management"/>
    <x v="15"/>
    <s v="NO"/>
    <s v="YES"/>
    <m/>
    <m/>
    <m/>
    <m/>
    <m/>
    <m/>
    <m/>
    <m/>
    <m/>
    <m/>
    <m/>
    <m/>
    <m/>
    <m/>
    <m/>
    <m/>
    <m/>
    <m/>
    <m/>
    <m/>
    <x v="0"/>
  </r>
  <r>
    <s v="Data Exchange Engine"/>
    <x v="0"/>
    <s v="No"/>
    <s v="Jos Klompe"/>
    <s v="Steven van Krimpen"/>
    <m/>
    <m/>
    <m/>
    <m/>
    <m/>
    <s v="Installed"/>
    <s v="Operational"/>
    <s v="Production"/>
    <s v="be+nl/KYC Services NL/IRIS"/>
    <s v="NO"/>
    <s v="YES"/>
    <x v="30"/>
    <x v="0"/>
    <m/>
    <m/>
    <s v="Data Exchange Engine"/>
    <s v="No"/>
    <s v="No"/>
    <s v="Jos Klompe"/>
    <s v="Steven van Krimpen"/>
    <n v="0"/>
    <d v="1899-12-30T00:00:00"/>
    <d v="1899-12-30T00:00:00"/>
    <n v="0"/>
    <n v="0"/>
    <s v="Installed"/>
    <s v="Operational"/>
    <s v="Production"/>
    <s v="be+nl/KYC Services NL/IRIS"/>
    <x v="30"/>
    <s v="NO"/>
    <s v="YES"/>
    <m/>
    <m/>
    <m/>
    <m/>
    <m/>
    <m/>
    <m/>
    <m/>
    <m/>
    <m/>
    <m/>
    <m/>
    <m/>
    <m/>
    <m/>
    <m/>
    <m/>
    <m/>
    <m/>
    <m/>
    <x v="0"/>
  </r>
  <r>
    <s v="Data Mart Business Lending (P_DM_BLS)"/>
    <x v="1"/>
    <m/>
    <m/>
    <m/>
    <m/>
    <m/>
    <m/>
    <m/>
    <m/>
    <m/>
    <m/>
    <m/>
    <m/>
    <s v="YES"/>
    <s v="NO"/>
    <x v="18"/>
    <x v="0"/>
    <m/>
    <m/>
    <s v="Data Mart Business Lending (P_DM_BLS)"/>
    <m/>
    <m/>
    <m/>
    <m/>
    <m/>
    <m/>
    <m/>
    <m/>
    <m/>
    <m/>
    <m/>
    <m/>
    <m/>
    <x v="18"/>
    <s v="YES"/>
    <s v="NO"/>
    <m/>
    <m/>
    <m/>
    <s v="TBC"/>
    <s v="TBC"/>
    <s v="Yes"/>
    <s v="TBC"/>
    <s v="No"/>
    <s v="TBC"/>
    <d v="2023-01-01T00:00:00"/>
    <d v="2023-05-31T00:00:00"/>
    <s v="TBC"/>
    <s v="Yes"/>
    <m/>
    <m/>
    <s v="TBC"/>
    <m/>
    <n v="2023"/>
    <s v="Q2"/>
    <s v="Y"/>
    <x v="1"/>
  </r>
  <r>
    <s v="Data Mart Credit Risk "/>
    <x v="1"/>
    <m/>
    <m/>
    <m/>
    <m/>
    <m/>
    <m/>
    <m/>
    <m/>
    <m/>
    <m/>
    <m/>
    <m/>
    <s v="YES"/>
    <s v="NO"/>
    <x v="18"/>
    <x v="0"/>
    <m/>
    <m/>
    <s v="Data Mart Credit Risk "/>
    <m/>
    <m/>
    <m/>
    <m/>
    <m/>
    <m/>
    <m/>
    <m/>
    <m/>
    <m/>
    <m/>
    <m/>
    <m/>
    <x v="18"/>
    <s v="YES"/>
    <s v="NO"/>
    <m/>
    <m/>
    <m/>
    <s v="TBC"/>
    <s v="TBC"/>
    <s v="No"/>
    <s v="TBC"/>
    <s v="NA"/>
    <s v="TBC"/>
    <s v="NA"/>
    <s v="NA"/>
    <s v="TBC"/>
    <s v="No"/>
    <m/>
    <m/>
    <s v="TBC"/>
    <m/>
    <s v="NA"/>
    <m/>
    <m/>
    <x v="1"/>
  </r>
  <r>
    <s v="Data Mart Customer Analytics"/>
    <x v="1"/>
    <m/>
    <m/>
    <m/>
    <m/>
    <m/>
    <m/>
    <m/>
    <m/>
    <m/>
    <m/>
    <m/>
    <m/>
    <s v="YES"/>
    <s v="NO"/>
    <x v="8"/>
    <x v="0"/>
    <m/>
    <m/>
    <s v="Data Mart Customer Analytics"/>
    <m/>
    <m/>
    <m/>
    <m/>
    <m/>
    <m/>
    <m/>
    <m/>
    <m/>
    <m/>
    <m/>
    <m/>
    <m/>
    <x v="8"/>
    <s v="YES"/>
    <s v="NO"/>
    <m/>
    <m/>
    <m/>
    <s v="Yes"/>
    <s v="No"/>
    <s v="Yes"/>
    <s v="Yes"/>
    <s v="Yes"/>
    <m/>
    <m/>
    <d v="2022-02-15T00:00:00"/>
    <m/>
    <s v="Yes"/>
    <m/>
    <s v="To be connected to GRP 6 months after last SoR is connected (agreement made)"/>
    <s v="TBC"/>
    <m/>
    <n v="2022"/>
    <m/>
    <m/>
    <x v="1"/>
  </r>
  <r>
    <s v="Database_RPU"/>
    <x v="0"/>
    <s v="No"/>
    <s v="Ameet Singh"/>
    <s v="Annemieke Tromp"/>
    <s v="Annemieke Tromp"/>
    <s v="No formal Data Steward appointed yet after Mo Abarkan left the Tribe"/>
    <s v="Data derived by Risk"/>
    <s v="Kept in own tribe"/>
    <m/>
    <s v="Installed"/>
    <s v="Operational"/>
    <s v="Production"/>
    <s v="be+nl/CRO NL/MRM/Office Tooling"/>
    <s v="NO"/>
    <s v="YES"/>
    <x v="19"/>
    <x v="0"/>
    <m/>
    <m/>
    <s v="Database_RPU"/>
    <s v="No"/>
    <s v="No"/>
    <s v="Ameet Singh"/>
    <s v="Annemieke Tromp"/>
    <s v="Annemieke Tromp"/>
    <s v="No formal Data Steward appointed yet after Mo Abarkan left the Tribe"/>
    <s v="Data derived by Risk"/>
    <s v="Kept in own tribe"/>
    <n v="0"/>
    <s v="Installed"/>
    <s v="Operational"/>
    <s v="Production"/>
    <s v="be+nl/CRO NL/MRM/Office Tooling"/>
    <x v="19"/>
    <s v="NO"/>
    <s v="YES"/>
    <m/>
    <m/>
    <m/>
    <m/>
    <m/>
    <m/>
    <m/>
    <m/>
    <m/>
    <m/>
    <m/>
    <m/>
    <m/>
    <m/>
    <m/>
    <m/>
    <m/>
    <m/>
    <m/>
    <m/>
    <x v="0"/>
  </r>
  <r>
    <s v="DATALAKE_DBNL_HDP_PROD"/>
    <x v="0"/>
    <s v="No"/>
    <s v="Emile Scheilen"/>
    <s v="Michel Tetteroo"/>
    <s v="Michel Tetteroo"/>
    <s v="NA"/>
    <m/>
    <m/>
    <s v="Decom 2022"/>
    <s v="Installed"/>
    <s v="Operational"/>
    <s v="Production"/>
    <s v="be+nl/Digital &amp; Customer Interaction/CI&amp;A NL/Optimus Squad"/>
    <s v="NO"/>
    <s v="YES"/>
    <x v="13"/>
    <x v="0"/>
    <m/>
    <m/>
    <s v="DATALAKE_DBNL_HDP_PROD"/>
    <s v="No"/>
    <s v="No"/>
    <s v="Emile Scheilen"/>
    <s v="Michel Tetteroo"/>
    <s v="Michel Tetteroo"/>
    <s v="NA"/>
    <d v="1899-12-30T00:00:00"/>
    <n v="0"/>
    <s v="Decom 2022"/>
    <s v="Installed"/>
    <s v="Operational"/>
    <s v="Production"/>
    <s v="be+nl/Digital &amp; Customer Interaction/CI&amp;A NL/Optimus Squad"/>
    <x v="13"/>
    <s v="NO"/>
    <s v="YES"/>
    <m/>
    <m/>
    <m/>
    <m/>
    <m/>
    <m/>
    <m/>
    <m/>
    <m/>
    <m/>
    <m/>
    <m/>
    <m/>
    <m/>
    <m/>
    <m/>
    <m/>
    <m/>
    <m/>
    <m/>
    <x v="0"/>
  </r>
  <r>
    <s v="Dataspace DSPVT"/>
    <x v="1"/>
    <m/>
    <m/>
    <m/>
    <m/>
    <m/>
    <m/>
    <m/>
    <m/>
    <m/>
    <m/>
    <m/>
    <m/>
    <s v="YES"/>
    <s v="NO"/>
    <x v="9"/>
    <x v="0"/>
    <m/>
    <m/>
    <s v="Dataspace DSPVT"/>
    <m/>
    <m/>
    <m/>
    <m/>
    <m/>
    <m/>
    <m/>
    <m/>
    <m/>
    <m/>
    <m/>
    <m/>
    <m/>
    <x v="9"/>
    <s v="YES"/>
    <s v="NO"/>
    <m/>
    <m/>
    <m/>
    <s v="TBC"/>
    <s v="TBC"/>
    <s v="No"/>
    <s v="No"/>
    <s v="No"/>
    <s v="TBC"/>
    <s v="TBC"/>
    <s v="TBC"/>
    <s v="TBC"/>
    <s v="No"/>
    <m/>
    <m/>
    <s v="TBC"/>
    <m/>
    <s v="TBC"/>
    <m/>
    <m/>
    <x v="1"/>
  </r>
  <r>
    <s v="DBNL_DM_ACS"/>
    <x v="0"/>
    <s v="Yes"/>
    <s v="Paul Schaper"/>
    <s v="Herman Ouwerkerk"/>
    <s v="n.a."/>
    <s v="n.a."/>
    <s v="Product data"/>
    <m/>
    <s v="This CI is itself a data lake data mart "/>
    <s v="Installed"/>
    <s v="Operational"/>
    <s v="Production"/>
    <s v="be+nl/Collections NL/DISCO"/>
    <s v="NO"/>
    <s v="YES"/>
    <x v="31"/>
    <x v="0"/>
    <m/>
    <m/>
    <s v="DBNL_DM_ACS"/>
    <s v="No"/>
    <s v="Yes"/>
    <s v="Paul Schaper"/>
    <s v="Herman Ouwerkerk"/>
    <s v="n.a."/>
    <s v="n.a."/>
    <s v="Product data"/>
    <n v="0"/>
    <s v="This CI is itself a data lake data mart "/>
    <s v="Installed"/>
    <s v="Operational"/>
    <s v="Production"/>
    <s v="be+nl/Collections NL/DISCO"/>
    <x v="31"/>
    <s v="NO"/>
    <s v="YES"/>
    <m/>
    <m/>
    <m/>
    <m/>
    <m/>
    <m/>
    <m/>
    <m/>
    <m/>
    <m/>
    <m/>
    <m/>
    <m/>
    <m/>
    <m/>
    <m/>
    <m/>
    <m/>
    <m/>
    <m/>
    <x v="0"/>
  </r>
  <r>
    <s v="DBNL_DM_ALM"/>
    <x v="0"/>
    <s v="Yes"/>
    <s v="Jack Schilder"/>
    <s v="Kasper Melinga"/>
    <s v="Annemieke Tromp"/>
    <m/>
    <s v="Data derived by Risk"/>
    <s v="Exchanged across domains"/>
    <m/>
    <s v="Installed"/>
    <s v="Operational"/>
    <s v="Production"/>
    <s v="be+nl/Data Management NL/Finance &amp; regulatory/DIRAC"/>
    <s v="NO"/>
    <s v="YES"/>
    <x v="32"/>
    <x v="0"/>
    <m/>
    <m/>
    <s v="DBNL_DM_ALM"/>
    <s v="No"/>
    <s v="Yes"/>
    <s v="Jack Schilder"/>
    <s v="Kasper Melinga"/>
    <s v="Annemieke Tromp"/>
    <s v="?"/>
    <s v="Data derived by Risk"/>
    <s v="Exchanged across domains"/>
    <n v="0"/>
    <s v="Installed"/>
    <s v="Operational"/>
    <s v="Production"/>
    <s v="be+nl/Data Management NL/Finance &amp; regulatory/DIRAC"/>
    <x v="32"/>
    <s v="NO"/>
    <s v="YES"/>
    <m/>
    <m/>
    <m/>
    <m/>
    <m/>
    <m/>
    <m/>
    <m/>
    <m/>
    <m/>
    <m/>
    <m/>
    <m/>
    <m/>
    <m/>
    <m/>
    <m/>
    <m/>
    <m/>
    <m/>
    <x v="0"/>
  </r>
  <r>
    <s v="DBNL_DM_BIL_P"/>
    <x v="0"/>
    <s v="No"/>
    <s v="Joan de Jong"/>
    <s v="Joan de Jong"/>
    <s v="Narjiss Aydoun"/>
    <s v="Martijn Greuter"/>
    <s v="Transaction data"/>
    <s v="Exchanged across domains"/>
    <s v="Datamart, contains no data itself"/>
    <s v="Installed"/>
    <s v="Operational"/>
    <s v="Production"/>
    <s v="be+nl/CoreBanking/RUN DM AC"/>
    <s v="YES"/>
    <s v="YES"/>
    <x v="9"/>
    <x v="0"/>
    <m/>
    <m/>
    <s v="DBNL_DM_BIL_P"/>
    <s v="No"/>
    <s v="No"/>
    <s v="Joan de Jong"/>
    <s v="Joan de Jong"/>
    <s v="Narjiss Aydoun"/>
    <s v="Martijn Greuter"/>
    <s v="Transaction data"/>
    <s v="Exchanged across domains"/>
    <s v="Datamart, contains no data itself"/>
    <s v="Installed"/>
    <s v="Operational"/>
    <s v="Production"/>
    <s v="be+nl/CoreBanking/RUN DM AC"/>
    <x v="9"/>
    <s v="YES"/>
    <s v="YES"/>
    <m/>
    <m/>
    <m/>
    <s v="TBC"/>
    <s v="TBC"/>
    <s v="No"/>
    <s v="No"/>
    <s v="No"/>
    <s v="TBC"/>
    <s v="TBC"/>
    <s v="TBC"/>
    <s v="TBC"/>
    <s v="No"/>
    <m/>
    <m/>
    <s v="N"/>
    <m/>
    <s v="TBC"/>
    <m/>
    <m/>
    <x v="2"/>
  </r>
  <r>
    <s v="DBNL_DM_BLS"/>
    <x v="0"/>
    <s v="Yes"/>
    <s v="Sandra Nieuwenhuis"/>
    <s v="Serkan Turhal"/>
    <s v="Serkan Turhal"/>
    <s v="Berber Visser and Marlene Metkemeijer"/>
    <s v="Product data"/>
    <s v="Kept in own tribe"/>
    <m/>
    <s v="Installed"/>
    <s v="Operational"/>
    <s v="Production"/>
    <s v="be+nl/Business lending/Risk &amp; Competitiveness/Reporting"/>
    <s v="NO"/>
    <s v="YES"/>
    <x v="18"/>
    <x v="0"/>
    <m/>
    <m/>
    <s v="DBNL_DM_BLS"/>
    <s v="No"/>
    <s v="Yes"/>
    <s v="Sandra Nieuwenhuis"/>
    <s v="Serkan Turhal"/>
    <s v="Serkan Turhal"/>
    <s v="Berber Visser and Marlene Metkemeijer"/>
    <s v="Product data"/>
    <s v="Kept in own tribe"/>
    <n v="0"/>
    <s v="Installed"/>
    <s v="Operational"/>
    <s v="Production"/>
    <s v="be+nl/Business lending/Risk &amp; Competitiveness/Reporting"/>
    <x v="18"/>
    <s v="NO"/>
    <s v="YES"/>
    <m/>
    <m/>
    <m/>
    <m/>
    <m/>
    <m/>
    <m/>
    <m/>
    <m/>
    <m/>
    <m/>
    <m/>
    <m/>
    <m/>
    <m/>
    <m/>
    <m/>
    <m/>
    <m/>
    <m/>
    <x v="0"/>
  </r>
  <r>
    <s v="DBNL_DM_BSL"/>
    <x v="0"/>
    <s v="Yes"/>
    <s v="Jack Schilder"/>
    <s v="Kasper Melinga"/>
    <s v="Tom van Zalen"/>
    <s v="Nico de Vries_x000a_Jan Scholma"/>
    <s v="Data derived by Risk"/>
    <s v="Exchanged across domains"/>
    <s v="Data consumed from multiple sources to build models for Credit Risk NL"/>
    <s v="Installed"/>
    <s v="Operational"/>
    <s v="Production"/>
    <s v="be+nl/Data Management NL/Finance &amp; regulatory/4WRD"/>
    <s v="NO"/>
    <s v="YES"/>
    <x v="32"/>
    <x v="0"/>
    <m/>
    <m/>
    <s v="DBNL_DM_BSL"/>
    <s v="No"/>
    <s v="Yes"/>
    <s v="Jack Schilder"/>
    <s v="Kasper Melinga"/>
    <s v="Tom van Zalen"/>
    <s v="Nico de Vries_x000a_Jan Scholma"/>
    <s v="Data derived by Risk"/>
    <s v="Exchanged across domains"/>
    <s v="Data consumed from multiple sources to build models for Credit Risk NL"/>
    <s v="Installed"/>
    <s v="Operational"/>
    <s v="Production"/>
    <s v="be+nl/Data Management NL/Finance &amp; regulatory/4WRD"/>
    <x v="32"/>
    <s v="NO"/>
    <s v="YES"/>
    <m/>
    <m/>
    <m/>
    <m/>
    <m/>
    <m/>
    <m/>
    <m/>
    <m/>
    <m/>
    <m/>
    <m/>
    <m/>
    <m/>
    <m/>
    <m/>
    <m/>
    <m/>
    <m/>
    <m/>
    <x v="0"/>
  </r>
  <r>
    <s v="DBNL_DM_CAN"/>
    <x v="2"/>
    <s v="Yes"/>
    <s v="Emile Scheilen"/>
    <s v="Michel Tetteroo"/>
    <s v="Michel Tetteroo"/>
    <s v="CBA: Anna Lakeman-Braas, CLTV: Kees Hoekerd"/>
    <s v="Data derived by other data users"/>
    <s v="Exchanged across domains"/>
    <s v="Partly SoR: Mostly System of Copy, however also storing marketing data, and for example data for processes like CBA._x000a_Exchanged across domains, because data of our systems like customer behavior is used across the organization. derived by data uses best option of the list, better: enriched data."/>
    <s v="Installed"/>
    <s v="Operational"/>
    <s v="Production"/>
    <s v="be+nl/Digital &amp; Customer Interaction/CI&amp;A NL/United Data Squads"/>
    <s v="NO"/>
    <s v="YES"/>
    <x v="13"/>
    <x v="0"/>
    <m/>
    <m/>
    <s v="DBNL_DM_CAN"/>
    <s v="Yes"/>
    <s v="Yes"/>
    <s v="Emile Scheilen"/>
    <s v="Michel Tetteroo"/>
    <s v="Michel Tetteroo"/>
    <s v="CBA: Anna Lakeman-Braas, CLTV: Kees Hoekerd"/>
    <s v="Data derived by other data users"/>
    <s v="Exchanged across domains"/>
    <s v="Partly SoR: Mostly System of Copy, however also storing marketing data, and for example data for processes like CBA._x000a_Exchanged across domains, because data of our systems like customer behavior is used across the organization. derived by data uses best option of the list, better: enriched data."/>
    <s v="Installed"/>
    <s v="Operational"/>
    <s v="Production"/>
    <s v="be+nl/Digital &amp; Customer Interaction/CI&amp;A NL/United Data Squads"/>
    <x v="13"/>
    <s v="NO"/>
    <s v="YES"/>
    <m/>
    <m/>
    <m/>
    <m/>
    <m/>
    <m/>
    <m/>
    <m/>
    <m/>
    <m/>
    <m/>
    <m/>
    <m/>
    <m/>
    <m/>
    <m/>
    <m/>
    <m/>
    <m/>
    <m/>
    <x v="0"/>
  </r>
  <r>
    <s v="DBNL_DM_CAS"/>
    <x v="0"/>
    <s v="Yes"/>
    <s v="Jack Schilder"/>
    <s v="Jos Diekman"/>
    <m/>
    <s v="Athanassios Drougas, Laurens Pool, Arjan van de Broek"/>
    <s v="Party data"/>
    <s v="Exchanged across domains"/>
    <m/>
    <s v="Installed"/>
    <s v="Operational"/>
    <s v="Production"/>
    <s v="be+nl/Data Management NL/Core Products/Meraki"/>
    <s v="NO"/>
    <s v="YES"/>
    <x v="32"/>
    <x v="0"/>
    <m/>
    <m/>
    <s v="DBNL_DM_CAS"/>
    <s v="No"/>
    <s v="Yes"/>
    <s v="Jack Schilder"/>
    <s v="Jos Diekman"/>
    <n v="0"/>
    <s v="Athanassios Drougas, Laurens Pool, Arjan van de Broek"/>
    <s v="Party data"/>
    <s v="Exchanged across domains"/>
    <n v="0"/>
    <s v="Installed"/>
    <s v="Operational"/>
    <s v="Production"/>
    <s v="be+nl/Data Management NL/Core Products/Meraki"/>
    <x v="32"/>
    <s v="NO"/>
    <s v="YES"/>
    <m/>
    <m/>
    <m/>
    <m/>
    <m/>
    <m/>
    <m/>
    <m/>
    <m/>
    <m/>
    <m/>
    <m/>
    <m/>
    <m/>
    <m/>
    <m/>
    <m/>
    <m/>
    <m/>
    <m/>
    <x v="0"/>
  </r>
  <r>
    <s v="DBNL_DM_CDC"/>
    <x v="0"/>
    <s v="Yes"/>
    <s v="Jack Schilder"/>
    <s v="Jos Diekman"/>
    <s v="Aydoun, N. (Narjiss) "/>
    <s v="Kort, J. (Jacco) --Credit Card. _x000a_ Schoehuijs, J. (Jessica) - Debit Card"/>
    <s v="Transaction data"/>
    <s v="Exchanged across domains"/>
    <s v="Agreement Data, transaction data"/>
    <s v="Installed"/>
    <s v="Operational"/>
    <s v="Production"/>
    <s v="be+nl/Data Management NL/KYC/VALYRIANS"/>
    <s v="NO"/>
    <s v="YES"/>
    <x v="32"/>
    <x v="0"/>
    <m/>
    <m/>
    <s v="DBNL_DM_CDC"/>
    <s v="No"/>
    <s v="Yes"/>
    <s v="Jack Schilder"/>
    <s v="Jos Diekman"/>
    <s v="Aydoun, N. (Narjiss) "/>
    <s v="Kort, J. (Jacco) --Credit Card. _x000a_ Schoehuijs, J. (Jessica) - Debit Card"/>
    <s v="Transaction data"/>
    <s v="Exchanged across domains"/>
    <s v="Agreement Data, transaction data"/>
    <s v="Installed"/>
    <s v="Operational"/>
    <s v="Production"/>
    <s v="be+nl/Data Management NL/KYC/VALYRIANS"/>
    <x v="32"/>
    <s v="NO"/>
    <s v="YES"/>
    <m/>
    <m/>
    <m/>
    <m/>
    <m/>
    <m/>
    <m/>
    <m/>
    <m/>
    <m/>
    <m/>
    <m/>
    <m/>
    <m/>
    <m/>
    <m/>
    <m/>
    <m/>
    <m/>
    <m/>
    <x v="0"/>
  </r>
  <r>
    <s v="DBNL_DM_CDM"/>
    <x v="2"/>
    <s v="Yes"/>
    <s v="Jos Klompe"/>
    <s v="Steven van Krimpen"/>
    <s v="Harry Duijn/Marco Li Mandri"/>
    <s v="Femke van den End"/>
    <s v="Party data"/>
    <s v="Transferred outside ING"/>
    <s v="Data is sent out to customers and Fircosoft"/>
    <s v="Installed"/>
    <s v="Operational"/>
    <s v="Production"/>
    <s v="be+nl/KYC Services NL/ADAM"/>
    <s v="NO"/>
    <s v="YES"/>
    <x v="30"/>
    <x v="0"/>
    <m/>
    <m/>
    <s v="DBNL_DM_CDM"/>
    <s v="Yes"/>
    <s v="Yes"/>
    <s v="Jos Klompe"/>
    <s v="Steven van Krimpen"/>
    <s v="Harry Duijn/Marco Li Mandri"/>
    <s v="Femke van den End"/>
    <s v="Party data"/>
    <s v="Transferred outside ING"/>
    <s v="Data is sent out to customers and Fircosoft"/>
    <s v="Installed"/>
    <s v="Operational"/>
    <s v="Production"/>
    <s v="be+nl/KYC Services NL/ADAM"/>
    <x v="30"/>
    <s v="NO"/>
    <s v="YES"/>
    <m/>
    <m/>
    <m/>
    <m/>
    <m/>
    <m/>
    <m/>
    <m/>
    <m/>
    <m/>
    <m/>
    <m/>
    <m/>
    <m/>
    <m/>
    <m/>
    <m/>
    <m/>
    <m/>
    <m/>
    <x v="0"/>
  </r>
  <r>
    <s v="DBNL_DM_CHV"/>
    <x v="0"/>
    <m/>
    <s v="Jack Schilder"/>
    <s v="Jinto Jose"/>
    <m/>
    <s v="Pettie Booji, Arjen van den Broek, Gregory Beirens"/>
    <m/>
    <m/>
    <m/>
    <s v="Installed"/>
    <s v="Operational"/>
    <s v="Production"/>
    <s v="be+nl/Data Management NL/InteractING/All Blacks"/>
    <s v="NO"/>
    <s v="YES"/>
    <x v="32"/>
    <x v="0"/>
    <m/>
    <m/>
    <s v="DBNL_DM_CHV"/>
    <s v="No"/>
    <n v="0"/>
    <s v="Jack Schilder"/>
    <s v="Jinto Jose"/>
    <n v="0"/>
    <s v="Pettie Booji, Arjen van den Broek, Gregory Beirens"/>
    <d v="1899-12-30T00:00:00"/>
    <n v="0"/>
    <n v="0"/>
    <s v="Installed"/>
    <s v="Operational"/>
    <s v="Production"/>
    <s v="be+nl/Data Management NL/InteractING/All Blacks"/>
    <x v="32"/>
    <s v="NO"/>
    <s v="YES"/>
    <m/>
    <m/>
    <m/>
    <m/>
    <m/>
    <m/>
    <m/>
    <m/>
    <m/>
    <m/>
    <m/>
    <m/>
    <m/>
    <m/>
    <m/>
    <m/>
    <m/>
    <m/>
    <m/>
    <m/>
    <x v="0"/>
  </r>
  <r>
    <s v="DBNL_DM_COM"/>
    <x v="0"/>
    <s v="Yes"/>
    <s v="Jack Schilder"/>
    <s v="Jinto Jose"/>
    <m/>
    <s v="Diepvens, K. (Kristien); Wouter Lut"/>
    <m/>
    <s v="Exchanged across domains"/>
    <m/>
    <s v="Installed"/>
    <s v="Operational"/>
    <s v="Production"/>
    <s v="be+nl/Data Management NL/InteractING/Artemis"/>
    <s v="NO"/>
    <s v="YES"/>
    <x v="32"/>
    <x v="0"/>
    <m/>
    <m/>
    <s v="DBNL_DM_COM"/>
    <s v="No"/>
    <s v="Yes"/>
    <s v="Jack Schilder"/>
    <s v="Jinto Jose"/>
    <n v="0"/>
    <s v="Diepvens, K. (Kristien); Wouter Lut"/>
    <d v="1899-12-30T00:00:00"/>
    <s v="Exchanged across domains"/>
    <n v="0"/>
    <s v="Installed"/>
    <s v="Operational"/>
    <s v="Production"/>
    <s v="be+nl/Data Management NL/InteractING/Artemis"/>
    <x v="32"/>
    <s v="NO"/>
    <s v="YES"/>
    <m/>
    <m/>
    <m/>
    <m/>
    <m/>
    <m/>
    <m/>
    <m/>
    <m/>
    <m/>
    <m/>
    <m/>
    <m/>
    <m/>
    <m/>
    <m/>
    <m/>
    <m/>
    <m/>
    <m/>
    <x v="0"/>
  </r>
  <r>
    <s v="DBNL_DM_CRM"/>
    <x v="0"/>
    <s v="Yes"/>
    <s v="Jack Schilder"/>
    <s v="Kasper Melinga"/>
    <s v="Tom van Zalen"/>
    <s v="Nico de Vries_x000a_Ivo Watertor_x000a_Jan Scholma"/>
    <s v="Data derived by Risk"/>
    <s v="Exchanged across domains"/>
    <s v="Data consumed from multiple sources to build models for Credit Risk NL"/>
    <s v="Installed"/>
    <s v="Operational"/>
    <s v="Production"/>
    <s v="be+nl/Data Management NL/Finance &amp; regulatory/4WRD"/>
    <s v="NO"/>
    <s v="YES"/>
    <x v="32"/>
    <x v="0"/>
    <m/>
    <m/>
    <s v="DBNL_DM_CRM"/>
    <s v="No"/>
    <s v="Yes"/>
    <s v="Jack Schilder"/>
    <s v="Kasper Melinga"/>
    <s v="Tom van Zalen"/>
    <s v="Nico de Vries_x000a_Ivo Watertor_x000a_Jan Scholma"/>
    <s v="Data derived by Risk"/>
    <s v="Exchanged across domains"/>
    <s v="Data consumed from multiple sources to build models for Credit Risk NL"/>
    <s v="Installed"/>
    <s v="Operational"/>
    <s v="Production"/>
    <s v="be+nl/Data Management NL/Finance &amp; regulatory/4WRD"/>
    <x v="32"/>
    <s v="NO"/>
    <s v="YES"/>
    <m/>
    <m/>
    <m/>
    <m/>
    <m/>
    <m/>
    <m/>
    <m/>
    <m/>
    <m/>
    <m/>
    <m/>
    <m/>
    <m/>
    <m/>
    <m/>
    <m/>
    <m/>
    <m/>
    <m/>
    <x v="0"/>
  </r>
  <r>
    <s v="DBNL_DM_CSH"/>
    <x v="0"/>
    <s v="Yes"/>
    <s v="Jack Schilder"/>
    <s v="Jos Diekman"/>
    <s v="Narjiss Aydoun"/>
    <s v="‎‪Priscilla Pelser"/>
    <s v="Transaction data"/>
    <s v="Exchanged across domains"/>
    <m/>
    <s v="Installed"/>
    <s v="Operational"/>
    <s v="Production"/>
    <s v="be+nl/Data Management NL/KYC/JAGS"/>
    <s v="NO"/>
    <s v="YES"/>
    <x v="32"/>
    <x v="0"/>
    <m/>
    <m/>
    <s v="DBNL_DM_CSH"/>
    <s v="No"/>
    <s v="Yes"/>
    <s v="Jack Schilder"/>
    <s v="Jos Diekman"/>
    <s v="Narjiss Aydoun"/>
    <s v="‎‪Priscilla Pelser"/>
    <s v="Transaction data"/>
    <s v="Exchanged across domains"/>
    <n v="0"/>
    <s v="Installed"/>
    <s v="Operational"/>
    <s v="Production"/>
    <s v="be+nl/Data Management NL/KYC/JAGS"/>
    <x v="32"/>
    <s v="NO"/>
    <s v="YES"/>
    <m/>
    <m/>
    <m/>
    <m/>
    <m/>
    <m/>
    <m/>
    <m/>
    <m/>
    <m/>
    <m/>
    <m/>
    <m/>
    <m/>
    <m/>
    <m/>
    <m/>
    <m/>
    <m/>
    <m/>
    <x v="0"/>
  </r>
  <r>
    <s v="DBNL_DM_DBS"/>
    <x v="0"/>
    <s v="Yes"/>
    <s v="Jack Schilder"/>
    <s v="Jos Diekman"/>
    <s v="Guido Bosch"/>
    <s v="Gertjan Reinders"/>
    <s v="Agreement data"/>
    <s v="Exchanged across domains"/>
    <s v="transaction data"/>
    <s v="Installed"/>
    <s v="Operational"/>
    <s v="Production"/>
    <s v="be+nl/Data Management NL/KYC/JAGS"/>
    <s v="NO"/>
    <s v="YES"/>
    <x v="32"/>
    <x v="0"/>
    <m/>
    <m/>
    <s v="DBNL_DM_DBS"/>
    <s v="No"/>
    <s v="Yes"/>
    <s v="Jack Schilder"/>
    <s v="Jos Diekman"/>
    <s v="Guido Bosch"/>
    <s v="Gertjan Reinders"/>
    <s v="Agreement data"/>
    <s v="Exchanged across domains"/>
    <s v="transaction data"/>
    <s v="Installed"/>
    <s v="Operational"/>
    <s v="Production"/>
    <s v="be+nl/Data Management NL/KYC/JAGS"/>
    <x v="32"/>
    <s v="NO"/>
    <s v="YES"/>
    <m/>
    <m/>
    <m/>
    <m/>
    <m/>
    <m/>
    <m/>
    <m/>
    <m/>
    <m/>
    <m/>
    <m/>
    <m/>
    <m/>
    <m/>
    <m/>
    <m/>
    <m/>
    <m/>
    <m/>
    <x v="0"/>
  </r>
  <r>
    <s v="DBNL_DM_ESP"/>
    <x v="0"/>
    <s v="Yes"/>
    <s v="Jack Schilder"/>
    <s v="Kasper Melinga"/>
    <s v="Bastiaansen, R.J.W. (Rens)"/>
    <s v="DGS Coordinator (Diederick Koolmees interim)"/>
    <s v="Data derived by Finance"/>
    <s v="Exchanged across domains"/>
    <s v="For DGS, will be replaced by Esperanto"/>
    <s v="Installed"/>
    <s v="Operational"/>
    <s v="Production"/>
    <s v="be+nl/Data Management NL/Finance &amp; regulatory/DIRAC"/>
    <s v="NO"/>
    <s v="YES"/>
    <x v="32"/>
    <x v="0"/>
    <m/>
    <m/>
    <s v="DBNL_DM_ESP"/>
    <s v="No"/>
    <s v="Yes"/>
    <s v="Jack Schilder"/>
    <s v="Kasper Melinga"/>
    <s v="Bastiaansen, R.J.W. (Rens)"/>
    <s v="DGS Coordinator (Diederick Koolmees interim)"/>
    <s v="Data derived by Finance"/>
    <s v="Exchanged across domains"/>
    <s v="For DGS, will be replaced by Esperanto"/>
    <s v="Installed"/>
    <s v="Operational"/>
    <s v="Production"/>
    <s v="be+nl/Data Management NL/Finance &amp; regulatory/DIRAC"/>
    <x v="32"/>
    <s v="NO"/>
    <s v="YES"/>
    <m/>
    <m/>
    <m/>
    <m/>
    <m/>
    <m/>
    <m/>
    <m/>
    <m/>
    <m/>
    <m/>
    <m/>
    <m/>
    <m/>
    <m/>
    <m/>
    <m/>
    <m/>
    <m/>
    <m/>
    <x v="0"/>
  </r>
  <r>
    <s v="DBNL_DM_FDS"/>
    <x v="0"/>
    <s v="Yes"/>
    <s v="Jack Schilder"/>
    <s v="Kasper Melinga"/>
    <s v="Yvonne Albers"/>
    <s v="Michiel Taverne"/>
    <s v="Data derived by Finance"/>
    <s v="Exchanged across domains"/>
    <m/>
    <s v="Installed"/>
    <s v="Operational"/>
    <s v="Production"/>
    <s v="be+nl/Data Management NL/Finance &amp; regulatory/Nirvana"/>
    <s v="NO"/>
    <s v="YES"/>
    <x v="32"/>
    <x v="0"/>
    <m/>
    <m/>
    <s v="DBNL_DM_FDS"/>
    <s v="No"/>
    <s v="Yes"/>
    <s v="Jack Schilder"/>
    <s v="Kasper Melinga"/>
    <s v="Yvonne Albers"/>
    <s v="Michiel Taverne"/>
    <s v="Data derived by Finance"/>
    <s v="Exchanged across domains"/>
    <n v="0"/>
    <s v="Installed"/>
    <s v="Operational"/>
    <s v="Production"/>
    <s v="be+nl/Data Management NL/Finance &amp; regulatory/Nirvana"/>
    <x v="32"/>
    <s v="NO"/>
    <s v="YES"/>
    <m/>
    <m/>
    <m/>
    <m/>
    <m/>
    <m/>
    <m/>
    <m/>
    <m/>
    <m/>
    <m/>
    <m/>
    <m/>
    <m/>
    <m/>
    <m/>
    <m/>
    <m/>
    <m/>
    <m/>
    <x v="0"/>
  </r>
  <r>
    <s v="DBNL_DM_FRM"/>
    <x v="0"/>
    <s v="Yes"/>
    <s v="Jack Schilder"/>
    <s v="Jos Diekman"/>
    <s v="Adine Wempe Kalff"/>
    <s v="Dyon Groen in t Wout"/>
    <s v="Party data"/>
    <s v="Exchanged across domains"/>
    <m/>
    <s v="Installed"/>
    <s v="Operational"/>
    <s v="Production"/>
    <s v="be+nl/Data Management NL/Core Products/Meraki"/>
    <s v="NO"/>
    <s v="YES"/>
    <x v="32"/>
    <x v="0"/>
    <m/>
    <m/>
    <s v="DBNL_DM_FRM"/>
    <s v="No"/>
    <s v="Yes"/>
    <s v="Jack Schilder"/>
    <s v="Jos Diekman"/>
    <s v="Adine Wempe Kalff"/>
    <s v="Dyon Groen in t Wout"/>
    <s v="Party data"/>
    <s v="Exchanged across domains"/>
    <n v="0"/>
    <s v="Installed"/>
    <s v="Operational"/>
    <s v="Production"/>
    <s v="be+nl/Data Management NL/Core Products/Meraki"/>
    <x v="32"/>
    <s v="NO"/>
    <s v="YES"/>
    <m/>
    <m/>
    <m/>
    <m/>
    <m/>
    <m/>
    <m/>
    <m/>
    <m/>
    <m/>
    <m/>
    <m/>
    <m/>
    <m/>
    <m/>
    <m/>
    <m/>
    <m/>
    <m/>
    <m/>
    <x v="0"/>
  </r>
  <r>
    <s v="DBNL_DM_INS"/>
    <x v="0"/>
    <s v="Yes"/>
    <s v="Jack Schilder"/>
    <s v="Jos Diekman"/>
    <s v="Tribe Insurance"/>
    <s v="Tim Lebbe / Erik van Beveren"/>
    <s v="Agreement data"/>
    <s v="Exchanged across domains"/>
    <m/>
    <s v="Installed"/>
    <s v="Operational"/>
    <s v="Production"/>
    <s v="be+nl/Data Management NL/Core Products/Meraki"/>
    <s v="NO"/>
    <s v="YES"/>
    <x v="32"/>
    <x v="0"/>
    <m/>
    <m/>
    <s v="DBNL_DM_INS"/>
    <s v="No"/>
    <s v="Yes"/>
    <s v="Jack Schilder"/>
    <s v="Jos Diekman"/>
    <s v="Tribe Insurance"/>
    <s v="Tim Lebbe / Erik van Beveren"/>
    <s v="Agreement data"/>
    <s v="Exchanged across domains"/>
    <n v="0"/>
    <s v="Installed"/>
    <s v="Operational"/>
    <s v="Production"/>
    <s v="be+nl/Data Management NL/Core Products/Meraki"/>
    <x v="32"/>
    <s v="NO"/>
    <s v="YES"/>
    <m/>
    <m/>
    <m/>
    <m/>
    <m/>
    <m/>
    <m/>
    <m/>
    <m/>
    <m/>
    <m/>
    <m/>
    <m/>
    <m/>
    <m/>
    <m/>
    <m/>
    <m/>
    <m/>
    <m/>
    <x v="0"/>
  </r>
  <r>
    <s v="DBNL_DM_KRO"/>
    <x v="0"/>
    <s v="Yes"/>
    <s v="Jack Schilder"/>
    <s v="Jos Diekman"/>
    <m/>
    <m/>
    <m/>
    <m/>
    <m/>
    <s v="Installed"/>
    <s v="Operational"/>
    <s v="Production"/>
    <s v="be+nl/Data Management NL/KYC/Leopards"/>
    <s v="YES"/>
    <s v="YES"/>
    <x v="9"/>
    <x v="0"/>
    <m/>
    <m/>
    <s v="DBNL_DM_KRO"/>
    <s v="No"/>
    <s v="Yes"/>
    <s v="Jack Schilder"/>
    <s v="Jos Diekman"/>
    <n v="0"/>
    <d v="1899-12-30T00:00:00"/>
    <d v="1899-12-30T00:00:00"/>
    <n v="0"/>
    <n v="0"/>
    <s v="Installed"/>
    <s v="Operational"/>
    <s v="Production"/>
    <s v="be+nl/Data Management NL/KYC/Leopards"/>
    <x v="9"/>
    <s v="YES"/>
    <s v="YES"/>
    <m/>
    <m/>
    <m/>
    <s v="TBC"/>
    <s v="TBC"/>
    <s v="No"/>
    <s v="No"/>
    <s v="No"/>
    <s v="TBC"/>
    <s v="TBC"/>
    <s v="TBC"/>
    <s v="TBC"/>
    <s v="No"/>
    <m/>
    <m/>
    <s v="N"/>
    <m/>
    <s v="TBC"/>
    <m/>
    <m/>
    <x v="2"/>
  </r>
  <r>
    <s v="DBNL_DM_KYC"/>
    <x v="0"/>
    <s v="Yes"/>
    <s v="Jack Schilder"/>
    <s v="Jos Diekman"/>
    <s v="Matthias Neuner"/>
    <s v="Edwin de Jager"/>
    <s v="Data derived by other data users"/>
    <s v="Exchanged across domains"/>
    <s v="Party, Product, Agreement data, Transaction data. Also data is &quot;transferred outside ING&quot; via Nifi to GCP. Purpose: Outlier detection on customer behaviour"/>
    <s v="Installed"/>
    <s v="Operational"/>
    <s v="Production"/>
    <s v="be+nl/Data Management NL/KYC/JAGS"/>
    <s v="NO"/>
    <s v="YES"/>
    <x v="32"/>
    <x v="0"/>
    <m/>
    <m/>
    <s v="DBNL_DM_KYC"/>
    <s v="No"/>
    <s v="Yes"/>
    <s v="Jack Schilder"/>
    <s v="Jos Diekman"/>
    <s v="Matthias Neuner"/>
    <s v="Edwin de Jager"/>
    <s v="Data derived by other data users"/>
    <s v="Exchanged across domains"/>
    <s v="Party, Product, Agreement data, Transaction data. Also data is &quot;transferred outside ING&quot; via Nifi to GCP. Purpose: Outlier detection on customer behaviour"/>
    <s v="Installed"/>
    <s v="Operational"/>
    <s v="Production"/>
    <s v="be+nl/Data Management NL/KYC/JAGS"/>
    <x v="32"/>
    <s v="NO"/>
    <s v="YES"/>
    <m/>
    <m/>
    <m/>
    <m/>
    <m/>
    <m/>
    <m/>
    <m/>
    <m/>
    <m/>
    <m/>
    <m/>
    <m/>
    <m/>
    <m/>
    <m/>
    <m/>
    <m/>
    <m/>
    <m/>
    <x v="0"/>
  </r>
  <r>
    <s v="DBNL_DM_MRT"/>
    <x v="0"/>
    <s v="Yes"/>
    <s v="Jack Schilder"/>
    <s v="Jos Diekman"/>
    <s v="Folkert van der Ploeg"/>
    <s v="Multiple DS, main DS: Jochem Kapteijn"/>
    <s v="Agreement data"/>
    <s v="Exchanged across domains"/>
    <m/>
    <s v="Installed"/>
    <s v="Operational"/>
    <s v="Production"/>
    <s v="be+nl/Data Management NL/Core Products/Blues Brothers"/>
    <s v="NO"/>
    <s v="YES"/>
    <x v="32"/>
    <x v="0"/>
    <m/>
    <m/>
    <s v="DBNL_DM_MRT"/>
    <s v="No"/>
    <s v="Yes"/>
    <s v="Jack Schilder"/>
    <s v="Jos Diekman"/>
    <s v="Folkert van der Ploeg"/>
    <s v="Multiple DS, main DS: Jochem Kapteijn"/>
    <s v="Agreement data"/>
    <s v="Exchanged across domains"/>
    <n v="0"/>
    <s v="Installed"/>
    <s v="Operational"/>
    <s v="Production"/>
    <s v="be+nl/Data Management NL/Core Products/Blues Brothers"/>
    <x v="32"/>
    <s v="NO"/>
    <s v="YES"/>
    <m/>
    <m/>
    <m/>
    <m/>
    <m/>
    <m/>
    <m/>
    <m/>
    <m/>
    <m/>
    <m/>
    <m/>
    <m/>
    <m/>
    <m/>
    <m/>
    <m/>
    <m/>
    <m/>
    <m/>
    <x v="0"/>
  </r>
  <r>
    <s v="DBNL_DM_OCR_P"/>
    <x v="0"/>
    <s v="No"/>
    <s v="Joan de Jong"/>
    <s v="Joan de Jong"/>
    <s v="Narjiss Aydoun"/>
    <s v="Jan Willem Heurter"/>
    <s v="Transaction data"/>
    <s v="Exchanged across domains"/>
    <s v="Datamart, contains no data itself"/>
    <s v="Installed"/>
    <s v="Operational"/>
    <s v="Production"/>
    <s v="be+nl/CoreBanking/RUN DM AC"/>
    <s v="YES"/>
    <s v="YES"/>
    <x v="9"/>
    <x v="0"/>
    <m/>
    <m/>
    <s v="DBNL_DM_OCR_P"/>
    <s v="No"/>
    <s v="No"/>
    <s v="Joan de Jong"/>
    <s v="Joan de Jong"/>
    <s v="Narjiss Aydoun"/>
    <s v="Jan Willem Heurter"/>
    <s v="Transaction data"/>
    <s v="Exchanged across domains"/>
    <s v="Datamart, contains no data itself"/>
    <s v="Installed"/>
    <s v="Operational"/>
    <s v="Production"/>
    <s v="be+nl/CoreBanking/RUN DM AC"/>
    <x v="9"/>
    <s v="YES"/>
    <s v="YES"/>
    <m/>
    <m/>
    <m/>
    <s v="TBC"/>
    <s v="TBC"/>
    <s v="No"/>
    <s v="No"/>
    <s v="No"/>
    <s v="TBC"/>
    <s v="TBC"/>
    <s v="TBC"/>
    <s v="TBC"/>
    <s v="No"/>
    <m/>
    <m/>
    <s v="N"/>
    <m/>
    <s v="TBC"/>
    <m/>
    <m/>
    <x v="2"/>
  </r>
  <r>
    <s v="DBNL_DM_PAY_P"/>
    <x v="0"/>
    <s v="No"/>
    <s v="Joan de Jong"/>
    <s v="Joan de Jong"/>
    <s v="Narjiss Aydoun"/>
    <s v="Chiel Keijzer"/>
    <s v="Transaction data"/>
    <s v="Exchanged across domains"/>
    <s v="Datamart, contains no data itself"/>
    <s v="Installed"/>
    <s v="Operational"/>
    <s v="Production"/>
    <s v="be+nl/CoreBanking/RUN DM AC"/>
    <s v="YES"/>
    <s v="YES"/>
    <x v="9"/>
    <x v="0"/>
    <m/>
    <m/>
    <s v="DBNL_DM_PAY_P"/>
    <s v="No"/>
    <s v="No"/>
    <s v="Joan de Jong"/>
    <s v="Joan de Jong"/>
    <s v="Narjiss Aydoun"/>
    <s v="Chiel Keijzer"/>
    <s v="Transaction data"/>
    <s v="Exchanged across domains"/>
    <s v="Datamart, contains no data itself"/>
    <s v="Installed"/>
    <s v="Operational"/>
    <s v="Production"/>
    <s v="be+nl/CoreBanking/RUN DM AC"/>
    <x v="9"/>
    <s v="YES"/>
    <s v="YES"/>
    <m/>
    <m/>
    <m/>
    <s v="TBC"/>
    <s v="TBC"/>
    <s v="No"/>
    <s v="No"/>
    <s v="No"/>
    <s v="TBC"/>
    <s v="TBC"/>
    <s v="TBC"/>
    <s v="TBC"/>
    <s v="No"/>
    <m/>
    <m/>
    <s v="N"/>
    <m/>
    <s v="TBC"/>
    <m/>
    <m/>
    <x v="2"/>
  </r>
  <r>
    <s v="DBNL_DM_PYS"/>
    <x v="0"/>
    <s v="Yes"/>
    <s v="Jack Schilder"/>
    <s v="Jos Diekman"/>
    <s v="Narjiss Aydoun, Guido Bosch"/>
    <s v="Martijn Greuter, Mark Koord"/>
    <s v="Transaction data"/>
    <s v="Exchanged across domains"/>
    <s v="Also data is &quot;transferred outside ING&quot; via DDP. Purpose: reconciliation by DUCO"/>
    <s v="Installed"/>
    <s v="Operational"/>
    <s v="Production"/>
    <s v="be+nl/Data Management NL/KYC/JAGS"/>
    <s v="NO"/>
    <s v="YES"/>
    <x v="32"/>
    <x v="0"/>
    <m/>
    <m/>
    <s v="DBNL_DM_PYS"/>
    <s v="No"/>
    <s v="Yes"/>
    <s v="Jack Schilder"/>
    <s v="Jos Diekman"/>
    <s v="Narjiss Aydoun, Guido Bosch"/>
    <s v="Martijn Greuter, Mark Koord"/>
    <s v="Transaction data"/>
    <s v="Exchanged across domains"/>
    <s v="Also data is &quot;transferred outside ING&quot; via DDP. Purpose: reconciliation by DUCO"/>
    <s v="Installed"/>
    <s v="Operational"/>
    <s v="Production"/>
    <s v="be+nl/Data Management NL/KYC/JAGS"/>
    <x v="32"/>
    <s v="NO"/>
    <s v="YES"/>
    <m/>
    <m/>
    <m/>
    <m/>
    <m/>
    <m/>
    <m/>
    <m/>
    <m/>
    <m/>
    <m/>
    <m/>
    <m/>
    <m/>
    <m/>
    <m/>
    <m/>
    <m/>
    <m/>
    <m/>
    <x v="0"/>
  </r>
  <r>
    <s v="DBNL_DM_RRP"/>
    <x v="0"/>
    <s v="Yes"/>
    <s v="Jack Schilder"/>
    <s v="Jos Diekman"/>
    <s v="multiple"/>
    <s v="multiple"/>
    <s v="multiple"/>
    <s v="Exchanged across domains"/>
    <s v="Party Data, Transaction Data"/>
    <s v="Installed"/>
    <s v="Operational"/>
    <s v="Production"/>
    <s v="be+nl/Data Management NL/KYC/VALYRIANS"/>
    <s v="NO"/>
    <s v="YES"/>
    <x v="32"/>
    <x v="0"/>
    <m/>
    <m/>
    <s v="DBNL_DM_RRP"/>
    <s v="No"/>
    <s v="Yes"/>
    <s v="Jack Schilder"/>
    <s v="Jos Diekman"/>
    <s v="multiple"/>
    <s v="multiple"/>
    <s v="multiple"/>
    <s v="Exchanged across domains"/>
    <s v="Party Data, Transaction Data"/>
    <s v="Installed"/>
    <s v="Operational"/>
    <s v="Production"/>
    <s v="be+nl/Data Management NL/KYC/VALYRIANS"/>
    <x v="32"/>
    <s v="NO"/>
    <s v="YES"/>
    <m/>
    <m/>
    <m/>
    <m/>
    <m/>
    <m/>
    <m/>
    <m/>
    <m/>
    <m/>
    <m/>
    <m/>
    <m/>
    <m/>
    <m/>
    <m/>
    <m/>
    <m/>
    <m/>
    <m/>
    <x v="0"/>
  </r>
  <r>
    <s v="DBNL_DM_RTI"/>
    <x v="0"/>
    <s v="Yes"/>
    <s v="Jack Schilder"/>
    <s v="Kasper Melinga"/>
    <s v="Deus flow: Karl Van Valckenborgh_x000a_PerfDB: Cornelia Coman, Tribe Lead Consumer Loans "/>
    <s v="Deus flow: May Bollaert _x000a_Perfdb flow: Klaas van der Veen"/>
    <s v="Data derived by Risk"/>
    <s v="Exchanged across domains"/>
    <s v="Several flows in system, flows to different consumers. Flows do contain logic. Owned by multiple squads"/>
    <s v="Installed"/>
    <s v="Operational"/>
    <s v="Production"/>
    <s v="be+nl/Data Management NL/Finance &amp; regulatory/DIRAC"/>
    <s v="NO"/>
    <s v="YES"/>
    <x v="32"/>
    <x v="0"/>
    <m/>
    <m/>
    <s v="DBNL_DM_RTI"/>
    <s v="No"/>
    <s v="Yes"/>
    <s v="Jack Schilder"/>
    <s v="Kasper Melinga"/>
    <s v="Deus flow: Karl Van Valckenborgh_x000a_PerfDB: Cornelia Coman, Tribe Lead Consumer Loans "/>
    <s v="Deus flow: May Bollaert _x000a_Perfdb flow: Klaas van der Veen"/>
    <s v="Data derived by Risk"/>
    <s v="Exchanged across domains"/>
    <s v="Several flows in system, flows to different consumers. Flows do contain logic. Owned by multiple squads"/>
    <s v="Installed"/>
    <s v="Operational"/>
    <s v="Production"/>
    <s v="be+nl/Data Management NL/Finance &amp; regulatory/DIRAC"/>
    <x v="32"/>
    <s v="NO"/>
    <s v="YES"/>
    <m/>
    <m/>
    <m/>
    <m/>
    <m/>
    <m/>
    <m/>
    <m/>
    <m/>
    <m/>
    <m/>
    <m/>
    <m/>
    <m/>
    <m/>
    <m/>
    <m/>
    <m/>
    <m/>
    <m/>
    <x v="0"/>
  </r>
  <r>
    <s v="DBNL_DM_SAL"/>
    <x v="0"/>
    <s v="Yes"/>
    <s v="Jack Schilder"/>
    <s v="Jos Diekman"/>
    <m/>
    <s v="multiple DS: Dieter de Coninck, Marc Robertson, Alice Gaillard"/>
    <m/>
    <s v="Exchanged across domains"/>
    <m/>
    <s v="Installed"/>
    <s v="Operational"/>
    <s v="Production"/>
    <s v="be+nl/Data Management NL/InteractING/Flying Dutchman"/>
    <s v="NO"/>
    <s v="YES"/>
    <x v="32"/>
    <x v="0"/>
    <m/>
    <m/>
    <s v="DBNL_DM_SAL"/>
    <s v="No"/>
    <s v="Yes"/>
    <s v="Jack Schilder"/>
    <s v="Jos Diekman"/>
    <n v="0"/>
    <s v="multiple DS: Dieter de Coninck, Marc Robertson, Alice Gaillard"/>
    <d v="1899-12-30T00:00:00"/>
    <s v="Exchanged across domains"/>
    <n v="0"/>
    <s v="Installed"/>
    <s v="Operational"/>
    <s v="Production"/>
    <s v="be+nl/Data Management NL/InteractING/Flying Dutchman"/>
    <x v="32"/>
    <s v="NO"/>
    <s v="YES"/>
    <m/>
    <m/>
    <m/>
    <m/>
    <m/>
    <m/>
    <m/>
    <m/>
    <m/>
    <m/>
    <m/>
    <m/>
    <m/>
    <m/>
    <m/>
    <m/>
    <m/>
    <m/>
    <m/>
    <m/>
    <x v="0"/>
  </r>
  <r>
    <s v="DBNL_DM_SBC"/>
    <x v="0"/>
    <s v="Yes"/>
    <s v="Jos Klompe"/>
    <s v="Sven Schenkel"/>
    <m/>
    <m/>
    <m/>
    <m/>
    <m/>
    <s v="Installed"/>
    <s v="Operational"/>
    <s v="Production"/>
    <s v="be+nl/Digital Business Banking/CD-NL/klantoverzichten"/>
    <s v="YES"/>
    <s v="YES"/>
    <x v="7"/>
    <x v="0"/>
    <m/>
    <m/>
    <s v="DBNL_DM_SBC"/>
    <s v="No"/>
    <s v="Yes"/>
    <s v="Jos Klompe"/>
    <s v="Sven Schenkel"/>
    <n v="0"/>
    <d v="1899-12-30T00:00:00"/>
    <d v="1899-12-30T00:00:00"/>
    <n v="0"/>
    <n v="0"/>
    <s v="Installed"/>
    <s v="Operational"/>
    <s v="Production"/>
    <s v="be+nl/Digital Business Banking/CD-NL/klantoverzichten"/>
    <x v="7"/>
    <s v="YES"/>
    <s v="YES"/>
    <m/>
    <m/>
    <m/>
    <s v="TBC"/>
    <s v="TBC"/>
    <s v="Yes"/>
    <s v="TBC"/>
    <s v="No"/>
    <s v="TBC"/>
    <d v="2023-01-01T00:00:00"/>
    <d v="2023-05-31T00:00:00"/>
    <s v="TBC"/>
    <s v="Yes"/>
    <m/>
    <m/>
    <s v="N"/>
    <m/>
    <n v="2023"/>
    <s v="Q2"/>
    <s v="Y"/>
    <x v="2"/>
  </r>
  <r>
    <s v="DBNL_DM_SBV"/>
    <x v="0"/>
    <s v="Yes"/>
    <s v="Jos Klompe"/>
    <s v="Sven Schenkel"/>
    <m/>
    <m/>
    <m/>
    <m/>
    <m/>
    <s v="Installed"/>
    <s v="Operational"/>
    <s v="Production"/>
    <s v="be+nl/Digital Business Banking/CD-NL/klantoverzichten"/>
    <s v="NO"/>
    <s v="YES"/>
    <x v="7"/>
    <x v="0"/>
    <m/>
    <m/>
    <s v="DBNL_DM_SBV"/>
    <s v="No"/>
    <s v="Yes"/>
    <s v="Jos Klompe"/>
    <s v="Sven Schenkel"/>
    <n v="0"/>
    <d v="1899-12-30T00:00:00"/>
    <d v="1899-12-30T00:00:00"/>
    <n v="0"/>
    <n v="0"/>
    <s v="Installed"/>
    <s v="Operational"/>
    <s v="Production"/>
    <s v="be+nl/Digital Business Banking/CD-NL/klantoverzichten"/>
    <x v="7"/>
    <s v="NO"/>
    <s v="YES"/>
    <m/>
    <m/>
    <m/>
    <m/>
    <m/>
    <m/>
    <m/>
    <m/>
    <m/>
    <m/>
    <m/>
    <m/>
    <m/>
    <m/>
    <m/>
    <m/>
    <m/>
    <m/>
    <m/>
    <m/>
    <x v="0"/>
  </r>
  <r>
    <s v="DBNL_DM_VIA"/>
    <x v="0"/>
    <s v="Yes"/>
    <s v="Jos Klompe"/>
    <s v="Sven Schenkel"/>
    <m/>
    <m/>
    <m/>
    <m/>
    <m/>
    <s v="Installed"/>
    <s v="Operational"/>
    <s v="Production"/>
    <s v="be+nl/Digital Business Banking/CD-NL/klantoverzichten"/>
    <s v="YES"/>
    <s v="YES"/>
    <x v="7"/>
    <x v="0"/>
    <m/>
    <m/>
    <s v="DBNL_DM_VIA"/>
    <s v="No"/>
    <s v="Yes"/>
    <s v="Jos Klompe"/>
    <s v="Sven Schenkel"/>
    <n v="0"/>
    <d v="1899-12-30T00:00:00"/>
    <d v="1899-12-30T00:00:00"/>
    <n v="0"/>
    <n v="0"/>
    <s v="Installed"/>
    <s v="Operational"/>
    <s v="Production"/>
    <s v="be+nl/Digital Business Banking/CD-NL/klantoverzichten"/>
    <x v="7"/>
    <s v="YES"/>
    <s v="YES"/>
    <m/>
    <m/>
    <m/>
    <s v="TBC"/>
    <s v="TBC"/>
    <s v="Yes"/>
    <s v="TBC"/>
    <s v="Yes"/>
    <s v="TBC"/>
    <s v="NA"/>
    <s v="NA"/>
    <s v="TBC"/>
    <s v="Yes"/>
    <m/>
    <m/>
    <s v="N"/>
    <m/>
    <s v="NA"/>
    <m/>
    <m/>
    <x v="2"/>
  </r>
  <r>
    <s v="DBNL_DM_VTB"/>
    <x v="0"/>
    <s v="Yes"/>
    <s v="Jack Schilder"/>
    <s v="Jos Diekman"/>
    <m/>
    <m/>
    <m/>
    <m/>
    <m/>
    <s v="Installed"/>
    <s v="Operational"/>
    <s v="Production"/>
    <s v="be+nl/Data Management BE/Business Banking/dEUS"/>
    <s v="NO"/>
    <s v="YES"/>
    <x v="33"/>
    <x v="0"/>
    <m/>
    <m/>
    <s v="DBNL_DM_VTB"/>
    <s v="No"/>
    <s v="Yes"/>
    <s v="Jack Schilder"/>
    <s v="Jos Diekman"/>
    <n v="0"/>
    <d v="1899-12-30T00:00:00"/>
    <d v="1899-12-30T00:00:00"/>
    <n v="0"/>
    <n v="0"/>
    <s v="Installed"/>
    <s v="Operational"/>
    <s v="Production"/>
    <s v="be+nl/Data Management BE/Business Banking/dEUS"/>
    <x v="33"/>
    <s v="NO"/>
    <s v="YES"/>
    <m/>
    <m/>
    <m/>
    <m/>
    <m/>
    <m/>
    <m/>
    <m/>
    <m/>
    <m/>
    <m/>
    <m/>
    <m/>
    <m/>
    <m/>
    <m/>
    <m/>
    <m/>
    <m/>
    <m/>
    <x v="0"/>
  </r>
  <r>
    <s v="DBNL_DM_VTX"/>
    <x v="0"/>
    <s v="Yes"/>
    <s v="Jack Schilder"/>
    <s v="Jos Diekman"/>
    <m/>
    <m/>
    <m/>
    <m/>
    <m/>
    <s v="Installed"/>
    <s v="Operational"/>
    <s v="Production"/>
    <s v="be+nl/Data Management BE/Business Banking/dEUS"/>
    <s v="NO"/>
    <s v="YES"/>
    <x v="33"/>
    <x v="0"/>
    <m/>
    <m/>
    <s v="DBNL_DM_VTX"/>
    <s v="No"/>
    <s v="Yes"/>
    <s v="Jack Schilder"/>
    <s v="Jos Diekman"/>
    <n v="0"/>
    <d v="1899-12-30T00:00:00"/>
    <d v="1899-12-30T00:00:00"/>
    <n v="0"/>
    <n v="0"/>
    <s v="Installed"/>
    <s v="Operational"/>
    <s v="Production"/>
    <s v="be+nl/Data Management BE/Business Banking/dEUS"/>
    <x v="33"/>
    <s v="NO"/>
    <s v="YES"/>
    <m/>
    <m/>
    <m/>
    <m/>
    <m/>
    <m/>
    <m/>
    <m/>
    <m/>
    <m/>
    <m/>
    <m/>
    <m/>
    <m/>
    <m/>
    <m/>
    <m/>
    <m/>
    <m/>
    <m/>
    <x v="0"/>
  </r>
  <r>
    <s v="DBNL_DM_XAM_P"/>
    <x v="0"/>
    <s v="No"/>
    <s v="Joan de Jong"/>
    <s v="Joan de Jong"/>
    <s v="Narjiss Aydoun"/>
    <s v="Martijn Greuter"/>
    <s v="Transaction data"/>
    <s v="Exchanged across domains"/>
    <s v="Datamart, contains no data itself"/>
    <s v="Installed"/>
    <s v="Operational"/>
    <s v="Production"/>
    <s v="be+nl/CoreBanking/RUN DM AC"/>
    <s v="YES"/>
    <s v="YES"/>
    <x v="9"/>
    <x v="0"/>
    <m/>
    <m/>
    <s v="DBNL_DM_XAM_P"/>
    <s v="No"/>
    <s v="No"/>
    <s v="Joan de Jong"/>
    <s v="Joan de Jong"/>
    <s v="Narjiss Aydoun"/>
    <s v="Martijn Greuter"/>
    <s v="Transaction data"/>
    <s v="Exchanged across domains"/>
    <s v="Datamart, contains no data itself"/>
    <s v="Installed"/>
    <s v="Operational"/>
    <s v="Production"/>
    <s v="be+nl/CoreBanking/RUN DM AC"/>
    <x v="9"/>
    <s v="YES"/>
    <s v="YES"/>
    <m/>
    <m/>
    <m/>
    <s v="TBC"/>
    <s v="TBC"/>
    <s v="No"/>
    <s v="No"/>
    <s v="No"/>
    <s v="TBC"/>
    <s v="TBC"/>
    <s v="TBC"/>
    <s v="TBC"/>
    <s v="No"/>
    <m/>
    <m/>
    <s v="N"/>
    <m/>
    <s v="TBC"/>
    <m/>
    <m/>
    <x v="2"/>
  </r>
  <r>
    <s v="DBNL_IS_ACS_P"/>
    <x v="0"/>
    <s v="Yes"/>
    <s v="Jack Schilder"/>
    <s v="Jos Diekman"/>
    <m/>
    <m/>
    <m/>
    <m/>
    <m/>
    <s v="Installed"/>
    <s v="Operational"/>
    <s v="Production"/>
    <s v="be+nl/Data Management BE/Retail Banking/The Gryphons"/>
    <s v="NO"/>
    <s v="YES"/>
    <x v="33"/>
    <x v="0"/>
    <m/>
    <m/>
    <s v="DBNL_IS_ACS_P"/>
    <s v="No"/>
    <s v="Yes"/>
    <s v="Jack Schilder"/>
    <s v="Jos Diekman"/>
    <n v="0"/>
    <d v="1899-12-30T00:00:00"/>
    <d v="1899-12-30T00:00:00"/>
    <n v="0"/>
    <n v="0"/>
    <s v="Installed"/>
    <s v="Operational"/>
    <s v="Production"/>
    <s v="be+nl/Data Management BE/Retail Banking/The Gryphons"/>
    <x v="33"/>
    <s v="NO"/>
    <s v="YES"/>
    <m/>
    <m/>
    <m/>
    <m/>
    <m/>
    <m/>
    <m/>
    <m/>
    <m/>
    <m/>
    <m/>
    <m/>
    <m/>
    <m/>
    <m/>
    <m/>
    <m/>
    <m/>
    <m/>
    <m/>
    <x v="0"/>
  </r>
  <r>
    <s v="DBNL_IS_BAS"/>
    <x v="0"/>
    <s v="Yes"/>
    <s v="Jack Schilder"/>
    <s v="Jos Diekman"/>
    <s v="Aydoun, N. (Narjiss) "/>
    <s v=" Schoehuijs, J. (Jessica)"/>
    <s v="multiple"/>
    <s v="Exchanged across domains"/>
    <s v="Agreement Data, transaction data"/>
    <s v="Installed"/>
    <s v="Operational"/>
    <s v="Production"/>
    <s v="be+nl/Data Management NL/KYC/VALYRIANS"/>
    <s v="NO"/>
    <s v="YES"/>
    <x v="32"/>
    <x v="0"/>
    <m/>
    <m/>
    <s v="DBNL_IS_BAS"/>
    <s v="No"/>
    <s v="Yes"/>
    <s v="Jack Schilder"/>
    <s v="Jos Diekman"/>
    <s v="Aydoun, N. (Narjiss) "/>
    <s v=" Schoehuijs, J. (Jessica)"/>
    <s v="multiple"/>
    <s v="Exchanged across domains"/>
    <s v="Agreement Data, transaction data"/>
    <s v="Installed"/>
    <s v="Operational"/>
    <s v="Production"/>
    <s v="be+nl/Data Management NL/KYC/VALYRIANS"/>
    <x v="32"/>
    <s v="NO"/>
    <s v="YES"/>
    <m/>
    <m/>
    <m/>
    <m/>
    <m/>
    <m/>
    <m/>
    <m/>
    <m/>
    <m/>
    <m/>
    <m/>
    <m/>
    <m/>
    <m/>
    <m/>
    <m/>
    <m/>
    <m/>
    <m/>
    <x v="0"/>
  </r>
  <r>
    <s v="DBNL_IS_CCD"/>
    <x v="0"/>
    <s v="Yes"/>
    <s v="Jack Schilder"/>
    <s v="Jos Diekman"/>
    <s v="Aydoun, N. (Narjiss) "/>
    <s v="multiple"/>
    <s v="multiple"/>
    <s v="multiple"/>
    <s v="Agreement Data, transaction data"/>
    <s v="Installed"/>
    <s v="Operational"/>
    <s v="Production"/>
    <s v="be+nl/Data Management NL/KYC/VALYRIANS"/>
    <s v="NO"/>
    <s v="YES"/>
    <x v="32"/>
    <x v="0"/>
    <m/>
    <m/>
    <s v="DBNL_IS_CCD"/>
    <s v="No"/>
    <s v="Yes"/>
    <s v="Jack Schilder"/>
    <s v="Jos Diekman"/>
    <s v="Aydoun, N. (Narjiss) "/>
    <s v="multiple"/>
    <s v="multiple"/>
    <s v="multiple"/>
    <s v="Agreement Data, transaction data"/>
    <s v="Installed"/>
    <s v="Operational"/>
    <s v="Production"/>
    <s v="be+nl/Data Management NL/KYC/VALYRIANS"/>
    <x v="32"/>
    <s v="NO"/>
    <s v="YES"/>
    <m/>
    <m/>
    <m/>
    <m/>
    <m/>
    <m/>
    <m/>
    <m/>
    <m/>
    <m/>
    <m/>
    <m/>
    <m/>
    <m/>
    <m/>
    <m/>
    <m/>
    <m/>
    <m/>
    <m/>
    <x v="0"/>
  </r>
  <r>
    <s v="DBNL_IS_CHV"/>
    <x v="0"/>
    <m/>
    <s v="Jack Schilder"/>
    <s v="Jinto Jose"/>
    <m/>
    <s v="Pettie Booji, Arjen van den Broek, Gregory Beirens"/>
    <m/>
    <m/>
    <m/>
    <s v="Installed"/>
    <s v="Operational"/>
    <s v="Production"/>
    <s v="be+nl/Data Management NL/InteractING/All Blacks"/>
    <s v="NO"/>
    <s v="YES"/>
    <x v="32"/>
    <x v="0"/>
    <m/>
    <m/>
    <s v="DBNL_IS_CHV"/>
    <s v="No"/>
    <n v="0"/>
    <s v="Jack Schilder"/>
    <s v="Jinto Jose"/>
    <n v="0"/>
    <s v="Pettie Booji, Arjen van den Broek, Gregory Beirens"/>
    <d v="1899-12-30T00:00:00"/>
    <n v="0"/>
    <n v="0"/>
    <s v="Installed"/>
    <s v="Operational"/>
    <s v="Production"/>
    <s v="be+nl/Data Management NL/InteractING/All Blacks"/>
    <x v="32"/>
    <s v="NO"/>
    <s v="YES"/>
    <m/>
    <m/>
    <m/>
    <m/>
    <m/>
    <m/>
    <m/>
    <m/>
    <m/>
    <m/>
    <m/>
    <m/>
    <m/>
    <m/>
    <m/>
    <m/>
    <m/>
    <m/>
    <m/>
    <m/>
    <x v="0"/>
  </r>
  <r>
    <s v="DBNL_IS_CRB"/>
    <x v="0"/>
    <s v="Yes"/>
    <s v="Jack Schilder"/>
    <s v="Jos Diekman"/>
    <s v="Narjiss Aydoun, Guido Bosch"/>
    <s v="Leone Broekema, Martijn Greuter, Gertjan Reinders,  Wouter van Horssen, Morad Chekchar"/>
    <s v="Transaction data"/>
    <s v="Exchanged across domains"/>
    <s v="Check here for details on SOR level"/>
    <s v="Installed"/>
    <s v="Operational"/>
    <s v="Production"/>
    <s v="be+nl/Data Management NL/KYC/JAGS"/>
    <s v="NO"/>
    <s v="YES"/>
    <x v="32"/>
    <x v="0"/>
    <m/>
    <m/>
    <s v="DBNL_IS_CRB"/>
    <s v="No"/>
    <s v="Yes"/>
    <s v="Jack Schilder"/>
    <s v="Jos Diekman"/>
    <s v="Narjiss Aydoun, Guido Bosch"/>
    <s v="Leone Broekema, Martijn Greuter, Gertjan Reinders,  Wouter van Horssen, Morad Chekchar"/>
    <s v="Transaction data"/>
    <s v="Exchanged across domains"/>
    <s v="Check here for details on SOR level"/>
    <s v="Installed"/>
    <s v="Operational"/>
    <s v="Production"/>
    <s v="be+nl/Data Management NL/KYC/JAGS"/>
    <x v="32"/>
    <s v="NO"/>
    <s v="YES"/>
    <m/>
    <m/>
    <m/>
    <m/>
    <m/>
    <m/>
    <m/>
    <m/>
    <m/>
    <m/>
    <m/>
    <m/>
    <m/>
    <m/>
    <m/>
    <m/>
    <m/>
    <m/>
    <m/>
    <m/>
    <x v="0"/>
  </r>
  <r>
    <s v="DBNL_IS_CRM"/>
    <x v="0"/>
    <s v="Yes"/>
    <s v="Jack Schilder"/>
    <s v="Jos Diekman"/>
    <m/>
    <m/>
    <m/>
    <m/>
    <m/>
    <s v="Installed"/>
    <s v="Operational"/>
    <s v="Production"/>
    <s v="be+nl/Data Management BE/Business Banking/dEUS"/>
    <s v="NO"/>
    <s v="YES"/>
    <x v="33"/>
    <x v="0"/>
    <m/>
    <m/>
    <s v="DBNL_IS_CRM"/>
    <s v="No"/>
    <s v="Yes"/>
    <s v="Jack Schilder"/>
    <s v="Jos Diekman"/>
    <n v="0"/>
    <d v="1899-12-30T00:00:00"/>
    <d v="1899-12-30T00:00:00"/>
    <n v="0"/>
    <n v="0"/>
    <s v="Installed"/>
    <s v="Operational"/>
    <s v="Production"/>
    <s v="be+nl/Data Management BE/Business Banking/dEUS"/>
    <x v="33"/>
    <s v="NO"/>
    <s v="YES"/>
    <m/>
    <m/>
    <m/>
    <m/>
    <m/>
    <m/>
    <m/>
    <m/>
    <m/>
    <m/>
    <m/>
    <m/>
    <m/>
    <m/>
    <m/>
    <m/>
    <m/>
    <m/>
    <m/>
    <m/>
    <x v="0"/>
  </r>
  <r>
    <s v="DBNL_IS_CRP"/>
    <x v="0"/>
    <s v="Yes"/>
    <s v="Jack Schilder"/>
    <s v="Jos Diekman"/>
    <s v="Narjiss Aydoun‎"/>
    <s v="Jan Willem Heurter, Maarten van Gessel"/>
    <s v="Transaction data"/>
    <s v="Exchanged across domains"/>
    <s v="Check here for details on SOR level"/>
    <s v="Installed"/>
    <s v="Operational"/>
    <s v="Production"/>
    <s v="be+nl/Data Management NL/KYC/JAGS"/>
    <s v="NO"/>
    <s v="YES"/>
    <x v="32"/>
    <x v="0"/>
    <m/>
    <m/>
    <s v="DBNL_IS_CRP"/>
    <s v="No"/>
    <s v="Yes"/>
    <s v="Jack Schilder"/>
    <s v="Jos Diekman"/>
    <s v="Narjiss Aydoun‎"/>
    <s v="Jan Willem Heurter, Maarten van Gessel"/>
    <s v="Transaction data"/>
    <s v="Exchanged across domains"/>
    <s v="Check here for details on SOR level"/>
    <s v="Installed"/>
    <s v="Operational"/>
    <s v="Production"/>
    <s v="be+nl/Data Management NL/KYC/JAGS"/>
    <x v="32"/>
    <s v="NO"/>
    <s v="YES"/>
    <m/>
    <m/>
    <m/>
    <m/>
    <m/>
    <m/>
    <m/>
    <m/>
    <m/>
    <m/>
    <m/>
    <m/>
    <m/>
    <m/>
    <m/>
    <m/>
    <m/>
    <m/>
    <m/>
    <m/>
    <x v="0"/>
  </r>
  <r>
    <s v="DBNL_IS_CSH"/>
    <x v="0"/>
    <s v="Yes"/>
    <s v="Jack Schilder"/>
    <s v="Jos Diekman"/>
    <s v="Narjiss Aydoun"/>
    <s v="‎‪Priscilla Pelser"/>
    <s v="Transaction data"/>
    <s v="Exchanged across domains"/>
    <s v="Check here for details on SOR level"/>
    <s v="Installed"/>
    <s v="Operational"/>
    <s v="Production"/>
    <s v="be+nl/Data Management NL/KYC/JAGS"/>
    <s v="NO"/>
    <s v="YES"/>
    <x v="32"/>
    <x v="0"/>
    <m/>
    <m/>
    <s v="DBNL_IS_CSH"/>
    <s v="No"/>
    <s v="Yes"/>
    <s v="Jack Schilder"/>
    <s v="Jos Diekman"/>
    <s v="Narjiss Aydoun"/>
    <s v="‎‪Priscilla Pelser"/>
    <s v="Transaction data"/>
    <s v="Exchanged across domains"/>
    <s v="Check here for details on SOR level"/>
    <s v="Installed"/>
    <s v="Operational"/>
    <s v="Production"/>
    <s v="be+nl/Data Management NL/KYC/JAGS"/>
    <x v="32"/>
    <s v="NO"/>
    <s v="YES"/>
    <m/>
    <m/>
    <m/>
    <m/>
    <m/>
    <m/>
    <m/>
    <m/>
    <m/>
    <m/>
    <m/>
    <m/>
    <m/>
    <m/>
    <m/>
    <m/>
    <m/>
    <m/>
    <m/>
    <m/>
    <x v="0"/>
  </r>
  <r>
    <s v="DBNL_IS_IAM"/>
    <x v="0"/>
    <s v="Yes"/>
    <s v="Jack Schilder"/>
    <s v="Jos Diekman"/>
    <m/>
    <s v="Athanassios Drougas, Laurens Pool, Arjan van de Broek"/>
    <s v="Party data"/>
    <s v="Exchanged across domains"/>
    <m/>
    <s v="Installed"/>
    <s v="Operational"/>
    <s v="Production"/>
    <s v="be+nl/Data Management NL/Core Products/Meraki"/>
    <s v="NO"/>
    <s v="YES"/>
    <x v="32"/>
    <x v="0"/>
    <m/>
    <m/>
    <s v="DBNL_IS_IAM"/>
    <s v="No"/>
    <s v="Yes"/>
    <s v="Jack Schilder"/>
    <s v="Jos Diekman"/>
    <n v="0"/>
    <s v="Athanassios Drougas, Laurens Pool, Arjan van de Broek"/>
    <s v="Party data"/>
    <s v="Exchanged across domains"/>
    <n v="0"/>
    <s v="Installed"/>
    <s v="Operational"/>
    <s v="Production"/>
    <s v="be+nl/Data Management NL/Core Products/Meraki"/>
    <x v="32"/>
    <s v="NO"/>
    <s v="YES"/>
    <m/>
    <m/>
    <m/>
    <m/>
    <m/>
    <m/>
    <m/>
    <m/>
    <m/>
    <m/>
    <m/>
    <m/>
    <m/>
    <m/>
    <m/>
    <m/>
    <m/>
    <m/>
    <m/>
    <m/>
    <x v="0"/>
  </r>
  <r>
    <s v="DBNL_IS_INS"/>
    <x v="0"/>
    <s v="Yes"/>
    <s v="Jack Schilder"/>
    <s v="Jos Diekman"/>
    <s v="Tribe Insurance"/>
    <s v="Tim Lebbe / Erik van Beveren"/>
    <s v="Agreement data"/>
    <s v="Exchanged across domains"/>
    <m/>
    <s v="Installed"/>
    <s v="Operational"/>
    <s v="Production"/>
    <s v="be+nl/Data Management NL/Core Products/Meraki"/>
    <s v="NO"/>
    <s v="YES"/>
    <x v="32"/>
    <x v="0"/>
    <m/>
    <m/>
    <s v="DBNL_IS_INS"/>
    <s v="No"/>
    <s v="Yes"/>
    <s v="Jack Schilder"/>
    <s v="Jos Diekman"/>
    <s v="Tribe Insurance"/>
    <s v="Tim Lebbe / Erik van Beveren"/>
    <s v="Agreement data"/>
    <s v="Exchanged across domains"/>
    <n v="0"/>
    <s v="Installed"/>
    <s v="Operational"/>
    <s v="Production"/>
    <s v="be+nl/Data Management NL/Core Products/Meraki"/>
    <x v="32"/>
    <s v="NO"/>
    <s v="YES"/>
    <m/>
    <m/>
    <m/>
    <m/>
    <m/>
    <m/>
    <m/>
    <m/>
    <m/>
    <m/>
    <m/>
    <m/>
    <m/>
    <m/>
    <m/>
    <m/>
    <m/>
    <m/>
    <m/>
    <m/>
    <x v="0"/>
  </r>
  <r>
    <s v="DBNL_IS_MCA"/>
    <x v="0"/>
    <s v="Yes"/>
    <s v="Jack Schilder"/>
    <s v="Jos Diekman"/>
    <m/>
    <s v="multiple DS: Toon van der Einde,Koole, M.W. (Maurits)"/>
    <m/>
    <s v="Exchanged across domains"/>
    <m/>
    <s v="Installed"/>
    <s v="Operational"/>
    <s v="Production"/>
    <s v="be+nl/Data Management NL/InteractING/Flying Dutchman"/>
    <s v="NO"/>
    <s v="YES"/>
    <x v="32"/>
    <x v="0"/>
    <m/>
    <m/>
    <s v="DBNL_IS_MCA"/>
    <s v="No"/>
    <s v="Yes"/>
    <s v="Jack Schilder"/>
    <s v="Jos Diekman"/>
    <n v="0"/>
    <s v="multiple DS: Toon van der Einde,Koole, M.W. (Maurits)"/>
    <d v="1899-12-30T00:00:00"/>
    <s v="Exchanged across domains"/>
    <n v="0"/>
    <s v="Installed"/>
    <s v="Operational"/>
    <s v="Production"/>
    <s v="be+nl/Data Management NL/InteractING/Flying Dutchman"/>
    <x v="32"/>
    <s v="NO"/>
    <s v="YES"/>
    <m/>
    <m/>
    <m/>
    <m/>
    <m/>
    <m/>
    <m/>
    <m/>
    <m/>
    <m/>
    <m/>
    <m/>
    <m/>
    <m/>
    <m/>
    <m/>
    <m/>
    <m/>
    <m/>
    <m/>
    <x v="0"/>
  </r>
  <r>
    <s v="DBNL_IS_MKD"/>
    <x v="0"/>
    <s v="Yes"/>
    <s v="Jack Schilder"/>
    <s v="Kasper Melinga"/>
    <s v="GMDB/ Danny Nijhuis "/>
    <s v="Reinder Willem Hoiting"/>
    <s v="Data derived by Risk"/>
    <s v="Kept in own tribe"/>
    <s v="Data from Wholesale banking"/>
    <s v="Installed"/>
    <s v="Operational"/>
    <s v="Production"/>
    <s v="be+nl/Data Management NL/Finance &amp; regulatory/DIRAC"/>
    <s v="NO"/>
    <s v="YES"/>
    <x v="32"/>
    <x v="0"/>
    <m/>
    <m/>
    <s v="DBNL_IS_MKD"/>
    <s v="No"/>
    <s v="Yes"/>
    <s v="Jack Schilder"/>
    <s v="Kasper Melinga"/>
    <s v="GMDB/ Danny Nijhuis "/>
    <s v="Reinder Willem Hoiting"/>
    <s v="Data derived by Risk"/>
    <s v="Kept in own tribe"/>
    <s v="Data from Wholesale banking"/>
    <s v="Installed"/>
    <s v="Operational"/>
    <s v="Production"/>
    <s v="be+nl/Data Management NL/Finance &amp; regulatory/DIRAC"/>
    <x v="32"/>
    <s v="NO"/>
    <s v="YES"/>
    <m/>
    <m/>
    <m/>
    <m/>
    <m/>
    <m/>
    <m/>
    <m/>
    <m/>
    <m/>
    <m/>
    <m/>
    <m/>
    <m/>
    <m/>
    <m/>
    <m/>
    <m/>
    <m/>
    <m/>
    <x v="0"/>
  </r>
  <r>
    <s v="DBNL_IS_MRT"/>
    <x v="0"/>
    <s v="Yes"/>
    <s v="Jack Schilder"/>
    <s v="Jos Diekman"/>
    <s v="Folkert van der Ploeg"/>
    <s v="Multiple DS, main DS: Jochem Kapteijn"/>
    <s v="Agreement data"/>
    <s v="Exchanged across domains"/>
    <m/>
    <s v="Installed"/>
    <s v="Operational"/>
    <s v="Production"/>
    <s v="be+nl/Data Management NL/Core Products/Blues Brothers"/>
    <s v="NO"/>
    <s v="YES"/>
    <x v="32"/>
    <x v="0"/>
    <m/>
    <m/>
    <s v="DBNL_IS_MRT"/>
    <s v="No"/>
    <s v="Yes"/>
    <s v="Jack Schilder"/>
    <s v="Jos Diekman"/>
    <s v="Folkert van der Ploeg"/>
    <s v="Multiple DS, main DS: Jochem Kapteijn"/>
    <s v="Agreement data"/>
    <s v="Exchanged across domains"/>
    <n v="0"/>
    <s v="Installed"/>
    <s v="Operational"/>
    <s v="Production"/>
    <s v="be+nl/Data Management NL/Core Products/Blues Brothers"/>
    <x v="32"/>
    <s v="NO"/>
    <s v="YES"/>
    <m/>
    <m/>
    <m/>
    <m/>
    <m/>
    <m/>
    <m/>
    <m/>
    <m/>
    <m/>
    <m/>
    <m/>
    <m/>
    <m/>
    <m/>
    <m/>
    <m/>
    <m/>
    <m/>
    <m/>
    <x v="0"/>
  </r>
  <r>
    <s v="DBNL_IS_OCH"/>
    <x v="0"/>
    <s v="Yes"/>
    <s v="Jack Schilder"/>
    <s v="Jinto Jose"/>
    <m/>
    <s v="Joeri van Raalte "/>
    <m/>
    <s v="Exchanged across domains"/>
    <m/>
    <s v="Installed"/>
    <s v="Operational"/>
    <s v="Production"/>
    <s v="be+nl/Data Management NL/InteractING/Artemis"/>
    <s v="NO"/>
    <s v="YES"/>
    <x v="32"/>
    <x v="0"/>
    <m/>
    <m/>
    <s v="DBNL_IS_OCH"/>
    <s v="No"/>
    <s v="Yes"/>
    <s v="Jack Schilder"/>
    <s v="Jinto Jose"/>
    <n v="0"/>
    <s v="Joeri van Raalte "/>
    <d v="1899-12-30T00:00:00"/>
    <s v="Exchanged across domains"/>
    <n v="0"/>
    <s v="Installed"/>
    <s v="Operational"/>
    <s v="Production"/>
    <s v="be+nl/Data Management NL/InteractING/Artemis"/>
    <x v="32"/>
    <s v="NO"/>
    <s v="YES"/>
    <m/>
    <m/>
    <m/>
    <m/>
    <m/>
    <m/>
    <m/>
    <m/>
    <m/>
    <m/>
    <m/>
    <m/>
    <m/>
    <m/>
    <m/>
    <m/>
    <m/>
    <m/>
    <m/>
    <m/>
    <x v="0"/>
  </r>
  <r>
    <s v="DBNL_IS_PPA"/>
    <x v="0"/>
    <s v="Yes"/>
    <s v="Jack Schilder"/>
    <s v="Jos Diekman"/>
    <s v="Adam Walendziewski (NL)_x000a_Johan Van Assche (BE)"/>
    <s v="Ariane Swets (NL)_x000a_Stijn De Brabander (BE)"/>
    <s v="Party data"/>
    <s v="Exchanged across domains"/>
    <s v="Party, Product, Agreement data, Transaction data. "/>
    <s v="Installed"/>
    <s v="Operational"/>
    <s v="Production"/>
    <s v="be+nl/Data Management NL/KYC/Leopards"/>
    <s v="NO"/>
    <s v="YES"/>
    <x v="32"/>
    <x v="0"/>
    <m/>
    <m/>
    <s v="DBNL_IS_PPA"/>
    <s v="No"/>
    <s v="Yes"/>
    <s v="Jack Schilder"/>
    <s v="Jos Diekman"/>
    <s v="Adam Walendziewski (NL)_x000a_Johan Van Assche (BE)"/>
    <s v="Ariane Swets (NL)_x000a_Stijn De Brabander (BE)"/>
    <s v="Party data"/>
    <s v="Exchanged across domains"/>
    <s v="Party, Product, Agreement data, Transaction data. "/>
    <s v="Installed"/>
    <s v="Operational"/>
    <s v="Production"/>
    <s v="be+nl/Data Management NL/KYC/Leopards"/>
    <x v="32"/>
    <s v="NO"/>
    <s v="YES"/>
    <m/>
    <m/>
    <m/>
    <m/>
    <m/>
    <m/>
    <m/>
    <m/>
    <m/>
    <m/>
    <m/>
    <m/>
    <m/>
    <m/>
    <m/>
    <m/>
    <m/>
    <m/>
    <m/>
    <m/>
    <x v="0"/>
  </r>
  <r>
    <s v="DBNL_IS_SAL"/>
    <x v="0"/>
    <s v="Yes"/>
    <s v="Jack Schilder"/>
    <s v="Jos Diekman"/>
    <m/>
    <s v="Multiple DS: Dieter de Coninck, Marc Robertson, Alice Gaillard"/>
    <m/>
    <s v="Exchanged across domains"/>
    <m/>
    <s v="Installed"/>
    <s v="Operational"/>
    <s v="Production"/>
    <s v="be+nl/Data Management NL/InteractING/Flying Dutchman"/>
    <s v="NO"/>
    <s v="YES"/>
    <x v="32"/>
    <x v="0"/>
    <m/>
    <m/>
    <s v="DBNL_IS_SAL"/>
    <s v="No"/>
    <s v="Yes"/>
    <s v="Jack Schilder"/>
    <s v="Jos Diekman"/>
    <n v="0"/>
    <s v="Multiple DS: Dieter de Coninck, Marc Robertson, Alice Gaillard"/>
    <d v="1899-12-30T00:00:00"/>
    <s v="Exchanged across domains"/>
    <n v="0"/>
    <s v="Installed"/>
    <s v="Operational"/>
    <s v="Production"/>
    <s v="be+nl/Data Management NL/InteractING/Flying Dutchman"/>
    <x v="32"/>
    <s v="NO"/>
    <s v="YES"/>
    <m/>
    <m/>
    <m/>
    <m/>
    <m/>
    <m/>
    <m/>
    <m/>
    <m/>
    <m/>
    <m/>
    <m/>
    <m/>
    <m/>
    <m/>
    <m/>
    <m/>
    <m/>
    <m/>
    <m/>
    <x v="0"/>
  </r>
  <r>
    <s v="DBNL_IS_SOL"/>
    <x v="0"/>
    <s v="Yes"/>
    <s v="Jack Schilder"/>
    <s v="Kasper Melinga"/>
    <s v="Cornelia Coman, Tribe Lead Consumer Loans "/>
    <m/>
    <s v="Data derived by Risk"/>
    <s v="Exchanged across domains"/>
    <s v="IS-SOL stores data from the PCM System (Premium Campaign Management) and from the Legolend system. PCM is the target platform for all campaigns with a premium within ING. Legolend is the credit score engine for consumer lending. The loan application systems for consumer loans (PLOS), Request database (Credit Cards) and limits on current accounts (?) consult Legolend to get approval on a loan application.  The Information Store is only accessable via NPA's for providing data to Datamarts."/>
    <s v="Installed"/>
    <s v="Operational"/>
    <s v="Production"/>
    <s v="be+nl/Data Management NL/Finance &amp; regulatory/DIRAC"/>
    <s v="NO"/>
    <s v="YES"/>
    <x v="32"/>
    <x v="0"/>
    <m/>
    <m/>
    <s v="DBNL_IS_SOL"/>
    <s v="No"/>
    <s v="Yes"/>
    <s v="Jack Schilder"/>
    <s v="Kasper Melinga"/>
    <s v="Cornelia Coman, Tribe Lead Consumer Loans "/>
    <s v="?"/>
    <s v="Data derived by Risk"/>
    <s v="Exchanged across domains"/>
    <s v="IS-SOL stores data from the PCM System (Premium Campaign Management) and from the Legolend system. PCM is the target platform for all campaigns with a premium within ING. Legolend is the credit score engine for consumer lending. The loan application systems for consumer loans (PLOS), Request database (Credit Cards) and limits on current accounts (?) consult Legolend to get approval on a loan application.  The Information Store is only accessable via NPA's for providing data to Datamarts."/>
    <s v="Installed"/>
    <s v="Operational"/>
    <s v="Production"/>
    <s v="be+nl/Data Management NL/Finance &amp; regulatory/DIRAC"/>
    <x v="32"/>
    <s v="NO"/>
    <s v="YES"/>
    <m/>
    <m/>
    <m/>
    <m/>
    <m/>
    <m/>
    <m/>
    <m/>
    <m/>
    <m/>
    <m/>
    <m/>
    <m/>
    <m/>
    <m/>
    <m/>
    <m/>
    <m/>
    <m/>
    <m/>
    <x v="0"/>
  </r>
  <r>
    <s v="DBNL_IS_WBS"/>
    <x v="0"/>
    <s v="Yes"/>
    <s v="Jack Schilder"/>
    <s v="Jos Diekman"/>
    <s v="Dennis Rijksen (CDO Wholesale Banking, Mandated Data Distributor on behalf of WB Data Owners)"/>
    <s v="Frederike Esveld, Harro Prins"/>
    <s v="Transaction data"/>
    <s v="Exchanged across domains"/>
    <s v="Check here for details on SOR level"/>
    <s v="Installed"/>
    <s v="Operational"/>
    <s v="Production"/>
    <s v="be+nl/Data Management NL/KYC/JAGS"/>
    <s v="NO"/>
    <s v="YES"/>
    <x v="32"/>
    <x v="0"/>
    <m/>
    <m/>
    <s v="DBNL_IS_WBS"/>
    <s v="No"/>
    <s v="Yes"/>
    <s v="Jack Schilder"/>
    <s v="Jos Diekman"/>
    <s v="Dennis Rijksen (CDO Wholesale Banking, Mandated Data Distributor on behalf of WB Data Owners)"/>
    <s v="Frederike Esveld, Harro Prins"/>
    <s v="Transaction data"/>
    <s v="Exchanged across domains"/>
    <s v="Check here for details on SOR level"/>
    <s v="Installed"/>
    <s v="Operational"/>
    <s v="Production"/>
    <s v="be+nl/Data Management NL/KYC/JAGS"/>
    <x v="32"/>
    <s v="NO"/>
    <s v="YES"/>
    <m/>
    <m/>
    <m/>
    <m/>
    <m/>
    <m/>
    <m/>
    <m/>
    <m/>
    <m/>
    <m/>
    <m/>
    <m/>
    <m/>
    <m/>
    <m/>
    <m/>
    <m/>
    <m/>
    <m/>
    <x v="0"/>
  </r>
  <r>
    <s v="DBNL_OS_FRM"/>
    <x v="0"/>
    <s v="Yes"/>
    <s v="Jack Schilder"/>
    <s v="Jos Diekman"/>
    <s v="Adine Wempe Kalff"/>
    <s v="Dyon Groen in t Wout"/>
    <s v="Party data"/>
    <s v="Exchanged across domains"/>
    <m/>
    <s v="Installed"/>
    <s v="Operational"/>
    <s v="Production"/>
    <s v="be+nl/Data Management NL/Core Products/Meraki"/>
    <s v="NO"/>
    <s v="YES"/>
    <x v="32"/>
    <x v="0"/>
    <m/>
    <m/>
    <s v="DBNL_OS_FRM"/>
    <s v="No"/>
    <s v="Yes"/>
    <s v="Jack Schilder"/>
    <s v="Jos Diekman"/>
    <s v="Adine Wempe Kalff"/>
    <s v="Dyon Groen in t Wout"/>
    <s v="Party data"/>
    <s v="Exchanged across domains"/>
    <n v="0"/>
    <s v="Installed"/>
    <s v="Operational"/>
    <s v="Production"/>
    <s v="be+nl/Data Management NL/Core Products/Meraki"/>
    <x v="32"/>
    <s v="NO"/>
    <s v="YES"/>
    <m/>
    <m/>
    <m/>
    <m/>
    <m/>
    <m/>
    <m/>
    <m/>
    <m/>
    <m/>
    <m/>
    <m/>
    <m/>
    <m/>
    <m/>
    <m/>
    <m/>
    <m/>
    <m/>
    <m/>
    <x v="0"/>
  </r>
  <r>
    <s v="DBNL_OS_MED"/>
    <x v="0"/>
    <s v="Yes"/>
    <s v="Jack Schilder"/>
    <s v="Kasper Melinga"/>
    <s v="DS&amp;CI/UDS  - Lakeman-Braas, A.M. (Anna)_x000a_Mortgages NL - Folkert van der Ploeg"/>
    <s v="Marcel Koot/Nico de Vries"/>
    <s v="Data derived by other data users"/>
    <s v="Kept in own tribe"/>
    <s v="Contains GEO data with value of houses, all 3rd party data (kadaster...)"/>
    <s v="Installed"/>
    <s v="Operational"/>
    <s v="Production"/>
    <s v="be+nl/Data Management NL/Finance &amp; regulatory/DIRAC"/>
    <s v="NO"/>
    <s v="YES"/>
    <x v="32"/>
    <x v="0"/>
    <m/>
    <m/>
    <s v="DBNL_OS_MED"/>
    <s v="No"/>
    <s v="Yes"/>
    <s v="Jack Schilder"/>
    <s v="Kasper Melinga"/>
    <s v="DS&amp;CI/UDS  - Lakeman-Braas, A.M. (Anna)_x000a_Mortgages NL - Folkert van der Ploeg"/>
    <s v="Marcel Koot/Nico de Vries"/>
    <s v="Data derived by other data users"/>
    <s v="Kept in own tribe"/>
    <s v="Contains GEO data with value of houses, all 3rd party data (kadaster...)"/>
    <s v="Installed"/>
    <s v="Operational"/>
    <s v="Production"/>
    <s v="be+nl/Data Management NL/Finance &amp; regulatory/DIRAC"/>
    <x v="32"/>
    <s v="NO"/>
    <s v="YES"/>
    <m/>
    <m/>
    <m/>
    <m/>
    <m/>
    <m/>
    <m/>
    <m/>
    <m/>
    <m/>
    <m/>
    <m/>
    <m/>
    <m/>
    <m/>
    <m/>
    <m/>
    <m/>
    <m/>
    <m/>
    <x v="0"/>
  </r>
  <r>
    <s v="DBNL_OS_PTS"/>
    <x v="0"/>
    <s v="Yes"/>
    <s v="Jack Schilder"/>
    <s v="Jos Diekman"/>
    <s v="Mike van der Houwen‬"/>
    <s v="Gerie Ruiter‬"/>
    <s v="Transaction data"/>
    <s v="Exchanged across domains"/>
    <s v="Post transaction Data"/>
    <s v="Installed"/>
    <s v="Operational"/>
    <s v="Production"/>
    <s v="be+nl/Data Management NL/KYC/VALYRIANS"/>
    <s v="NO"/>
    <s v="YES"/>
    <x v="32"/>
    <x v="0"/>
    <m/>
    <m/>
    <s v="DBNL_OS_PTS"/>
    <s v="No"/>
    <s v="Yes"/>
    <s v="Jack Schilder"/>
    <s v="Jos Diekman"/>
    <s v="Mike van der Houwen‬"/>
    <s v="Gerie Ruiter‬"/>
    <s v="Transaction data"/>
    <s v="Exchanged across domains"/>
    <s v="Post transaction Data"/>
    <s v="Installed"/>
    <s v="Operational"/>
    <s v="Production"/>
    <s v="be+nl/Data Management NL/KYC/VALYRIANS"/>
    <x v="32"/>
    <s v="NO"/>
    <s v="YES"/>
    <m/>
    <m/>
    <m/>
    <m/>
    <m/>
    <m/>
    <m/>
    <m/>
    <m/>
    <m/>
    <m/>
    <m/>
    <m/>
    <m/>
    <m/>
    <m/>
    <m/>
    <m/>
    <m/>
    <m/>
    <x v="0"/>
  </r>
  <r>
    <s v="DBNL_OS_SSA"/>
    <x v="0"/>
    <s v="Yes"/>
    <s v="Jack Schilder"/>
    <s v="Jos Diekman"/>
    <m/>
    <s v="N/A - asset non operational"/>
    <m/>
    <m/>
    <m/>
    <s v="Installed"/>
    <s v="Operational"/>
    <s v="Production"/>
    <s v="be+nl/Data Management NL/InteractING/Artemis"/>
    <s v="NO"/>
    <s v="YES"/>
    <x v="32"/>
    <x v="0"/>
    <m/>
    <m/>
    <s v="DBNL_OS_SSA"/>
    <s v="No"/>
    <s v="Yes"/>
    <s v="Jack Schilder"/>
    <s v="Jos Diekman"/>
    <n v="0"/>
    <s v="N/A - asset non operational"/>
    <d v="1899-12-30T00:00:00"/>
    <n v="0"/>
    <n v="0"/>
    <s v="Installed"/>
    <s v="Operational"/>
    <s v="Production"/>
    <s v="be+nl/Data Management NL/InteractING/Artemis"/>
    <x v="32"/>
    <s v="NO"/>
    <s v="YES"/>
    <m/>
    <m/>
    <m/>
    <m/>
    <m/>
    <m/>
    <m/>
    <m/>
    <m/>
    <m/>
    <m/>
    <m/>
    <m/>
    <m/>
    <m/>
    <m/>
    <m/>
    <m/>
    <m/>
    <m/>
    <x v="0"/>
  </r>
  <r>
    <s v="DBNL_OS_WUB"/>
    <x v="0"/>
    <s v="Yes"/>
    <s v="Jack Schilder"/>
    <s v="Jos Diekman"/>
    <s v="Folkert van der Ploeg"/>
    <s v="Robbert ten Horre"/>
    <s v="Agreement data"/>
    <s v="Exchanged across domains"/>
    <m/>
    <s v="Installed"/>
    <s v="Operational"/>
    <s v="Production"/>
    <s v="be+nl/Data Management NL/Core Products/Blues Brothers"/>
    <s v="NO"/>
    <s v="YES"/>
    <x v="32"/>
    <x v="0"/>
    <m/>
    <m/>
    <s v="DBNL_OS_WUB"/>
    <s v="No"/>
    <s v="Yes"/>
    <s v="Jack Schilder"/>
    <s v="Jos Diekman"/>
    <s v="Folkert van der Ploeg"/>
    <s v="Robbert ten Horre"/>
    <s v="Agreement data"/>
    <s v="Exchanged across domains"/>
    <n v="0"/>
    <s v="Installed"/>
    <s v="Operational"/>
    <s v="Production"/>
    <s v="be+nl/Data Management NL/Core Products/Blues Brothers"/>
    <x v="32"/>
    <s v="NO"/>
    <s v="YES"/>
    <m/>
    <m/>
    <m/>
    <m/>
    <m/>
    <m/>
    <m/>
    <m/>
    <m/>
    <m/>
    <m/>
    <m/>
    <m/>
    <m/>
    <m/>
    <m/>
    <m/>
    <m/>
    <m/>
    <m/>
    <x v="0"/>
  </r>
  <r>
    <s v="DBNL_SB_CRD"/>
    <x v="0"/>
    <s v="Yes"/>
    <s v="Jack Schilder"/>
    <s v="Maxence Lavalle"/>
    <s v="Tom van Zalen"/>
    <s v="Nico de Vries_x000a_Jan Scholma"/>
    <s v="Data derived by Risk"/>
    <s v="Kept in own tribe"/>
    <s v="Data consumed from multiple sources to build models for Credit Risk NL"/>
    <s v="Installed"/>
    <s v="Operational"/>
    <s v="Production"/>
    <s v="be+nl/Data Management NL/Finance &amp; regulatory/4WRD"/>
    <s v="NO"/>
    <s v="YES"/>
    <x v="32"/>
    <x v="0"/>
    <m/>
    <m/>
    <s v="DBNL_SB_CRD"/>
    <s v="No"/>
    <s v="Yes"/>
    <s v="Jack Schilder"/>
    <s v="Maxence Lavalle"/>
    <s v="Tom van Zalen"/>
    <s v="Nico de Vries_x000a_Jan Scholma"/>
    <s v="Data derived by Risk"/>
    <s v="Kept in own tribe"/>
    <s v="Data consumed from multiple sources to build models for Credit Risk NL"/>
    <s v="Installed"/>
    <s v="Operational"/>
    <s v="Production"/>
    <s v="be+nl/Data Management NL/Finance &amp; regulatory/4WRD"/>
    <x v="32"/>
    <s v="NO"/>
    <s v="YES"/>
    <m/>
    <m/>
    <m/>
    <m/>
    <m/>
    <m/>
    <m/>
    <m/>
    <m/>
    <m/>
    <m/>
    <m/>
    <m/>
    <m/>
    <m/>
    <m/>
    <m/>
    <m/>
    <m/>
    <m/>
    <x v="0"/>
  </r>
  <r>
    <s v="DBNL_SB_SAL"/>
    <x v="0"/>
    <s v="No"/>
    <s v="Jack Schilder"/>
    <s v="Sten Pijloo"/>
    <m/>
    <m/>
    <m/>
    <m/>
    <s v="- Data ownership is not possible to fill in this excel. We use a lot of different sources, with all own data owners and stewards. We are only owner of some aggrigated facts we create. "/>
    <s v="Installed"/>
    <s v="Operational"/>
    <s v="Production"/>
    <s v="be+nl/Retail Advice HK NL/Business Development/Rapportage &amp; Analyse"/>
    <s v="NO"/>
    <s v="YES"/>
    <x v="34"/>
    <x v="0"/>
    <m/>
    <m/>
    <s v="DBNL_SB_SAL"/>
    <s v="No"/>
    <s v="No"/>
    <s v="Jack Schilder"/>
    <s v="Sten Pijloo"/>
    <n v="0"/>
    <d v="1899-12-30T00:00:00"/>
    <d v="1899-12-30T00:00:00"/>
    <n v="0"/>
    <s v="- Data ownership is not possible to fill in this excel. We use a lot of different sources, with all own data owners and stewards. We are only owner of some aggrigated facts we create. "/>
    <s v="Installed"/>
    <s v="Operational"/>
    <s v="Production"/>
    <s v="be+nl/Retail Advice HK NL/Business Development/Rapportage &amp; Analyse"/>
    <x v="34"/>
    <s v="NO"/>
    <s v="YES"/>
    <m/>
    <m/>
    <m/>
    <m/>
    <m/>
    <m/>
    <m/>
    <m/>
    <m/>
    <m/>
    <m/>
    <m/>
    <m/>
    <m/>
    <m/>
    <m/>
    <m/>
    <m/>
    <m/>
    <m/>
    <x v="0"/>
  </r>
  <r>
    <s v="DBNL_SL_CHV"/>
    <x v="0"/>
    <m/>
    <s v="Jack Schilder"/>
    <s v="Jinto Jose"/>
    <m/>
    <s v="Pettie Booji, Arjen van den Broek, Gregory Beirens"/>
    <m/>
    <m/>
    <m/>
    <s v="Installed"/>
    <s v="Operational"/>
    <s v="Production"/>
    <s v="be+nl/Data Management NL/InteractING/All Blacks"/>
    <s v="NO"/>
    <s v="YES"/>
    <x v="32"/>
    <x v="0"/>
    <m/>
    <m/>
    <s v="DBNL_SL_CHV"/>
    <s v="No"/>
    <n v="0"/>
    <s v="Jack Schilder"/>
    <s v="Jinto Jose"/>
    <n v="0"/>
    <s v="Pettie Booji, Arjen van den Broek, Gregory Beirens"/>
    <d v="1899-12-30T00:00:00"/>
    <n v="0"/>
    <n v="0"/>
    <s v="Installed"/>
    <s v="Operational"/>
    <s v="Production"/>
    <s v="be+nl/Data Management NL/InteractING/All Blacks"/>
    <x v="32"/>
    <s v="NO"/>
    <s v="YES"/>
    <m/>
    <m/>
    <m/>
    <m/>
    <m/>
    <m/>
    <m/>
    <m/>
    <m/>
    <m/>
    <m/>
    <m/>
    <m/>
    <m/>
    <m/>
    <m/>
    <m/>
    <m/>
    <m/>
    <m/>
    <x v="0"/>
  </r>
  <r>
    <s v="DBNL_SL_CIM"/>
    <x v="0"/>
    <s v="Yes"/>
    <s v="Jack Schilder"/>
    <s v="Jos Diekman"/>
    <s v="Adam Walendziewski (NL)_x000a_Johan Van Assche (BE)"/>
    <s v="Ariane Swets (NL)_x000a_Stijn De Brabander (BE)"/>
    <s v="Party data"/>
    <s v="Exchanged across domains"/>
    <s v="Party, Product, Agreement data, Transaction data. "/>
    <s v="Installed"/>
    <s v="Operational"/>
    <s v="Production"/>
    <s v="be+nl/Data Management NL/KYC/Leopards"/>
    <s v="NO"/>
    <s v="YES"/>
    <x v="32"/>
    <x v="0"/>
    <m/>
    <m/>
    <s v="DBNL_SL_CIM"/>
    <s v="No"/>
    <s v="Yes"/>
    <s v="Jack Schilder"/>
    <s v="Jos Diekman"/>
    <s v="Adam Walendziewski (NL)_x000a_Johan Van Assche (BE)"/>
    <s v="Ariane Swets (NL)_x000a_Stijn De Brabander (BE)"/>
    <s v="Party data"/>
    <s v="Exchanged across domains"/>
    <s v="Party, Product, Agreement data, Transaction data. "/>
    <s v="Installed"/>
    <s v="Operational"/>
    <s v="Production"/>
    <s v="be+nl/Data Management NL/KYC/Leopards"/>
    <x v="32"/>
    <s v="NO"/>
    <s v="YES"/>
    <m/>
    <m/>
    <m/>
    <m/>
    <m/>
    <m/>
    <m/>
    <m/>
    <m/>
    <m/>
    <m/>
    <m/>
    <m/>
    <m/>
    <m/>
    <m/>
    <m/>
    <m/>
    <m/>
    <m/>
    <x v="0"/>
  </r>
  <r>
    <s v="DBZ Savings and Current Account Interest"/>
    <x v="0"/>
    <m/>
    <s v="Guido Smit"/>
    <s v="Jeroen Losekoot"/>
    <s v="Jeroen Losekoot"/>
    <s v="GJ Reinders"/>
    <m/>
    <m/>
    <m/>
    <s v="Installed"/>
    <s v="Operational"/>
    <s v="Production"/>
    <s v="be+nl/Daily Banking Digital First NL/IL/PS &amp; CA/Nakamoto"/>
    <s v="NO"/>
    <s v="YES"/>
    <x v="4"/>
    <x v="0"/>
    <m/>
    <m/>
    <s v="DBZ Savings and Current Account Interest"/>
    <s v="No"/>
    <n v="0"/>
    <s v="Guido Smit"/>
    <s v="Jeroen Losekoot"/>
    <s v="Jeroen Losekoot"/>
    <s v="GJ Reinders"/>
    <d v="1899-12-30T00:00:00"/>
    <n v="0"/>
    <n v="0"/>
    <s v="Installed"/>
    <s v="Operational"/>
    <s v="Production"/>
    <s v="be+nl/Daily Banking Digital First NL/IL/PS &amp; CA/Nakamoto"/>
    <x v="4"/>
    <s v="NO"/>
    <s v="YES"/>
    <m/>
    <m/>
    <m/>
    <m/>
    <m/>
    <m/>
    <m/>
    <m/>
    <m/>
    <m/>
    <m/>
    <m/>
    <m/>
    <m/>
    <m/>
    <m/>
    <m/>
    <m/>
    <m/>
    <m/>
    <x v="0"/>
  </r>
  <r>
    <s v="DBZ Savings and Goals Inquiry"/>
    <x v="2"/>
    <s v="Yes"/>
    <s v="Guido Smit"/>
    <s v="Jeroen Losekoot"/>
    <s v="Jeroen Losekoot"/>
    <s v="GJ Reinders"/>
    <s v="Agreement data"/>
    <s v="Kept in own tribe"/>
    <s v="Goal Database_x000a_Type of data = Request data"/>
    <s v="Installed"/>
    <s v="Operational"/>
    <s v="Production"/>
    <s v="be+nl/Daily Banking Digital First NL/IL/PS &amp; CA/Nakamoto"/>
    <s v="NO"/>
    <s v="YES"/>
    <x v="4"/>
    <x v="0"/>
    <m/>
    <m/>
    <s v="DBZ Savings and Goals Inquiry"/>
    <s v="Yes"/>
    <s v="Yes"/>
    <s v="Guido Smit"/>
    <s v="Jeroen Losekoot"/>
    <s v="Jeroen Losekoot"/>
    <s v="GJ Reinders"/>
    <s v="Agreement data"/>
    <s v="Kept in own tribe"/>
    <s v="Goal Database_x000a_Type of data = Request data"/>
    <s v="Installed"/>
    <s v="Operational"/>
    <s v="Production"/>
    <s v="be+nl/Daily Banking Digital First NL/IL/PS &amp; CA/Nakamoto"/>
    <x v="4"/>
    <s v="NO"/>
    <s v="YES"/>
    <m/>
    <m/>
    <m/>
    <m/>
    <m/>
    <m/>
    <m/>
    <m/>
    <m/>
    <m/>
    <m/>
    <m/>
    <m/>
    <m/>
    <m/>
    <m/>
    <m/>
    <m/>
    <m/>
    <m/>
    <x v="0"/>
  </r>
  <r>
    <s v="DBZ Savings Open Close"/>
    <x v="0"/>
    <m/>
    <s v="Guido Smit"/>
    <s v="Jeroen Losekoot"/>
    <s v="Jeroen Losekoot"/>
    <s v="GJ Reinders"/>
    <m/>
    <m/>
    <m/>
    <s v="Installed"/>
    <s v="Operational"/>
    <s v="Production"/>
    <s v="be+nl/Daily Banking Digital First NL/IL/PS &amp; CA/Heisenberg - Sensei"/>
    <s v="YES"/>
    <s v="YES"/>
    <x v="6"/>
    <x v="0"/>
    <m/>
    <m/>
    <s v="DBZ Savings Open Close"/>
    <s v="No"/>
    <n v="0"/>
    <s v="Guido Smit"/>
    <s v="Jeroen Losekoot"/>
    <s v="Jeroen Losekoot"/>
    <s v="GJ Reinders"/>
    <d v="1899-12-30T00:00:00"/>
    <n v="0"/>
    <n v="0"/>
    <s v="Installed"/>
    <s v="Operational"/>
    <s v="Production"/>
    <s v="be+nl/Daily Banking Digital First NL/IL/PS &amp; CA/Heisenberg - Sensei"/>
    <x v="6"/>
    <s v="YES"/>
    <s v="YES"/>
    <m/>
    <m/>
    <m/>
    <s v="TBC"/>
    <s v="TBC"/>
    <s v="No"/>
    <s v="NA"/>
    <s v="NA"/>
    <s v="TBC"/>
    <s v="TBC"/>
    <s v="TBC"/>
    <s v="TBC"/>
    <s v="No"/>
    <m/>
    <m/>
    <s v="N"/>
    <m/>
    <s v="TBC"/>
    <m/>
    <m/>
    <x v="2"/>
  </r>
  <r>
    <s v="DBZ_CCC_Savings"/>
    <x v="2"/>
    <s v="No"/>
    <s v="Guido Smit"/>
    <s v="Jeroen Losekoot"/>
    <s v="Jeroen Losekoot"/>
    <s v="GJ Reinders"/>
    <s v="Agreement data"/>
    <s v="Kept in own tribe"/>
    <s v="PGS database for Savings _x000a_Type of data= Request data_x000a_Will be replaced by ARD in the future"/>
    <s v="Installed"/>
    <s v="Operational"/>
    <s v="Production"/>
    <s v="be+nl/Daily Banking Digital First NL/Platform &amp; Enablers/Oasis"/>
    <s v="YES"/>
    <s v="YES"/>
    <x v="6"/>
    <x v="0"/>
    <m/>
    <m/>
    <s v="DBZ_CCC_Savings"/>
    <s v="Yes"/>
    <s v="No"/>
    <s v="Guido Smit"/>
    <s v="Jeroen Losekoot"/>
    <s v="Jeroen Losekoot"/>
    <s v="GJ Reinders"/>
    <s v="Agreement data"/>
    <s v="Kept in own tribe"/>
    <s v="PGS database for Savings _x000a_Type of data= Request data_x000a_Will be replaced by ARD in the future"/>
    <s v="Installed"/>
    <s v="Operational"/>
    <s v="Production"/>
    <s v="be+nl/Daily Banking Digital First NL/Platform &amp; Enablers/Oasis"/>
    <x v="6"/>
    <s v="YES"/>
    <s v="YES"/>
    <m/>
    <m/>
    <m/>
    <s v="TBC"/>
    <s v="TBC"/>
    <s v="Yes"/>
    <s v="Yes"/>
    <s v="Yes"/>
    <s v="TBC"/>
    <s v="TBC"/>
    <s v="NA"/>
    <s v="TBC"/>
    <s v="Yes"/>
    <m/>
    <s v="Pass through No Data Stored"/>
    <s v="Y"/>
    <m/>
    <s v="NA"/>
    <m/>
    <m/>
    <x v="2"/>
  </r>
  <r>
    <s v="DBZ_CCC_SELMA_P"/>
    <x v="0"/>
    <m/>
    <s v="Guido Smit"/>
    <s v="Hans Overeem"/>
    <s v="Hans Overeem"/>
    <s v="GJ Reinders"/>
    <m/>
    <m/>
    <m/>
    <s v="Installed"/>
    <s v="Operational"/>
    <s v="Production"/>
    <s v="be+nl/Daily Banking Digital First NL/Platform &amp; Enablers/Oasis"/>
    <s v="NO"/>
    <s v="YES"/>
    <x v="4"/>
    <x v="0"/>
    <m/>
    <m/>
    <s v="DBZ_CCC_SELMA_P"/>
    <s v="No"/>
    <n v="0"/>
    <s v="Guido Smit"/>
    <s v="Hans Overeem"/>
    <s v="Hans Overeem"/>
    <s v="GJ Reinders"/>
    <d v="1899-12-30T00:00:00"/>
    <n v="0"/>
    <n v="0"/>
    <s v="Installed"/>
    <s v="Operational"/>
    <s v="Production"/>
    <s v="be+nl/Daily Banking Digital First NL/Platform &amp; Enablers/Oasis"/>
    <x v="4"/>
    <s v="NO"/>
    <s v="YES"/>
    <m/>
    <m/>
    <m/>
    <m/>
    <m/>
    <m/>
    <m/>
    <m/>
    <m/>
    <m/>
    <m/>
    <m/>
    <m/>
    <m/>
    <m/>
    <m/>
    <m/>
    <m/>
    <m/>
    <m/>
    <x v="0"/>
  </r>
  <r>
    <s v="dbzsavingsmeapi"/>
    <x v="1"/>
    <m/>
    <m/>
    <m/>
    <m/>
    <m/>
    <m/>
    <m/>
    <m/>
    <m/>
    <m/>
    <m/>
    <m/>
    <s v="YES"/>
    <s v="NO"/>
    <x v="6"/>
    <x v="0"/>
    <m/>
    <m/>
    <s v="dbzsavingsmeapi"/>
    <m/>
    <m/>
    <m/>
    <m/>
    <m/>
    <m/>
    <m/>
    <m/>
    <m/>
    <m/>
    <m/>
    <m/>
    <m/>
    <x v="6"/>
    <s v="YES"/>
    <s v="NO"/>
    <m/>
    <m/>
    <m/>
    <s v="TBC"/>
    <s v="TBC"/>
    <s v="No"/>
    <s v="NA"/>
    <s v="NA"/>
    <s v="TBC"/>
    <s v="TBC"/>
    <s v="TBC"/>
    <s v="TBC"/>
    <s v="No"/>
    <m/>
    <m/>
    <s v="TBC"/>
    <m/>
    <s v="TBC"/>
    <m/>
    <m/>
    <x v="1"/>
  </r>
  <r>
    <s v="DCCINGNLATM"/>
    <x v="1"/>
    <m/>
    <m/>
    <m/>
    <m/>
    <m/>
    <m/>
    <m/>
    <m/>
    <m/>
    <m/>
    <m/>
    <m/>
    <s v="YES"/>
    <s v="NO"/>
    <x v="2"/>
    <x v="0"/>
    <m/>
    <m/>
    <s v="DCCINGNLATM"/>
    <m/>
    <m/>
    <m/>
    <m/>
    <m/>
    <m/>
    <m/>
    <m/>
    <m/>
    <m/>
    <m/>
    <m/>
    <m/>
    <x v="2"/>
    <s v="YES"/>
    <s v="NO"/>
    <m/>
    <m/>
    <m/>
    <s v="TBC"/>
    <s v="TBC"/>
    <s v="No"/>
    <s v="TBC"/>
    <s v="No"/>
    <s v="TBC"/>
    <d v="2023-01-01T00:00:00"/>
    <d v="2023-12-31T00:00:00"/>
    <s v="TBC"/>
    <s v="No"/>
    <s v="Yes, 01/06/2022"/>
    <s v="Not operational - To evaluate with Koos or Theo to if the data is still present or already moved to GRP"/>
    <s v="TBC"/>
    <s v="Y"/>
    <n v="2023"/>
    <s v="Q4"/>
    <m/>
    <x v="1"/>
  </r>
  <r>
    <s v="DebitCardsComponents"/>
    <x v="1"/>
    <m/>
    <m/>
    <m/>
    <m/>
    <m/>
    <m/>
    <m/>
    <m/>
    <m/>
    <m/>
    <m/>
    <m/>
    <s v="YES"/>
    <s v="NO"/>
    <x v="9"/>
    <x v="0"/>
    <m/>
    <m/>
    <s v="DebitCardsComponents"/>
    <m/>
    <m/>
    <m/>
    <m/>
    <m/>
    <m/>
    <m/>
    <m/>
    <m/>
    <m/>
    <m/>
    <m/>
    <m/>
    <x v="9"/>
    <s v="YES"/>
    <s v="NO"/>
    <m/>
    <m/>
    <m/>
    <s v="TBC"/>
    <s v="TBC"/>
    <s v="No"/>
    <s v="No"/>
    <s v="No"/>
    <s v="TBC"/>
    <s v="TBC"/>
    <s v="TBC"/>
    <s v="TBC"/>
    <s v="No"/>
    <m/>
    <m/>
    <s v="TBC"/>
    <m/>
    <s v="TBC"/>
    <m/>
    <m/>
    <x v="1"/>
  </r>
  <r>
    <s v="DeceasedManagement"/>
    <x v="0"/>
    <m/>
    <s v="Guido Smit"/>
    <s v="Hans Overeem"/>
    <s v="Hans Overeem"/>
    <s v="GJ Reinders"/>
    <m/>
    <m/>
    <m/>
    <s v="Installed"/>
    <s v="Operational"/>
    <s v="Production"/>
    <s v="be+nl/Daily Banking Digital First NL/Deceased &amp; Seizures/Nirvana"/>
    <s v="NO"/>
    <s v="YES"/>
    <x v="4"/>
    <x v="0"/>
    <m/>
    <m/>
    <s v="DeceasedManagement"/>
    <s v="No"/>
    <n v="0"/>
    <s v="Guido Smit"/>
    <s v="Hans Overeem"/>
    <s v="Hans Overeem"/>
    <s v="GJ Reinders"/>
    <d v="1899-12-30T00:00:00"/>
    <n v="0"/>
    <n v="0"/>
    <s v="Installed"/>
    <s v="Operational"/>
    <s v="Production"/>
    <s v="be+nl/Daily Banking Digital First NL/Deceased &amp; Seizures/Nirvana"/>
    <x v="4"/>
    <s v="NO"/>
    <s v="YES"/>
    <m/>
    <m/>
    <m/>
    <m/>
    <m/>
    <m/>
    <m/>
    <m/>
    <m/>
    <m/>
    <m/>
    <m/>
    <m/>
    <m/>
    <m/>
    <m/>
    <m/>
    <m/>
    <m/>
    <m/>
    <x v="0"/>
  </r>
  <r>
    <s v="DecisionEngine"/>
    <x v="0"/>
    <s v="Yes"/>
    <s v="Emile Scheilen"/>
    <s v="Michel Tetteroo"/>
    <s v="Michel Tetteroo"/>
    <s v="Michel Tetteroo"/>
    <s v="Data derived by other data users"/>
    <s v="Exchanged across domains"/>
    <s v="Only data needed to dismiss or snooze Insights is temporarely stored, no further data about Insights, that is stored at DM_CAN."/>
    <s v="Installed"/>
    <s v="Operational"/>
    <s v="Production"/>
    <s v="be+nl/Digital &amp; Customer Interaction/CI&amp;A NL/Pie"/>
    <s v="YES"/>
    <s v="YES"/>
    <x v="8"/>
    <x v="0"/>
    <m/>
    <m/>
    <s v="DecisionEngine"/>
    <s v="No"/>
    <s v="Yes"/>
    <s v="Emile Scheilen"/>
    <s v="Michel Tetteroo"/>
    <s v="Michel Tetteroo"/>
    <s v="Michel Tetteroo"/>
    <s v="Data derived by other data users"/>
    <s v="Exchanged across domains"/>
    <s v="Only data needed to dismiss or snooze Insights is temporarely stored, no further data about Insights, that is stored at DM_CAN."/>
    <s v="Installed"/>
    <s v="Operational"/>
    <s v="Production"/>
    <s v="be+nl/Digital &amp; Customer Interaction/CI&amp;A NL/Pie"/>
    <x v="8"/>
    <s v="YES"/>
    <s v="YES"/>
    <m/>
    <m/>
    <m/>
    <s v="Yes"/>
    <s v="No"/>
    <s v="Yes"/>
    <s v="Yes"/>
    <s v="Yes"/>
    <m/>
    <m/>
    <s v="NA"/>
    <m/>
    <s v="Yes"/>
    <m/>
    <s v="Only stores data for a limited period of time, used for (near) real time Insights"/>
    <s v="N"/>
    <m/>
    <s v="NA"/>
    <m/>
    <m/>
    <x v="2"/>
  </r>
  <r>
    <s v="Declaration_QI"/>
    <x v="0"/>
    <s v="No"/>
    <s v="Pieter van Valenberg"/>
    <s v="Nick van Boven"/>
    <m/>
    <m/>
    <s v="Product data"/>
    <s v="Kept in own tribe"/>
    <m/>
    <s v="Installed"/>
    <s v="Operational"/>
    <s v="Production"/>
    <s v="be+nl/Investments/Operational Journeys &amp; Ordering/Reporting &amp; Client Output"/>
    <s v="NO"/>
    <s v="YES"/>
    <x v="15"/>
    <x v="0"/>
    <m/>
    <m/>
    <s v="Declaration_QI"/>
    <s v="No"/>
    <s v="No"/>
    <s v="Pieter van Valenberg"/>
    <s v="Nick van Boven"/>
    <n v="0"/>
    <d v="1899-12-30T00:00:00"/>
    <s v="Product data"/>
    <s v="Kept in own tribe"/>
    <n v="0"/>
    <s v="Installed"/>
    <s v="Operational"/>
    <s v="Production"/>
    <s v="be+nl/Investments/Operational Journeys &amp; Ordering/Reporting &amp; Client Output"/>
    <x v="15"/>
    <s v="NO"/>
    <s v="YES"/>
    <m/>
    <m/>
    <m/>
    <m/>
    <m/>
    <m/>
    <m/>
    <m/>
    <m/>
    <m/>
    <m/>
    <m/>
    <m/>
    <m/>
    <m/>
    <m/>
    <m/>
    <m/>
    <m/>
    <m/>
    <x v="0"/>
  </r>
  <r>
    <s v="DerivativeReconciliation"/>
    <x v="0"/>
    <s v="No"/>
    <s v="Pieter van Valenberg"/>
    <s v="Nick van Boven"/>
    <m/>
    <m/>
    <s v="Product data"/>
    <s v="Kept in own tribe"/>
    <m/>
    <s v="Installed"/>
    <s v="Operational"/>
    <s v="Production"/>
    <s v="be+nl/Investments/Operational Journeys &amp; Ordering/EP Transaction Management"/>
    <s v="NO"/>
    <s v="YES"/>
    <x v="15"/>
    <x v="0"/>
    <m/>
    <m/>
    <s v="DerivativeReconciliation"/>
    <s v="No"/>
    <s v="No"/>
    <s v="Pieter van Valenberg"/>
    <s v="Nick van Boven"/>
    <n v="0"/>
    <d v="1899-12-30T00:00:00"/>
    <s v="Product data"/>
    <s v="Kept in own tribe"/>
    <n v="0"/>
    <s v="Installed"/>
    <s v="Operational"/>
    <s v="Production"/>
    <s v="be+nl/Investments/Operational Journeys &amp; Ordering/EP Transaction Management"/>
    <x v="15"/>
    <s v="NO"/>
    <s v="YES"/>
    <m/>
    <m/>
    <m/>
    <m/>
    <m/>
    <m/>
    <m/>
    <m/>
    <m/>
    <m/>
    <m/>
    <m/>
    <m/>
    <m/>
    <m/>
    <m/>
    <m/>
    <m/>
    <m/>
    <m/>
    <x v="0"/>
  </r>
  <r>
    <s v="DetAnLorocontr"/>
    <x v="1"/>
    <m/>
    <s v="Christophe Van Campfort"/>
    <s v="Christophe Van Campfort"/>
    <m/>
    <m/>
    <m/>
    <m/>
    <m/>
    <s v="Installed"/>
    <s v="Operational"/>
    <s v="Production"/>
    <s v="be+nl/Finance NL/Office Tooling"/>
    <s v="NO"/>
    <s v="YES"/>
    <x v="12"/>
    <x v="0"/>
    <m/>
    <m/>
    <s v="DetAnLorocontr"/>
    <n v="0"/>
    <n v="0"/>
    <s v="Christophe Van Campfort"/>
    <s v="Christophe Van Campfort"/>
    <n v="0"/>
    <d v="1899-12-30T00:00:00"/>
    <d v="1899-12-30T00:00:00"/>
    <n v="0"/>
    <n v="0"/>
    <s v="Installed"/>
    <s v="Operational"/>
    <s v="Production"/>
    <s v="be+nl/Finance NL/Office Tooling"/>
    <x v="12"/>
    <s v="NO"/>
    <s v="YES"/>
    <m/>
    <m/>
    <m/>
    <m/>
    <m/>
    <m/>
    <m/>
    <m/>
    <m/>
    <m/>
    <m/>
    <m/>
    <m/>
    <m/>
    <m/>
    <m/>
    <m/>
    <m/>
    <m/>
    <m/>
    <x v="0"/>
  </r>
  <r>
    <s v="DetAnNostrocont"/>
    <x v="1"/>
    <m/>
    <s v="Christophe Van Campfort"/>
    <s v="Christophe Van Campfort"/>
    <m/>
    <m/>
    <m/>
    <m/>
    <m/>
    <s v="Installed"/>
    <s v="Operational"/>
    <s v="Production"/>
    <s v="be+nl/Finance NL/Office Tooling"/>
    <s v="NO"/>
    <s v="YES"/>
    <x v="12"/>
    <x v="0"/>
    <m/>
    <m/>
    <s v="DetAnNostrocont"/>
    <n v="0"/>
    <n v="0"/>
    <s v="Christophe Van Campfort"/>
    <s v="Christophe Van Campfort"/>
    <n v="0"/>
    <d v="1899-12-30T00:00:00"/>
    <d v="1899-12-30T00:00:00"/>
    <n v="0"/>
    <n v="0"/>
    <s v="Installed"/>
    <s v="Operational"/>
    <s v="Production"/>
    <s v="be+nl/Finance NL/Office Tooling"/>
    <x v="12"/>
    <s v="NO"/>
    <s v="YES"/>
    <m/>
    <m/>
    <m/>
    <m/>
    <m/>
    <m/>
    <m/>
    <m/>
    <m/>
    <m/>
    <m/>
    <m/>
    <m/>
    <m/>
    <m/>
    <m/>
    <m/>
    <m/>
    <m/>
    <m/>
    <x v="0"/>
  </r>
  <r>
    <s v="DevelopING SharePoint"/>
    <x v="1"/>
    <m/>
    <m/>
    <m/>
    <m/>
    <m/>
    <m/>
    <m/>
    <m/>
    <m/>
    <m/>
    <m/>
    <m/>
    <s v="YES"/>
    <s v="NO"/>
    <x v="2"/>
    <x v="0"/>
    <m/>
    <m/>
    <s v="DevelopING SharePoint"/>
    <m/>
    <m/>
    <m/>
    <m/>
    <m/>
    <m/>
    <m/>
    <m/>
    <m/>
    <m/>
    <m/>
    <m/>
    <m/>
    <x v="2"/>
    <s v="YES"/>
    <s v="NO"/>
    <m/>
    <m/>
    <m/>
    <s v="TBC"/>
    <s v="TBC"/>
    <s v="Yes"/>
    <s v="TBC"/>
    <s v="NA"/>
    <s v="TBC"/>
    <d v="2023-01-01T00:00:00"/>
    <d v="2023-12-31T00:00:00"/>
    <s v="TBC"/>
    <s v="No"/>
    <s v="Yes, 01/06/2022"/>
    <s v="Not operational - To evaluate with Koos or Theo to if the data is still present or already moved to GRP"/>
    <s v="TBC"/>
    <s v="Y"/>
    <n v="2023"/>
    <s v="Q4"/>
    <m/>
    <x v="1"/>
  </r>
  <r>
    <s v="Digi-corner  Digital Signage"/>
    <x v="1"/>
    <m/>
    <m/>
    <m/>
    <m/>
    <m/>
    <m/>
    <m/>
    <m/>
    <m/>
    <m/>
    <m/>
    <m/>
    <s v="YES"/>
    <s v="NO"/>
    <x v="17"/>
    <x v="0"/>
    <m/>
    <m/>
    <s v="Digi-corner  Digital Signage"/>
    <m/>
    <m/>
    <m/>
    <m/>
    <m/>
    <m/>
    <m/>
    <m/>
    <m/>
    <m/>
    <m/>
    <m/>
    <m/>
    <x v="17"/>
    <s v="YES"/>
    <s v="NO"/>
    <m/>
    <m/>
    <m/>
    <s v="No"/>
    <s v="No"/>
    <s v="No"/>
    <s v="NA"/>
    <s v="NA"/>
    <s v="NA"/>
    <s v="NA"/>
    <s v="NA"/>
    <s v="External"/>
    <s v="No"/>
    <m/>
    <m/>
    <s v="TBC"/>
    <m/>
    <s v="NA"/>
    <m/>
    <m/>
    <x v="1"/>
  </r>
  <r>
    <s v="Digi-Corner Digital Signage"/>
    <x v="0"/>
    <s v="No"/>
    <s v="Maarten Post"/>
    <s v="Wim Heinstra"/>
    <s v="Wim Heinstra"/>
    <s v="Maarten Post"/>
    <s v="Product data"/>
    <s v="Kept in own tribe"/>
    <m/>
    <s v="Installed"/>
    <s v="Operational"/>
    <s v="Production"/>
    <s v="be+nl/Branches NL/IT Boys"/>
    <s v="NO"/>
    <s v="YES"/>
    <x v="35"/>
    <x v="0"/>
    <m/>
    <m/>
    <s v="Digi-Corner Digital Signage"/>
    <s v="No"/>
    <s v="No"/>
    <s v="Maarten Post"/>
    <s v="Wim Heinstra"/>
    <s v="Wim Heinstra"/>
    <s v="Maarten Post"/>
    <s v="Product data"/>
    <s v="Kept in own tribe"/>
    <n v="0"/>
    <s v="Installed"/>
    <s v="Operational"/>
    <s v="Production"/>
    <s v="be+nl/Branches NL/IT Boys"/>
    <x v="35"/>
    <s v="NO"/>
    <s v="YES"/>
    <m/>
    <m/>
    <m/>
    <m/>
    <m/>
    <m/>
    <m/>
    <m/>
    <m/>
    <m/>
    <m/>
    <m/>
    <m/>
    <m/>
    <m/>
    <m/>
    <m/>
    <m/>
    <m/>
    <m/>
    <x v="0"/>
  </r>
  <r>
    <s v="Digi-Corner Self Service Kiosk"/>
    <x v="0"/>
    <s v="No"/>
    <s v="Maarten Post"/>
    <s v="Wim Heinstra"/>
    <s v="Wim Heinstra"/>
    <s v="Maarten Post"/>
    <s v="Product data"/>
    <s v="Kept in own tribe"/>
    <m/>
    <s v="Installed"/>
    <s v="Operational"/>
    <s v="Production"/>
    <s v="be+nl/Branches NL/IT Boys"/>
    <s v="NO"/>
    <s v="YES"/>
    <x v="35"/>
    <x v="0"/>
    <m/>
    <m/>
    <s v="Digi-Corner Self Service Kiosk"/>
    <s v="No"/>
    <s v="No"/>
    <s v="Maarten Post"/>
    <s v="Wim Heinstra"/>
    <s v="Wim Heinstra"/>
    <s v="Maarten Post"/>
    <s v="Product data"/>
    <s v="Kept in own tribe"/>
    <n v="0"/>
    <s v="Installed"/>
    <s v="Operational"/>
    <s v="Production"/>
    <s v="be+nl/Branches NL/IT Boys"/>
    <x v="35"/>
    <s v="NO"/>
    <s v="YES"/>
    <m/>
    <m/>
    <m/>
    <m/>
    <m/>
    <m/>
    <m/>
    <m/>
    <m/>
    <m/>
    <m/>
    <m/>
    <m/>
    <m/>
    <m/>
    <m/>
    <m/>
    <m/>
    <m/>
    <m/>
    <x v="0"/>
  </r>
  <r>
    <s v="Digi-cornerSelf Service Kiosk"/>
    <x v="1"/>
    <m/>
    <m/>
    <m/>
    <m/>
    <m/>
    <m/>
    <m/>
    <m/>
    <m/>
    <m/>
    <m/>
    <m/>
    <s v="YES"/>
    <s v="NO"/>
    <x v="17"/>
    <x v="0"/>
    <m/>
    <m/>
    <s v="Digi-cornerSelf Service Kiosk"/>
    <m/>
    <m/>
    <m/>
    <m/>
    <m/>
    <m/>
    <m/>
    <m/>
    <m/>
    <m/>
    <m/>
    <m/>
    <m/>
    <x v="17"/>
    <s v="YES"/>
    <s v="NO"/>
    <m/>
    <m/>
    <m/>
    <s v="Yes"/>
    <s v="No"/>
    <s v="Yes"/>
    <s v="Yes"/>
    <s v="Yes"/>
    <s v="NA"/>
    <s v="NA"/>
    <s v="NA"/>
    <s v="External"/>
    <s v="Yes"/>
    <m/>
    <m/>
    <s v="TBC"/>
    <m/>
    <s v="NA"/>
    <m/>
    <m/>
    <x v="1"/>
  </r>
  <r>
    <s v="DigitalAddressAPI"/>
    <x v="0"/>
    <s v="No"/>
    <s v="Jan Reuterink"/>
    <s v="Sven Schenkel"/>
    <m/>
    <m/>
    <m/>
    <m/>
    <m/>
    <s v="Installed"/>
    <s v="Operational"/>
    <s v="Production"/>
    <s v="be+nl/Digital Business Banking/CD-NL/Cake"/>
    <s v="YES"/>
    <s v="YES"/>
    <x v="7"/>
    <x v="0"/>
    <m/>
    <m/>
    <s v="DigitalAddressAPI"/>
    <s v="No"/>
    <s v="No"/>
    <s v="Jan Reuterink"/>
    <s v="Sven Schenkel"/>
    <n v="0"/>
    <d v="1899-12-30T00:00:00"/>
    <d v="1899-12-30T00:00:00"/>
    <n v="0"/>
    <n v="0"/>
    <s v="Installed"/>
    <s v="Operational"/>
    <s v="Production"/>
    <s v="be+nl/Digital Business Banking/CD-NL/Cake"/>
    <x v="7"/>
    <s v="YES"/>
    <s v="YES"/>
    <m/>
    <m/>
    <m/>
    <s v="TBC"/>
    <s v="TBC"/>
    <s v="No"/>
    <s v="No"/>
    <s v="No"/>
    <s v="TBC"/>
    <s v="TBC"/>
    <s v="TBC"/>
    <s v="TBC"/>
    <s v="No"/>
    <m/>
    <m/>
    <s v="N"/>
    <m/>
    <s v="TBC"/>
    <m/>
    <m/>
    <x v="2"/>
  </r>
  <r>
    <s v="Direct Lease [P]"/>
    <x v="0"/>
    <s v="No"/>
    <s v="Ramon Riedijk"/>
    <s v="Vincent van den Houten"/>
    <s v="Ihsan çakir"/>
    <s v="Kasper van der Linden"/>
    <s v="Agreement data"/>
    <s v="Kept in own tribe"/>
    <m/>
    <s v="Installed"/>
    <s v="Operational"/>
    <s v="Production"/>
    <s v="be+nl/Lease/Platform Squad Lease"/>
    <s v="NO"/>
    <s v="YES"/>
    <x v="36"/>
    <x v="0"/>
    <m/>
    <m/>
    <s v="Direct Lease [P]"/>
    <s v="No"/>
    <s v="No"/>
    <s v="Ramon Riedijk"/>
    <s v="Vincent van den Houten"/>
    <s v="Ihsan çakir"/>
    <s v="Kasper van der Linden"/>
    <s v="Agreement data"/>
    <s v="Kept in own tribe"/>
    <n v="0"/>
    <s v="Installed"/>
    <s v="Operational"/>
    <s v="Production"/>
    <s v="be+nl/Lease/Platform Squad Lease"/>
    <x v="36"/>
    <s v="NO"/>
    <s v="YES"/>
    <m/>
    <m/>
    <m/>
    <m/>
    <m/>
    <m/>
    <m/>
    <m/>
    <m/>
    <m/>
    <m/>
    <m/>
    <m/>
    <m/>
    <m/>
    <m/>
    <m/>
    <m/>
    <m/>
    <m/>
    <x v="0"/>
  </r>
  <r>
    <s v="DM KYC - data"/>
    <x v="1"/>
    <m/>
    <m/>
    <m/>
    <m/>
    <m/>
    <m/>
    <m/>
    <m/>
    <m/>
    <m/>
    <m/>
    <m/>
    <s v="YES"/>
    <s v="NO"/>
    <x v="10"/>
    <x v="0"/>
    <m/>
    <m/>
    <s v="DM KYC - data"/>
    <m/>
    <m/>
    <m/>
    <m/>
    <m/>
    <m/>
    <m/>
    <m/>
    <m/>
    <m/>
    <m/>
    <m/>
    <m/>
    <x v="10"/>
    <s v="YES"/>
    <s v="NO"/>
    <m/>
    <m/>
    <m/>
    <s v="TBC"/>
    <s v="TBC"/>
    <s v="Yes"/>
    <s v="TBC"/>
    <s v="No"/>
    <s v="TBC"/>
    <d v="2023-01-01T00:00:00"/>
    <d v="2023-09-30T00:00:00"/>
    <s v="TBC"/>
    <s v="Yes"/>
    <m/>
    <s v="_x000a_note from Dnyanesh:Owned by Data Management, so its responsibility of DM Area"/>
    <s v="TBC"/>
    <m/>
    <n v="2023"/>
    <s v="Q3"/>
    <s v="Y"/>
    <x v="1"/>
  </r>
  <r>
    <s v="DM_ACS"/>
    <x v="1"/>
    <m/>
    <m/>
    <m/>
    <m/>
    <m/>
    <m/>
    <m/>
    <m/>
    <m/>
    <m/>
    <m/>
    <m/>
    <s v="YES"/>
    <s v="NO"/>
    <x v="37"/>
    <x v="0"/>
    <m/>
    <m/>
    <s v="DM_ACS"/>
    <m/>
    <m/>
    <m/>
    <m/>
    <m/>
    <m/>
    <m/>
    <m/>
    <m/>
    <m/>
    <m/>
    <m/>
    <m/>
    <x v="37"/>
    <s v="YES"/>
    <s v="NO"/>
    <m/>
    <m/>
    <m/>
    <s v="TBC"/>
    <s v="TBC"/>
    <s v="Yes"/>
    <s v="TBC"/>
    <s v="No"/>
    <s v="Tranche 1"/>
    <d v="2023-01-01T00:00:00"/>
    <d v="2023-12-31T00:00:00"/>
    <s v="TBC"/>
    <s v="Yes"/>
    <m/>
    <m/>
    <s v="TBC"/>
    <m/>
    <n v="2023"/>
    <s v="Q4"/>
    <s v="Y"/>
    <x v="1"/>
  </r>
  <r>
    <s v="DM_PPM"/>
    <x v="0"/>
    <m/>
    <s v="Jack Schilder"/>
    <s v="Jinto Jose"/>
    <m/>
    <s v="Nanne Koopmans"/>
    <m/>
    <m/>
    <m/>
    <s v="Installed"/>
    <s v="Operational"/>
    <s v="Production"/>
    <s v="be+nl/Data Management NL/InteractING/Spot On 101"/>
    <s v="NO"/>
    <s v="YES"/>
    <x v="32"/>
    <x v="0"/>
    <m/>
    <m/>
    <s v="DM_PPM"/>
    <s v="No"/>
    <n v="0"/>
    <s v="Jack Schilder"/>
    <s v="Jinto Jose"/>
    <n v="0"/>
    <s v="Nanne Koopmans"/>
    <d v="1899-12-30T00:00:00"/>
    <n v="0"/>
    <n v="0"/>
    <s v="Installed"/>
    <s v="Operational"/>
    <s v="Production"/>
    <s v="be+nl/Data Management NL/InteractING/Spot On 101"/>
    <x v="32"/>
    <s v="NO"/>
    <s v="YES"/>
    <m/>
    <m/>
    <m/>
    <m/>
    <m/>
    <m/>
    <m/>
    <m/>
    <m/>
    <m/>
    <m/>
    <m/>
    <m/>
    <m/>
    <m/>
    <m/>
    <m/>
    <m/>
    <m/>
    <m/>
    <x v="0"/>
  </r>
  <r>
    <s v="DNB9006_MC"/>
    <x v="0"/>
    <s v="No"/>
    <s v="Chiel Keijzer"/>
    <s v="Chiel Keijzer"/>
    <s v="Chiel Keijzer"/>
    <s v="nvt"/>
    <s v="Transaction data"/>
    <s v="Transferred outside ING"/>
    <s v="Please delete this item, is no asset"/>
    <s v="Installed"/>
    <s v="Operational"/>
    <s v="Production"/>
    <s v="be+nl/Payments/Office Tooling"/>
    <s v="NO"/>
    <s v="YES"/>
    <x v="9"/>
    <x v="0"/>
    <m/>
    <m/>
    <s v="DNB9006_MC"/>
    <s v="No"/>
    <s v="No"/>
    <s v="Chiel Keijzer"/>
    <s v="Chiel Keijzer"/>
    <s v="Chiel Keijzer"/>
    <s v="nvt"/>
    <s v="Transaction data"/>
    <s v="Transferred outside ING"/>
    <s v="Please delete this item, is no asset"/>
    <s v="Installed"/>
    <s v="Operational"/>
    <s v="Production"/>
    <s v="be+nl/Payments/Office Tooling"/>
    <x v="9"/>
    <s v="NO"/>
    <s v="YES"/>
    <m/>
    <m/>
    <m/>
    <m/>
    <m/>
    <m/>
    <m/>
    <m/>
    <m/>
    <m/>
    <m/>
    <m/>
    <m/>
    <m/>
    <m/>
    <m/>
    <m/>
    <m/>
    <m/>
    <m/>
    <x v="0"/>
  </r>
  <r>
    <s v="Documentum (bevestigings- en afwijsbrieven die naar de klant gestuurd worden)"/>
    <x v="1"/>
    <m/>
    <m/>
    <m/>
    <m/>
    <m/>
    <m/>
    <m/>
    <m/>
    <m/>
    <m/>
    <m/>
    <m/>
    <s v="YES"/>
    <s v="NO"/>
    <x v="6"/>
    <x v="0"/>
    <m/>
    <m/>
    <s v="Documentum (bevestigings- en afwijsbrieven die naar de klant gestuurd worden)"/>
    <m/>
    <m/>
    <m/>
    <m/>
    <m/>
    <m/>
    <m/>
    <m/>
    <m/>
    <m/>
    <m/>
    <m/>
    <m/>
    <x v="6"/>
    <s v="YES"/>
    <s v="NO"/>
    <m/>
    <m/>
    <m/>
    <s v="TBC"/>
    <s v="TBC"/>
    <s v="TBC"/>
    <s v="TBC"/>
    <s v="TBC"/>
    <s v="TBC"/>
    <s v="TBC"/>
    <s v="NA"/>
    <s v="TBC"/>
    <s v="Yes"/>
    <m/>
    <s v="MIA Exception - Not Owned by DB &amp; DF"/>
    <s v="TBC"/>
    <m/>
    <s v="NA"/>
    <m/>
    <m/>
    <x v="1"/>
  </r>
  <r>
    <s v="Documentum-app"/>
    <x v="0"/>
    <s v="No"/>
    <s v="Damien DEMELENNE"/>
    <s v="Harald den Ouden"/>
    <s v="tbd"/>
    <s v="tbd"/>
    <m/>
    <s v="Exchanged across domains"/>
    <s v="Type of data: centralised Document Management platform WB used in customer onboarding, product onboarding and operational (back-office) processes. Receives also public documents from S&amp;P and Moody's_x000a_Data Owner/Data Steward(s): since multiple business are involved the data is owned by each business on cabinet level."/>
    <s v="Installed"/>
    <s v="Operational"/>
    <s v="Production"/>
    <s v="be+nl/Document &amp; Content Services/Dossier Management/Infinite"/>
    <s v="NO"/>
    <s v="YES"/>
    <x v="25"/>
    <x v="0"/>
    <m/>
    <m/>
    <s v="Documentum-app"/>
    <s v="No"/>
    <s v="No"/>
    <s v="Damien DEMELENNE"/>
    <s v="Harald den Ouden"/>
    <s v="tbd"/>
    <s v="tbd"/>
    <d v="1899-12-30T00:00:00"/>
    <s v="Exchanged across domains"/>
    <s v="Type of data: centralised Document Management platform WB used in customer onboarding, product onboarding and operational (back-office) processes. Receives also public documents from S&amp;P and Moody's_x000a_Data Owner/Data Steward(s): since multiple business are involved the data is owned by each business on cabinet level."/>
    <s v="Installed"/>
    <s v="Operational"/>
    <s v="Production"/>
    <s v="be+nl/Document &amp; Content Services/Dossier Management/Infinite"/>
    <x v="25"/>
    <s v="NO"/>
    <s v="YES"/>
    <m/>
    <m/>
    <m/>
    <m/>
    <m/>
    <m/>
    <m/>
    <m/>
    <m/>
    <m/>
    <m/>
    <m/>
    <m/>
    <m/>
    <m/>
    <m/>
    <m/>
    <m/>
    <m/>
    <m/>
    <x v="0"/>
  </r>
  <r>
    <s v="door de kantoor ingestuurde PDF's voor openen zakelijke rekening "/>
    <x v="1"/>
    <m/>
    <m/>
    <m/>
    <m/>
    <m/>
    <m/>
    <m/>
    <m/>
    <m/>
    <m/>
    <m/>
    <m/>
    <s v="YES"/>
    <s v="NO"/>
    <x v="6"/>
    <x v="0"/>
    <m/>
    <m/>
    <s v="door de kantoor ingestuurde PDF's voor openen zakelijke rekening "/>
    <m/>
    <m/>
    <m/>
    <m/>
    <m/>
    <m/>
    <m/>
    <m/>
    <m/>
    <m/>
    <m/>
    <m/>
    <m/>
    <x v="6"/>
    <s v="YES"/>
    <s v="NO"/>
    <m/>
    <m/>
    <m/>
    <s v="TBC"/>
    <s v="TBC"/>
    <s v="TBC"/>
    <s v="NA"/>
    <s v="NA"/>
    <s v="TBC"/>
    <s v="TBC"/>
    <s v="TBC"/>
    <s v="TBC"/>
    <s v="No"/>
    <m/>
    <m/>
    <s v="TBC"/>
    <m/>
    <s v="TBC"/>
    <m/>
    <m/>
    <x v="1"/>
  </r>
  <r>
    <s v="door de klant ingestuurde PDF's voor openen derdengelden rek"/>
    <x v="1"/>
    <m/>
    <m/>
    <m/>
    <m/>
    <m/>
    <m/>
    <m/>
    <m/>
    <m/>
    <m/>
    <m/>
    <m/>
    <s v="YES"/>
    <s v="NO"/>
    <x v="6"/>
    <x v="0"/>
    <m/>
    <m/>
    <s v="door de klant ingestuurde PDF's voor openen derdengelden rek"/>
    <m/>
    <m/>
    <m/>
    <m/>
    <m/>
    <m/>
    <m/>
    <m/>
    <m/>
    <m/>
    <m/>
    <m/>
    <m/>
    <x v="6"/>
    <s v="YES"/>
    <s v="NO"/>
    <m/>
    <m/>
    <m/>
    <s v="TBC"/>
    <s v="TBC"/>
    <s v="TBC"/>
    <s v="NA"/>
    <s v="NA"/>
    <s v="TBC"/>
    <s v="TBC"/>
    <s v="TBC"/>
    <s v="TBC"/>
    <s v="No"/>
    <m/>
    <m/>
    <s v="TBC"/>
    <m/>
    <s v="TBC"/>
    <m/>
    <m/>
    <x v="1"/>
  </r>
  <r>
    <s v="door de klant ingestuurde PDF's voor openen G rek"/>
    <x v="1"/>
    <m/>
    <m/>
    <m/>
    <m/>
    <m/>
    <m/>
    <m/>
    <m/>
    <m/>
    <m/>
    <m/>
    <m/>
    <s v="YES"/>
    <s v="NO"/>
    <x v="6"/>
    <x v="0"/>
    <m/>
    <m/>
    <s v="door de klant ingestuurde PDF's voor openen G rek"/>
    <m/>
    <m/>
    <m/>
    <m/>
    <m/>
    <m/>
    <m/>
    <m/>
    <m/>
    <m/>
    <m/>
    <m/>
    <m/>
    <x v="6"/>
    <s v="YES"/>
    <s v="NO"/>
    <m/>
    <m/>
    <m/>
    <s v="TBC"/>
    <s v="TBC"/>
    <s v="TBC"/>
    <s v="NA"/>
    <s v="NA"/>
    <s v="TBC"/>
    <s v="TBC"/>
    <s v="TBC"/>
    <s v="TBC"/>
    <s v="No"/>
    <m/>
    <m/>
    <s v="TBC"/>
    <m/>
    <s v="TBC"/>
    <m/>
    <m/>
    <x v="1"/>
  </r>
  <r>
    <s v="door de klant ingestuurde PDF's voor openen VVR rek"/>
    <x v="1"/>
    <m/>
    <m/>
    <m/>
    <m/>
    <m/>
    <m/>
    <m/>
    <m/>
    <m/>
    <m/>
    <m/>
    <m/>
    <s v="YES"/>
    <s v="NO"/>
    <x v="6"/>
    <x v="0"/>
    <m/>
    <m/>
    <s v="door de klant ingestuurde PDF's voor openen VVR rek"/>
    <m/>
    <m/>
    <m/>
    <m/>
    <m/>
    <m/>
    <m/>
    <m/>
    <m/>
    <m/>
    <m/>
    <m/>
    <m/>
    <x v="6"/>
    <s v="YES"/>
    <s v="NO"/>
    <m/>
    <m/>
    <m/>
    <s v="TBC"/>
    <s v="TBC"/>
    <s v="TBC"/>
    <s v="NA"/>
    <s v="NA"/>
    <s v="TBC"/>
    <s v="TBC"/>
    <s v="TBC"/>
    <s v="TBC"/>
    <s v="No"/>
    <m/>
    <m/>
    <s v="TBC"/>
    <m/>
    <s v="TBC"/>
    <m/>
    <m/>
    <x v="1"/>
  </r>
  <r>
    <s v="door de klant ingestuurde PDF's voor opheffingsverzoeken"/>
    <x v="1"/>
    <m/>
    <m/>
    <m/>
    <m/>
    <m/>
    <m/>
    <m/>
    <m/>
    <m/>
    <m/>
    <m/>
    <m/>
    <s v="YES"/>
    <s v="NO"/>
    <x v="6"/>
    <x v="0"/>
    <m/>
    <m/>
    <s v="door de klant ingestuurde PDF's voor opheffingsverzoeken"/>
    <m/>
    <m/>
    <m/>
    <m/>
    <m/>
    <m/>
    <m/>
    <m/>
    <m/>
    <m/>
    <m/>
    <m/>
    <m/>
    <x v="6"/>
    <s v="YES"/>
    <s v="NO"/>
    <m/>
    <m/>
    <m/>
    <s v="TBC"/>
    <s v="TBC"/>
    <s v="TBC"/>
    <s v="NA"/>
    <s v="NA"/>
    <s v="TBC"/>
    <s v="TBC"/>
    <s v="TBC"/>
    <s v="TBC"/>
    <s v="No"/>
    <m/>
    <m/>
    <s v="TBC"/>
    <m/>
    <s v="TBC"/>
    <m/>
    <m/>
    <x v="1"/>
  </r>
  <r>
    <s v="DPS 0120 grk part in opheffing brengen"/>
    <x v="1"/>
    <m/>
    <m/>
    <m/>
    <m/>
    <m/>
    <m/>
    <m/>
    <m/>
    <m/>
    <m/>
    <m/>
    <m/>
    <s v="YES"/>
    <s v="NO"/>
    <x v="6"/>
    <x v="0"/>
    <m/>
    <m/>
    <s v="DPS 0120 grk part in opheffing brengen"/>
    <m/>
    <m/>
    <m/>
    <m/>
    <m/>
    <m/>
    <m/>
    <m/>
    <m/>
    <m/>
    <m/>
    <m/>
    <m/>
    <x v="6"/>
    <s v="YES"/>
    <s v="NO"/>
    <m/>
    <m/>
    <m/>
    <s v="TBC"/>
    <s v="TBC"/>
    <s v="No"/>
    <s v="NA"/>
    <s v="NA"/>
    <s v="TBC"/>
    <s v="TBC"/>
    <s v="TBC"/>
    <s v="TBC"/>
    <s v="No"/>
    <m/>
    <m/>
    <s v="TBC"/>
    <m/>
    <s v="TBC"/>
    <m/>
    <m/>
    <x v="1"/>
  </r>
  <r>
    <s v="DPS 0122 grk part saldo verrekenen"/>
    <x v="1"/>
    <m/>
    <m/>
    <m/>
    <m/>
    <m/>
    <m/>
    <m/>
    <m/>
    <m/>
    <m/>
    <m/>
    <m/>
    <s v="YES"/>
    <s v="NO"/>
    <x v="6"/>
    <x v="0"/>
    <m/>
    <m/>
    <s v="DPS 0122 grk part saldo verrekenen"/>
    <m/>
    <m/>
    <m/>
    <m/>
    <m/>
    <m/>
    <m/>
    <m/>
    <m/>
    <m/>
    <m/>
    <m/>
    <m/>
    <x v="6"/>
    <s v="YES"/>
    <s v="NO"/>
    <m/>
    <m/>
    <m/>
    <s v="TBC"/>
    <s v="TBC"/>
    <s v="No"/>
    <s v="NA"/>
    <s v="NA"/>
    <s v="TBC"/>
    <s v="TBC"/>
    <s v="TBC"/>
    <s v="TBC"/>
    <s v="No"/>
    <m/>
    <m/>
    <s v="TBC"/>
    <m/>
    <s v="TBC"/>
    <m/>
    <m/>
    <x v="1"/>
  </r>
  <r>
    <s v="DPS 0123 grk part verrekening fiat"/>
    <x v="1"/>
    <m/>
    <m/>
    <m/>
    <m/>
    <m/>
    <m/>
    <m/>
    <m/>
    <m/>
    <m/>
    <m/>
    <m/>
    <s v="YES"/>
    <s v="NO"/>
    <x v="6"/>
    <x v="0"/>
    <m/>
    <m/>
    <s v="DPS 0123 grk part verrekening fiat"/>
    <m/>
    <m/>
    <m/>
    <m/>
    <m/>
    <m/>
    <m/>
    <m/>
    <m/>
    <m/>
    <m/>
    <m/>
    <m/>
    <x v="6"/>
    <s v="YES"/>
    <s v="NO"/>
    <m/>
    <m/>
    <m/>
    <s v="TBC"/>
    <s v="TBC"/>
    <s v="No"/>
    <s v="NA"/>
    <s v="NA"/>
    <s v="TBC"/>
    <s v="TBC"/>
    <s v="TBC"/>
    <s v="TBC"/>
    <s v="No"/>
    <m/>
    <m/>
    <s v="TBC"/>
    <m/>
    <s v="TBC"/>
    <m/>
    <m/>
    <x v="1"/>
  </r>
  <r>
    <s v="DPS 0125 grk part beeindigen"/>
    <x v="1"/>
    <m/>
    <m/>
    <m/>
    <m/>
    <m/>
    <m/>
    <m/>
    <m/>
    <m/>
    <m/>
    <m/>
    <m/>
    <s v="YES"/>
    <s v="NO"/>
    <x v="6"/>
    <x v="0"/>
    <m/>
    <m/>
    <s v="DPS 0125 grk part beeindigen"/>
    <m/>
    <m/>
    <m/>
    <m/>
    <m/>
    <m/>
    <m/>
    <m/>
    <m/>
    <m/>
    <m/>
    <m/>
    <m/>
    <x v="6"/>
    <s v="YES"/>
    <s v="NO"/>
    <m/>
    <m/>
    <m/>
    <s v="TBC"/>
    <s v="TBC"/>
    <s v="No"/>
    <s v="NA"/>
    <s v="NA"/>
    <s v="TBC"/>
    <s v="TBC"/>
    <s v="TBC"/>
    <s v="TBC"/>
    <s v="No"/>
    <m/>
    <m/>
    <s v="TBC"/>
    <m/>
    <s v="TBC"/>
    <m/>
    <m/>
    <x v="1"/>
  </r>
  <r>
    <s v="DPS 0330 grk zkl in opheffing brengen-beh"/>
    <x v="1"/>
    <m/>
    <m/>
    <m/>
    <m/>
    <m/>
    <m/>
    <m/>
    <m/>
    <m/>
    <m/>
    <m/>
    <m/>
    <s v="YES"/>
    <s v="NO"/>
    <x v="6"/>
    <x v="0"/>
    <m/>
    <m/>
    <s v="DPS 0330 grk zkl in opheffing brengen-beh"/>
    <m/>
    <m/>
    <m/>
    <m/>
    <m/>
    <m/>
    <m/>
    <m/>
    <m/>
    <m/>
    <m/>
    <m/>
    <m/>
    <x v="6"/>
    <s v="YES"/>
    <s v="NO"/>
    <m/>
    <m/>
    <m/>
    <s v="TBC"/>
    <s v="TBC"/>
    <s v="No"/>
    <s v="NA"/>
    <s v="NA"/>
    <s v="TBC"/>
    <s v="TBC"/>
    <s v="TBC"/>
    <s v="TBC"/>
    <s v="No"/>
    <m/>
    <m/>
    <s v="TBC"/>
    <m/>
    <s v="TBC"/>
    <m/>
    <m/>
    <x v="1"/>
  </r>
  <r>
    <s v="DPS 0331 grk zkl in opheffing brengen-fia"/>
    <x v="1"/>
    <m/>
    <m/>
    <m/>
    <m/>
    <m/>
    <m/>
    <m/>
    <m/>
    <m/>
    <m/>
    <m/>
    <m/>
    <s v="YES"/>
    <s v="NO"/>
    <x v="6"/>
    <x v="0"/>
    <m/>
    <m/>
    <s v="DPS 0331 grk zkl in opheffing brengen-fia"/>
    <m/>
    <m/>
    <m/>
    <m/>
    <m/>
    <m/>
    <m/>
    <m/>
    <m/>
    <m/>
    <m/>
    <m/>
    <m/>
    <x v="6"/>
    <s v="YES"/>
    <s v="NO"/>
    <m/>
    <m/>
    <m/>
    <s v="TBC"/>
    <s v="TBC"/>
    <s v="No"/>
    <s v="NA"/>
    <s v="NA"/>
    <s v="TBC"/>
    <s v="TBC"/>
    <s v="TBC"/>
    <s v="TBC"/>
    <s v="No"/>
    <m/>
    <m/>
    <s v="TBC"/>
    <m/>
    <s v="TBC"/>
    <m/>
    <m/>
    <x v="1"/>
  </r>
  <r>
    <s v="DPS 0332 grk zkl opheffen herstellen"/>
    <x v="1"/>
    <m/>
    <m/>
    <m/>
    <m/>
    <m/>
    <m/>
    <m/>
    <m/>
    <m/>
    <m/>
    <m/>
    <m/>
    <s v="YES"/>
    <s v="NO"/>
    <x v="6"/>
    <x v="0"/>
    <m/>
    <m/>
    <s v="DPS 0332 grk zkl opheffen herstellen"/>
    <m/>
    <m/>
    <m/>
    <m/>
    <m/>
    <m/>
    <m/>
    <m/>
    <m/>
    <m/>
    <m/>
    <m/>
    <m/>
    <x v="6"/>
    <s v="YES"/>
    <s v="NO"/>
    <m/>
    <m/>
    <m/>
    <s v="TBC"/>
    <s v="TBC"/>
    <s v="No"/>
    <s v="NA"/>
    <s v="NA"/>
    <s v="TBC"/>
    <s v="TBC"/>
    <s v="TBC"/>
    <s v="TBC"/>
    <s v="No"/>
    <m/>
    <m/>
    <s v="TBC"/>
    <m/>
    <s v="TBC"/>
    <m/>
    <m/>
    <x v="1"/>
  </r>
  <r>
    <s v="DPS 0333 grk zkl beeindigen"/>
    <x v="1"/>
    <m/>
    <m/>
    <m/>
    <m/>
    <m/>
    <m/>
    <m/>
    <m/>
    <m/>
    <m/>
    <m/>
    <m/>
    <s v="YES"/>
    <s v="NO"/>
    <x v="6"/>
    <x v="0"/>
    <m/>
    <m/>
    <s v="DPS 0333 grk zkl beeindigen"/>
    <m/>
    <m/>
    <m/>
    <m/>
    <m/>
    <m/>
    <m/>
    <m/>
    <m/>
    <m/>
    <m/>
    <m/>
    <m/>
    <x v="6"/>
    <s v="YES"/>
    <s v="NO"/>
    <m/>
    <m/>
    <m/>
    <s v="TBC"/>
    <s v="TBC"/>
    <s v="No"/>
    <s v="NA"/>
    <s v="NA"/>
    <s v="TBC"/>
    <s v="TBC"/>
    <s v="TBC"/>
    <s v="TBC"/>
    <s v="No"/>
    <m/>
    <m/>
    <s v="TBC"/>
    <m/>
    <s v="TBC"/>
    <m/>
    <m/>
    <x v="1"/>
  </r>
  <r>
    <s v="DPS 0334 grk zkl saldo verrekenen-beh"/>
    <x v="1"/>
    <m/>
    <m/>
    <m/>
    <m/>
    <m/>
    <m/>
    <m/>
    <m/>
    <m/>
    <m/>
    <m/>
    <m/>
    <s v="YES"/>
    <s v="NO"/>
    <x v="6"/>
    <x v="0"/>
    <m/>
    <m/>
    <s v="DPS 0334 grk zkl saldo verrekenen-beh"/>
    <m/>
    <m/>
    <m/>
    <m/>
    <m/>
    <m/>
    <m/>
    <m/>
    <m/>
    <m/>
    <m/>
    <m/>
    <m/>
    <x v="6"/>
    <s v="YES"/>
    <s v="NO"/>
    <m/>
    <m/>
    <m/>
    <s v="TBC"/>
    <s v="TBC"/>
    <s v="No"/>
    <s v="NA"/>
    <s v="NA"/>
    <s v="TBC"/>
    <s v="TBC"/>
    <s v="TBC"/>
    <s v="TBC"/>
    <s v="No"/>
    <m/>
    <m/>
    <s v="TBC"/>
    <m/>
    <s v="TBC"/>
    <m/>
    <m/>
    <x v="1"/>
  </r>
  <r>
    <s v="DPS 0343 GRK ZKL Opening BEHEREN"/>
    <x v="1"/>
    <m/>
    <m/>
    <m/>
    <m/>
    <m/>
    <m/>
    <m/>
    <m/>
    <m/>
    <m/>
    <m/>
    <m/>
    <s v="YES"/>
    <s v="NO"/>
    <x v="6"/>
    <x v="0"/>
    <m/>
    <m/>
    <s v="DPS 0343 GRK ZKL Opening BEHEREN"/>
    <m/>
    <m/>
    <m/>
    <m/>
    <m/>
    <m/>
    <m/>
    <m/>
    <m/>
    <m/>
    <m/>
    <m/>
    <m/>
    <x v="6"/>
    <s v="YES"/>
    <s v="NO"/>
    <m/>
    <m/>
    <m/>
    <s v="TBC"/>
    <s v="TBC"/>
    <s v="No"/>
    <s v="NA"/>
    <s v="NA"/>
    <s v="TBC"/>
    <s v="TBC"/>
    <s v="TBC"/>
    <s v="TBC"/>
    <s v="No"/>
    <m/>
    <m/>
    <s v="TBC"/>
    <m/>
    <s v="TBC"/>
    <m/>
    <m/>
    <x v="1"/>
  </r>
  <r>
    <s v="DPS 0417 GRK ZKL OPENEN BEHANDELEN SCHR"/>
    <x v="1"/>
    <m/>
    <m/>
    <m/>
    <m/>
    <m/>
    <m/>
    <m/>
    <m/>
    <m/>
    <m/>
    <m/>
    <m/>
    <s v="YES"/>
    <s v="NO"/>
    <x v="6"/>
    <x v="0"/>
    <m/>
    <m/>
    <s v="DPS 0417 GRK ZKL OPENEN BEHANDELEN SCHR"/>
    <m/>
    <m/>
    <m/>
    <m/>
    <m/>
    <m/>
    <m/>
    <m/>
    <m/>
    <m/>
    <m/>
    <m/>
    <m/>
    <x v="6"/>
    <s v="YES"/>
    <s v="NO"/>
    <m/>
    <m/>
    <m/>
    <s v="TBC"/>
    <s v="TBC"/>
    <s v="No"/>
    <s v="NA"/>
    <s v="NA"/>
    <s v="TBC"/>
    <s v="TBC"/>
    <s v="TBC"/>
    <s v="TBC"/>
    <s v="No"/>
    <m/>
    <m/>
    <s v="TBC"/>
    <m/>
    <s v="TBC"/>
    <m/>
    <m/>
    <x v="1"/>
  </r>
  <r>
    <s v="DPS 0418 GRK ZKL Openen FIATEREN"/>
    <x v="1"/>
    <m/>
    <m/>
    <m/>
    <m/>
    <m/>
    <m/>
    <m/>
    <m/>
    <m/>
    <m/>
    <m/>
    <m/>
    <s v="YES"/>
    <s v="NO"/>
    <x v="6"/>
    <x v="0"/>
    <m/>
    <m/>
    <s v="DPS 0418 GRK ZKL Openen FIATEREN"/>
    <m/>
    <m/>
    <m/>
    <m/>
    <m/>
    <m/>
    <m/>
    <m/>
    <m/>
    <m/>
    <m/>
    <m/>
    <m/>
    <x v="6"/>
    <s v="YES"/>
    <s v="NO"/>
    <m/>
    <m/>
    <m/>
    <s v="TBC"/>
    <s v="TBC"/>
    <s v="No"/>
    <s v="NA"/>
    <s v="NA"/>
    <s v="TBC"/>
    <s v="TBC"/>
    <s v="TBC"/>
    <s v="TBC"/>
    <s v="No"/>
    <m/>
    <m/>
    <s v="TBC"/>
    <m/>
    <s v="TBC"/>
    <m/>
    <m/>
    <x v="1"/>
  </r>
  <r>
    <s v="DPS 0431 GRK ZKL Openen behandelen telef"/>
    <x v="1"/>
    <m/>
    <m/>
    <m/>
    <m/>
    <m/>
    <m/>
    <m/>
    <m/>
    <m/>
    <m/>
    <m/>
    <m/>
    <s v="YES"/>
    <s v="NO"/>
    <x v="6"/>
    <x v="0"/>
    <m/>
    <m/>
    <s v="DPS 0431 GRK ZKL Openen behandelen telef"/>
    <m/>
    <m/>
    <m/>
    <m/>
    <m/>
    <m/>
    <m/>
    <m/>
    <m/>
    <m/>
    <m/>
    <m/>
    <m/>
    <x v="6"/>
    <s v="YES"/>
    <s v="NO"/>
    <m/>
    <m/>
    <m/>
    <s v="TBC"/>
    <s v="TBC"/>
    <s v="No"/>
    <s v="NA"/>
    <s v="NA"/>
    <s v="TBC"/>
    <s v="TBC"/>
    <s v="TBC"/>
    <s v="TBC"/>
    <s v="No"/>
    <m/>
    <m/>
    <s v="TBC"/>
    <m/>
    <s v="TBC"/>
    <m/>
    <m/>
    <x v="1"/>
  </r>
  <r>
    <s v="DPS 115"/>
    <x v="1"/>
    <m/>
    <m/>
    <m/>
    <m/>
    <m/>
    <m/>
    <m/>
    <m/>
    <m/>
    <m/>
    <m/>
    <m/>
    <s v="YES"/>
    <s v="NO"/>
    <x v="6"/>
    <x v="0"/>
    <m/>
    <m/>
    <s v="DPS 115"/>
    <m/>
    <m/>
    <m/>
    <m/>
    <m/>
    <m/>
    <m/>
    <m/>
    <m/>
    <m/>
    <m/>
    <m/>
    <m/>
    <x v="6"/>
    <s v="YES"/>
    <s v="NO"/>
    <m/>
    <m/>
    <m/>
    <s v="TBC"/>
    <s v="TBC"/>
    <s v="No"/>
    <s v="NA"/>
    <s v="NA"/>
    <s v="TBC"/>
    <s v="TBC"/>
    <s v="TBC"/>
    <s v="TBC"/>
    <s v="No"/>
    <m/>
    <m/>
    <s v="TBC"/>
    <m/>
    <s v="TBC"/>
    <m/>
    <m/>
    <x v="1"/>
  </r>
  <r>
    <s v="DPS 117"/>
    <x v="1"/>
    <m/>
    <m/>
    <m/>
    <m/>
    <m/>
    <m/>
    <m/>
    <m/>
    <m/>
    <m/>
    <m/>
    <m/>
    <s v="YES"/>
    <s v="NO"/>
    <x v="6"/>
    <x v="0"/>
    <m/>
    <m/>
    <s v="DPS 117"/>
    <m/>
    <m/>
    <m/>
    <m/>
    <m/>
    <m/>
    <m/>
    <m/>
    <m/>
    <m/>
    <m/>
    <m/>
    <m/>
    <x v="6"/>
    <s v="YES"/>
    <s v="NO"/>
    <m/>
    <m/>
    <m/>
    <s v="TBC"/>
    <s v="TBC"/>
    <s v="No"/>
    <s v="NA"/>
    <s v="NA"/>
    <s v="TBC"/>
    <s v="TBC"/>
    <s v="TBC"/>
    <s v="TBC"/>
    <s v="No"/>
    <m/>
    <m/>
    <s v="TBC"/>
    <m/>
    <s v="TBC"/>
    <m/>
    <m/>
    <x v="1"/>
  </r>
  <r>
    <s v="DPS 4020 GRK Part Overstapservice aanvr"/>
    <x v="1"/>
    <m/>
    <m/>
    <m/>
    <m/>
    <m/>
    <m/>
    <m/>
    <m/>
    <m/>
    <m/>
    <m/>
    <m/>
    <s v="YES"/>
    <s v="NO"/>
    <x v="6"/>
    <x v="0"/>
    <m/>
    <m/>
    <s v="DPS 4020 GRK Part Overstapservice aanvr"/>
    <m/>
    <m/>
    <m/>
    <m/>
    <m/>
    <m/>
    <m/>
    <m/>
    <m/>
    <m/>
    <m/>
    <m/>
    <m/>
    <x v="6"/>
    <s v="YES"/>
    <s v="NO"/>
    <m/>
    <m/>
    <m/>
    <s v="TBC"/>
    <s v="TBC"/>
    <s v="No"/>
    <s v="NA"/>
    <s v="NA"/>
    <s v="TBC"/>
    <s v="TBC"/>
    <s v="TBC"/>
    <s v="TBC"/>
    <s v="No"/>
    <m/>
    <m/>
    <s v="TBC"/>
    <m/>
    <s v="TBC"/>
    <m/>
    <m/>
    <x v="1"/>
  </r>
  <r>
    <s v="DPS 4021 GRK PART OVERSTAPSERVICE BEHEER"/>
    <x v="1"/>
    <m/>
    <m/>
    <m/>
    <m/>
    <m/>
    <m/>
    <m/>
    <m/>
    <m/>
    <m/>
    <m/>
    <m/>
    <s v="YES"/>
    <s v="NO"/>
    <x v="6"/>
    <x v="0"/>
    <m/>
    <m/>
    <s v="DPS 4021 GRK PART OVERSTAPSERVICE BEHEER"/>
    <m/>
    <m/>
    <m/>
    <m/>
    <m/>
    <m/>
    <m/>
    <m/>
    <m/>
    <m/>
    <m/>
    <m/>
    <m/>
    <x v="6"/>
    <s v="YES"/>
    <s v="NO"/>
    <m/>
    <m/>
    <m/>
    <s v="TBC"/>
    <s v="TBC"/>
    <s v="No"/>
    <s v="NA"/>
    <s v="NA"/>
    <s v="TBC"/>
    <s v="TBC"/>
    <s v="TBC"/>
    <s v="TBC"/>
    <s v="No"/>
    <m/>
    <m/>
    <s v="TBC"/>
    <m/>
    <s v="TBC"/>
    <m/>
    <m/>
    <x v="1"/>
  </r>
  <r>
    <s v="DPS 4022 GRK PRODUCTEN INTR NAV OVERSTAP"/>
    <x v="1"/>
    <m/>
    <m/>
    <m/>
    <m/>
    <m/>
    <m/>
    <m/>
    <m/>
    <m/>
    <m/>
    <m/>
    <m/>
    <s v="YES"/>
    <s v="NO"/>
    <x v="6"/>
    <x v="0"/>
    <m/>
    <m/>
    <s v="DPS 4022 GRK PRODUCTEN INTR NAV OVERSTAP"/>
    <m/>
    <m/>
    <m/>
    <m/>
    <m/>
    <m/>
    <m/>
    <m/>
    <m/>
    <m/>
    <m/>
    <m/>
    <m/>
    <x v="6"/>
    <s v="YES"/>
    <s v="NO"/>
    <m/>
    <m/>
    <m/>
    <s v="TBC"/>
    <s v="TBC"/>
    <s v="No"/>
    <s v="NA"/>
    <s v="NA"/>
    <s v="TBC"/>
    <s v="TBC"/>
    <s v="TBC"/>
    <s v="TBC"/>
    <s v="No"/>
    <m/>
    <m/>
    <s v="TBC"/>
    <m/>
    <s v="TBC"/>
    <m/>
    <m/>
    <x v="1"/>
  </r>
  <r>
    <s v="DPS 4023 GRK PART HERINNERINGBRIEF AANM"/>
    <x v="1"/>
    <m/>
    <m/>
    <m/>
    <m/>
    <m/>
    <m/>
    <m/>
    <m/>
    <m/>
    <m/>
    <m/>
    <m/>
    <s v="YES"/>
    <s v="NO"/>
    <x v="6"/>
    <x v="0"/>
    <m/>
    <m/>
    <s v="DPS 4023 GRK PART HERINNERINGBRIEF AANM"/>
    <m/>
    <m/>
    <m/>
    <m/>
    <m/>
    <m/>
    <m/>
    <m/>
    <m/>
    <m/>
    <m/>
    <m/>
    <m/>
    <x v="6"/>
    <s v="YES"/>
    <s v="NO"/>
    <m/>
    <m/>
    <m/>
    <s v="TBC"/>
    <s v="TBC"/>
    <s v="No"/>
    <s v="NA"/>
    <s v="NA"/>
    <s v="TBC"/>
    <s v="TBC"/>
    <s v="TBC"/>
    <s v="TBC"/>
    <s v="No"/>
    <m/>
    <m/>
    <s v="TBC"/>
    <m/>
    <s v="TBC"/>
    <m/>
    <m/>
    <x v="1"/>
  </r>
  <r>
    <s v="DPS0335 grk zkl saldo verrekenen-fiat"/>
    <x v="1"/>
    <m/>
    <m/>
    <m/>
    <m/>
    <m/>
    <m/>
    <m/>
    <m/>
    <m/>
    <m/>
    <m/>
    <m/>
    <s v="YES"/>
    <s v="NO"/>
    <x v="6"/>
    <x v="0"/>
    <m/>
    <m/>
    <s v="DPS0335 grk zkl saldo verrekenen-fiat"/>
    <m/>
    <m/>
    <m/>
    <m/>
    <m/>
    <m/>
    <m/>
    <m/>
    <m/>
    <m/>
    <m/>
    <m/>
    <m/>
    <x v="6"/>
    <s v="YES"/>
    <s v="NO"/>
    <m/>
    <m/>
    <m/>
    <s v="TBC"/>
    <s v="TBC"/>
    <s v="No"/>
    <s v="NA"/>
    <s v="NA"/>
    <s v="TBC"/>
    <s v="TBC"/>
    <s v="TBC"/>
    <s v="TBC"/>
    <s v="No"/>
    <m/>
    <m/>
    <s v="TBC"/>
    <m/>
    <s v="TBC"/>
    <m/>
    <m/>
    <x v="1"/>
  </r>
  <r>
    <s v="DPS160"/>
    <x v="1"/>
    <m/>
    <m/>
    <m/>
    <m/>
    <m/>
    <m/>
    <m/>
    <m/>
    <m/>
    <m/>
    <m/>
    <m/>
    <s v="YES"/>
    <s v="NO"/>
    <x v="6"/>
    <x v="0"/>
    <m/>
    <m/>
    <s v="DPS160"/>
    <m/>
    <m/>
    <m/>
    <m/>
    <m/>
    <m/>
    <m/>
    <m/>
    <m/>
    <m/>
    <m/>
    <m/>
    <m/>
    <x v="6"/>
    <s v="YES"/>
    <s v="NO"/>
    <m/>
    <m/>
    <m/>
    <s v="TBC"/>
    <s v="TBC"/>
    <s v="Yes"/>
    <s v="NA"/>
    <s v="NA"/>
    <s v="TBC"/>
    <s v="TBC"/>
    <s v="TBC"/>
    <s v="TBC"/>
    <s v="No"/>
    <m/>
    <s v="decom in Q2 2020"/>
    <s v="TBC"/>
    <m/>
    <s v="TBC"/>
    <m/>
    <m/>
    <x v="1"/>
  </r>
  <r>
    <s v="DPS461"/>
    <x v="1"/>
    <m/>
    <m/>
    <m/>
    <m/>
    <m/>
    <m/>
    <m/>
    <m/>
    <m/>
    <m/>
    <m/>
    <m/>
    <s v="YES"/>
    <s v="NO"/>
    <x v="6"/>
    <x v="0"/>
    <m/>
    <m/>
    <s v="DPS461"/>
    <m/>
    <m/>
    <m/>
    <m/>
    <m/>
    <m/>
    <m/>
    <m/>
    <m/>
    <m/>
    <m/>
    <m/>
    <m/>
    <x v="6"/>
    <s v="YES"/>
    <s v="NO"/>
    <m/>
    <m/>
    <m/>
    <s v="TBC"/>
    <s v="TBC"/>
    <s v="Yes"/>
    <s v="NA"/>
    <s v="NA"/>
    <s v="TBC"/>
    <s v="TBC"/>
    <s v="TBC"/>
    <s v="TBC"/>
    <s v="No"/>
    <m/>
    <s v="decom in Q2 2020"/>
    <s v="TBC"/>
    <m/>
    <s v="TBC"/>
    <m/>
    <m/>
    <x v="1"/>
  </r>
  <r>
    <s v="DSA"/>
    <x v="1"/>
    <m/>
    <m/>
    <m/>
    <m/>
    <m/>
    <m/>
    <m/>
    <m/>
    <m/>
    <m/>
    <m/>
    <m/>
    <s v="YES"/>
    <s v="NO"/>
    <x v="8"/>
    <x v="0"/>
    <m/>
    <m/>
    <s v="DSA"/>
    <m/>
    <m/>
    <m/>
    <m/>
    <m/>
    <m/>
    <m/>
    <m/>
    <m/>
    <m/>
    <m/>
    <m/>
    <m/>
    <x v="8"/>
    <s v="YES"/>
    <s v="NO"/>
    <m/>
    <m/>
    <m/>
    <s v="Yes"/>
    <s v="No"/>
    <s v="Yes"/>
    <s v="NA"/>
    <s v="NA"/>
    <s v="NA"/>
    <s v="NA"/>
    <s v="NA"/>
    <s v="Local"/>
    <s v="No"/>
    <n v="44197"/>
    <s v="Decommissioned"/>
    <s v="TBC"/>
    <m/>
    <s v="NA"/>
    <m/>
    <m/>
    <x v="1"/>
  </r>
  <r>
    <s v="DSB_I"/>
    <x v="2"/>
    <s v="No"/>
    <s v="Guido Smit"/>
    <s v="Jeroen Losekoot"/>
    <s v="Jeroen Losekoot"/>
    <s v="GJ Reinders"/>
    <s v="Agreement data"/>
    <s v="Kept in own tribe"/>
    <s v="Digital Shoebox is an application that supports Savings journeys e.g. pay-out of legacy savings products like Spaarbankboekjes. Indefinite retention period due to agreements with other fin. institutions and NVB._x000a_Type of data: Operational business process data"/>
    <s v="Installed"/>
    <s v="Operational"/>
    <s v="Production"/>
    <s v="be+nl/Daily Banking Digital First NL/IL/PS &amp; CA/FEBO Specials"/>
    <s v="YES"/>
    <s v="YES"/>
    <x v="2"/>
    <x v="0"/>
    <m/>
    <m/>
    <s v="DSB_I"/>
    <s v="Yes"/>
    <s v="No"/>
    <s v="Guido Smit"/>
    <s v="Jeroen Losekoot"/>
    <s v="Jeroen Losekoot"/>
    <s v="GJ Reinders"/>
    <s v="Agreement data"/>
    <s v="Kept in own tribe"/>
    <s v="Digital Shoebox is an application that supports Savings journeys e.g. pay-out of legacy savings products like Spaarbankboekjes. Indefinite retention period due to agreements with other fin. institutions and NVB._x000a_Type of data: Operational business process data"/>
    <s v="Installed"/>
    <s v="Operational"/>
    <s v="Production"/>
    <s v="be+nl/Daily Banking Digital First NL/IL/PS &amp; CA/FEBO Specials"/>
    <x v="2"/>
    <s v="YES"/>
    <s v="YES"/>
    <m/>
    <m/>
    <m/>
    <s v="TBC"/>
    <s v="TBC"/>
    <s v="Yes"/>
    <s v="TBC"/>
    <s v="NA"/>
    <s v="TBC"/>
    <d v="2023-01-01T00:00:00"/>
    <d v="2023-12-31T00:00:00"/>
    <s v="TBC"/>
    <s v="No"/>
    <s v="Yes, 01/06/2022"/>
    <s v="Not operational - To evaluate with Koos or Theo to if the data is still present or already moved to GRP"/>
    <s v="Y"/>
    <s v="Y"/>
    <n v="2023"/>
    <s v="Q4"/>
    <m/>
    <x v="2"/>
  </r>
  <r>
    <s v="Dukers &amp; Baelemans"/>
    <x v="1"/>
    <m/>
    <m/>
    <m/>
    <m/>
    <m/>
    <m/>
    <m/>
    <m/>
    <m/>
    <m/>
    <m/>
    <m/>
    <s v="YES"/>
    <s v="NO"/>
    <x v="28"/>
    <x v="0"/>
    <m/>
    <m/>
    <s v="Dukers &amp; Baelemans"/>
    <m/>
    <m/>
    <m/>
    <m/>
    <m/>
    <m/>
    <m/>
    <m/>
    <m/>
    <m/>
    <m/>
    <m/>
    <m/>
    <x v="28"/>
    <s v="YES"/>
    <s v="NO"/>
    <m/>
    <m/>
    <m/>
    <s v="TBC"/>
    <s v="TBC"/>
    <s v="Yes"/>
    <s v="TBC"/>
    <s v="Yes"/>
    <s v="TBC"/>
    <s v="NA"/>
    <s v="NA"/>
    <s v="TBC"/>
    <s v="Yes"/>
    <m/>
    <m/>
    <s v="TBC"/>
    <m/>
    <s v="NA"/>
    <m/>
    <m/>
    <x v="1"/>
  </r>
  <r>
    <s v="DuplicateChecker"/>
    <x v="0"/>
    <s v="No"/>
    <s v="Anurag Mishra"/>
    <s v="Niels Mooijer"/>
    <s v="Niels Mooijer"/>
    <m/>
    <s v="Operational System Process Organisational data"/>
    <s v="Kept in own tribe"/>
    <m/>
    <s v="Installed"/>
    <s v="Operational"/>
    <s v="Production"/>
    <s v="be+nl/Procurement Bank NL/Office tooling"/>
    <s v="NO"/>
    <s v="YES"/>
    <x v="14"/>
    <x v="0"/>
    <m/>
    <m/>
    <s v="DuplicateChecker"/>
    <s v="No"/>
    <s v="No"/>
    <s v="Anurag Mishra"/>
    <s v="Niels Mooijer"/>
    <s v="Niels Mooijer"/>
    <d v="1899-12-30T00:00:00"/>
    <s v="Operational System Process Organisational data"/>
    <s v="Kept in own tribe"/>
    <n v="0"/>
    <s v="Installed"/>
    <s v="Operational"/>
    <s v="Production"/>
    <s v="be+nl/Procurement Bank NL/Office tooling"/>
    <x v="14"/>
    <s v="NO"/>
    <s v="YES"/>
    <m/>
    <m/>
    <m/>
    <m/>
    <m/>
    <m/>
    <m/>
    <m/>
    <m/>
    <m/>
    <m/>
    <m/>
    <m/>
    <m/>
    <m/>
    <m/>
    <m/>
    <m/>
    <m/>
    <m/>
    <x v="0"/>
  </r>
  <r>
    <s v="DWT-Archief_P"/>
    <x v="1"/>
    <m/>
    <m/>
    <m/>
    <m/>
    <m/>
    <m/>
    <m/>
    <m/>
    <m/>
    <m/>
    <m/>
    <m/>
    <s v="YES"/>
    <s v="NO"/>
    <x v="2"/>
    <x v="0"/>
    <m/>
    <m/>
    <s v="DWT-Archief_P"/>
    <m/>
    <m/>
    <m/>
    <m/>
    <m/>
    <m/>
    <m/>
    <m/>
    <m/>
    <m/>
    <m/>
    <m/>
    <m/>
    <x v="2"/>
    <s v="YES"/>
    <s v="NO"/>
    <m/>
    <m/>
    <m/>
    <s v="TBC"/>
    <s v="TBC"/>
    <s v="Yes"/>
    <s v="TBC"/>
    <s v="Yes"/>
    <s v="TBC"/>
    <s v="NA"/>
    <s v="NA"/>
    <s v="TBC"/>
    <s v="Yes"/>
    <n v="44761"/>
    <s v="DWT archive has been decommissioned on 19th of July 2022. Milan Staalenhoef_x000a__x000a_Not operational - To evaluate with Koos or Theo to if the data is still present or already moved to GRP"/>
    <s v="TBC"/>
    <m/>
    <s v="NA"/>
    <m/>
    <m/>
    <x v="1"/>
  </r>
  <r>
    <s v="Ebeslagen"/>
    <x v="1"/>
    <m/>
    <m/>
    <m/>
    <m/>
    <m/>
    <m/>
    <m/>
    <m/>
    <m/>
    <m/>
    <m/>
    <m/>
    <s v="YES"/>
    <s v="NO"/>
    <x v="6"/>
    <x v="0"/>
    <m/>
    <m/>
    <s v="Ebeslagen"/>
    <m/>
    <m/>
    <m/>
    <m/>
    <m/>
    <m/>
    <m/>
    <m/>
    <m/>
    <m/>
    <m/>
    <m/>
    <m/>
    <x v="6"/>
    <s v="YES"/>
    <s v="NO"/>
    <m/>
    <m/>
    <m/>
    <s v="TBC"/>
    <s v="TBC"/>
    <s v="Yes"/>
    <s v="Yes"/>
    <s v="Yes"/>
    <s v="TBC"/>
    <s v="TBC"/>
    <s v="NA"/>
    <s v="TBC"/>
    <s v="Yes"/>
    <m/>
    <s v="Pass through No Data Stored"/>
    <s v="TBC"/>
    <m/>
    <s v="NA"/>
    <m/>
    <m/>
    <x v="1"/>
  </r>
  <r>
    <s v="eBeslagen_[P]"/>
    <x v="0"/>
    <m/>
    <s v="Guido Smit"/>
    <s v="Hans Overeem"/>
    <s v="Hans Overeem"/>
    <s v="GJ Reinders"/>
    <m/>
    <m/>
    <m/>
    <s v="Installed"/>
    <s v="Operational"/>
    <s v="Production"/>
    <s v="be+nl/Daily Banking Digital First NL/Deceased &amp; Seizures/FooFighters"/>
    <s v="NO"/>
    <s v="YES"/>
    <x v="4"/>
    <x v="0"/>
    <m/>
    <m/>
    <s v="eBeslagen_[P]"/>
    <s v="No"/>
    <n v="0"/>
    <s v="Guido Smit"/>
    <s v="Hans Overeem"/>
    <s v="Hans Overeem"/>
    <s v="GJ Reinders"/>
    <d v="1899-12-30T00:00:00"/>
    <n v="0"/>
    <n v="0"/>
    <s v="Installed"/>
    <s v="Operational"/>
    <s v="Production"/>
    <s v="be+nl/Daily Banking Digital First NL/Deceased &amp; Seizures/FooFighters"/>
    <x v="4"/>
    <s v="NO"/>
    <s v="YES"/>
    <m/>
    <m/>
    <m/>
    <m/>
    <m/>
    <m/>
    <m/>
    <m/>
    <m/>
    <m/>
    <m/>
    <m/>
    <m/>
    <m/>
    <m/>
    <m/>
    <m/>
    <m/>
    <m/>
    <m/>
    <x v="0"/>
  </r>
  <r>
    <s v="EBI_ANA"/>
    <x v="2"/>
    <s v="Yes"/>
    <s v="Emile Scheilen"/>
    <s v="Michel Tetteroo"/>
    <s v="Michel Tetteroo"/>
    <s v="No official DS, PO: Sophie Demey"/>
    <s v="Data derived by other data users"/>
    <s v="Exchanged across domains"/>
    <s v="Partly SoR: By performing analytical research no new data is created, but data is combined, that can be seen as SoR data. For example creating data that can be used for a model._x000a_Exchanged across domains, because data of our systems like customer behavior is used across the organization. derived by data uses best option of the list, better: combined data."/>
    <s v="Installed"/>
    <s v="Operational"/>
    <s v="Production"/>
    <s v="be+nl/Digital &amp; Customer Interaction/CI&amp;A BE/The Thunderbirds"/>
    <s v="YES"/>
    <s v="YES"/>
    <x v="8"/>
    <x v="0"/>
    <m/>
    <m/>
    <s v="EBI_ANA"/>
    <s v="Yes"/>
    <s v="Yes"/>
    <s v="Emile Scheilen"/>
    <s v="Michel Tetteroo"/>
    <s v="Michel Tetteroo"/>
    <s v="No official DS, PO: Sophie Demey"/>
    <s v="Data derived by other data users"/>
    <s v="Exchanged across domains"/>
    <s v="Partly SoR: By performing analytical research no new data is created, but data is combined, that can be seen as SoR data. For example creating data that can be used for a model._x000a_Exchanged across domains, because data of our systems like customer behavior is used across the organization. derived by data uses best option of the list, better: combined data."/>
    <s v="Installed"/>
    <s v="Operational"/>
    <s v="Production"/>
    <s v="be+nl/Digital &amp; Customer Interaction/CI&amp;A BE/The Thunderbirds"/>
    <x v="8"/>
    <s v="YES"/>
    <s v="YES"/>
    <m/>
    <m/>
    <m/>
    <s v="Yes"/>
    <s v="No"/>
    <s v="Yes"/>
    <s v="Yes"/>
    <s v="Yes"/>
    <m/>
    <m/>
    <s v="NA"/>
    <m/>
    <s v="Yes"/>
    <m/>
    <s v="Is fed via DM_CAN and other datamarts"/>
    <s v="Y"/>
    <m/>
    <s v="NA"/>
    <m/>
    <m/>
    <x v="2"/>
  </r>
  <r>
    <s v="EC4S_[P]"/>
    <x v="0"/>
    <s v="No"/>
    <s v="Klaas Jan Wieringa"/>
    <s v="Nick van Boven"/>
    <m/>
    <m/>
    <m/>
    <m/>
    <s v="asset doesn't contain or process data, external application"/>
    <s v="Installed"/>
    <s v="Operational"/>
    <s v="Production"/>
    <s v="be+nl/Investments/Operational Journeys &amp; Ordering/EP Transaction Management"/>
    <s v="NO"/>
    <s v="YES"/>
    <x v="15"/>
    <x v="0"/>
    <m/>
    <m/>
    <s v="EC4S_[P]"/>
    <s v="No"/>
    <s v="No"/>
    <s v="Klaas Jan Wieringa"/>
    <s v="Nick van Boven"/>
    <n v="0"/>
    <d v="1899-12-30T00:00:00"/>
    <d v="1899-12-30T00:00:00"/>
    <n v="0"/>
    <s v="asset doesn't contain or process data, external application"/>
    <s v="Installed"/>
    <s v="Operational"/>
    <s v="Production"/>
    <s v="be+nl/Investments/Operational Journeys &amp; Ordering/EP Transaction Management"/>
    <x v="15"/>
    <s v="NO"/>
    <s v="YES"/>
    <m/>
    <m/>
    <m/>
    <m/>
    <m/>
    <m/>
    <m/>
    <m/>
    <m/>
    <m/>
    <m/>
    <m/>
    <m/>
    <m/>
    <m/>
    <m/>
    <m/>
    <m/>
    <m/>
    <m/>
    <x v="0"/>
  </r>
  <r>
    <s v="EECI"/>
    <x v="0"/>
    <s v="No"/>
    <s v="Emile Scheilen"/>
    <s v="Michel Tetteroo"/>
    <s v="Michel Tetteroo"/>
    <s v="NA"/>
    <m/>
    <m/>
    <s v="Decom 2022"/>
    <s v="Installed"/>
    <s v="Operational"/>
    <s v="Production"/>
    <s v="be+nl/Digital &amp; Customer Interaction/CI&amp;A NL/Optimus Squad"/>
    <s v="NO"/>
    <s v="YES"/>
    <x v="13"/>
    <x v="0"/>
    <m/>
    <m/>
    <s v="EECI"/>
    <s v="No"/>
    <s v="No"/>
    <s v="Emile Scheilen"/>
    <s v="Michel Tetteroo"/>
    <s v="Michel Tetteroo"/>
    <s v="NA"/>
    <d v="1899-12-30T00:00:00"/>
    <n v="0"/>
    <s v="Decom 2022"/>
    <s v="Installed"/>
    <s v="Operational"/>
    <s v="Production"/>
    <s v="be+nl/Digital &amp; Customer Interaction/CI&amp;A NL/Optimus Squad"/>
    <x v="13"/>
    <s v="NO"/>
    <s v="YES"/>
    <m/>
    <m/>
    <m/>
    <m/>
    <m/>
    <m/>
    <m/>
    <m/>
    <m/>
    <m/>
    <m/>
    <m/>
    <m/>
    <m/>
    <m/>
    <m/>
    <m/>
    <m/>
    <m/>
    <m/>
    <x v="0"/>
  </r>
  <r>
    <s v="EKIP [P]"/>
    <x v="2"/>
    <s v="No"/>
    <s v="Ramon Riedijk"/>
    <s v="Vincent van den Houten"/>
    <s v="Ihsan çakir"/>
    <s v="Michiel van Hes"/>
    <s v="Agreement data"/>
    <s v="Kept in own tribe"/>
    <s v="mainly agreement data but also party data"/>
    <s v="Installed"/>
    <s v="Operational"/>
    <s v="Production"/>
    <s v="be+nl/Lease/Contract Administration"/>
    <s v="NO"/>
    <s v="YES"/>
    <x v="36"/>
    <x v="0"/>
    <m/>
    <m/>
    <s v="EKIP [P]"/>
    <s v="Yes"/>
    <s v="No"/>
    <s v="Ramon Riedijk"/>
    <s v="Vincent van den Houten"/>
    <s v="Ihsan çakir"/>
    <s v="Michiel van Hes"/>
    <s v="Agreement data"/>
    <s v="Kept in own tribe"/>
    <s v="mainly agreement data but also party data"/>
    <s v="Installed"/>
    <s v="Operational"/>
    <s v="Production"/>
    <s v="be+nl/Lease/Contract Administration"/>
    <x v="36"/>
    <s v="NO"/>
    <s v="YES"/>
    <m/>
    <m/>
    <m/>
    <m/>
    <m/>
    <m/>
    <m/>
    <m/>
    <m/>
    <m/>
    <m/>
    <m/>
    <m/>
    <m/>
    <m/>
    <m/>
    <m/>
    <m/>
    <m/>
    <m/>
    <x v="0"/>
  </r>
  <r>
    <s v="E-Lease [P]"/>
    <x v="0"/>
    <s v="No"/>
    <s v="Ramon Riedijk"/>
    <s v="Vincent van den Houten"/>
    <s v="Ihsan çakir"/>
    <s v="Michiel van Hes"/>
    <s v="Agreement data"/>
    <s v="Kept in own tribe"/>
    <m/>
    <s v="Installed"/>
    <s v="Operational"/>
    <s v="Production"/>
    <s v="be+nl/Lease/Contract Administration"/>
    <s v="NO"/>
    <s v="YES"/>
    <x v="36"/>
    <x v="0"/>
    <m/>
    <m/>
    <s v="E-Lease [P]"/>
    <s v="No"/>
    <s v="No"/>
    <s v="Ramon Riedijk"/>
    <s v="Vincent van den Houten"/>
    <s v="Ihsan çakir"/>
    <s v="Michiel van Hes"/>
    <s v="Agreement data"/>
    <s v="Kept in own tribe"/>
    <n v="0"/>
    <s v="Installed"/>
    <s v="Operational"/>
    <s v="Production"/>
    <s v="be+nl/Lease/Contract Administration"/>
    <x v="36"/>
    <s v="NO"/>
    <s v="YES"/>
    <m/>
    <m/>
    <m/>
    <m/>
    <m/>
    <m/>
    <m/>
    <m/>
    <m/>
    <m/>
    <m/>
    <m/>
    <m/>
    <m/>
    <m/>
    <m/>
    <m/>
    <m/>
    <m/>
    <m/>
    <x v="0"/>
  </r>
  <r>
    <s v="eMandates_Routing_Service"/>
    <x v="1"/>
    <m/>
    <m/>
    <m/>
    <m/>
    <m/>
    <m/>
    <m/>
    <m/>
    <m/>
    <m/>
    <m/>
    <m/>
    <s v="YES"/>
    <s v="NO"/>
    <x v="9"/>
    <x v="0"/>
    <m/>
    <m/>
    <s v="eMandates_Routing_Service"/>
    <m/>
    <m/>
    <m/>
    <m/>
    <m/>
    <m/>
    <m/>
    <m/>
    <m/>
    <m/>
    <m/>
    <m/>
    <m/>
    <x v="9"/>
    <s v="YES"/>
    <s v="NO"/>
    <m/>
    <m/>
    <m/>
    <s v="TBC"/>
    <s v="TBC"/>
    <s v="Yes"/>
    <s v="Yes"/>
    <s v="Yes"/>
    <s v="TBC"/>
    <d v="2023-01-01T00:00:00"/>
    <d v="2023-05-31T00:00:00"/>
    <s v="TBC"/>
    <s v="Yes"/>
    <m/>
    <m/>
    <s v="TBC"/>
    <m/>
    <n v="2023"/>
    <s v="Q2"/>
    <s v="Y"/>
    <x v="1"/>
  </r>
  <r>
    <s v="eMandates_Routing_Service (external)"/>
    <x v="0"/>
    <s v="No"/>
    <s v="Rik-Jan van Bree"/>
    <s v="Adriënne Kapiteijn"/>
    <s v="Narjiss Aydoun"/>
    <s v="Adriënne Kapiteijn"/>
    <m/>
    <m/>
    <m/>
    <s v="Installed"/>
    <s v="Operational"/>
    <s v="Production"/>
    <s v="be+nl/Payments NL/Products/iDeal platform"/>
    <s v="NO"/>
    <s v="YES"/>
    <x v="3"/>
    <x v="0"/>
    <m/>
    <m/>
    <s v="eMandates_Routing_Service (external)"/>
    <s v="No"/>
    <s v="No"/>
    <s v="Rik-Jan van Bree"/>
    <s v="Adriënne Kapiteijn"/>
    <s v="Narjiss Aydoun"/>
    <s v="Adriënne Kapiteijn"/>
    <d v="1899-12-30T00:00:00"/>
    <n v="0"/>
    <n v="0"/>
    <s v="Installed"/>
    <s v="Operational"/>
    <s v="Production"/>
    <s v="be+nl/Payments NL/Products/iDeal platform"/>
    <x v="3"/>
    <s v="NO"/>
    <s v="YES"/>
    <m/>
    <m/>
    <m/>
    <m/>
    <m/>
    <m/>
    <m/>
    <m/>
    <m/>
    <m/>
    <m/>
    <m/>
    <m/>
    <m/>
    <m/>
    <m/>
    <m/>
    <m/>
    <m/>
    <m/>
    <x v="0"/>
  </r>
  <r>
    <s v="emission control"/>
    <x v="1"/>
    <m/>
    <m/>
    <m/>
    <m/>
    <m/>
    <m/>
    <m/>
    <m/>
    <m/>
    <m/>
    <m/>
    <m/>
    <s v="YES"/>
    <s v="NO"/>
    <x v="6"/>
    <x v="0"/>
    <m/>
    <m/>
    <s v="emission control"/>
    <m/>
    <m/>
    <m/>
    <m/>
    <m/>
    <m/>
    <m/>
    <m/>
    <m/>
    <m/>
    <m/>
    <m/>
    <m/>
    <x v="6"/>
    <s v="YES"/>
    <s v="NO"/>
    <m/>
    <m/>
    <m/>
    <s v="TBC"/>
    <s v="TBC"/>
    <s v="Yes"/>
    <s v="Yes"/>
    <s v="Yes"/>
    <s v="TBC"/>
    <d v="2023-01-01T00:00:00"/>
    <d v="2023-03-31T00:00:00"/>
    <s v="TBC"/>
    <s v="Yes"/>
    <m/>
    <s v="is Front End voor Cassandra database"/>
    <s v="TBC"/>
    <m/>
    <n v="2023"/>
    <s v="Q1"/>
    <s v="Y"/>
    <x v="1"/>
  </r>
  <r>
    <s v="EMS_BPAD"/>
    <x v="0"/>
    <s v="No"/>
    <s v="Jan Reuterink"/>
    <s v="Sven Schenkel"/>
    <m/>
    <m/>
    <m/>
    <m/>
    <m/>
    <s v="Installed"/>
    <s v="Operational"/>
    <s v="Production"/>
    <s v="be+nl/Digital Business Banking/CD-NL/DRIMS"/>
    <s v="YES"/>
    <s v="YES"/>
    <x v="7"/>
    <x v="0"/>
    <m/>
    <m/>
    <s v="EMS_BPAD"/>
    <s v="No"/>
    <s v="No"/>
    <s v="Jan Reuterink"/>
    <s v="Sven Schenkel"/>
    <n v="0"/>
    <d v="1899-12-30T00:00:00"/>
    <d v="1899-12-30T00:00:00"/>
    <n v="0"/>
    <n v="0"/>
    <s v="Installed"/>
    <s v="Operational"/>
    <s v="Production"/>
    <s v="be+nl/Digital Business Banking/CD-NL/DRIMS"/>
    <x v="7"/>
    <s v="YES"/>
    <s v="YES"/>
    <m/>
    <m/>
    <m/>
    <s v="TBC"/>
    <s v="TBC"/>
    <s v="No"/>
    <s v="NA"/>
    <s v="NA"/>
    <s v="TBC"/>
    <s v="TBC"/>
    <s v="TBC"/>
    <s v="TBC"/>
    <s v="No"/>
    <m/>
    <m/>
    <s v="N"/>
    <m/>
    <s v="TBC"/>
    <m/>
    <m/>
    <x v="2"/>
  </r>
  <r>
    <s v="EMS_PMDM"/>
    <x v="0"/>
    <s v="No"/>
    <s v="Jan Reuterink"/>
    <s v="Sven Schenkel"/>
    <m/>
    <m/>
    <m/>
    <m/>
    <m/>
    <s v="Installed"/>
    <s v="Operational"/>
    <s v="Production"/>
    <s v="be+nl/Digital Business Banking/CD-NL/DRIMS"/>
    <s v="YES"/>
    <s v="YES"/>
    <x v="7"/>
    <x v="0"/>
    <m/>
    <m/>
    <s v="EMS_PMDM"/>
    <s v="No"/>
    <s v="No"/>
    <s v="Jan Reuterink"/>
    <s v="Sven Schenkel"/>
    <n v="0"/>
    <d v="1899-12-30T00:00:00"/>
    <d v="1899-12-30T00:00:00"/>
    <n v="0"/>
    <n v="0"/>
    <s v="Installed"/>
    <s v="Operational"/>
    <s v="Production"/>
    <s v="be+nl/Digital Business Banking/CD-NL/DRIMS"/>
    <x v="7"/>
    <s v="YES"/>
    <s v="YES"/>
    <m/>
    <m/>
    <m/>
    <s v="TBC"/>
    <s v="TBC"/>
    <s v="No"/>
    <s v="NA"/>
    <s v="NA"/>
    <s v="TBC"/>
    <s v="TBC"/>
    <s v="TBC"/>
    <s v="TBC"/>
    <s v="No"/>
    <m/>
    <m/>
    <s v="N"/>
    <m/>
    <s v="TBC"/>
    <m/>
    <m/>
    <x v="2"/>
  </r>
  <r>
    <s v="Energie Monitoring System (EMS)"/>
    <x v="2"/>
    <s v="No"/>
    <s v="Ben Jansen"/>
    <s v="Rene Bijlenga"/>
    <s v="Rene Bijlenga"/>
    <s v="Ben jansen"/>
    <s v="Operational System Process Organisational data"/>
    <s v="Kept in own tribe"/>
    <m/>
    <s v="Installed"/>
    <s v="Operational"/>
    <s v="Production"/>
    <s v="be+nl/Facilitymgt NL/CREFS NL Business IT"/>
    <s v="YES"/>
    <s v="YES"/>
    <x v="1"/>
    <x v="0"/>
    <m/>
    <m/>
    <s v="Energie Monitoring System (EMS)"/>
    <s v="Yes"/>
    <s v="No"/>
    <s v="Ben Jansen"/>
    <s v="Rene Bijlenga"/>
    <s v="Rene Bijlenga"/>
    <s v="Ben jansen"/>
    <s v="Operational System Process Organisational data"/>
    <s v="Kept in own tribe"/>
    <n v="0"/>
    <s v="Installed"/>
    <s v="Operational"/>
    <s v="Production"/>
    <s v="be+nl/Facilitymgt NL/CREFS NL Business IT"/>
    <x v="1"/>
    <s v="YES"/>
    <s v="YES"/>
    <m/>
    <m/>
    <m/>
    <s v="TBC"/>
    <s v="TBC"/>
    <s v="No"/>
    <s v="TBC"/>
    <s v="NA"/>
    <s v="TBC"/>
    <s v="NA"/>
    <s v="NA"/>
    <s v="TBC"/>
    <s v="No"/>
    <m/>
    <m/>
    <s v="Y"/>
    <m/>
    <s v="NA"/>
    <m/>
    <m/>
    <x v="2"/>
  </r>
  <r>
    <s v="EnrollmentAPI"/>
    <x v="0"/>
    <m/>
    <s v="Marcin Krzysztof Pakulnicki"/>
    <s v="Tommy van de Zande"/>
    <m/>
    <m/>
    <m/>
    <m/>
    <m/>
    <s v="Installed"/>
    <s v="Operational"/>
    <s v="Production"/>
    <s v="be+nl/Omnichannel/Mobiel Bankieren"/>
    <s v="YES"/>
    <s v="YES"/>
    <x v="8"/>
    <x v="0"/>
    <m/>
    <m/>
    <s v="EnrollmentAPI"/>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EPOS"/>
    <x v="2"/>
    <s v="No"/>
    <s v="Martijn Boshuisen"/>
    <s v="Chris Boosman"/>
    <s v="Gertjan Reinders"/>
    <s v="Gertjan Reinders"/>
    <s v="Product data"/>
    <m/>
    <s v="Updated:_x000a_Asset Owner from Josca van de Rijt - van Roy to Chris Boosman._x000a_DO and DS is Gertjan Reinders_x000a_Type of Data: Product and Pricing."/>
    <s v="Installed"/>
    <s v="Operational"/>
    <s v="Production"/>
    <s v="be+nl/CoE Pricing &amp; Value Creation/Akropolis"/>
    <s v="YES"/>
    <s v="YES"/>
    <x v="6"/>
    <x v="0"/>
    <m/>
    <m/>
    <s v="EPOS"/>
    <s v="Yes"/>
    <s v="No"/>
    <s v="Martijn Boshuisen"/>
    <s v="Chris Boosman"/>
    <s v="Gertjan Reinders"/>
    <s v="Gertjan Reinders"/>
    <s v="Product data"/>
    <n v="0"/>
    <s v="Updated:_x000a_Asset Owner from Josca van de Rijt - van Roy to Chris Boosman._x000a_DO and DS is Gertjan Reinders_x000a_Type of Data: Product and Pricing."/>
    <s v="Installed"/>
    <s v="Operational"/>
    <s v="Production"/>
    <s v="be+nl/CoE Pricing &amp; Value Creation/Akropolis"/>
    <x v="6"/>
    <s v="YES"/>
    <s v="YES"/>
    <m/>
    <m/>
    <m/>
    <s v="Yes"/>
    <s v="Yes"/>
    <s v="Yes"/>
    <s v="TBC"/>
    <s v="TBC"/>
    <s v="TBC"/>
    <d v="2024-04-01T00:00:00"/>
    <d v="2027-12-31T00:00:00"/>
    <s v="TBC"/>
    <s v="No"/>
    <m/>
    <s v="pricing department seized to exist, that’s why the asset was transferred to Daily Banking. GRP connection of EPOS scheduled in 2027. Approved by Data Council 28/11/2022. "/>
    <s v="Y"/>
    <m/>
    <n v="2027"/>
    <m/>
    <m/>
    <x v="2"/>
  </r>
  <r>
    <s v="Equens overstapservice API"/>
    <x v="1"/>
    <m/>
    <m/>
    <m/>
    <m/>
    <m/>
    <m/>
    <m/>
    <m/>
    <m/>
    <m/>
    <m/>
    <m/>
    <s v="YES"/>
    <s v="NO"/>
    <x v="6"/>
    <x v="0"/>
    <m/>
    <m/>
    <s v="Equens overstapservice API"/>
    <m/>
    <m/>
    <m/>
    <m/>
    <m/>
    <m/>
    <m/>
    <m/>
    <m/>
    <m/>
    <m/>
    <m/>
    <m/>
    <x v="6"/>
    <s v="YES"/>
    <s v="NO"/>
    <m/>
    <m/>
    <m/>
    <s v="TBC"/>
    <s v="TBC"/>
    <s v="Yes"/>
    <s v="Yes"/>
    <s v="Yes"/>
    <s v="TBC"/>
    <s v="TBC"/>
    <s v="NA"/>
    <s v="TBC"/>
    <s v="Yes"/>
    <m/>
    <s v="Pass through No Data Stored"/>
    <s v="TBC"/>
    <m/>
    <s v="NA"/>
    <m/>
    <m/>
    <x v="1"/>
  </r>
  <r>
    <s v="ERIS_[P]"/>
    <x v="0"/>
    <s v="No"/>
    <s v="Paul Schaper"/>
    <s v="Herman Ouwerkerk"/>
    <s v="n.a."/>
    <s v="n.a."/>
    <m/>
    <m/>
    <m/>
    <s v="Installed"/>
    <s v="Operational"/>
    <s v="Production"/>
    <s v="be+nl/Collections NL/Janus"/>
    <s v="YES"/>
    <s v="YES"/>
    <x v="37"/>
    <x v="0"/>
    <m/>
    <m/>
    <s v="ERIS_[P]"/>
    <s v="No"/>
    <s v="No"/>
    <s v="Paul Schaper"/>
    <s v="Herman Ouwerkerk"/>
    <s v="n.a."/>
    <s v="n.a."/>
    <d v="1899-12-30T00:00:00"/>
    <n v="0"/>
    <n v="0"/>
    <s v="Installed"/>
    <s v="Operational"/>
    <s v="Production"/>
    <s v="be+nl/Collections NL/Janus"/>
    <x v="37"/>
    <s v="YES"/>
    <s v="YES"/>
    <m/>
    <m/>
    <m/>
    <s v="TBC"/>
    <s v="TBC"/>
    <s v="No"/>
    <s v="TBC"/>
    <s v="No"/>
    <s v="TBC"/>
    <s v="TBC"/>
    <s v="TBC"/>
    <s v="TBC"/>
    <s v="No"/>
    <m/>
    <m/>
    <s v="N"/>
    <m/>
    <s v="TBC"/>
    <m/>
    <m/>
    <x v="2"/>
  </r>
  <r>
    <s v="EuHReka_APP"/>
    <x v="1"/>
    <m/>
    <m/>
    <m/>
    <m/>
    <m/>
    <m/>
    <m/>
    <m/>
    <m/>
    <m/>
    <m/>
    <m/>
    <s v="YES"/>
    <s v="NO"/>
    <x v="28"/>
    <x v="0"/>
    <m/>
    <m/>
    <s v="EuHReka_APP"/>
    <m/>
    <m/>
    <m/>
    <m/>
    <m/>
    <m/>
    <m/>
    <m/>
    <m/>
    <m/>
    <m/>
    <m/>
    <m/>
    <x v="28"/>
    <s v="YES"/>
    <s v="NO"/>
    <m/>
    <m/>
    <m/>
    <s v="TBC"/>
    <s v="TBC"/>
    <s v="Yes"/>
    <s v="TBC"/>
    <s v="No"/>
    <s v="Tranche 1"/>
    <d v="2023-01-01T00:00:00"/>
    <d v="2023-12-31T00:00:00"/>
    <s v="TBC"/>
    <s v="Yes"/>
    <m/>
    <m/>
    <s v="TBC"/>
    <m/>
    <n v="2023"/>
    <s v="Q4"/>
    <m/>
    <x v="1"/>
  </r>
  <r>
    <s v="Europort Plus"/>
    <x v="2"/>
    <s v="Yes"/>
    <s v="Klaas Jan Wieringa"/>
    <s v="Nick van Boven"/>
    <s v="Nick van Boven"/>
    <s v="Peter van den Berg"/>
    <s v="Transaction data"/>
    <s v="Exchanged across domains"/>
    <s v="also agreement data"/>
    <s v="Installed"/>
    <s v="Operational"/>
    <s v="Production"/>
    <s v="be+nl/Investments/Securities"/>
    <s v="NO"/>
    <s v="YES"/>
    <x v="15"/>
    <x v="0"/>
    <m/>
    <m/>
    <s v="Europort Plus"/>
    <s v="Yes"/>
    <s v="Yes"/>
    <s v="Klaas Jan Wieringa"/>
    <s v="Nick van Boven"/>
    <s v="Nick van Boven"/>
    <s v="Peter van den Berg"/>
    <s v="Transaction data"/>
    <s v="Exchanged across domains"/>
    <s v="also agreement data"/>
    <s v="Installed"/>
    <s v="Operational"/>
    <s v="Production"/>
    <s v="be+nl/Investments/Securities"/>
    <x v="15"/>
    <s v="NO"/>
    <s v="YES"/>
    <m/>
    <m/>
    <m/>
    <m/>
    <m/>
    <m/>
    <m/>
    <m/>
    <m/>
    <m/>
    <m/>
    <m/>
    <m/>
    <m/>
    <m/>
    <m/>
    <m/>
    <m/>
    <m/>
    <m/>
    <x v="0"/>
  </r>
  <r>
    <s v="Europort_Plus_[P]"/>
    <x v="1"/>
    <m/>
    <m/>
    <m/>
    <m/>
    <m/>
    <m/>
    <m/>
    <m/>
    <m/>
    <m/>
    <m/>
    <m/>
    <s v="YES"/>
    <s v="NO"/>
    <x v="15"/>
    <x v="0"/>
    <m/>
    <m/>
    <s v="Europort_Plus_[P]"/>
    <m/>
    <m/>
    <m/>
    <m/>
    <m/>
    <m/>
    <m/>
    <m/>
    <m/>
    <m/>
    <m/>
    <m/>
    <m/>
    <x v="15"/>
    <s v="YES"/>
    <s v="NO"/>
    <m/>
    <m/>
    <m/>
    <s v="Yes"/>
    <s v="No"/>
    <s v="Yes"/>
    <s v="Yes"/>
    <s v="Yes"/>
    <s v="Tranche 3"/>
    <d v="2023-01-01T00:00:00"/>
    <d v="2023-03-31T00:00:00"/>
    <s v="Local  "/>
    <s v="Yes"/>
    <m/>
    <m/>
    <s v="TBC"/>
    <m/>
    <n v="2023"/>
    <s v="Q1"/>
    <s v="Y"/>
    <x v="1"/>
  </r>
  <r>
    <s v="EvaluationBridge"/>
    <x v="2"/>
    <s v="No"/>
    <s v="Khadija Khottoul"/>
    <s v="Jacques Schram"/>
    <s v="Folkert van der Ploeg"/>
    <s v="Martijn Aikema"/>
    <s v="Reference data"/>
    <s v="Kept in own tribe"/>
    <m/>
    <s v="Installed"/>
    <s v="Operational"/>
    <s v="Production"/>
    <s v="be+nl/Mortgages NL/Origination/Porthos"/>
    <s v="YES"/>
    <s v="YES"/>
    <x v="38"/>
    <x v="0"/>
    <m/>
    <m/>
    <s v="EvaluationBridge"/>
    <s v="Yes"/>
    <s v="No"/>
    <s v="Khadija Khottoul"/>
    <s v="Jacques Schram"/>
    <s v="Folkert van der Ploeg"/>
    <s v="Martijn Aikema"/>
    <s v="Reference data"/>
    <s v="Kept in own tribe"/>
    <n v="0"/>
    <s v="Installed"/>
    <s v="Operational"/>
    <s v="Production"/>
    <s v="be+nl/Mortgages NL/Origination/Porthos"/>
    <x v="38"/>
    <s v="YES"/>
    <s v="YES"/>
    <m/>
    <m/>
    <m/>
    <s v="TBC"/>
    <s v="No"/>
    <s v="No"/>
    <s v="NA"/>
    <s v="NA"/>
    <s v="TBC"/>
    <s v="NA"/>
    <s v="NA"/>
    <s v="TBC"/>
    <s v="No"/>
    <m/>
    <m/>
    <s v="Y"/>
    <m/>
    <s v="NA"/>
    <m/>
    <m/>
    <x v="2"/>
  </r>
  <r>
    <s v="EX_Ante"/>
    <x v="0"/>
    <s v="No"/>
    <s v="Petra Danisevska"/>
    <s v="Annemieke Tromp"/>
    <s v="Annemieke Tromp"/>
    <s v="No formal Data Steward appointed yet after Mo Abarkan left the Tribe"/>
    <s v="Data derived by Risk"/>
    <s v="Exchanged across domains"/>
    <m/>
    <s v="Installed"/>
    <s v="Operational"/>
    <s v="Production"/>
    <s v="be+nl/CRO NL/MRM/Office Tooling"/>
    <s v="NO"/>
    <s v="YES"/>
    <x v="19"/>
    <x v="0"/>
    <m/>
    <m/>
    <s v="EX_Ante"/>
    <s v="No"/>
    <s v="No"/>
    <s v="Petra Danisevska"/>
    <s v="Annemieke Tromp"/>
    <s v="Annemieke Tromp"/>
    <s v="No formal Data Steward appointed yet after Mo Abarkan left the Tribe"/>
    <s v="Data derived by Risk"/>
    <s v="Exchanged across domains"/>
    <n v="0"/>
    <s v="Installed"/>
    <s v="Operational"/>
    <s v="Production"/>
    <s v="be+nl/CRO NL/MRM/Office Tooling"/>
    <x v="19"/>
    <s v="NO"/>
    <s v="YES"/>
    <m/>
    <m/>
    <m/>
    <m/>
    <m/>
    <m/>
    <m/>
    <m/>
    <m/>
    <m/>
    <m/>
    <m/>
    <m/>
    <m/>
    <m/>
    <m/>
    <m/>
    <m/>
    <m/>
    <m/>
    <x v="0"/>
  </r>
  <r>
    <s v="Exact [P]"/>
    <x v="0"/>
    <s v="No"/>
    <s v="Ramon Riedijk"/>
    <s v="Vincent van den Houten"/>
    <s v="Ihsan çakir"/>
    <s v="Peter Pollet"/>
    <s v="Data derived by Finance"/>
    <s v="Kept in own tribe"/>
    <m/>
    <s v="Installed"/>
    <s v="Operational"/>
    <s v="Production"/>
    <s v="be+nl/Lease/Lease Data &amp; Reporting"/>
    <s v="NO"/>
    <s v="YES"/>
    <x v="36"/>
    <x v="0"/>
    <m/>
    <m/>
    <s v="Exact [P]"/>
    <s v="No"/>
    <s v="No"/>
    <s v="Ramon Riedijk"/>
    <s v="Vincent van den Houten"/>
    <s v="Ihsan çakir"/>
    <s v="Peter Pollet"/>
    <s v="Data derived by Finance"/>
    <s v="Kept in own tribe"/>
    <n v="0"/>
    <s v="Installed"/>
    <s v="Operational"/>
    <s v="Production"/>
    <s v="be+nl/Lease/Lease Data &amp; Reporting"/>
    <x v="36"/>
    <s v="NO"/>
    <s v="YES"/>
    <m/>
    <m/>
    <m/>
    <m/>
    <m/>
    <m/>
    <m/>
    <m/>
    <m/>
    <m/>
    <m/>
    <m/>
    <m/>
    <m/>
    <m/>
    <m/>
    <m/>
    <m/>
    <m/>
    <m/>
    <x v="0"/>
  </r>
  <r>
    <s v="Exact Financials Enterprise [P]"/>
    <x v="0"/>
    <s v="No"/>
    <s v="Ramon Riedijk"/>
    <s v="Ronald de Vries"/>
    <s v="Natasja Lek"/>
    <s v="Natasja Lek"/>
    <s v="Data derived by Finance"/>
    <s v="Kept in own tribe"/>
    <m/>
    <s v="Installed"/>
    <s v="Operational"/>
    <s v="Production"/>
    <s v="be+nl/ComFin/Factoring Kernel"/>
    <s v="NO"/>
    <s v="YES"/>
    <x v="22"/>
    <x v="0"/>
    <m/>
    <m/>
    <s v="Exact Financials Enterprise [P]"/>
    <s v="No"/>
    <s v="No"/>
    <s v="Ramon Riedijk"/>
    <s v="Ronald de Vries"/>
    <s v="Natasja Lek"/>
    <s v="Natasja Lek"/>
    <s v="Data derived by Finance"/>
    <s v="Kept in own tribe"/>
    <n v="0"/>
    <s v="Installed"/>
    <s v="Operational"/>
    <s v="Production"/>
    <s v="be+nl/ComFin/Factoring Kernel"/>
    <x v="22"/>
    <s v="NO"/>
    <s v="YES"/>
    <m/>
    <m/>
    <m/>
    <m/>
    <m/>
    <m/>
    <m/>
    <m/>
    <m/>
    <m/>
    <m/>
    <m/>
    <m/>
    <m/>
    <m/>
    <m/>
    <m/>
    <m/>
    <m/>
    <m/>
    <x v="0"/>
  </r>
  <r>
    <s v="ExperimentAPI"/>
    <x v="0"/>
    <m/>
    <s v="Steven Frieswijk"/>
    <s v="Liesbeth Berns"/>
    <m/>
    <m/>
    <m/>
    <m/>
    <m/>
    <s v="Installed"/>
    <s v="Operational"/>
    <s v="Production"/>
    <s v="be+nl/Digital &amp; Customer Interaction/DiPr SSE/Team One"/>
    <s v="YES"/>
    <s v="YES"/>
    <x v="8"/>
    <x v="0"/>
    <m/>
    <m/>
    <s v="ExperimentAPI"/>
    <s v="No"/>
    <n v="0"/>
    <s v="Steven Frieswijk"/>
    <s v="Liesbeth Berns"/>
    <n v="0"/>
    <d v="1899-12-30T00:00:00"/>
    <d v="1899-12-30T00:00:00"/>
    <n v="0"/>
    <n v="0"/>
    <s v="Installed"/>
    <s v="Operational"/>
    <s v="Production"/>
    <s v="be+nl/Digital &amp; Customer Interaction/DiPr SSE/Team One"/>
    <x v="8"/>
    <s v="YES"/>
    <s v="YES"/>
    <m/>
    <m/>
    <m/>
    <s v="Yes"/>
    <s v="No"/>
    <s v="Yes"/>
    <s v="Yes"/>
    <s v="Yes"/>
    <m/>
    <m/>
    <s v="NA"/>
    <m/>
    <s v="Yes"/>
    <m/>
    <m/>
    <s v="N"/>
    <m/>
    <s v="NA"/>
    <m/>
    <m/>
    <x v="2"/>
  </r>
  <r>
    <s v="ExpirationTool"/>
    <x v="0"/>
    <s v="No"/>
    <s v="Pieter van Valenberg"/>
    <s v="Nick van Boven"/>
    <m/>
    <m/>
    <s v="Product data"/>
    <s v="Kept in own tribe"/>
    <m/>
    <s v="Installed"/>
    <s v="Operational"/>
    <s v="Production"/>
    <s v="be+nl/Investments/Operational Journeys &amp; Ordering/EP Transaction Management"/>
    <s v="NO"/>
    <s v="YES"/>
    <x v="15"/>
    <x v="0"/>
    <m/>
    <m/>
    <s v="ExpirationTool"/>
    <s v="No"/>
    <s v="No"/>
    <s v="Pieter van Valenberg"/>
    <s v="Nick van Boven"/>
    <n v="0"/>
    <d v="1899-12-30T00:00:00"/>
    <s v="Product data"/>
    <s v="Kept in own tribe"/>
    <n v="0"/>
    <s v="Installed"/>
    <s v="Operational"/>
    <s v="Production"/>
    <s v="be+nl/Investments/Operational Journeys &amp; Ordering/EP Transaction Management"/>
    <x v="15"/>
    <s v="NO"/>
    <s v="YES"/>
    <m/>
    <m/>
    <m/>
    <m/>
    <m/>
    <m/>
    <m/>
    <m/>
    <m/>
    <m/>
    <m/>
    <m/>
    <m/>
    <m/>
    <m/>
    <m/>
    <m/>
    <m/>
    <m/>
    <m/>
    <x v="0"/>
  </r>
  <r>
    <s v="External_Application_CreditCards-SIA"/>
    <x v="2"/>
    <s v="Yes"/>
    <s v="Akram Musa"/>
    <s v="Jacco Kort"/>
    <s v="Narjiss Aydoun"/>
    <s v="NA"/>
    <s v="Product data"/>
    <s v="Transferred outside ING"/>
    <s v="SIA is the credit card processing partner and system of records. They offer a number of web based applications to manage the credit cards product."/>
    <s v="Installed"/>
    <s v="Operational"/>
    <s v="Production"/>
    <s v="be+nl/Payments NL/Cards/Fulfillment"/>
    <s v="YES"/>
    <s v="YES"/>
    <x v="9"/>
    <x v="0"/>
    <m/>
    <m/>
    <s v="External_Application_CreditCards-SIA"/>
    <s v="Yes"/>
    <s v="Yes"/>
    <s v="Akram Musa"/>
    <s v="Jacco Kort"/>
    <s v="Narjiss Aydoun"/>
    <s v="NA"/>
    <s v="Product data"/>
    <s v="Transferred outside ING"/>
    <s v="SIA is the credit card processing partner and system of records. They offer a number of web based applications to manage the credit cards product."/>
    <s v="Installed"/>
    <s v="Operational"/>
    <s v="Production"/>
    <s v="be+nl/Payments NL/Cards/Fulfillment"/>
    <x v="9"/>
    <s v="YES"/>
    <s v="YES"/>
    <m/>
    <m/>
    <m/>
    <s v="TBC"/>
    <s v="TBC"/>
    <s v="Yes"/>
    <s v="TBC"/>
    <s v="No"/>
    <s v="TBC"/>
    <d v="2023-01-01T00:00:00"/>
    <d v="2023-05-31T00:00:00"/>
    <s v="TBC"/>
    <s v="Yes"/>
    <m/>
    <s v="under investigation - 7 ansd  10 years"/>
    <s v="Y"/>
    <m/>
    <n v="2023"/>
    <s v="Q2"/>
    <s v="Y"/>
    <x v="2"/>
  </r>
  <r>
    <s v="ExternalAgreementsAggregation"/>
    <x v="0"/>
    <m/>
    <s v="Steven Frieswijk"/>
    <s v="Liesbeth Berns"/>
    <m/>
    <m/>
    <m/>
    <m/>
    <m/>
    <s v="Installed"/>
    <s v="Operational"/>
    <s v="Production"/>
    <s v="be+nl/Digital &amp; Customer Interaction/DiPr SSE/Ivy"/>
    <s v="NO"/>
    <s v="YES"/>
    <x v="13"/>
    <x v="0"/>
    <m/>
    <m/>
    <s v="ExternalAgreementsAggregation"/>
    <s v="No"/>
    <n v="0"/>
    <s v="Steven Frieswijk"/>
    <s v="Liesbeth Berns"/>
    <n v="0"/>
    <d v="1899-12-30T00:00:00"/>
    <d v="1899-12-30T00:00:00"/>
    <n v="0"/>
    <n v="0"/>
    <s v="Installed"/>
    <s v="Operational"/>
    <s v="Production"/>
    <s v="be+nl/Digital &amp; Customer Interaction/DiPr SSE/Ivy"/>
    <x v="13"/>
    <s v="NO"/>
    <s v="YES"/>
    <m/>
    <m/>
    <m/>
    <m/>
    <m/>
    <m/>
    <m/>
    <m/>
    <m/>
    <m/>
    <m/>
    <m/>
    <m/>
    <m/>
    <m/>
    <m/>
    <m/>
    <m/>
    <m/>
    <m/>
    <x v="0"/>
  </r>
  <r>
    <s v="F9006CreditCard"/>
    <x v="1"/>
    <m/>
    <s v="Christophe Van Campfort"/>
    <s v="Christophe Van Campfort"/>
    <m/>
    <m/>
    <m/>
    <m/>
    <m/>
    <s v="Installed"/>
    <s v="Operational"/>
    <s v="Production"/>
    <s v="be+nl/Finance NL/Office Tooling"/>
    <s v="NO"/>
    <s v="YES"/>
    <x v="12"/>
    <x v="0"/>
    <m/>
    <m/>
    <s v="F9006CreditCard"/>
    <n v="0"/>
    <n v="0"/>
    <s v="Christophe Van Campfort"/>
    <s v="Christophe Van Campfort"/>
    <n v="0"/>
    <d v="1899-12-30T00:00:00"/>
    <d v="1899-12-30T00:00:00"/>
    <n v="0"/>
    <n v="0"/>
    <s v="Installed"/>
    <s v="Operational"/>
    <s v="Production"/>
    <s v="be+nl/Finance NL/Office Tooling"/>
    <x v="12"/>
    <s v="NO"/>
    <s v="YES"/>
    <m/>
    <m/>
    <m/>
    <m/>
    <m/>
    <m/>
    <m/>
    <m/>
    <m/>
    <m/>
    <m/>
    <m/>
    <m/>
    <m/>
    <m/>
    <m/>
    <m/>
    <m/>
    <m/>
    <m/>
    <x v="0"/>
  </r>
  <r>
    <s v="FA_Recon"/>
    <x v="0"/>
    <s v="No"/>
    <s v="Ameet Singh"/>
    <s v="Annemieke Tromp"/>
    <s v="Annemieke Tromp"/>
    <s v="No formal Data Steward appointed yet after Mo Abarkan left the Tribe"/>
    <s v="Data derived by Risk"/>
    <s v="Exchanged across domains"/>
    <m/>
    <s v="Installed"/>
    <s v="Operational"/>
    <s v="Production"/>
    <s v="be+nl/CRO NL/MRM/Office Tooling"/>
    <s v="NO"/>
    <s v="YES"/>
    <x v="19"/>
    <x v="0"/>
    <m/>
    <m/>
    <s v="FA_Recon"/>
    <s v="No"/>
    <s v="No"/>
    <s v="Ameet Singh"/>
    <s v="Annemieke Tromp"/>
    <s v="Annemieke Tromp"/>
    <s v="No formal Data Steward appointed yet after Mo Abarkan left the Tribe"/>
    <s v="Data derived by Risk"/>
    <s v="Exchanged across domains"/>
    <n v="0"/>
    <s v="Installed"/>
    <s v="Operational"/>
    <s v="Production"/>
    <s v="be+nl/CRO NL/MRM/Office Tooling"/>
    <x v="19"/>
    <s v="NO"/>
    <s v="YES"/>
    <m/>
    <m/>
    <m/>
    <m/>
    <m/>
    <m/>
    <m/>
    <m/>
    <m/>
    <m/>
    <m/>
    <m/>
    <m/>
    <m/>
    <m/>
    <m/>
    <m/>
    <m/>
    <m/>
    <m/>
    <x v="0"/>
  </r>
  <r>
    <s v="FaceMeansAPI"/>
    <x v="1"/>
    <m/>
    <m/>
    <m/>
    <m/>
    <m/>
    <m/>
    <m/>
    <m/>
    <m/>
    <m/>
    <m/>
    <m/>
    <s v="YES"/>
    <s v="NO"/>
    <x v="11"/>
    <x v="0"/>
    <m/>
    <m/>
    <s v="FaceMeansAPI"/>
    <m/>
    <m/>
    <m/>
    <m/>
    <m/>
    <m/>
    <m/>
    <m/>
    <m/>
    <m/>
    <m/>
    <m/>
    <m/>
    <x v="11"/>
    <s v="YES"/>
    <s v="NO"/>
    <m/>
    <m/>
    <m/>
    <s v="TBC"/>
    <s v="TBC"/>
    <s v="Yes"/>
    <s v="Yes"/>
    <s v="Yes"/>
    <m/>
    <m/>
    <s v="NA"/>
    <m/>
    <s v="Yes"/>
    <m/>
    <s v="External supplier "/>
    <s v="TBC"/>
    <m/>
    <s v="NA"/>
    <m/>
    <m/>
    <x v="1"/>
  </r>
  <r>
    <s v="FaceScanMeansAPI"/>
    <x v="2"/>
    <s v="No"/>
    <s v="Emile Scheilen"/>
    <s v="Adine Wempe - Kalff"/>
    <s v="Adine Wempe - Kalff"/>
    <s v="Joni Gunneweg"/>
    <s v="Party data"/>
    <s v="Exchanged across domains"/>
    <m/>
    <s v="Installed"/>
    <s v="Operational"/>
    <s v="Production"/>
    <s v="be+nl/Fraud &amp; Cyber Security NL/Prevention/Rebel Alliance"/>
    <s v="YES"/>
    <s v="YES"/>
    <x v="11"/>
    <x v="0"/>
    <m/>
    <m/>
    <s v="FaceScanMeansAPI"/>
    <s v="Yes"/>
    <s v="No"/>
    <s v="Emile Scheilen"/>
    <s v="Adine Wempe - Kalff"/>
    <s v="Adine Wempe - Kalff"/>
    <s v="Joni Gunneweg"/>
    <s v="Party data"/>
    <s v="Exchanged across domains"/>
    <n v="0"/>
    <s v="Installed"/>
    <s v="Operational"/>
    <s v="Production"/>
    <s v="be+nl/Fraud &amp; Cyber Security NL/Prevention/Rebel Alliance"/>
    <x v="11"/>
    <s v="YES"/>
    <s v="YES"/>
    <m/>
    <m/>
    <m/>
    <s v="TBC"/>
    <s v="TBC"/>
    <s v="Yes"/>
    <s v="Yes"/>
    <s v="Yes"/>
    <m/>
    <m/>
    <s v="NA"/>
    <m/>
    <s v="Yes"/>
    <m/>
    <s v="External supplier "/>
    <s v="Y"/>
    <m/>
    <s v="NA"/>
    <m/>
    <m/>
    <x v="2"/>
  </r>
  <r>
    <s v="Factor-Link"/>
    <x v="2"/>
    <s v="Yes"/>
    <s v="Ramon Riedijk"/>
    <s v="Peter Bas Oosthoek"/>
    <s v="Ronald de Vries"/>
    <s v="Ronald Bleeker"/>
    <s v="Agreement data"/>
    <s v="Kept in own tribe"/>
    <s v="Contract &amp; Transaction data, now only in WB Data Lake"/>
    <s v="Installed"/>
    <s v="Operational"/>
    <s v="Production"/>
    <s v="be+nl/ComFin/Factoring Kernel"/>
    <s v="NO"/>
    <s v="YES"/>
    <x v="22"/>
    <x v="0"/>
    <m/>
    <m/>
    <s v="Factor-Link"/>
    <s v="Yes"/>
    <s v="Yes"/>
    <s v="Ramon Riedijk"/>
    <s v="Peter Bas Oosthoek"/>
    <s v="Ronald de Vries"/>
    <s v="Ronald Bleeker"/>
    <s v="Agreement data"/>
    <s v="Kept in own tribe"/>
    <s v="Contract &amp; Transaction data, now only in WB Data Lake"/>
    <s v="Installed"/>
    <s v="Operational"/>
    <s v="Production"/>
    <s v="be+nl/ComFin/Factoring Kernel"/>
    <x v="22"/>
    <s v="NO"/>
    <s v="YES"/>
    <m/>
    <m/>
    <m/>
    <m/>
    <m/>
    <m/>
    <m/>
    <m/>
    <m/>
    <m/>
    <m/>
    <m/>
    <m/>
    <m/>
    <m/>
    <m/>
    <m/>
    <m/>
    <m/>
    <m/>
    <x v="0"/>
  </r>
  <r>
    <s v="Factset_[P]"/>
    <x v="0"/>
    <s v="No"/>
    <s v="Klaas Jan Wieringa"/>
    <s v="Nick van Boven"/>
    <m/>
    <m/>
    <m/>
    <m/>
    <m/>
    <s v="Installed"/>
    <s v="Operational"/>
    <s v="Production"/>
    <s v="be+nl/Investments/Operational Journeys &amp; Ordering/DevOps_Cloud"/>
    <s v="NO"/>
    <s v="YES"/>
    <x v="15"/>
    <x v="0"/>
    <m/>
    <m/>
    <s v="Factset_[P]"/>
    <s v="No"/>
    <s v="No"/>
    <s v="Klaas Jan Wieringa"/>
    <s v="Nick van Boven"/>
    <n v="0"/>
    <d v="1899-12-30T00:00:00"/>
    <d v="1899-12-30T00:00:00"/>
    <n v="0"/>
    <n v="0"/>
    <s v="Installed"/>
    <s v="Operational"/>
    <s v="Production"/>
    <s v="be+nl/Investments/Operational Journeys &amp; Ordering/DevOps_Cloud"/>
    <x v="15"/>
    <s v="NO"/>
    <s v="YES"/>
    <m/>
    <m/>
    <m/>
    <m/>
    <m/>
    <m/>
    <m/>
    <m/>
    <m/>
    <m/>
    <m/>
    <m/>
    <m/>
    <m/>
    <m/>
    <m/>
    <m/>
    <m/>
    <m/>
    <m/>
    <x v="0"/>
  </r>
  <r>
    <s v="Fair_Value"/>
    <x v="0"/>
    <s v="No"/>
    <s v="Ameet Singh"/>
    <s v="Annemieke Tromp"/>
    <s v="Annemieke Tromp"/>
    <s v="No formal Data Steward"/>
    <s v="Data derived by Risk"/>
    <s v="Exchanged across domains"/>
    <m/>
    <s v="Installed"/>
    <s v="Operational"/>
    <s v="Production"/>
    <s v="be+nl/CRO NL/MRM/Office Tooling"/>
    <s v="NO"/>
    <s v="YES"/>
    <x v="19"/>
    <x v="0"/>
    <m/>
    <m/>
    <s v="Fair_Value"/>
    <s v="No"/>
    <s v="No"/>
    <s v="Ameet Singh"/>
    <s v="Annemieke Tromp"/>
    <s v="Annemieke Tromp"/>
    <s v="No formal Data Steward"/>
    <s v="Data derived by Risk"/>
    <s v="Exchanged across domains"/>
    <n v="0"/>
    <s v="Installed"/>
    <s v="Operational"/>
    <s v="Production"/>
    <s v="be+nl/CRO NL/MRM/Office Tooling"/>
    <x v="19"/>
    <s v="NO"/>
    <s v="YES"/>
    <m/>
    <m/>
    <m/>
    <m/>
    <m/>
    <m/>
    <m/>
    <m/>
    <m/>
    <m/>
    <m/>
    <m/>
    <m/>
    <m/>
    <m/>
    <m/>
    <m/>
    <m/>
    <m/>
    <m/>
    <x v="0"/>
  </r>
  <r>
    <s v="FAS_Int_Calc_Iss_Dep_FX"/>
    <x v="0"/>
    <s v="No"/>
    <s v="Gerdien Lindhout"/>
    <s v="Gerdien Lindhout"/>
    <m/>
    <m/>
    <m/>
    <m/>
    <s v="not longer applicable, will be removed from CMDB"/>
    <s v="Installed"/>
    <s v="Operational"/>
    <s v="Production"/>
    <s v="be+nl/Finance NL/Office Tooling"/>
    <s v="NO"/>
    <s v="YES"/>
    <x v="12"/>
    <x v="0"/>
    <m/>
    <m/>
    <s v="FAS_Int_Calc_Iss_Dep_FX"/>
    <s v="No"/>
    <s v="No"/>
    <s v="Gerdien Lindhout"/>
    <s v="Gerdien Lindhout"/>
    <n v="0"/>
    <d v="1899-12-30T00:00:00"/>
    <d v="1899-12-30T00:00:00"/>
    <n v="0"/>
    <s v="not longer applicable, will be removed from CMDB"/>
    <s v="Installed"/>
    <s v="Operational"/>
    <s v="Production"/>
    <s v="be+nl/Finance NL/Office Tooling"/>
    <x v="12"/>
    <s v="NO"/>
    <s v="YES"/>
    <m/>
    <m/>
    <m/>
    <m/>
    <m/>
    <m/>
    <m/>
    <m/>
    <m/>
    <m/>
    <m/>
    <m/>
    <m/>
    <m/>
    <m/>
    <m/>
    <m/>
    <m/>
    <m/>
    <m/>
    <x v="0"/>
  </r>
  <r>
    <s v="FAS_Prov_Calc_MWG"/>
    <x v="0"/>
    <s v="No"/>
    <s v="Gerdien Lindhout"/>
    <s v="Gerdien Lindhout"/>
    <s v="Yvonne Albers"/>
    <s v="Martin Verkerk"/>
    <s v="Data derived by Finance"/>
    <s v="Kept in own tribe"/>
    <m/>
    <s v="Installed"/>
    <s v="Operational"/>
    <s v="Production"/>
    <s v="be+nl/Finance NL/Office Tooling"/>
    <s v="NO"/>
    <s v="YES"/>
    <x v="12"/>
    <x v="0"/>
    <m/>
    <m/>
    <s v="FAS_Prov_Calc_MWG"/>
    <s v="No"/>
    <s v="No"/>
    <s v="Gerdien Lindhout"/>
    <s v="Gerdien Lindhout"/>
    <s v="Yvonne Albers"/>
    <s v="Martin Verkerk"/>
    <s v="Data derived by Finance"/>
    <s v="Kept in own tribe"/>
    <n v="0"/>
    <s v="Installed"/>
    <s v="Operational"/>
    <s v="Production"/>
    <s v="be+nl/Finance NL/Office Tooling"/>
    <x v="12"/>
    <s v="NO"/>
    <s v="YES"/>
    <m/>
    <m/>
    <m/>
    <m/>
    <m/>
    <m/>
    <m/>
    <m/>
    <m/>
    <m/>
    <m/>
    <m/>
    <m/>
    <m/>
    <m/>
    <m/>
    <m/>
    <m/>
    <m/>
    <m/>
    <x v="0"/>
  </r>
  <r>
    <s v="FAS_Recon_HPAM_FAR"/>
    <x v="0"/>
    <s v="No"/>
    <s v="Gerdien Lindhout"/>
    <s v="Gerdien Lindhout"/>
    <s v="Yvonne Albers"/>
    <s v="Fatima Bouali"/>
    <s v="Product data"/>
    <s v="Kept in own tribe"/>
    <s v="naming will be adjusted"/>
    <s v="Installed"/>
    <s v="Operational"/>
    <s v="Production"/>
    <s v="be+nl/Finance NL/Office Tooling"/>
    <s v="NO"/>
    <s v="YES"/>
    <x v="12"/>
    <x v="0"/>
    <m/>
    <m/>
    <s v="FAS_Recon_HPAM_FAR"/>
    <s v="No"/>
    <s v="No"/>
    <s v="Gerdien Lindhout"/>
    <s v="Gerdien Lindhout"/>
    <s v="Yvonne Albers"/>
    <s v="Fatima Bouali"/>
    <s v="Product data"/>
    <s v="Kept in own tribe"/>
    <s v="naming will be adjusted"/>
    <s v="Installed"/>
    <s v="Operational"/>
    <s v="Production"/>
    <s v="be+nl/Finance NL/Office Tooling"/>
    <x v="12"/>
    <s v="NO"/>
    <s v="YES"/>
    <m/>
    <m/>
    <m/>
    <m/>
    <m/>
    <m/>
    <m/>
    <m/>
    <m/>
    <m/>
    <m/>
    <m/>
    <m/>
    <m/>
    <m/>
    <m/>
    <m/>
    <m/>
    <m/>
    <m/>
    <x v="0"/>
  </r>
  <r>
    <s v="FAS_Reconc_OFA_FAR"/>
    <x v="0"/>
    <s v="No"/>
    <s v="Gerdien Lindhout"/>
    <s v="Gerdien Lindhout"/>
    <s v="Yvonne Albers"/>
    <s v="Rene van Putten"/>
    <s v="Product data"/>
    <s v="Kept in own tribe"/>
    <s v="naming will be adjusted"/>
    <s v="Installed"/>
    <s v="Operational"/>
    <s v="Production"/>
    <s v="be+nl/Finance NL/Office Tooling"/>
    <s v="NO"/>
    <s v="YES"/>
    <x v="12"/>
    <x v="0"/>
    <m/>
    <m/>
    <s v="FAS_Reconc_OFA_FAR"/>
    <s v="No"/>
    <s v="No"/>
    <s v="Gerdien Lindhout"/>
    <s v="Gerdien Lindhout"/>
    <s v="Yvonne Albers"/>
    <s v="Rene van Putten"/>
    <s v="Product data"/>
    <s v="Kept in own tribe"/>
    <s v="naming will be adjusted"/>
    <s v="Installed"/>
    <s v="Operational"/>
    <s v="Production"/>
    <s v="be+nl/Finance NL/Office Tooling"/>
    <x v="12"/>
    <s v="NO"/>
    <s v="YES"/>
    <m/>
    <m/>
    <m/>
    <m/>
    <m/>
    <m/>
    <m/>
    <m/>
    <m/>
    <m/>
    <m/>
    <m/>
    <m/>
    <m/>
    <m/>
    <m/>
    <m/>
    <m/>
    <m/>
    <m/>
    <x v="0"/>
  </r>
  <r>
    <s v="FAS_Res_Revaluation"/>
    <x v="0"/>
    <s v="No"/>
    <s v="Gerdien Lindhout"/>
    <s v="Gerdien Lindhout"/>
    <s v="Yvonne Albers"/>
    <s v="Rene van Putten"/>
    <s v="Data derived by Finance"/>
    <s v="Kept in own tribe"/>
    <m/>
    <s v="Installed"/>
    <s v="Operational"/>
    <s v="Production"/>
    <s v="be+nl/Finance NL/Office Tooling"/>
    <s v="NO"/>
    <s v="YES"/>
    <x v="12"/>
    <x v="0"/>
    <m/>
    <m/>
    <s v="FAS_Res_Revaluation"/>
    <s v="No"/>
    <s v="No"/>
    <s v="Gerdien Lindhout"/>
    <s v="Gerdien Lindhout"/>
    <s v="Yvonne Albers"/>
    <s v="Rene van Putten"/>
    <s v="Data derived by Finance"/>
    <s v="Kept in own tribe"/>
    <n v="0"/>
    <s v="Installed"/>
    <s v="Operational"/>
    <s v="Production"/>
    <s v="be+nl/Finance NL/Office Tooling"/>
    <x v="12"/>
    <s v="NO"/>
    <s v="YES"/>
    <m/>
    <m/>
    <m/>
    <m/>
    <m/>
    <m/>
    <m/>
    <m/>
    <m/>
    <m/>
    <m/>
    <m/>
    <m/>
    <m/>
    <m/>
    <m/>
    <m/>
    <m/>
    <m/>
    <m/>
    <x v="0"/>
  </r>
  <r>
    <s v="FAS_Saldo_Analysis"/>
    <x v="0"/>
    <s v="No"/>
    <s v="Gerdien Lindhout"/>
    <s v="Gerdien Lindhout"/>
    <s v="Yvonne Albers"/>
    <s v="Benny Verbiest"/>
    <s v="Product data"/>
    <s v="Kept in own tribe"/>
    <m/>
    <s v="Installed"/>
    <s v="Operational"/>
    <s v="Production"/>
    <s v="be+nl/Finance NL/Office Tooling"/>
    <s v="NO"/>
    <s v="YES"/>
    <x v="12"/>
    <x v="0"/>
    <m/>
    <m/>
    <s v="FAS_Saldo_Analysis"/>
    <s v="No"/>
    <s v="No"/>
    <s v="Gerdien Lindhout"/>
    <s v="Gerdien Lindhout"/>
    <s v="Yvonne Albers"/>
    <s v="Benny Verbiest"/>
    <s v="Product data"/>
    <s v="Kept in own tribe"/>
    <n v="0"/>
    <s v="Installed"/>
    <s v="Operational"/>
    <s v="Production"/>
    <s v="be+nl/Finance NL/Office Tooling"/>
    <x v="12"/>
    <s v="NO"/>
    <s v="YES"/>
    <m/>
    <m/>
    <m/>
    <m/>
    <m/>
    <m/>
    <m/>
    <m/>
    <m/>
    <m/>
    <m/>
    <m/>
    <m/>
    <m/>
    <m/>
    <m/>
    <m/>
    <m/>
    <m/>
    <m/>
    <x v="0"/>
  </r>
  <r>
    <s v="FCRM"/>
    <x v="1"/>
    <m/>
    <m/>
    <m/>
    <m/>
    <m/>
    <m/>
    <m/>
    <m/>
    <m/>
    <m/>
    <m/>
    <m/>
    <s v="YES"/>
    <s v="NO"/>
    <x v="10"/>
    <x v="0"/>
    <m/>
    <m/>
    <s v="FCRM"/>
    <m/>
    <m/>
    <m/>
    <m/>
    <m/>
    <m/>
    <m/>
    <m/>
    <m/>
    <m/>
    <m/>
    <m/>
    <m/>
    <x v="10"/>
    <s v="YES"/>
    <s v="NO"/>
    <m/>
    <m/>
    <m/>
    <s v="TBC"/>
    <s v="TBC"/>
    <s v="Yes"/>
    <s v="TBC"/>
    <s v="Yes"/>
    <s v="TBC"/>
    <d v="2023-01-01T00:00:00"/>
    <d v="2023-12-31T00:00:00"/>
    <s v="TBC"/>
    <s v="Yes"/>
    <m/>
    <s v=" - RR by design"/>
    <s v="TBC"/>
    <m/>
    <n v="2023"/>
    <s v="Q4"/>
    <s v="Y"/>
    <x v="1"/>
  </r>
  <r>
    <s v="FCS_NIFI"/>
    <x v="0"/>
    <s v="No"/>
    <s v="Emile Scheilen"/>
    <s v="Adine Wempe - Kalff"/>
    <s v="Adine Wempe - Kalff"/>
    <s v="Ali Al Sawad"/>
    <s v="Data derived by other data users"/>
    <s v="Exchanged across domains"/>
    <m/>
    <s v="Installed"/>
    <s v="Operational"/>
    <s v="Production"/>
    <s v="be+nl/Fraud &amp; Cyber Security NL/Detection/Risk Data Squad"/>
    <s v="NO"/>
    <s v="YES"/>
    <x v="39"/>
    <x v="0"/>
    <m/>
    <m/>
    <s v="FCS_NIFI"/>
    <s v="No"/>
    <s v="No"/>
    <s v="Emile Scheilen"/>
    <s v="Adine Wempe - Kalff"/>
    <s v="Adine Wempe - Kalff"/>
    <s v="Ali Al Sawad"/>
    <s v="Data derived by other data users"/>
    <s v="Exchanged across domains"/>
    <n v="0"/>
    <s v="Installed"/>
    <s v="Operational"/>
    <s v="Production"/>
    <s v="be+nl/Fraud &amp; Cyber Security NL/Detection/Risk Data Squad"/>
    <x v="39"/>
    <s v="NO"/>
    <s v="YES"/>
    <m/>
    <m/>
    <m/>
    <m/>
    <m/>
    <m/>
    <m/>
    <m/>
    <m/>
    <m/>
    <m/>
    <m/>
    <m/>
    <m/>
    <m/>
    <m/>
    <m/>
    <m/>
    <m/>
    <m/>
    <x v="0"/>
  </r>
  <r>
    <s v="FCS_NIFI_Fraud"/>
    <x v="0"/>
    <s v="No"/>
    <s v="Emile Scheilen"/>
    <s v="Adine Wempe - Kalff"/>
    <s v="Adine Wempe - Kalff"/>
    <s v="Ali Al sawad"/>
    <s v="Data derived by other data users"/>
    <s v="Kept in own tribe"/>
    <m/>
    <s v="Installed"/>
    <s v="Operational"/>
    <s v="Production"/>
    <s v="be+nl/Fraud &amp; Cyber Security NL/Detection/Risk Data Squad"/>
    <s v="NO"/>
    <s v="YES"/>
    <x v="39"/>
    <x v="0"/>
    <m/>
    <m/>
    <s v="FCS_NIFI_Fraud"/>
    <s v="No"/>
    <s v="No"/>
    <s v="Emile Scheilen"/>
    <s v="Adine Wempe - Kalff"/>
    <s v="Adine Wempe - Kalff"/>
    <s v="Ali Al sawad"/>
    <s v="Data derived by other data users"/>
    <s v="Kept in own tribe"/>
    <n v="0"/>
    <s v="Installed"/>
    <s v="Operational"/>
    <s v="Production"/>
    <s v="be+nl/Fraud &amp; Cyber Security NL/Detection/Risk Data Squad"/>
    <x v="39"/>
    <s v="NO"/>
    <s v="YES"/>
    <m/>
    <m/>
    <m/>
    <m/>
    <m/>
    <m/>
    <m/>
    <m/>
    <m/>
    <m/>
    <m/>
    <m/>
    <m/>
    <m/>
    <m/>
    <m/>
    <m/>
    <m/>
    <m/>
    <m/>
    <x v="0"/>
  </r>
  <r>
    <s v="FCS_NiFi_XTC"/>
    <x v="0"/>
    <s v="No"/>
    <s v="Emile Scheilen"/>
    <s v="Michel Tetteroo"/>
    <s v="Michel Tetteroo"/>
    <s v="NA"/>
    <m/>
    <m/>
    <s v="An interface transporting data, not generating new data."/>
    <s v="Installed"/>
    <s v="Operational"/>
    <s v="Production"/>
    <s v="be+nl/Digital &amp; Customer Interaction/CI&amp;A NL/Optimus Squad"/>
    <s v="NO"/>
    <s v="YES"/>
    <x v="13"/>
    <x v="0"/>
    <m/>
    <m/>
    <s v="FCS_NiFi_XTC"/>
    <s v="No"/>
    <s v="No"/>
    <s v="Emile Scheilen"/>
    <s v="Michel Tetteroo"/>
    <s v="Michel Tetteroo"/>
    <s v="NA"/>
    <d v="1899-12-30T00:00:00"/>
    <n v="0"/>
    <s v="An interface transporting data, not generating new data."/>
    <s v="Installed"/>
    <s v="Operational"/>
    <s v="Production"/>
    <s v="be+nl/Digital &amp; Customer Interaction/CI&amp;A NL/Optimus Squad"/>
    <x v="13"/>
    <s v="NO"/>
    <s v="YES"/>
    <m/>
    <m/>
    <m/>
    <m/>
    <m/>
    <m/>
    <m/>
    <m/>
    <m/>
    <m/>
    <m/>
    <m/>
    <m/>
    <m/>
    <m/>
    <m/>
    <m/>
    <m/>
    <m/>
    <m/>
    <x v="0"/>
  </r>
  <r>
    <s v="FCSM"/>
    <x v="1"/>
    <m/>
    <m/>
    <m/>
    <m/>
    <m/>
    <m/>
    <m/>
    <m/>
    <m/>
    <m/>
    <m/>
    <m/>
    <s v="YES"/>
    <s v="NO"/>
    <x v="2"/>
    <x v="0"/>
    <m/>
    <m/>
    <s v="FCSM"/>
    <m/>
    <m/>
    <m/>
    <m/>
    <m/>
    <m/>
    <m/>
    <m/>
    <m/>
    <m/>
    <m/>
    <m/>
    <m/>
    <x v="2"/>
    <s v="YES"/>
    <s v="NO"/>
    <m/>
    <m/>
    <m/>
    <s v="TBC"/>
    <s v="TBC"/>
    <s v="Yes"/>
    <s v="TBC"/>
    <s v="Yes"/>
    <s v="TBC"/>
    <d v="2020-09-30T00:00:00"/>
    <d v="2022-12-15T00:00:00"/>
    <s v="TBC"/>
    <s v="Yes"/>
    <s v="Yes, 01/06/2022"/>
    <s v="Not operational - To evaluate with Koos or Theo to if the data is still present or already moved to GRP"/>
    <s v="TBC"/>
    <m/>
    <n v="2022"/>
    <m/>
    <m/>
    <x v="1"/>
  </r>
  <r>
    <s v="FDW (Factoring Data Warehouse)"/>
    <x v="0"/>
    <s v="Yes"/>
    <s v="Ramon Riedijk"/>
    <s v="Peter Bas Oosthoek"/>
    <s v="Ronald de Vries"/>
    <s v="Wichert van den Hoorn"/>
    <s v="Agreement data"/>
    <s v="Exchanged across domains"/>
    <m/>
    <s v="Installed"/>
    <s v="Operational"/>
    <s v="Production"/>
    <s v="be+nl/ComFin/Magnifactors"/>
    <s v="NO"/>
    <s v="YES"/>
    <x v="22"/>
    <x v="0"/>
    <m/>
    <m/>
    <s v="FDW (Factoring Data Warehouse)"/>
    <s v="No"/>
    <s v="Yes"/>
    <s v="Ramon Riedijk"/>
    <s v="Peter Bas Oosthoek"/>
    <s v="Ronald de Vries"/>
    <s v="Wichert van den Hoorn"/>
    <s v="Agreement data"/>
    <s v="Exchanged across domains"/>
    <n v="0"/>
    <s v="Installed"/>
    <s v="Operational"/>
    <s v="Production"/>
    <s v="be+nl/ComFin/Magnifactors"/>
    <x v="22"/>
    <s v="NO"/>
    <s v="YES"/>
    <m/>
    <m/>
    <m/>
    <m/>
    <m/>
    <m/>
    <m/>
    <m/>
    <m/>
    <m/>
    <m/>
    <m/>
    <m/>
    <m/>
    <m/>
    <m/>
    <m/>
    <m/>
    <m/>
    <m/>
    <x v="0"/>
  </r>
  <r>
    <s v="FEBO"/>
    <x v="1"/>
    <m/>
    <m/>
    <m/>
    <m/>
    <m/>
    <m/>
    <m/>
    <m/>
    <m/>
    <m/>
    <m/>
    <m/>
    <s v="YES"/>
    <s v="NO"/>
    <x v="6"/>
    <x v="0"/>
    <m/>
    <m/>
    <s v="FEBO"/>
    <m/>
    <m/>
    <m/>
    <m/>
    <m/>
    <m/>
    <m/>
    <m/>
    <m/>
    <m/>
    <m/>
    <m/>
    <m/>
    <x v="6"/>
    <s v="YES"/>
    <s v="NO"/>
    <m/>
    <m/>
    <m/>
    <s v="TBC"/>
    <s v="TBC"/>
    <s v="Yes"/>
    <s v="Yes"/>
    <s v="Yes"/>
    <s v="TBC"/>
    <d v="2023-01-01T00:00:00"/>
    <d v="2023-03-31T00:00:00"/>
    <s v="TBC"/>
    <s v="Yes"/>
    <m/>
    <m/>
    <s v="TBC"/>
    <m/>
    <n v="2023"/>
    <s v="Q1"/>
    <s v="Y"/>
    <x v="1"/>
  </r>
  <r>
    <s v="Febo_AP-05494_001"/>
    <x v="2"/>
    <s v="Yes"/>
    <s v="Guido Smit"/>
    <s v="Jeroen Losekoot"/>
    <s v="Jeroen Losekoot"/>
    <s v="GJ Reinders"/>
    <s v="Agreement data"/>
    <s v="Kept in own tribe"/>
    <s v="Type of data= Request data/Operational business process data"/>
    <s v="Installed"/>
    <s v="Operational"/>
    <s v="Production"/>
    <s v="be+nl/Daily Banking Digital First NL/IL/PS &amp; CA/FEBO Specials"/>
    <s v="NO"/>
    <s v="YES"/>
    <x v="4"/>
    <x v="1"/>
    <s v="Yes"/>
    <n v="44166"/>
    <s v="Febo_AP-05494_001"/>
    <s v="Yes"/>
    <s v="Yes"/>
    <s v="Guido Smit"/>
    <s v="Jeroen Losekoot"/>
    <s v="Jeroen Losekoot"/>
    <s v="GJ Reinders"/>
    <s v="Agreement data"/>
    <s v="Kept in own tribe"/>
    <s v="Type of data= Request data/Operational business process data"/>
    <s v="Installed"/>
    <s v="Operational"/>
    <s v="Production"/>
    <s v="be+nl/Daily Banking Digital First NL/IL/PS &amp; CA/FEBO Specials"/>
    <x v="4"/>
    <s v="NO"/>
    <s v="YES"/>
    <s v="Yes"/>
    <s v="Yes"/>
    <n v="44166"/>
    <m/>
    <m/>
    <m/>
    <m/>
    <m/>
    <m/>
    <m/>
    <m/>
    <m/>
    <m/>
    <m/>
    <m/>
    <m/>
    <m/>
    <m/>
    <m/>
    <m/>
    <x v="0"/>
  </r>
  <r>
    <s v="FeedbackAPI"/>
    <x v="2"/>
    <s v="Yes"/>
    <s v="Steven Frieswijk"/>
    <s v="Liesbeth Berns"/>
    <s v="Liesbeth Berns"/>
    <m/>
    <m/>
    <s v="Exchanged across domains"/>
    <m/>
    <s v="Installed"/>
    <s v="Operational"/>
    <s v="Production"/>
    <s v="be+nl/Digital &amp; Customer Interaction/DiPr SSE/Feedback"/>
    <s v="YES"/>
    <s v="YES"/>
    <x v="8"/>
    <x v="0"/>
    <m/>
    <m/>
    <s v="FeedbackAPI"/>
    <s v="Yes"/>
    <s v="Yes"/>
    <s v="Steven Frieswijk"/>
    <s v="Liesbeth Berns"/>
    <s v="Liesbeth Berns"/>
    <d v="1899-12-30T00:00:00"/>
    <d v="1899-12-30T00:00:00"/>
    <s v="Exchanged across domains"/>
    <n v="0"/>
    <s v="Installed"/>
    <s v="Operational"/>
    <s v="Production"/>
    <s v="be+nl/Digital &amp; Customer Interaction/DiPr SSE/Feedback"/>
    <x v="8"/>
    <s v="YES"/>
    <s v="YES"/>
    <m/>
    <m/>
    <m/>
    <s v="Yes"/>
    <s v="No"/>
    <s v="Yes"/>
    <s v="Yes"/>
    <s v="Yes"/>
    <m/>
    <m/>
    <d v="2022-12-31T00:00:00"/>
    <s v="Local"/>
    <s v="Yes"/>
    <m/>
    <s v="[10/24 12:49 PM] Roumans, J.P.S. (Sebastiaan)_x000a_Feedback and gSurveyAPI are planned to be integrated in GRP in 2022"/>
    <s v="Y"/>
    <m/>
    <n v="2022"/>
    <m/>
    <m/>
    <x v="2"/>
  </r>
  <r>
    <s v="Feniks"/>
    <x v="1"/>
    <m/>
    <m/>
    <m/>
    <m/>
    <m/>
    <m/>
    <m/>
    <m/>
    <m/>
    <m/>
    <m/>
    <m/>
    <s v="YES"/>
    <s v="NO"/>
    <x v="18"/>
    <x v="0"/>
    <m/>
    <m/>
    <s v="Feniks"/>
    <m/>
    <m/>
    <m/>
    <m/>
    <m/>
    <m/>
    <m/>
    <m/>
    <m/>
    <m/>
    <m/>
    <m/>
    <m/>
    <x v="18"/>
    <s v="YES"/>
    <s v="NO"/>
    <m/>
    <m/>
    <m/>
    <s v="TBC"/>
    <s v="TBC"/>
    <s v="Yes"/>
    <s v="TBC"/>
    <s v="No"/>
    <s v="TBC"/>
    <d v="2024-01-01T00:00:00"/>
    <d v="2024-03-31T00:00:00"/>
    <s v="TBC"/>
    <s v="Yes"/>
    <m/>
    <m/>
    <s v="TBC"/>
    <m/>
    <n v="2024"/>
    <s v="Q1"/>
    <m/>
    <x v="1"/>
  </r>
  <r>
    <s v="FIAT_RPL"/>
    <x v="2"/>
    <s v="No"/>
    <s v="Paul Schaper"/>
    <s v="Paul Schaper"/>
    <s v="Narjiss Aydoun"/>
    <s v="Martijn Greuter"/>
    <s v="Transaction data"/>
    <s v="Exchanged across domains"/>
    <m/>
    <s v="Installed"/>
    <s v="Operational"/>
    <s v="Production"/>
    <s v="be+nl/CoreBanking/WCA"/>
    <s v="YES"/>
    <s v="YES"/>
    <x v="9"/>
    <x v="0"/>
    <m/>
    <m/>
    <s v="FIAT_RPL"/>
    <s v="Yes"/>
    <s v="No"/>
    <s v="Paul Schaper"/>
    <s v="Paul Schaper"/>
    <s v="Narjiss Aydoun"/>
    <s v="Martijn Greuter"/>
    <s v="Transaction data"/>
    <s v="Exchanged across domains"/>
    <n v="0"/>
    <s v="Installed"/>
    <s v="Operational"/>
    <s v="Production"/>
    <s v="be+nl/CoreBanking/WCA"/>
    <x v="9"/>
    <s v="YES"/>
    <s v="YES"/>
    <m/>
    <m/>
    <m/>
    <s v="TBC"/>
    <s v="TBC"/>
    <s v="Yes"/>
    <s v="Yes"/>
    <s v="Yes"/>
    <s v="TBC"/>
    <d v="2023-01-01T00:00:00"/>
    <d v="2023-09-30T00:00:00"/>
    <s v="TBC"/>
    <s v="Yes"/>
    <m/>
    <m/>
    <s v="Y"/>
    <m/>
    <n v="2023"/>
    <s v="Q3"/>
    <s v="Y"/>
    <x v="2"/>
  </r>
  <r>
    <s v="FIATOVK_RPL"/>
    <x v="0"/>
    <s v="No"/>
    <s v="Paul Schaper"/>
    <s v="Paul Schaper"/>
    <s v="Narjiss Aydoun"/>
    <s v="Martijn Greuter"/>
    <s v="Agreement data"/>
    <s v="Exchanged across domains"/>
    <m/>
    <s v="Installed"/>
    <s v="Operational"/>
    <s v="Production"/>
    <s v="be+nl/CoreBanking/WCA"/>
    <s v="YES"/>
    <s v="YES"/>
    <x v="9"/>
    <x v="0"/>
    <m/>
    <m/>
    <s v="FIATOVK_RPL"/>
    <s v="No"/>
    <s v="No"/>
    <s v="Paul Schaper"/>
    <s v="Paul Schaper"/>
    <s v="Narjiss Aydoun"/>
    <s v="Martijn Greuter"/>
    <s v="Agreement data"/>
    <s v="Exchanged across domains"/>
    <n v="0"/>
    <s v="Installed"/>
    <s v="Operational"/>
    <s v="Production"/>
    <s v="be+nl/CoreBanking/WCA"/>
    <x v="9"/>
    <s v="YES"/>
    <s v="YES"/>
    <m/>
    <m/>
    <m/>
    <s v="TBC"/>
    <s v="TBC"/>
    <s v="Yes"/>
    <s v="Yes"/>
    <s v="Yes"/>
    <s v="TBC"/>
    <d v="2023-01-01T00:00:00"/>
    <d v="2023-09-30T00:00:00"/>
    <s v="TBC"/>
    <s v="Yes"/>
    <m/>
    <m/>
    <s v="N"/>
    <m/>
    <n v="2023"/>
    <s v="Q3"/>
    <s v="Y"/>
    <x v="2"/>
  </r>
  <r>
    <s v="Fiatvoorwaardentool"/>
    <x v="0"/>
    <m/>
    <s v="Oscar Scheeper"/>
    <s v="Harm Jongedijk"/>
    <m/>
    <m/>
    <s v="Data derived by Risk"/>
    <m/>
    <s v="Decom 2022 as per Scheeper, O. (Oscar) &lt;Oscar.Scheeper@ing.com&gt;"/>
    <s v="Installed"/>
    <s v="Operational"/>
    <s v="Production"/>
    <s v="be+nl/Asset Based Finance/Office tooling"/>
    <s v="NO"/>
    <s v="YES"/>
    <x v="40"/>
    <x v="0"/>
    <m/>
    <m/>
    <s v="Fiatvoorwaardentool"/>
    <s v="No"/>
    <n v="0"/>
    <s v="Oscar Scheeper"/>
    <s v="Harm Jongedijk"/>
    <n v="0"/>
    <d v="1899-12-30T00:00:00"/>
    <s v="Data derived by Risk"/>
    <n v="0"/>
    <s v="Decom 2022 as per Scheeper, O. (Oscar) &lt;Oscar.Scheeper@ing.com&gt;"/>
    <s v="Installed"/>
    <s v="Operational"/>
    <s v="Production"/>
    <s v="be+nl/Asset Based Finance/Office tooling"/>
    <x v="40"/>
    <s v="NO"/>
    <s v="YES"/>
    <m/>
    <m/>
    <m/>
    <m/>
    <m/>
    <m/>
    <m/>
    <m/>
    <m/>
    <m/>
    <m/>
    <m/>
    <m/>
    <m/>
    <m/>
    <m/>
    <m/>
    <m/>
    <m/>
    <m/>
    <x v="0"/>
  </r>
  <r>
    <s v="Financieringscheck"/>
    <x v="1"/>
    <m/>
    <m/>
    <m/>
    <m/>
    <m/>
    <m/>
    <m/>
    <m/>
    <m/>
    <m/>
    <m/>
    <m/>
    <s v="YES"/>
    <s v="NO"/>
    <x v="5"/>
    <x v="0"/>
    <m/>
    <m/>
    <s v="Financieringscheck"/>
    <m/>
    <m/>
    <m/>
    <m/>
    <m/>
    <m/>
    <m/>
    <m/>
    <m/>
    <m/>
    <m/>
    <m/>
    <m/>
    <x v="5"/>
    <s v="YES"/>
    <s v="NO"/>
    <m/>
    <m/>
    <m/>
    <s v="Yes"/>
    <s v="No"/>
    <s v="Yes"/>
    <s v="Yes"/>
    <s v="Yes"/>
    <s v="NA"/>
    <d v="2023-01-01T00:00:00"/>
    <d v="2023-03-31T00:00:00"/>
    <s v="Local  "/>
    <s v="Yes"/>
    <s v="No"/>
    <s v="F: manual deletion button; G: currently 24 months, to be changed into 12 months by 1/12/2022"/>
    <s v="TBC"/>
    <m/>
    <n v="2023"/>
    <s v="Q1"/>
    <s v="Y"/>
    <x v="1"/>
  </r>
  <r>
    <s v="Fincal"/>
    <x v="0"/>
    <s v="No"/>
    <s v="Michiel van Hes"/>
    <s v="Ronald de Vries"/>
    <s v="Michiel van Hes"/>
    <s v="Michiel van Hes"/>
    <s v="Transaction data"/>
    <s v="Kept in own tribe"/>
    <m/>
    <s v="Installed"/>
    <s v="Operational"/>
    <s v="Production"/>
    <s v="be+nl/Lease/The Order of the Holy Flow"/>
    <s v="NO"/>
    <s v="YES"/>
    <x v="36"/>
    <x v="0"/>
    <m/>
    <m/>
    <s v="Fincal"/>
    <s v="No"/>
    <s v="No"/>
    <s v="Michiel van Hes"/>
    <s v="Ronald de Vries"/>
    <s v="Michiel van Hes"/>
    <s v="Michiel van Hes"/>
    <s v="Transaction data"/>
    <s v="Kept in own tribe"/>
    <n v="0"/>
    <s v="Installed"/>
    <s v="Operational"/>
    <s v="Production"/>
    <s v="be+nl/Lease/The Order of the Holy Flow"/>
    <x v="36"/>
    <s v="NO"/>
    <s v="YES"/>
    <m/>
    <m/>
    <m/>
    <m/>
    <m/>
    <m/>
    <m/>
    <m/>
    <m/>
    <m/>
    <m/>
    <m/>
    <m/>
    <m/>
    <m/>
    <m/>
    <m/>
    <m/>
    <m/>
    <m/>
    <x v="0"/>
  </r>
  <r>
    <s v="FINREPCollat"/>
    <x v="1"/>
    <m/>
    <s v="Christophe Van Campfort"/>
    <s v="Christophe Van Campfort"/>
    <m/>
    <m/>
    <m/>
    <m/>
    <m/>
    <s v="Installed"/>
    <s v="Operational"/>
    <s v="Production"/>
    <s v="be+nl/Finance NL/Office Tooling"/>
    <s v="NO"/>
    <s v="YES"/>
    <x v="12"/>
    <x v="0"/>
    <m/>
    <m/>
    <s v="FINREPCollat"/>
    <n v="0"/>
    <n v="0"/>
    <s v="Christophe Van Campfort"/>
    <s v="Christophe Van Campfort"/>
    <n v="0"/>
    <d v="1899-12-30T00:00:00"/>
    <d v="1899-12-30T00:00:00"/>
    <n v="0"/>
    <n v="0"/>
    <s v="Installed"/>
    <s v="Operational"/>
    <s v="Production"/>
    <s v="be+nl/Finance NL/Office Tooling"/>
    <x v="12"/>
    <s v="NO"/>
    <s v="YES"/>
    <m/>
    <m/>
    <m/>
    <m/>
    <m/>
    <m/>
    <m/>
    <m/>
    <m/>
    <m/>
    <m/>
    <m/>
    <m/>
    <m/>
    <m/>
    <m/>
    <m/>
    <m/>
    <m/>
    <m/>
    <x v="0"/>
  </r>
  <r>
    <s v="FINREPCollCF"/>
    <x v="1"/>
    <m/>
    <s v="Christophe Van Campfort"/>
    <s v="Christophe Van Campfort"/>
    <m/>
    <m/>
    <m/>
    <m/>
    <m/>
    <s v="Installed"/>
    <s v="Operational"/>
    <s v="Production"/>
    <s v="be+nl/Finance NL/Office Tooling"/>
    <s v="NO"/>
    <s v="YES"/>
    <x v="12"/>
    <x v="0"/>
    <m/>
    <m/>
    <s v="FINREPCollCF"/>
    <n v="0"/>
    <n v="0"/>
    <s v="Christophe Van Campfort"/>
    <s v="Christophe Van Campfort"/>
    <n v="0"/>
    <d v="1899-12-30T00:00:00"/>
    <d v="1899-12-30T00:00:00"/>
    <n v="0"/>
    <n v="0"/>
    <s v="Installed"/>
    <s v="Operational"/>
    <s v="Production"/>
    <s v="be+nl/Finance NL/Office Tooling"/>
    <x v="12"/>
    <s v="NO"/>
    <s v="YES"/>
    <m/>
    <m/>
    <m/>
    <m/>
    <m/>
    <m/>
    <m/>
    <m/>
    <m/>
    <m/>
    <m/>
    <m/>
    <m/>
    <m/>
    <m/>
    <m/>
    <m/>
    <m/>
    <m/>
    <m/>
    <x v="0"/>
  </r>
  <r>
    <s v="FINREPCollMrtg"/>
    <x v="1"/>
    <m/>
    <s v="Christophe Van Campfort"/>
    <s v="Christophe Van Campfort"/>
    <m/>
    <m/>
    <m/>
    <m/>
    <m/>
    <s v="Installed"/>
    <s v="Operational"/>
    <s v="Production"/>
    <s v="be+nl/Finance NL/Office Tooling"/>
    <s v="NO"/>
    <s v="YES"/>
    <x v="12"/>
    <x v="0"/>
    <m/>
    <m/>
    <s v="FINREPCollMrtg"/>
    <n v="0"/>
    <n v="0"/>
    <s v="Christophe Van Campfort"/>
    <s v="Christophe Van Campfort"/>
    <n v="0"/>
    <d v="1899-12-30T00:00:00"/>
    <d v="1899-12-30T00:00:00"/>
    <n v="0"/>
    <n v="0"/>
    <s v="Installed"/>
    <s v="Operational"/>
    <s v="Production"/>
    <s v="be+nl/Finance NL/Office Tooling"/>
    <x v="12"/>
    <s v="NO"/>
    <s v="YES"/>
    <m/>
    <m/>
    <m/>
    <m/>
    <m/>
    <m/>
    <m/>
    <m/>
    <m/>
    <m/>
    <m/>
    <m/>
    <m/>
    <m/>
    <m/>
    <m/>
    <m/>
    <m/>
    <m/>
    <m/>
    <x v="0"/>
  </r>
  <r>
    <s v="FINREPCredRisk"/>
    <x v="1"/>
    <m/>
    <s v="Christophe Van Campfort"/>
    <s v="Christophe Van Campfort"/>
    <m/>
    <m/>
    <m/>
    <m/>
    <m/>
    <s v="Installed"/>
    <s v="Operational"/>
    <s v="Production"/>
    <s v="be+nl/Finance NL/Office Tooling"/>
    <s v="NO"/>
    <s v="YES"/>
    <x v="12"/>
    <x v="0"/>
    <m/>
    <m/>
    <s v="FINREPCredRisk"/>
    <n v="0"/>
    <n v="0"/>
    <s v="Christophe Van Campfort"/>
    <s v="Christophe Van Campfort"/>
    <n v="0"/>
    <d v="1899-12-30T00:00:00"/>
    <d v="1899-12-30T00:00:00"/>
    <n v="0"/>
    <n v="0"/>
    <s v="Installed"/>
    <s v="Operational"/>
    <s v="Production"/>
    <s v="be+nl/Finance NL/Office Tooling"/>
    <x v="12"/>
    <s v="NO"/>
    <s v="YES"/>
    <m/>
    <m/>
    <m/>
    <m/>
    <m/>
    <m/>
    <m/>
    <m/>
    <m/>
    <m/>
    <m/>
    <m/>
    <m/>
    <m/>
    <m/>
    <m/>
    <m/>
    <m/>
    <m/>
    <m/>
    <x v="0"/>
  </r>
  <r>
    <s v="Fircosoft"/>
    <x v="1"/>
    <m/>
    <m/>
    <m/>
    <m/>
    <m/>
    <m/>
    <m/>
    <m/>
    <m/>
    <m/>
    <m/>
    <m/>
    <s v="YES"/>
    <s v="NO"/>
    <x v="10"/>
    <x v="0"/>
    <m/>
    <m/>
    <s v="Fircosoft"/>
    <m/>
    <m/>
    <m/>
    <m/>
    <m/>
    <m/>
    <m/>
    <m/>
    <m/>
    <m/>
    <m/>
    <m/>
    <m/>
    <x v="10"/>
    <s v="YES"/>
    <s v="NO"/>
    <m/>
    <m/>
    <m/>
    <s v="TBC"/>
    <s v="TBC"/>
    <s v="Yes"/>
    <s v="TBC"/>
    <s v="Yes"/>
    <s v="TBC"/>
    <d v="2024-01-01T00:00:00"/>
    <d v="2024-03-31T00:00:00"/>
    <s v="TBC"/>
    <s v="Yes"/>
    <m/>
    <s v=" - RR by design"/>
    <s v="TBC"/>
    <m/>
    <n v="2024"/>
    <s v="Q1"/>
    <m/>
    <x v="1"/>
  </r>
  <r>
    <s v="FIRI_OFSAA_UKBEACON"/>
    <x v="0"/>
    <s v="No"/>
    <s v="Tine Puttenaers"/>
    <s v="Philippe Stroobandt"/>
    <m/>
    <m/>
    <m/>
    <m/>
    <m/>
    <s v="Installed"/>
    <s v="Operational"/>
    <s v="Production"/>
    <s v="be+nl/Finance &amp; Risk Support Chain/Tech/GS/F&amp;R Tribe Support (FWK)"/>
    <s v="NO"/>
    <s v="YES"/>
    <x v="41"/>
    <x v="0"/>
    <m/>
    <m/>
    <s v="FIRI_OFSAA_UKBEACON"/>
    <s v="No"/>
    <s v="No"/>
    <s v="Tine Puttenaers"/>
    <s v="Philippe Stroobandt"/>
    <n v="0"/>
    <d v="1899-12-30T00:00:00"/>
    <d v="1899-12-30T00:00:00"/>
    <n v="0"/>
    <n v="0"/>
    <s v="Installed"/>
    <s v="Operational"/>
    <s v="Production"/>
    <s v="be+nl/Finance &amp; Risk Support Chain/Tech/GS/F&amp;R Tribe Support (FWK)"/>
    <x v="41"/>
    <s v="NO"/>
    <s v="YES"/>
    <m/>
    <m/>
    <m/>
    <m/>
    <m/>
    <m/>
    <m/>
    <m/>
    <m/>
    <m/>
    <m/>
    <m/>
    <m/>
    <m/>
    <m/>
    <m/>
    <m/>
    <m/>
    <m/>
    <m/>
    <x v="0"/>
  </r>
  <r>
    <s v="Floor"/>
    <x v="1"/>
    <m/>
    <m/>
    <m/>
    <m/>
    <m/>
    <m/>
    <m/>
    <m/>
    <m/>
    <m/>
    <m/>
    <m/>
    <s v="YES"/>
    <s v="NO"/>
    <x v="17"/>
    <x v="0"/>
    <m/>
    <m/>
    <s v="Floor"/>
    <m/>
    <m/>
    <m/>
    <m/>
    <m/>
    <m/>
    <m/>
    <m/>
    <m/>
    <m/>
    <m/>
    <m/>
    <m/>
    <x v="17"/>
    <s v="YES"/>
    <s v="NO"/>
    <m/>
    <m/>
    <m/>
    <s v="Yes"/>
    <s v="No"/>
    <s v="Yes"/>
    <s v="Yes"/>
    <s v="Yes"/>
    <s v="NA"/>
    <s v="NA"/>
    <s v="NA"/>
    <s v="External"/>
    <s v="Yes"/>
    <m/>
    <m/>
    <s v="TBC"/>
    <m/>
    <s v="NA"/>
    <m/>
    <m/>
    <x v="1"/>
  </r>
  <r>
    <s v="Floor App"/>
    <x v="2"/>
    <s v="No"/>
    <s v="Dragos Ion"/>
    <s v="Wim Heinstra"/>
    <s v="Wim Heinstra"/>
    <s v="Dragos Ion"/>
    <s v="Product data"/>
    <s v="Kept in own tribe"/>
    <m/>
    <s v="Installed"/>
    <s v="Operational"/>
    <s v="Production"/>
    <s v="be+nl/Branches NL/IT Boys"/>
    <s v="NO"/>
    <s v="YES"/>
    <x v="35"/>
    <x v="0"/>
    <m/>
    <m/>
    <s v="Floor App"/>
    <s v="Yes"/>
    <s v="No"/>
    <s v="Dragos Ion"/>
    <s v="Wim Heinstra"/>
    <s v="Wim Heinstra"/>
    <s v="Dragos Ion"/>
    <s v="Product data"/>
    <s v="Kept in own tribe"/>
    <n v="0"/>
    <s v="Installed"/>
    <s v="Operational"/>
    <s v="Production"/>
    <s v="be+nl/Branches NL/IT Boys"/>
    <x v="35"/>
    <s v="NO"/>
    <s v="YES"/>
    <m/>
    <m/>
    <m/>
    <m/>
    <m/>
    <m/>
    <m/>
    <m/>
    <m/>
    <m/>
    <m/>
    <m/>
    <m/>
    <m/>
    <m/>
    <m/>
    <m/>
    <m/>
    <m/>
    <m/>
    <x v="0"/>
  </r>
  <r>
    <s v="Floortje"/>
    <x v="1"/>
    <m/>
    <m/>
    <m/>
    <m/>
    <m/>
    <m/>
    <m/>
    <m/>
    <m/>
    <m/>
    <m/>
    <m/>
    <s v="YES"/>
    <s v="NO"/>
    <x v="17"/>
    <x v="0"/>
    <m/>
    <m/>
    <s v="Floortje"/>
    <m/>
    <m/>
    <m/>
    <m/>
    <m/>
    <m/>
    <m/>
    <m/>
    <m/>
    <m/>
    <m/>
    <m/>
    <m/>
    <x v="17"/>
    <s v="YES"/>
    <s v="NO"/>
    <m/>
    <m/>
    <m/>
    <s v="Yes"/>
    <s v="No"/>
    <s v="Yes"/>
    <s v="Yes"/>
    <s v="Yes"/>
    <s v="NA"/>
    <s v="NA"/>
    <s v="NA"/>
    <s v="External"/>
    <s v="Yes"/>
    <m/>
    <m/>
    <s v="TBC"/>
    <m/>
    <s v="NA"/>
    <m/>
    <m/>
    <x v="1"/>
  </r>
  <r>
    <s v="Flowix"/>
    <x v="0"/>
    <s v="No"/>
    <s v="Manish Vashishtha"/>
    <s v="Miente Bakker"/>
    <m/>
    <m/>
    <m/>
    <m/>
    <m/>
    <s v="Installed"/>
    <s v="Operational"/>
    <s v="Production"/>
    <s v="be+nl/Assisted channels/PA3_PhCh NL/Business Support Applications"/>
    <s v="YES"/>
    <s v="YES"/>
    <x v="2"/>
    <x v="0"/>
    <m/>
    <m/>
    <s v="Flowix"/>
    <s v="No"/>
    <s v="No"/>
    <s v="Manish Vashishtha"/>
    <s v="Miente Bakker"/>
    <n v="0"/>
    <d v="1899-12-30T00:00:00"/>
    <d v="1899-12-30T00:00:00"/>
    <n v="0"/>
    <n v="0"/>
    <s v="Installed"/>
    <s v="Operational"/>
    <s v="Production"/>
    <s v="be+nl/Assisted channels/PA3_PhCh NL/Business Support Applications"/>
    <x v="2"/>
    <s v="YES"/>
    <s v="YES"/>
    <m/>
    <m/>
    <m/>
    <s v="TBC"/>
    <s v="TBC"/>
    <s v="Yes"/>
    <s v="TBC"/>
    <s v="Yes"/>
    <s v="TBC"/>
    <s v="NA"/>
    <s v="NA"/>
    <s v="TBC"/>
    <s v="Yes"/>
    <m/>
    <s v="iRisk local - applications which are between IRIS and a product tribe. These APIs do handle data but do not store any data. "/>
    <s v="N"/>
    <m/>
    <s v="NA"/>
    <m/>
    <m/>
    <x v="2"/>
  </r>
  <r>
    <s v="FMU_MSH_Templ"/>
    <x v="0"/>
    <m/>
    <s v="Vlad Kogan"/>
    <s v="Annemieke Tromp"/>
    <m/>
    <m/>
    <m/>
    <m/>
    <s v="Obsolete and to removed in CMDB"/>
    <s v="Installed"/>
    <s v="Operational"/>
    <s v="Production"/>
    <s v="be+nl/CRO NL/MRM/Office Tooling"/>
    <s v="NO"/>
    <s v="YES"/>
    <x v="19"/>
    <x v="0"/>
    <m/>
    <m/>
    <s v="FMU_MSH_Templ"/>
    <s v="No"/>
    <n v="0"/>
    <s v="Vlad Kogan"/>
    <s v="Annemieke Tromp"/>
    <n v="0"/>
    <d v="1899-12-30T00:00:00"/>
    <d v="1899-12-30T00:00:00"/>
    <n v="0"/>
    <s v="Obsolete and to removed in CMDB"/>
    <s v="Installed"/>
    <s v="Operational"/>
    <s v="Production"/>
    <s v="be+nl/CRO NL/MRM/Office Tooling"/>
    <x v="19"/>
    <s v="NO"/>
    <s v="YES"/>
    <m/>
    <m/>
    <m/>
    <m/>
    <m/>
    <m/>
    <m/>
    <m/>
    <m/>
    <m/>
    <m/>
    <m/>
    <m/>
    <m/>
    <m/>
    <m/>
    <m/>
    <m/>
    <m/>
    <m/>
    <x v="0"/>
  </r>
  <r>
    <s v="FMU_Template"/>
    <x v="0"/>
    <m/>
    <s v="Vlad Kogan"/>
    <s v="Annemieke Tromp"/>
    <m/>
    <m/>
    <m/>
    <m/>
    <s v="Obsolete and to removed in CMDB"/>
    <s v="Installed"/>
    <s v="Operational"/>
    <s v="Production"/>
    <s v="be+nl/CRO NL/MRM/Office Tooling"/>
    <s v="NO"/>
    <s v="YES"/>
    <x v="19"/>
    <x v="0"/>
    <m/>
    <m/>
    <s v="FMU_Template"/>
    <s v="No"/>
    <n v="0"/>
    <s v="Vlad Kogan"/>
    <s v="Annemieke Tromp"/>
    <n v="0"/>
    <d v="1899-12-30T00:00:00"/>
    <d v="1899-12-30T00:00:00"/>
    <n v="0"/>
    <s v="Obsolete and to removed in CMDB"/>
    <s v="Installed"/>
    <s v="Operational"/>
    <s v="Production"/>
    <s v="be+nl/CRO NL/MRM/Office Tooling"/>
    <x v="19"/>
    <s v="NO"/>
    <s v="YES"/>
    <m/>
    <m/>
    <m/>
    <m/>
    <m/>
    <m/>
    <m/>
    <m/>
    <m/>
    <m/>
    <m/>
    <m/>
    <m/>
    <m/>
    <m/>
    <m/>
    <m/>
    <m/>
    <m/>
    <m/>
    <x v="0"/>
  </r>
  <r>
    <s v="ForceDataStore_P"/>
    <x v="1"/>
    <m/>
    <m/>
    <m/>
    <m/>
    <m/>
    <m/>
    <m/>
    <m/>
    <m/>
    <m/>
    <m/>
    <m/>
    <s v="YES"/>
    <s v="NO"/>
    <x v="38"/>
    <x v="0"/>
    <m/>
    <m/>
    <s v="ForceDataStore_P"/>
    <m/>
    <m/>
    <m/>
    <m/>
    <m/>
    <m/>
    <m/>
    <m/>
    <m/>
    <m/>
    <m/>
    <m/>
    <m/>
    <x v="38"/>
    <s v="YES"/>
    <s v="NO"/>
    <m/>
    <m/>
    <m/>
    <s v="TBC"/>
    <s v="No"/>
    <s v="Yes"/>
    <s v="Yes"/>
    <s v="Yes"/>
    <s v="TBC"/>
    <d v="2023-01-01T00:00:00"/>
    <d v="2023-03-31T00:00:00"/>
    <s v="TBC"/>
    <s v="Yes"/>
    <m/>
    <m/>
    <s v="TBC"/>
    <m/>
    <n v="2023"/>
    <s v="Q1"/>
    <s v="Y"/>
    <x v="1"/>
  </r>
  <r>
    <s v="Force-hypotheken"/>
    <x v="2"/>
    <s v="Yes"/>
    <s v="Khadija Khottoul"/>
    <s v="Jacques Schram"/>
    <s v="Folkert van der Ploeg"/>
    <s v="Patrick Huisma"/>
    <s v="Party data"/>
    <s v="Exchanged across domains"/>
    <s v="also product data for existing customers"/>
    <s v="Installed"/>
    <s v="Operational"/>
    <s v="Production"/>
    <s v="be+nl/Mortgages NL/MORTG_AANVRAAG"/>
    <s v="YES"/>
    <s v="YES"/>
    <x v="38"/>
    <x v="0"/>
    <m/>
    <m/>
    <s v="Force-hypotheken"/>
    <s v="Yes"/>
    <s v="Yes"/>
    <s v="Khadija Khottoul"/>
    <s v="Jacques Schram"/>
    <s v="Folkert van der Ploeg"/>
    <s v="Patrick Huisma"/>
    <s v="Party data"/>
    <s v="Exchanged across domains"/>
    <s v="also product data for existing customers"/>
    <s v="Installed"/>
    <s v="Operational"/>
    <s v="Production"/>
    <s v="be+nl/Mortgages NL/MORTG_AANVRAAG"/>
    <x v="38"/>
    <s v="YES"/>
    <s v="YES"/>
    <m/>
    <m/>
    <m/>
    <s v="Yes"/>
    <s v="No"/>
    <s v="Yes"/>
    <s v="TBC"/>
    <s v="Yes"/>
    <s v="TBC"/>
    <d v="2023-01-01T00:00:00"/>
    <d v="2023-03-31T00:00:00"/>
    <s v="TBC"/>
    <s v="Yes"/>
    <m/>
    <s v="We will be going back to the Data Council to discuss this alternative plan in January 2023. "/>
    <s v="Y"/>
    <m/>
    <n v="2023"/>
    <s v="Q1"/>
    <s v="Y"/>
    <x v="2"/>
  </r>
  <r>
    <s v="FR_Analysis"/>
    <x v="0"/>
    <m/>
    <s v="Vlad Kogan"/>
    <s v="Annemieke Tromp"/>
    <m/>
    <m/>
    <m/>
    <m/>
    <s v="Obsolete and to removed in CMDB"/>
    <s v="Installed"/>
    <s v="Operational"/>
    <s v="Production"/>
    <s v="be+nl/CRO NL/MRM/Office Tooling"/>
    <s v="NO"/>
    <s v="YES"/>
    <x v="19"/>
    <x v="0"/>
    <m/>
    <m/>
    <s v="FR_Analysis"/>
    <s v="No"/>
    <n v="0"/>
    <s v="Vlad Kogan"/>
    <s v="Annemieke Tromp"/>
    <n v="0"/>
    <d v="1899-12-30T00:00:00"/>
    <d v="1899-12-30T00:00:00"/>
    <n v="0"/>
    <s v="Obsolete and to removed in CMDB"/>
    <s v="Installed"/>
    <s v="Operational"/>
    <s v="Production"/>
    <s v="be+nl/CRO NL/MRM/Office Tooling"/>
    <x v="19"/>
    <s v="NO"/>
    <s v="YES"/>
    <m/>
    <m/>
    <m/>
    <m/>
    <m/>
    <m/>
    <m/>
    <m/>
    <m/>
    <m/>
    <m/>
    <m/>
    <m/>
    <m/>
    <m/>
    <m/>
    <m/>
    <m/>
    <m/>
    <m/>
    <x v="0"/>
  </r>
  <r>
    <s v="Fraud Casemanagement"/>
    <x v="2"/>
    <s v="Yes"/>
    <s v="Emile Scheilen"/>
    <s v="Adine Wempe - Kalff"/>
    <s v="Adine Wempe - Kalff"/>
    <s v="Marco Visser"/>
    <s v="Data derived by other data users"/>
    <s v="Kept in own tribe"/>
    <m/>
    <s v="Installed"/>
    <s v="Operational"/>
    <s v="Production"/>
    <s v="be+nl/Fraud &amp; Cyber Security NL/Detection/Gryffindor"/>
    <s v="YES"/>
    <s v="YES"/>
    <x v="11"/>
    <x v="0"/>
    <m/>
    <m/>
    <s v="Fraud Casemanagement"/>
    <s v="Yes"/>
    <s v="Yes"/>
    <s v="Emile Scheilen"/>
    <s v="Adine Wempe - Kalff"/>
    <s v="Adine Wempe - Kalff"/>
    <s v="Marco Visser"/>
    <s v="Data derived by other data users"/>
    <s v="Kept in own tribe"/>
    <n v="0"/>
    <s v="Installed"/>
    <s v="Operational"/>
    <s v="Production"/>
    <s v="be+nl/Fraud &amp; Cyber Security NL/Detection/Gryffindor"/>
    <x v="11"/>
    <s v="YES"/>
    <s v="YES"/>
    <m/>
    <m/>
    <m/>
    <s v="Yes"/>
    <s v="TBC"/>
    <s v="Yes"/>
    <s v="Yes"/>
    <s v="Yes"/>
    <s v="NA"/>
    <s v="NA"/>
    <s v="NA"/>
    <s v="Global"/>
    <s v="Yes"/>
    <m/>
    <s v="Following GRP / See issue_action: MST-GRR-CTL-002_I444195820_A10 (issue closed). Different schemes for data deletion exists (and are approved with data owners). Data is soft deleted. "/>
    <s v="Y"/>
    <m/>
    <s v="NA"/>
    <m/>
    <m/>
    <x v="2"/>
  </r>
  <r>
    <s v="Fraud_ActionExecutor"/>
    <x v="0"/>
    <s v="No"/>
    <s v="Emile Scheilen"/>
    <s v="Adine Wempe - Kalff"/>
    <s v="Adine Wempe - Kalff"/>
    <s v="Britt Grimpe"/>
    <s v="Data derived by other data users"/>
    <s v="Kept in own tribe"/>
    <m/>
    <s v="Installed"/>
    <s v="Operational"/>
    <s v="Production"/>
    <s v="be+nl/Fraud &amp; Cyber Security NL/Detection/Justice League"/>
    <s v="YES"/>
    <s v="YES"/>
    <x v="11"/>
    <x v="0"/>
    <m/>
    <m/>
    <s v="Fraud_ActionExecutor"/>
    <s v="No"/>
    <s v="No"/>
    <s v="Emile Scheilen"/>
    <s v="Adine Wempe - Kalff"/>
    <s v="Adine Wempe - Kalff"/>
    <s v="Britt Grimpe"/>
    <s v="Data derived by other data users"/>
    <s v="Kept in own tribe"/>
    <n v="0"/>
    <s v="Installed"/>
    <s v="Operational"/>
    <s v="Production"/>
    <s v="be+nl/Fraud &amp; Cyber Security NL/Detection/Justice League"/>
    <x v="11"/>
    <s v="YES"/>
    <s v="YES"/>
    <m/>
    <m/>
    <m/>
    <s v="TBC"/>
    <s v="TBC"/>
    <s v="No"/>
    <s v="No"/>
    <s v="NA"/>
    <m/>
    <m/>
    <s v="TBC"/>
    <s v="Local"/>
    <s v="No"/>
    <m/>
    <m/>
    <s v="N"/>
    <m/>
    <s v="TBC"/>
    <m/>
    <m/>
    <x v="2"/>
  </r>
  <r>
    <s v="Fraud_Cyber_Data_Analytics_Platform"/>
    <x v="0"/>
    <s v="No"/>
    <s v="Emile Scheilen"/>
    <s v="Adine Wempe - Kalff"/>
    <s v="Adine Wempe - Kalff"/>
    <s v="Ali Al Sawad"/>
    <s v="Data derived by other data users"/>
    <s v="Kept in own tribe"/>
    <s v="This application will be decom in Q4 2022"/>
    <s v="Installed"/>
    <s v="Operational"/>
    <s v="Production"/>
    <s v="be+nl/Fraud &amp; Cyber Security NL/Detection/Risk Data Squad"/>
    <s v="YES"/>
    <s v="YES"/>
    <x v="11"/>
    <x v="0"/>
    <m/>
    <m/>
    <s v="Fraud_Cyber_Data_Analytics_Platform"/>
    <s v="No"/>
    <s v="No"/>
    <s v="Emile Scheilen"/>
    <s v="Adine Wempe - Kalff"/>
    <s v="Adine Wempe - Kalff"/>
    <s v="Ali Al Sawad"/>
    <s v="Data derived by other data users"/>
    <s v="Kept in own tribe"/>
    <s v="This application will be decom in Q4 2022"/>
    <s v="Installed"/>
    <s v="Operational"/>
    <s v="Production"/>
    <s v="be+nl/Fraud &amp; Cyber Security NL/Detection/Risk Data Squad"/>
    <x v="11"/>
    <s v="YES"/>
    <s v="YES"/>
    <m/>
    <m/>
    <m/>
    <s v="TBC"/>
    <s v="TBC"/>
    <s v="Yes"/>
    <s v="Yes"/>
    <s v="Yes"/>
    <m/>
    <m/>
    <d v="2020-05-31T00:00:00"/>
    <s v="Local"/>
    <s v="Yes"/>
    <s v="Decom planned (Q3 2022)"/>
    <m/>
    <s v="N"/>
    <m/>
    <n v="2020"/>
    <m/>
    <m/>
    <x v="2"/>
  </r>
  <r>
    <s v="FrontendConfigAPI"/>
    <x v="0"/>
    <s v="No"/>
    <s v="Theo Frieswijk"/>
    <s v="Elles Ogink"/>
    <s v="DO per country -&gt; Local Ass. Channel TL or CC Head"/>
    <s v="Jan van Hoek"/>
    <m/>
    <m/>
    <m/>
    <s v="Installed"/>
    <s v="Operational"/>
    <s v="Production"/>
    <s v="be+nl/Assisted channels/PA1_IRIS Platform/One4All"/>
    <s v="YES"/>
    <s v="YES"/>
    <x v="2"/>
    <x v="0"/>
    <m/>
    <m/>
    <s v="FrontendConfigAPI"/>
    <s v="No"/>
    <s v="No"/>
    <s v="Theo Frieswijk"/>
    <s v="Elles Ogink"/>
    <s v="DO per country -&gt; Local Ass. Channel TL or CC Head"/>
    <s v="Jan van Hoek"/>
    <d v="1899-12-30T00:00:00"/>
    <n v="0"/>
    <n v="0"/>
    <s v="Installed"/>
    <s v="Operational"/>
    <s v="Production"/>
    <s v="be+nl/Assisted channels/PA1_IRIS Platform/One4All"/>
    <x v="2"/>
    <s v="YES"/>
    <s v="YES"/>
    <m/>
    <m/>
    <m/>
    <s v="TBC"/>
    <s v="TBC"/>
    <s v="No"/>
    <s v="TBC"/>
    <s v="No"/>
    <s v="TBC"/>
    <d v="2023-01-01T00:00:00"/>
    <d v="2023-12-31T00:00:00"/>
    <s v="TBC"/>
    <s v="No"/>
    <m/>
    <m/>
    <s v="N"/>
    <m/>
    <n v="2023"/>
    <s v="Q4"/>
    <m/>
    <x v="2"/>
  </r>
  <r>
    <s v="FT SCHIL-AP-01382-001"/>
    <x v="1"/>
    <m/>
    <m/>
    <m/>
    <m/>
    <m/>
    <m/>
    <m/>
    <m/>
    <m/>
    <m/>
    <m/>
    <m/>
    <s v="YES"/>
    <s v="NO"/>
    <x v="9"/>
    <x v="0"/>
    <m/>
    <m/>
    <s v="FT SCHIL-AP-01382-001"/>
    <m/>
    <m/>
    <m/>
    <m/>
    <m/>
    <m/>
    <m/>
    <m/>
    <m/>
    <m/>
    <m/>
    <m/>
    <m/>
    <x v="9"/>
    <s v="YES"/>
    <s v="NO"/>
    <m/>
    <m/>
    <m/>
    <s v="TBC"/>
    <s v="TBC"/>
    <s v="Yes"/>
    <s v="Yes"/>
    <s v="No"/>
    <s v="TBC"/>
    <d v="2023-01-01T00:00:00"/>
    <d v="2023-09-30T00:00:00"/>
    <s v="TBC"/>
    <s v="Yes"/>
    <s v="Already Decommissioned"/>
    <m/>
    <s v="TBC"/>
    <s v="Y"/>
    <n v="2023"/>
    <s v="Q3"/>
    <s v="Y"/>
    <x v="1"/>
  </r>
  <r>
    <s v="FundsAcceptCheck"/>
    <x v="0"/>
    <s v="No"/>
    <s v="Pieter van Valenberg"/>
    <s v="Nick van Boven"/>
    <m/>
    <m/>
    <s v="Product data"/>
    <s v="Kept in own tribe"/>
    <m/>
    <s v="Installed"/>
    <s v="Operational"/>
    <s v="Production"/>
    <s v="be+nl/Investments/Operational Journeys &amp; Ordering/EP Transaction Management"/>
    <s v="NO"/>
    <s v="YES"/>
    <x v="15"/>
    <x v="0"/>
    <m/>
    <m/>
    <s v="FundsAcceptCheck"/>
    <s v="No"/>
    <s v="No"/>
    <s v="Pieter van Valenberg"/>
    <s v="Nick van Boven"/>
    <n v="0"/>
    <d v="1899-12-30T00:00:00"/>
    <s v="Product data"/>
    <s v="Kept in own tribe"/>
    <n v="0"/>
    <s v="Installed"/>
    <s v="Operational"/>
    <s v="Production"/>
    <s v="be+nl/Investments/Operational Journeys &amp; Ordering/EP Transaction Management"/>
    <x v="15"/>
    <s v="NO"/>
    <s v="YES"/>
    <m/>
    <m/>
    <m/>
    <m/>
    <m/>
    <m/>
    <m/>
    <m/>
    <m/>
    <m/>
    <m/>
    <m/>
    <m/>
    <m/>
    <m/>
    <m/>
    <m/>
    <m/>
    <m/>
    <m/>
    <x v="0"/>
  </r>
  <r>
    <s v="FundsControl"/>
    <x v="0"/>
    <s v="No"/>
    <s v="Pieter van Valenberg"/>
    <s v="Nick van Boven"/>
    <m/>
    <m/>
    <m/>
    <m/>
    <s v="identical to FundsAcceptCheck"/>
    <s v="Installed"/>
    <s v="Operational"/>
    <s v="Production"/>
    <s v="be+nl/Investments/Operational Journeys &amp; Ordering/EP Transaction Management"/>
    <s v="NO"/>
    <s v="YES"/>
    <x v="15"/>
    <x v="0"/>
    <m/>
    <m/>
    <s v="FundsControl"/>
    <s v="No"/>
    <s v="No"/>
    <s v="Pieter van Valenberg"/>
    <s v="Nick van Boven"/>
    <n v="0"/>
    <d v="1899-12-30T00:00:00"/>
    <d v="1899-12-30T00:00:00"/>
    <n v="0"/>
    <s v="identical to FundsAcceptCheck"/>
    <s v="Installed"/>
    <s v="Operational"/>
    <s v="Production"/>
    <s v="be+nl/Investments/Operational Journeys &amp; Ordering/EP Transaction Management"/>
    <x v="15"/>
    <s v="NO"/>
    <s v="YES"/>
    <m/>
    <m/>
    <m/>
    <m/>
    <m/>
    <m/>
    <m/>
    <m/>
    <m/>
    <m/>
    <m/>
    <m/>
    <m/>
    <m/>
    <m/>
    <m/>
    <m/>
    <m/>
    <m/>
    <m/>
    <x v="0"/>
  </r>
  <r>
    <s v="Fundsettle_Browser_[P]"/>
    <x v="0"/>
    <s v="No"/>
    <s v="Klaas Jan Wieringa"/>
    <s v="Nick van Boven"/>
    <m/>
    <m/>
    <m/>
    <m/>
    <s v="External application"/>
    <s v="Installed"/>
    <s v="Operational"/>
    <s v="Production"/>
    <s v="be+nl/Investments/Operational Journeys &amp; Ordering/EP Transaction Management"/>
    <s v="NO"/>
    <s v="YES"/>
    <x v="15"/>
    <x v="0"/>
    <m/>
    <m/>
    <s v="Fundsettle_Browser_[P]"/>
    <s v="No"/>
    <s v="No"/>
    <s v="Klaas Jan Wieringa"/>
    <s v="Nick van Boven"/>
    <n v="0"/>
    <d v="1899-12-30T00:00:00"/>
    <d v="1899-12-30T00:00:00"/>
    <n v="0"/>
    <s v="External application"/>
    <s v="Installed"/>
    <s v="Operational"/>
    <s v="Production"/>
    <s v="be+nl/Investments/Operational Journeys &amp; Ordering/EP Transaction Management"/>
    <x v="15"/>
    <s v="NO"/>
    <s v="YES"/>
    <m/>
    <m/>
    <m/>
    <m/>
    <m/>
    <m/>
    <m/>
    <m/>
    <m/>
    <m/>
    <m/>
    <m/>
    <m/>
    <m/>
    <m/>
    <m/>
    <m/>
    <m/>
    <m/>
    <m/>
    <x v="0"/>
  </r>
  <r>
    <s v="FWP(P)"/>
    <x v="1"/>
    <m/>
    <m/>
    <m/>
    <m/>
    <m/>
    <m/>
    <m/>
    <m/>
    <m/>
    <m/>
    <m/>
    <m/>
    <s v="YES"/>
    <s v="NO"/>
    <x v="15"/>
    <x v="0"/>
    <m/>
    <m/>
    <s v="FWP(P)"/>
    <m/>
    <m/>
    <m/>
    <m/>
    <m/>
    <m/>
    <m/>
    <m/>
    <m/>
    <m/>
    <m/>
    <m/>
    <m/>
    <x v="15"/>
    <s v="YES"/>
    <s v="NO"/>
    <m/>
    <m/>
    <m/>
    <s v="NA"/>
    <s v="NA"/>
    <s v="NA"/>
    <s v="Yes"/>
    <s v="Yes"/>
    <s v="NA"/>
    <s v="NA"/>
    <s v="NA"/>
    <s v="TBC"/>
    <s v="No"/>
    <s v="31-12-2021"/>
    <s v="Asset is decommisioned"/>
    <s v="TBC"/>
    <m/>
    <s v="NA"/>
    <m/>
    <m/>
    <x v="1"/>
  </r>
  <r>
    <s v="gAccountRequestDatabaseAPI"/>
    <x v="2"/>
    <s v="Yes"/>
    <s v="Guido Smit"/>
    <s v="Jeroen Losekoot"/>
    <s v="Jeroen Losekoot"/>
    <s v="GJ Reinders"/>
    <s v="Agreement data"/>
    <m/>
    <m/>
    <s v="Installed"/>
    <s v="Operational"/>
    <s v="Production"/>
    <s v="be+nl/Daily Banking Digital First NL/Platform &amp; Enablers/FalconX"/>
    <s v="YES"/>
    <s v="YES"/>
    <x v="6"/>
    <x v="0"/>
    <m/>
    <m/>
    <s v="gAccountRequestDatabaseAPI"/>
    <s v="Yes"/>
    <s v="Yes"/>
    <s v="Guido Smit"/>
    <s v="Jeroen Losekoot"/>
    <s v="Jeroen Losekoot"/>
    <s v="GJ Reinders"/>
    <s v="Agreement data"/>
    <n v="0"/>
    <n v="0"/>
    <s v="Installed"/>
    <s v="Operational"/>
    <s v="Production"/>
    <s v="be+nl/Daily Banking Digital First NL/Platform &amp; Enablers/FalconX"/>
    <x v="6"/>
    <s v="YES"/>
    <s v="YES"/>
    <m/>
    <m/>
    <m/>
    <s v="TBC"/>
    <s v="TBC"/>
    <s v="Yes"/>
    <s v="Yes"/>
    <s v="Yes"/>
    <s v="TBC"/>
    <s v="TBC"/>
    <s v="NA"/>
    <s v="TBC"/>
    <s v="Yes"/>
    <m/>
    <s v="Pass through No Data Stored"/>
    <s v="Y"/>
    <m/>
    <s v="NA"/>
    <m/>
    <m/>
    <x v="2"/>
  </r>
  <r>
    <s v="gAcctsInqAPI"/>
    <x v="0"/>
    <s v="No"/>
    <s v="Rik-Jan van Bree"/>
    <s v="Hans Krak"/>
    <s v="Narjiss Aydoun"/>
    <s v="Hans Krak"/>
    <m/>
    <m/>
    <m/>
    <s v="Installed"/>
    <s v="Operational"/>
    <s v="Production"/>
    <s v="be+nl/Payments NL/Products/GeckoS"/>
    <s v="YES"/>
    <s v="YES"/>
    <x v="9"/>
    <x v="0"/>
    <m/>
    <m/>
    <s v="gAcctsInqAPI"/>
    <s v="No"/>
    <s v="No"/>
    <s v="Rik-Jan van Bree"/>
    <s v="Hans Krak"/>
    <s v="Narjiss Aydoun"/>
    <s v="Hans Krak"/>
    <d v="1899-12-30T00:00:00"/>
    <n v="0"/>
    <n v="0"/>
    <s v="Installed"/>
    <s v="Operational"/>
    <s v="Production"/>
    <s v="be+nl/Payments NL/Products/GeckoS"/>
    <x v="9"/>
    <s v="YES"/>
    <s v="YES"/>
    <m/>
    <m/>
    <m/>
    <s v="TBC"/>
    <s v="TBC"/>
    <s v="No"/>
    <s v="No"/>
    <s v="No"/>
    <s v="TBC"/>
    <s v="TBC"/>
    <s v="TBC"/>
    <s v="TBC"/>
    <s v="No"/>
    <m/>
    <m/>
    <s v="N"/>
    <m/>
    <s v="TBC"/>
    <m/>
    <m/>
    <x v="2"/>
  </r>
  <r>
    <s v="gACRRegisterAgreementsAPI"/>
    <x v="0"/>
    <s v="No"/>
    <s v="Rik-Jan van Bree"/>
    <s v="Hans Krak"/>
    <s v="Narjiss Aydoun"/>
    <s v="Hans Krak"/>
    <m/>
    <m/>
    <m/>
    <s v="Installed"/>
    <s v="Operational"/>
    <s v="Production"/>
    <s v="be+nl/Payments NL/Products/GeckoS"/>
    <s v="YES"/>
    <s v="YES"/>
    <x v="9"/>
    <x v="0"/>
    <m/>
    <m/>
    <s v="gACRRegisterAgreementsAPI"/>
    <s v="No"/>
    <s v="No"/>
    <s v="Rik-Jan van Bree"/>
    <s v="Hans Krak"/>
    <s v="Narjiss Aydoun"/>
    <s v="Hans Krak"/>
    <d v="1899-12-30T00:00:00"/>
    <n v="0"/>
    <n v="0"/>
    <s v="Installed"/>
    <s v="Operational"/>
    <s v="Production"/>
    <s v="be+nl/Payments NL/Products/GeckoS"/>
    <x v="9"/>
    <s v="YES"/>
    <s v="YES"/>
    <m/>
    <m/>
    <m/>
    <s v="TBC"/>
    <s v="TBC"/>
    <s v="No"/>
    <s v="No"/>
    <s v="No"/>
    <s v="TBC"/>
    <s v="TBC"/>
    <s v="TBC"/>
    <s v="TBC"/>
    <s v="No"/>
    <m/>
    <m/>
    <s v="N"/>
    <m/>
    <s v="TBC"/>
    <m/>
    <m/>
    <x v="2"/>
  </r>
  <r>
    <s v="gAdditionalTransactionInfoAPI"/>
    <x v="2"/>
    <s v="No"/>
    <s v="Rik-Jan van Bree"/>
    <s v="Hans Krak"/>
    <s v="Narjiss Aydoun"/>
    <s v="Martijn Greuter"/>
    <s v="Data derived by other data users"/>
    <s v="Kept in own tribe"/>
    <m/>
    <s v="Installed"/>
    <s v="Operational"/>
    <s v="Production"/>
    <s v="be+nl/Payments NL/Products/Digital Insight"/>
    <s v="YES"/>
    <s v="YES"/>
    <x v="9"/>
    <x v="0"/>
    <m/>
    <m/>
    <s v="gAdditionalTransactionInfoAPI"/>
    <s v="Yes"/>
    <s v="No"/>
    <s v="Rik-Jan van Bree"/>
    <s v="Hans Krak"/>
    <s v="Narjiss Aydoun"/>
    <s v="Martijn Greuter"/>
    <s v="Data derived by other data users"/>
    <s v="Kept in own tribe"/>
    <n v="0"/>
    <s v="Installed"/>
    <s v="Operational"/>
    <s v="Production"/>
    <s v="be+nl/Payments NL/Products/Digital Insight"/>
    <x v="9"/>
    <s v="YES"/>
    <s v="YES"/>
    <m/>
    <m/>
    <m/>
    <s v="TBC"/>
    <s v="TBC"/>
    <s v="Yes"/>
    <s v="NA"/>
    <s v="No"/>
    <s v="TBC"/>
    <d v="2023-01-01T00:00:00"/>
    <d v="2023-09-30T00:00:00"/>
    <s v="TBC"/>
    <s v="Yes"/>
    <m/>
    <s v="To implementated"/>
    <s v="Y"/>
    <m/>
    <n v="2023"/>
    <s v="Q3"/>
    <s v="Y"/>
    <x v="2"/>
  </r>
  <r>
    <s v="gAddressBookAPI"/>
    <x v="2"/>
    <s v="No"/>
    <s v="Rik-Jan van Bree"/>
    <s v="Maarten van Gessel"/>
    <s v="Narjiss Aydoun"/>
    <s v="Hans Krak"/>
    <s v="Party data"/>
    <s v="Kept in own tribe"/>
    <m/>
    <s v="Installed"/>
    <s v="Operational"/>
    <s v="Production"/>
    <s v="be+nl/Payments NL/Products/Crafty Unicorns"/>
    <s v="YES"/>
    <s v="YES"/>
    <x v="9"/>
    <x v="0"/>
    <m/>
    <m/>
    <s v="gAddressBookAPI"/>
    <s v="Yes"/>
    <s v="No"/>
    <s v="Rik-Jan van Bree"/>
    <s v="Maarten van Gessel"/>
    <s v="Narjiss Aydoun"/>
    <s v="Hans Krak"/>
    <s v="Party data"/>
    <s v="Kept in own tribe"/>
    <n v="0"/>
    <s v="Installed"/>
    <s v="Operational"/>
    <s v="Production"/>
    <s v="be+nl/Payments NL/Products/Crafty Unicorns"/>
    <x v="9"/>
    <s v="YES"/>
    <s v="YES"/>
    <m/>
    <m/>
    <m/>
    <s v="TBC"/>
    <s v="TBC"/>
    <s v="Yes"/>
    <s v="Yes"/>
    <s v="Yes"/>
    <s v="TBC"/>
    <d v="2023-01-01T00:00:00"/>
    <d v="2023-09-30T00:00:00"/>
    <s v="TBC"/>
    <s v="Yes"/>
    <m/>
    <m/>
    <s v="Y"/>
    <m/>
    <n v="2023"/>
    <s v="Q3"/>
    <s v="Y"/>
    <x v="2"/>
  </r>
  <r>
    <s v="gAddressesApi"/>
    <x v="0"/>
    <s v="No"/>
    <s v="Jan Reuterink"/>
    <s v="Sven Schenkel"/>
    <m/>
    <m/>
    <m/>
    <m/>
    <m/>
    <s v="Installed"/>
    <s v="Operational"/>
    <s v="Production"/>
    <s v="be+nl/Digital Business Banking/CD-NL/CRIBS"/>
    <s v="YES"/>
    <s v="YES"/>
    <x v="7"/>
    <x v="0"/>
    <m/>
    <m/>
    <s v="gAddressesApi"/>
    <s v="No"/>
    <s v="No"/>
    <s v="Jan Reuterink"/>
    <s v="Sven Schenkel"/>
    <n v="0"/>
    <d v="1899-12-30T00:00:00"/>
    <d v="1899-12-30T00:00:00"/>
    <n v="0"/>
    <n v="0"/>
    <s v="Installed"/>
    <s v="Operational"/>
    <s v="Production"/>
    <s v="be+nl/Digital Business Banking/CD-NL/CRIBS"/>
    <x v="7"/>
    <s v="YES"/>
    <s v="YES"/>
    <m/>
    <m/>
    <m/>
    <s v="TBC"/>
    <s v="TBC"/>
    <s v="No"/>
    <s v="No"/>
    <s v="No"/>
    <s v="TBC"/>
    <s v="TBC"/>
    <s v="TBC"/>
    <s v="TBC"/>
    <s v="No"/>
    <m/>
    <m/>
    <s v="N"/>
    <m/>
    <s v="TBC"/>
    <m/>
    <m/>
    <x v="2"/>
  </r>
  <r>
    <s v="gAdminPayContrSV"/>
    <x v="1"/>
    <m/>
    <m/>
    <m/>
    <m/>
    <m/>
    <m/>
    <m/>
    <m/>
    <m/>
    <m/>
    <m/>
    <m/>
    <s v="YES"/>
    <s v="NO"/>
    <x v="11"/>
    <x v="0"/>
    <m/>
    <m/>
    <s v="gAdminPayContrSV"/>
    <m/>
    <m/>
    <m/>
    <m/>
    <m/>
    <m/>
    <m/>
    <m/>
    <m/>
    <m/>
    <m/>
    <m/>
    <m/>
    <x v="11"/>
    <s v="YES"/>
    <s v="NO"/>
    <m/>
    <m/>
    <m/>
    <s v="TBC"/>
    <s v="TBC"/>
    <s v="Yes"/>
    <s v="Yes"/>
    <s v="Yes"/>
    <m/>
    <m/>
    <d v="2020-05-31T00:00:00"/>
    <s v="Local"/>
    <s v="Yes"/>
    <m/>
    <m/>
    <s v="TBC"/>
    <m/>
    <n v="2020"/>
    <m/>
    <m/>
    <x v="1"/>
  </r>
  <r>
    <s v="gAdvisoryMeetingsAPI"/>
    <x v="2"/>
    <s v="Yes"/>
    <s v="Manish Vashishtha"/>
    <s v="Miente Bakker"/>
    <m/>
    <m/>
    <s v="Product data"/>
    <s v="Kept in own tribe"/>
    <s v="Records of ING advisors and their availability "/>
    <s v="Installed"/>
    <s v="Operational"/>
    <s v="Production"/>
    <s v="be+nl/Assisted channels/PA2_Assisted Portal/TROTS"/>
    <s v="YES"/>
    <s v="YES"/>
    <x v="2"/>
    <x v="0"/>
    <m/>
    <m/>
    <s v="gAdvisoryMeetingsAPI"/>
    <s v="Yes"/>
    <s v="Yes"/>
    <s v="Manish Vashishtha"/>
    <s v="Miente Bakker"/>
    <n v="0"/>
    <d v="1899-12-30T00:00:00"/>
    <s v="Product data"/>
    <s v="Kept in own tribe"/>
    <s v="Records of ING advisors and their availability "/>
    <s v="Installed"/>
    <s v="Operational"/>
    <s v="Production"/>
    <s v="be+nl/Assisted channels/PA2_Assisted Portal/TROTS"/>
    <x v="2"/>
    <s v="YES"/>
    <s v="YES"/>
    <m/>
    <m/>
    <m/>
    <s v="TBC"/>
    <s v="TBC"/>
    <s v="Yes"/>
    <s v="TBC"/>
    <s v="Yes"/>
    <s v="TBC"/>
    <d v="2021-12-31T00:00:00"/>
    <s v="NA"/>
    <s v="TBC"/>
    <s v="Yes"/>
    <m/>
    <s v="iRisk local - applications which are between IRIS and a product tribe. These APIs do handle data but do not store any data. "/>
    <s v="Y"/>
    <m/>
    <s v="NA"/>
    <m/>
    <m/>
    <x v="2"/>
  </r>
  <r>
    <s v="gApprovalCustomerAssistedAPI"/>
    <x v="2"/>
    <s v="No"/>
    <s v="Emile Scheilen"/>
    <s v="Adine Wempe - Kalff"/>
    <s v="Adine Wempe - Kalff"/>
    <s v="Jan-Bas Pietersen"/>
    <s v="Party data"/>
    <s v="Kept in own tribe"/>
    <m/>
    <s v="Installed"/>
    <s v="Operational"/>
    <s v="Production"/>
    <s v="be+nl/Fraud &amp; Cyber Security NL/Prevention/The Force"/>
    <s v="NO"/>
    <s v="YES"/>
    <x v="39"/>
    <x v="0"/>
    <m/>
    <m/>
    <s v="gApprovalCustomerAssistedAPI"/>
    <s v="Yes"/>
    <s v="No"/>
    <s v="Emile Scheilen"/>
    <s v="Adine Wempe - Kalff"/>
    <s v="Adine Wempe - Kalff"/>
    <s v="Jan-Bas Pietersen"/>
    <s v="Party data"/>
    <s v="Kept in own tribe"/>
    <n v="0"/>
    <s v="Installed"/>
    <s v="Operational"/>
    <s v="Production"/>
    <s v="be+nl/Fraud &amp; Cyber Security NL/Prevention/The Force"/>
    <x v="39"/>
    <s v="NO"/>
    <s v="YES"/>
    <m/>
    <m/>
    <m/>
    <m/>
    <m/>
    <m/>
    <m/>
    <m/>
    <m/>
    <m/>
    <m/>
    <m/>
    <m/>
    <m/>
    <m/>
    <m/>
    <m/>
    <m/>
    <m/>
    <m/>
    <x v="0"/>
  </r>
  <r>
    <s v="gApprovalCustomerAssistentAPI"/>
    <x v="1"/>
    <m/>
    <m/>
    <m/>
    <m/>
    <m/>
    <m/>
    <m/>
    <m/>
    <m/>
    <m/>
    <m/>
    <m/>
    <s v="YES"/>
    <s v="NO"/>
    <x v="11"/>
    <x v="0"/>
    <m/>
    <m/>
    <s v="gApprovalCustomerAssistentAPI"/>
    <m/>
    <m/>
    <m/>
    <m/>
    <m/>
    <m/>
    <m/>
    <m/>
    <m/>
    <m/>
    <m/>
    <m/>
    <m/>
    <x v="11"/>
    <s v="YES"/>
    <s v="NO"/>
    <m/>
    <m/>
    <m/>
    <s v="TBC"/>
    <s v="TBC"/>
    <s v="No"/>
    <s v="Yes"/>
    <s v="Yes"/>
    <m/>
    <m/>
    <s v="TBC"/>
    <s v="Local"/>
    <s v="No"/>
    <m/>
    <m/>
    <s v="TBC"/>
    <m/>
    <s v="TBC"/>
    <m/>
    <m/>
    <x v="1"/>
  </r>
  <r>
    <s v="gAssetsWA"/>
    <x v="0"/>
    <s v="No"/>
    <s v="Manish Vashishtha"/>
    <s v="miente bakker"/>
    <m/>
    <m/>
    <m/>
    <m/>
    <m/>
    <s v="Installed"/>
    <s v="Operational"/>
    <s v="Production"/>
    <s v="be+nl/Assisted channels/PA2_Assisted Portal/Indus"/>
    <s v="YES"/>
    <s v="YES"/>
    <x v="2"/>
    <x v="0"/>
    <m/>
    <m/>
    <s v="gAssetsWA"/>
    <s v="No"/>
    <s v="No"/>
    <s v="Manish Vashishtha"/>
    <s v="miente bakker"/>
    <n v="0"/>
    <d v="1899-12-30T00:00:00"/>
    <d v="1899-12-30T00:00:00"/>
    <n v="0"/>
    <n v="0"/>
    <s v="Installed"/>
    <s v="Operational"/>
    <s v="Production"/>
    <s v="be+nl/Assisted channels/PA2_Assisted Portal/Indus"/>
    <x v="2"/>
    <s v="YES"/>
    <s v="YES"/>
    <m/>
    <m/>
    <m/>
    <s v="TBC"/>
    <s v="TBC"/>
    <s v="No"/>
    <s v="TBC"/>
    <s v="No"/>
    <s v="TBC"/>
    <d v="2023-01-01T00:00:00"/>
    <d v="2023-12-31T00:00:00"/>
    <s v="TBC"/>
    <s v="No"/>
    <m/>
    <s v="iRisk local - applications which are between IRIS and a product tribe. These APIs do handle data but do not store any data. "/>
    <s v="N"/>
    <m/>
    <n v="2023"/>
    <s v="Q4"/>
    <m/>
    <x v="2"/>
  </r>
  <r>
    <s v="gAuthorizerAPI"/>
    <x v="2"/>
    <s v="No"/>
    <s v="Emile Scheilen"/>
    <s v="Adine Wempe - Kalff"/>
    <s v="Adine Wempe - Kalff"/>
    <s v="Gertjan Kruijt"/>
    <s v="Party data"/>
    <s v="Exchanged across domains"/>
    <m/>
    <s v="Installed"/>
    <s v="Operational"/>
    <s v="Production"/>
    <s v="be+nl/Fraud &amp; Cyber Security NL/Prevention/JAWAS"/>
    <s v="YES"/>
    <s v="YES"/>
    <x v="11"/>
    <x v="0"/>
    <m/>
    <m/>
    <s v="gAuthorizerAPI"/>
    <s v="Yes"/>
    <s v="No"/>
    <s v="Emile Scheilen"/>
    <s v="Adine Wempe - Kalff"/>
    <s v="Adine Wempe - Kalff"/>
    <s v="Gertjan Kruijt"/>
    <s v="Party data"/>
    <s v="Exchanged across domains"/>
    <n v="0"/>
    <s v="Installed"/>
    <s v="Operational"/>
    <s v="Production"/>
    <s v="be+nl/Fraud &amp; Cyber Security NL/Prevention/JAWAS"/>
    <x v="11"/>
    <s v="YES"/>
    <s v="YES"/>
    <m/>
    <m/>
    <m/>
    <s v="TBC"/>
    <s v="TBC"/>
    <s v="Yes"/>
    <s v="Yes"/>
    <s v="Yes"/>
    <m/>
    <m/>
    <d v="2020-05-31T00:00:00"/>
    <s v="Local"/>
    <s v="Yes"/>
    <m/>
    <m/>
    <s v="Y"/>
    <m/>
    <n v="2020"/>
    <m/>
    <m/>
    <x v="2"/>
  </r>
  <r>
    <s v="gAuthzMgmtAPI"/>
    <x v="2"/>
    <s v="No"/>
    <s v="Emile Scheilen"/>
    <s v="Adine Wempe - Kalff"/>
    <s v="Adine Wempe - Kalff"/>
    <s v="Gertjan Kruijt"/>
    <s v="Party data"/>
    <s v="Kept in own tribe"/>
    <m/>
    <s v="Installed"/>
    <s v="Operational"/>
    <s v="Production"/>
    <s v="be+nl/Fraud &amp; Cyber Security NL/Prevention/JAWAS"/>
    <s v="YES"/>
    <s v="YES"/>
    <x v="11"/>
    <x v="0"/>
    <m/>
    <m/>
    <s v="gAuthzMgmtAPI"/>
    <s v="Yes"/>
    <s v="No"/>
    <s v="Emile Scheilen"/>
    <s v="Adine Wempe - Kalff"/>
    <s v="Adine Wempe - Kalff"/>
    <s v="Gertjan Kruijt"/>
    <s v="Party data"/>
    <s v="Kept in own tribe"/>
    <n v="0"/>
    <s v="Installed"/>
    <s v="Operational"/>
    <s v="Production"/>
    <s v="be+nl/Fraud &amp; Cyber Security NL/Prevention/JAWAS"/>
    <x v="11"/>
    <s v="YES"/>
    <s v="YES"/>
    <m/>
    <m/>
    <m/>
    <s v="TBC"/>
    <s v="TBC"/>
    <s v="Yes"/>
    <s v="Yes"/>
    <s v="Yes"/>
    <m/>
    <m/>
    <d v="2020-05-31T00:00:00"/>
    <s v="Local"/>
    <s v="Yes"/>
    <m/>
    <m/>
    <s v="Y"/>
    <m/>
    <n v="2020"/>
    <m/>
    <m/>
    <x v="2"/>
  </r>
  <r>
    <s v="gBillingapi"/>
    <x v="0"/>
    <s v="No"/>
    <s v="Martijn Boshuisen"/>
    <s v="Jeroen Losekoot"/>
    <s v="Jeroen Losekoot"/>
    <s v="GJ Reinders"/>
    <s v="Agreement data"/>
    <s v="Kept in own tribe"/>
    <m/>
    <s v="Installed"/>
    <s v="Operational"/>
    <s v="Production"/>
    <s v="be+nl/Daily Banking Digital First NL/IL/Billing/Q Branch"/>
    <s v="YES"/>
    <s v="YES"/>
    <x v="6"/>
    <x v="0"/>
    <m/>
    <m/>
    <s v="gBillingapi"/>
    <s v="No"/>
    <s v="No"/>
    <s v="Martijn Boshuisen"/>
    <s v="Jeroen Losekoot"/>
    <s v="Jeroen Losekoot"/>
    <s v="GJ Reinders"/>
    <s v="Agreement data"/>
    <s v="Kept in own tribe"/>
    <n v="0"/>
    <s v="Installed"/>
    <s v="Operational"/>
    <s v="Production"/>
    <s v="be+nl/Daily Banking Digital First NL/IL/Billing/Q Branch"/>
    <x v="6"/>
    <s v="YES"/>
    <s v="YES"/>
    <m/>
    <m/>
    <m/>
    <s v="TBC"/>
    <s v="TBC"/>
    <s v="Yes"/>
    <s v="Yes"/>
    <s v="Yes"/>
    <s v="TBC"/>
    <s v="TBC"/>
    <s v="NA"/>
    <s v="TBC"/>
    <s v="Yes"/>
    <m/>
    <s v="Pass through No Data Stored"/>
    <s v="N"/>
    <m/>
    <s v="NA"/>
    <m/>
    <m/>
    <x v="2"/>
  </r>
  <r>
    <s v="gBKRClientAPI_Provider"/>
    <x v="0"/>
    <s v="No"/>
    <s v="Martijn Boshuisen"/>
    <s v="Cornelia Coman"/>
    <s v="n..a."/>
    <s v="n.a."/>
    <m/>
    <m/>
    <m/>
    <s v="Installed"/>
    <s v="Operational"/>
    <s v="Production"/>
    <s v="be+nl/Consumer Loans/Evolution"/>
    <s v="NO"/>
    <s v="YES"/>
    <x v="26"/>
    <x v="0"/>
    <m/>
    <m/>
    <s v="gBKRClientAPI_Provider"/>
    <s v="No"/>
    <s v="No"/>
    <s v="Martijn Boshuisen"/>
    <s v="Cornelia Coman"/>
    <s v="n..a."/>
    <s v="n.a."/>
    <d v="1899-12-30T00:00:00"/>
    <n v="0"/>
    <n v="0"/>
    <s v="Installed"/>
    <s v="Operational"/>
    <s v="Production"/>
    <s v="be+nl/Consumer Loans/Evolution"/>
    <x v="26"/>
    <s v="NO"/>
    <s v="YES"/>
    <m/>
    <m/>
    <m/>
    <m/>
    <m/>
    <m/>
    <m/>
    <m/>
    <m/>
    <m/>
    <m/>
    <m/>
    <m/>
    <m/>
    <m/>
    <m/>
    <m/>
    <m/>
    <m/>
    <m/>
    <x v="0"/>
  </r>
  <r>
    <s v="gBKRGatewayAPI_Provider"/>
    <x v="0"/>
    <s v="No"/>
    <s v="Martijn Boshuisen"/>
    <s v="Cornelia Coman"/>
    <s v="n..a."/>
    <s v="n.a."/>
    <m/>
    <m/>
    <m/>
    <s v="Installed"/>
    <s v="Operational"/>
    <s v="Production"/>
    <s v="be+nl/Consumer Loans/Evolution"/>
    <s v="NO"/>
    <s v="YES"/>
    <x v="26"/>
    <x v="0"/>
    <m/>
    <m/>
    <s v="gBKRGatewayAPI_Provider"/>
    <s v="No"/>
    <s v="No"/>
    <s v="Martijn Boshuisen"/>
    <s v="Cornelia Coman"/>
    <s v="n..a."/>
    <s v="n.a."/>
    <d v="1899-12-30T00:00:00"/>
    <n v="0"/>
    <n v="0"/>
    <s v="Installed"/>
    <s v="Operational"/>
    <s v="Production"/>
    <s v="be+nl/Consumer Loans/Evolution"/>
    <x v="26"/>
    <s v="NO"/>
    <s v="YES"/>
    <m/>
    <m/>
    <m/>
    <m/>
    <m/>
    <m/>
    <m/>
    <m/>
    <m/>
    <m/>
    <m/>
    <m/>
    <m/>
    <m/>
    <m/>
    <m/>
    <m/>
    <m/>
    <m/>
    <m/>
    <x v="0"/>
  </r>
  <r>
    <s v="gBranchOfficeAPI"/>
    <x v="2"/>
    <s v="No"/>
    <s v="Manish Vashishtha"/>
    <s v="miente bakker"/>
    <m/>
    <m/>
    <s v="Product data"/>
    <s v="Exchanged across domains"/>
    <s v="Information about ING Branch offices"/>
    <s v="Installed"/>
    <s v="Operational"/>
    <s v="Production"/>
    <s v="be+nl/Assisted channels/PA2_Assisted Portal/Nile"/>
    <s v="YES"/>
    <s v="YES"/>
    <x v="2"/>
    <x v="0"/>
    <m/>
    <m/>
    <s v="gBranchOfficeAPI"/>
    <s v="Yes"/>
    <s v="No"/>
    <s v="Manish Vashishtha"/>
    <s v="miente bakker"/>
    <n v="0"/>
    <d v="1899-12-30T00:00:00"/>
    <s v="Product data"/>
    <s v="Exchanged across domains"/>
    <s v="Information about ING Branch offices"/>
    <s v="Installed"/>
    <s v="Operational"/>
    <s v="Production"/>
    <s v="be+nl/Assisted channels/PA2_Assisted Portal/Nile"/>
    <x v="2"/>
    <s v="YES"/>
    <s v="YES"/>
    <m/>
    <m/>
    <m/>
    <s v="TBC"/>
    <s v="TBC"/>
    <s v="No"/>
    <s v="TBC"/>
    <s v="No"/>
    <s v="TBC"/>
    <d v="2023-01-01T00:00:00"/>
    <d v="2023-12-31T00:00:00"/>
    <s v="TBC"/>
    <s v="No"/>
    <m/>
    <s v="iRisk local - applications which are between IRIS and a product tribe. These APIs do handle data but do not store any data. "/>
    <s v="Y"/>
    <m/>
    <n v="2023"/>
    <s v="Q4"/>
    <m/>
    <x v="2"/>
  </r>
  <r>
    <s v="gBusinessFinancingAPI"/>
    <x v="0"/>
    <s v="No"/>
    <s v="Sandra Nieuwenhuis"/>
    <s v="Serkan Turhal"/>
    <m/>
    <m/>
    <m/>
    <m/>
    <m/>
    <s v="Installed"/>
    <s v="Operational"/>
    <s v="Production"/>
    <s v="be+nl/Business lending/Product Engines"/>
    <s v="NO"/>
    <s v="YES"/>
    <x v="18"/>
    <x v="0"/>
    <m/>
    <m/>
    <s v="gBusinessFinancingAPI"/>
    <s v="No"/>
    <s v="No"/>
    <s v="Sandra Nieuwenhuis"/>
    <s v="Serkan Turhal"/>
    <n v="0"/>
    <d v="1899-12-30T00:00:00"/>
    <d v="1899-12-30T00:00:00"/>
    <n v="0"/>
    <n v="0"/>
    <s v="Installed"/>
    <s v="Operational"/>
    <s v="Production"/>
    <s v="be+nl/Business lending/Product Engines"/>
    <x v="18"/>
    <s v="NO"/>
    <s v="YES"/>
    <m/>
    <m/>
    <m/>
    <m/>
    <m/>
    <m/>
    <m/>
    <m/>
    <m/>
    <m/>
    <m/>
    <m/>
    <m/>
    <m/>
    <m/>
    <m/>
    <m/>
    <m/>
    <m/>
    <m/>
    <x v="0"/>
  </r>
  <r>
    <s v="gCalendarsAPI"/>
    <x v="2"/>
    <s v="Yes"/>
    <s v="Manish Vashishtha"/>
    <s v="Miente Bakker"/>
    <m/>
    <m/>
    <s v="Product data"/>
    <s v="Kept in own tribe"/>
    <s v="Appointments between customers and ING advisors"/>
    <s v="Installed"/>
    <s v="Operational"/>
    <s v="Production"/>
    <s v="be+nl/Assisted channels/PA2_Assisted Portal/Indus"/>
    <s v="YES"/>
    <s v="YES"/>
    <x v="2"/>
    <x v="0"/>
    <m/>
    <m/>
    <s v="gCalendarsAPI"/>
    <s v="Yes"/>
    <s v="Yes"/>
    <s v="Manish Vashishtha"/>
    <s v="Miente Bakker"/>
    <n v="0"/>
    <d v="1899-12-30T00:00:00"/>
    <s v="Product data"/>
    <s v="Kept in own tribe"/>
    <s v="Appointments between customers and ING advisors"/>
    <s v="Installed"/>
    <s v="Operational"/>
    <s v="Production"/>
    <s v="be+nl/Assisted channels/PA2_Assisted Portal/Indus"/>
    <x v="2"/>
    <s v="YES"/>
    <s v="YES"/>
    <m/>
    <m/>
    <m/>
    <s v="TBC"/>
    <s v="TBC"/>
    <s v="Yes"/>
    <s v="TBC"/>
    <s v="Yes"/>
    <s v="TBC"/>
    <s v="NA"/>
    <s v="NA"/>
    <s v="TBC"/>
    <s v="Yes"/>
    <m/>
    <s v="iRisk local - applications which are between IRIS and a product tribe. These APIs do handle data but do not store any data. "/>
    <s v="Y"/>
    <m/>
    <s v="NA"/>
    <m/>
    <m/>
    <x v="2"/>
  </r>
  <r>
    <s v="gCampaignsAPI"/>
    <x v="1"/>
    <m/>
    <m/>
    <m/>
    <m/>
    <m/>
    <m/>
    <m/>
    <m/>
    <m/>
    <m/>
    <m/>
    <m/>
    <s v="YES"/>
    <s v="NO"/>
    <x v="20"/>
    <x v="0"/>
    <m/>
    <m/>
    <s v="gCampaignsAPI"/>
    <m/>
    <m/>
    <m/>
    <m/>
    <m/>
    <m/>
    <m/>
    <m/>
    <m/>
    <m/>
    <m/>
    <m/>
    <m/>
    <x v="20"/>
    <s v="YES"/>
    <s v="NO"/>
    <m/>
    <m/>
    <m/>
    <s v="TBC"/>
    <s v="TBC"/>
    <s v="Yes"/>
    <s v="TBC"/>
    <s v="Yes"/>
    <s v="TBC"/>
    <d v="2020-09-30T00:00:00"/>
    <d v="2020-09-30T00:00:00"/>
    <s v="TBC"/>
    <s v="Yes"/>
    <m/>
    <m/>
    <s v="TBC"/>
    <m/>
    <n v="2020"/>
    <m/>
    <m/>
    <x v="1"/>
  </r>
  <r>
    <s v="gCDS4OLiveWA"/>
    <x v="0"/>
    <m/>
    <s v="Sander Quik"/>
    <s v="Liesbeth Berns"/>
    <m/>
    <m/>
    <m/>
    <m/>
    <m/>
    <s v="Installed"/>
    <s v="Operational"/>
    <s v="Production"/>
    <s v="be+nl/Digital &amp; Customer Interaction/Di NL/Unchained"/>
    <s v="YES"/>
    <s v="YES"/>
    <x v="8"/>
    <x v="0"/>
    <m/>
    <m/>
    <s v="gCDS4OLiveWA"/>
    <s v="No"/>
    <n v="0"/>
    <s v="Sander Quik"/>
    <s v="Liesbeth Berns"/>
    <n v="0"/>
    <d v="1899-12-30T00:00:00"/>
    <d v="1899-12-30T00:00:00"/>
    <n v="0"/>
    <n v="0"/>
    <s v="Installed"/>
    <s v="Operational"/>
    <s v="Production"/>
    <s v="be+nl/Digital &amp; Customer Interaction/Di NL/Unchained"/>
    <x v="8"/>
    <s v="YES"/>
    <s v="YES"/>
    <m/>
    <m/>
    <m/>
    <s v="No"/>
    <s v="No"/>
    <s v="No"/>
    <s v="No"/>
    <s v="NA"/>
    <m/>
    <m/>
    <s v="NA"/>
    <m/>
    <s v="No"/>
    <m/>
    <m/>
    <s v="N"/>
    <m/>
    <s v="NA"/>
    <m/>
    <m/>
    <x v="2"/>
  </r>
  <r>
    <s v="gCDS4RLiveWA"/>
    <x v="0"/>
    <m/>
    <s v="Sander Quik"/>
    <s v="Liesbeth Berns"/>
    <m/>
    <m/>
    <m/>
    <m/>
    <m/>
    <s v="Installed"/>
    <s v="Operational"/>
    <s v="Production"/>
    <s v="be+nl/Digital &amp; Customer Interaction/Di NL/Unchained"/>
    <s v="YES"/>
    <s v="YES"/>
    <x v="8"/>
    <x v="0"/>
    <m/>
    <m/>
    <s v="gCDS4RLiveWA"/>
    <s v="No"/>
    <n v="0"/>
    <s v="Sander Quik"/>
    <s v="Liesbeth Berns"/>
    <n v="0"/>
    <d v="1899-12-30T00:00:00"/>
    <d v="1899-12-30T00:00:00"/>
    <n v="0"/>
    <n v="0"/>
    <s v="Installed"/>
    <s v="Operational"/>
    <s v="Production"/>
    <s v="be+nl/Digital &amp; Customer Interaction/Di NL/Unchained"/>
    <x v="8"/>
    <s v="YES"/>
    <s v="YES"/>
    <m/>
    <m/>
    <m/>
    <s v="No"/>
    <s v="No"/>
    <s v="No"/>
    <s v="No"/>
    <s v="NA"/>
    <m/>
    <m/>
    <s v="NA"/>
    <m/>
    <s v="No"/>
    <m/>
    <m/>
    <s v="N"/>
    <m/>
    <s v="NA"/>
    <m/>
    <m/>
    <x v="2"/>
  </r>
  <r>
    <s v="gCDSUploader"/>
    <x v="0"/>
    <m/>
    <s v="Sander Quik"/>
    <s v="Liesbeth Berns"/>
    <m/>
    <m/>
    <m/>
    <m/>
    <m/>
    <s v="Installed"/>
    <s v="Operational"/>
    <s v="Production"/>
    <s v="be+nl/Digital &amp; Customer Interaction/Di NL/Unchained"/>
    <s v="YES"/>
    <s v="YES"/>
    <x v="8"/>
    <x v="0"/>
    <m/>
    <m/>
    <s v="gCDSUploader"/>
    <s v="No"/>
    <n v="0"/>
    <s v="Sander Quik"/>
    <s v="Liesbeth Berns"/>
    <n v="0"/>
    <d v="1899-12-30T00:00:00"/>
    <d v="1899-12-30T00:00:00"/>
    <n v="0"/>
    <n v="0"/>
    <s v="Installed"/>
    <s v="Operational"/>
    <s v="Production"/>
    <s v="be+nl/Digital &amp; Customer Interaction/Di NL/Unchained"/>
    <x v="8"/>
    <s v="YES"/>
    <s v="YES"/>
    <m/>
    <m/>
    <m/>
    <s v="No"/>
    <s v="No"/>
    <s v="No"/>
    <s v="No"/>
    <s v="NA"/>
    <m/>
    <m/>
    <s v="NA"/>
    <m/>
    <s v="No"/>
    <m/>
    <m/>
    <s v="N"/>
    <m/>
    <s v="NA"/>
    <m/>
    <m/>
    <x v="2"/>
  </r>
  <r>
    <s v="gChangeAccountAPI"/>
    <x v="0"/>
    <m/>
    <s v="Guido Smit"/>
    <s v="Hans Overeem"/>
    <s v="Hans Overeem"/>
    <s v="GJ Reinders"/>
    <m/>
    <m/>
    <m/>
    <s v="Installed"/>
    <s v="Operational"/>
    <s v="Production"/>
    <s v="be+nl/Daily Banking Digital First NL/O&amp;A/Acquisition/Youth&amp;Students"/>
    <s v="YES"/>
    <s v="YES"/>
    <x v="6"/>
    <x v="0"/>
    <m/>
    <m/>
    <s v="gChangeAccountAPI"/>
    <s v="No"/>
    <n v="0"/>
    <s v="Guido Smit"/>
    <s v="Hans Overeem"/>
    <s v="Hans Overeem"/>
    <s v="GJ Reinders"/>
    <d v="1899-12-30T00:00:00"/>
    <n v="0"/>
    <n v="0"/>
    <s v="Installed"/>
    <s v="Operational"/>
    <s v="Production"/>
    <s v="be+nl/Daily Banking Digital First NL/O&amp;A/Acquisition/Youth&amp;Students"/>
    <x v="6"/>
    <s v="YES"/>
    <s v="YES"/>
    <m/>
    <m/>
    <m/>
    <s v="TBC"/>
    <s v="TBC"/>
    <s v="Yes"/>
    <s v="Yes"/>
    <s v="Yes"/>
    <s v="TBC"/>
    <s v="TBC"/>
    <s v="NA"/>
    <s v="TBC"/>
    <s v="Yes"/>
    <m/>
    <s v="Pass through No Data Stored"/>
    <s v="N"/>
    <m/>
    <s v="NA"/>
    <m/>
    <m/>
    <x v="2"/>
  </r>
  <r>
    <s v="gCheckResponseSV"/>
    <x v="1"/>
    <m/>
    <m/>
    <m/>
    <m/>
    <m/>
    <m/>
    <m/>
    <m/>
    <m/>
    <m/>
    <m/>
    <m/>
    <s v="YES"/>
    <s v="NO"/>
    <x v="11"/>
    <x v="0"/>
    <m/>
    <m/>
    <s v="gCheckResponseSV"/>
    <m/>
    <m/>
    <m/>
    <m/>
    <m/>
    <m/>
    <m/>
    <m/>
    <m/>
    <m/>
    <m/>
    <m/>
    <m/>
    <x v="11"/>
    <s v="YES"/>
    <s v="NO"/>
    <m/>
    <m/>
    <m/>
    <s v="TBC"/>
    <s v="TBC"/>
    <s v="Yes"/>
    <s v="Yes"/>
    <s v="Yes"/>
    <m/>
    <m/>
    <d v="2020-05-31T00:00:00"/>
    <s v="Local"/>
    <s v="Yes"/>
    <m/>
    <m/>
    <s v="TBC"/>
    <m/>
    <n v="2020"/>
    <m/>
    <m/>
    <x v="1"/>
  </r>
  <r>
    <s v="gCMS"/>
    <x v="0"/>
    <m/>
    <s v="Steven Frieswijk"/>
    <s v="Liesbeth Berns"/>
    <m/>
    <m/>
    <m/>
    <m/>
    <m/>
    <s v="Installed"/>
    <s v="Operational"/>
    <s v="Production"/>
    <s v="be+nl/Digital &amp; Customer Interaction/Di NL/Unchained"/>
    <s v="YES"/>
    <s v="YES"/>
    <x v="8"/>
    <x v="0"/>
    <m/>
    <m/>
    <s v="gCMS"/>
    <s v="No"/>
    <n v="0"/>
    <s v="Steven Frieswijk"/>
    <s v="Liesbeth Berns"/>
    <n v="0"/>
    <d v="1899-12-30T00:00:00"/>
    <d v="1899-12-30T00:00:00"/>
    <n v="0"/>
    <n v="0"/>
    <s v="Installed"/>
    <s v="Operational"/>
    <s v="Production"/>
    <s v="be+nl/Digital &amp; Customer Interaction/Di NL/Unchained"/>
    <x v="8"/>
    <s v="YES"/>
    <s v="YES"/>
    <m/>
    <m/>
    <m/>
    <s v="No"/>
    <s v="No"/>
    <s v="No"/>
    <s v="No"/>
    <s v="NA"/>
    <m/>
    <m/>
    <s v="NA"/>
    <m/>
    <s v="No"/>
    <m/>
    <m/>
    <s v="N"/>
    <m/>
    <s v="NA"/>
    <m/>
    <m/>
    <x v="2"/>
  </r>
  <r>
    <s v="gCommissionAPI"/>
    <x v="0"/>
    <m/>
    <s v="Steven Frieswijk"/>
    <s v="Liesbeth Berns"/>
    <m/>
    <m/>
    <m/>
    <m/>
    <m/>
    <s v="Installed"/>
    <s v="Operational"/>
    <s v="Production"/>
    <s v="be+nl/Digital &amp; Customer Interaction/DiPr SSE/Team One"/>
    <s v="YES"/>
    <s v="YES"/>
    <x v="8"/>
    <x v="0"/>
    <m/>
    <m/>
    <s v="gCommissionAPI"/>
    <s v="No"/>
    <n v="0"/>
    <s v="Steven Frieswijk"/>
    <s v="Liesbeth Berns"/>
    <n v="0"/>
    <d v="1899-12-30T00:00:00"/>
    <d v="1899-12-30T00:00:00"/>
    <n v="0"/>
    <n v="0"/>
    <s v="Installed"/>
    <s v="Operational"/>
    <s v="Production"/>
    <s v="be+nl/Digital &amp; Customer Interaction/DiPr SSE/Team One"/>
    <x v="8"/>
    <s v="YES"/>
    <s v="YES"/>
    <m/>
    <m/>
    <m/>
    <s v="No"/>
    <s v="No"/>
    <s v="No"/>
    <s v="No"/>
    <s v="NA"/>
    <m/>
    <m/>
    <s v="NA"/>
    <m/>
    <s v="No"/>
    <s v="Will be decommed sept 2022"/>
    <m/>
    <s v="N"/>
    <m/>
    <s v="NA"/>
    <m/>
    <m/>
    <x v="2"/>
  </r>
  <r>
    <s v="gContactingAPI"/>
    <x v="2"/>
    <s v="Yes"/>
    <s v="Theo Frieswijk"/>
    <s v="Elles Ogink"/>
    <s v="DO per country -&gt; Local Ass. Channel TL or CC Head"/>
    <s v="Pettie Booij"/>
    <s v="Party data"/>
    <s v="Exchanged across domains"/>
    <m/>
    <s v="Installed"/>
    <s v="Operational"/>
    <s v="Production"/>
    <s v="be+nl/Assisted channels/PA1_CC2.0/TwilioOPS"/>
    <s v="YES"/>
    <s v="YES"/>
    <x v="2"/>
    <x v="0"/>
    <m/>
    <m/>
    <s v="gContactingAPI"/>
    <s v="Yes"/>
    <s v="Yes"/>
    <s v="Theo Frieswijk"/>
    <s v="Elles Ogink"/>
    <s v="DO per country -&gt; Local Ass. Channel TL or CC Head"/>
    <s v="Pettie Booij"/>
    <s v="Party data"/>
    <s v="Exchanged across domains"/>
    <n v="0"/>
    <s v="Installed"/>
    <s v="Operational"/>
    <s v="Production"/>
    <s v="be+nl/Assisted channels/PA1_CC2.0/TwilioOPS"/>
    <x v="2"/>
    <s v="YES"/>
    <s v="YES"/>
    <m/>
    <m/>
    <m/>
    <s v="TBC"/>
    <s v="TBC"/>
    <s v="Yes"/>
    <s v="TBC"/>
    <s v="Yes"/>
    <s v="Tranche 1"/>
    <d v="2023-01-01T00:00:00"/>
    <d v="2023-03-31T00:00:00"/>
    <s v="TBC"/>
    <s v="Yes"/>
    <m/>
    <m/>
    <s v="Y"/>
    <m/>
    <n v="2023"/>
    <s v="Q1"/>
    <s v="Y"/>
    <x v="2"/>
  </r>
  <r>
    <s v="gContactingBatchAPI"/>
    <x v="0"/>
    <s v="No"/>
    <s v="Theo Frieswijk"/>
    <s v="Elles Ogink"/>
    <s v="DO per country -&gt; Local Ass. Channel TL or CC Head"/>
    <s v="Pettie Booij"/>
    <m/>
    <m/>
    <m/>
    <s v="Installed"/>
    <s v="Operational"/>
    <s v="Production"/>
    <s v="be+nl/Assisted channels/PA1_CC2.0/Twix (CC2.0 Twilio - TeleOpti)"/>
    <s v="YES"/>
    <s v="YES"/>
    <x v="2"/>
    <x v="0"/>
    <m/>
    <m/>
    <s v="gContactingBatchAPI"/>
    <s v="No"/>
    <s v="No"/>
    <s v="Theo Frieswijk"/>
    <s v="Elles Ogink"/>
    <s v="DO per country -&gt; Local Ass. Channel TL or CC Head"/>
    <s v="Pettie Booij"/>
    <d v="1899-12-30T00:00:00"/>
    <n v="0"/>
    <n v="0"/>
    <s v="Installed"/>
    <s v="Operational"/>
    <s v="Production"/>
    <s v="be+nl/Assisted channels/PA1_CC2.0/Twix (CC2.0 Twilio - TeleOpti)"/>
    <x v="2"/>
    <s v="YES"/>
    <s v="YES"/>
    <m/>
    <m/>
    <m/>
    <s v="TBC"/>
    <s v="TBC"/>
    <s v="No"/>
    <s v="TBC"/>
    <s v="No"/>
    <s v="TBC"/>
    <d v="2023-01-01T00:00:00"/>
    <d v="2023-12-31T00:00:00"/>
    <s v="TBC"/>
    <s v="No"/>
    <m/>
    <m/>
    <s v="N"/>
    <m/>
    <n v="2023"/>
    <s v="Q4"/>
    <m/>
    <x v="2"/>
  </r>
  <r>
    <s v="gContactingCallFlowAPI"/>
    <x v="2"/>
    <s v="Yes"/>
    <s v="Theo Frieswijk"/>
    <s v="Elles Ogink"/>
    <s v="DO per country -&gt; Local Ass. Channel TL or CC Head"/>
    <s v="Pettie Booij"/>
    <s v="Party data"/>
    <s v="Exchanged across domains"/>
    <m/>
    <s v="Installed"/>
    <s v="Operational"/>
    <s v="Production"/>
    <s v="be+nl/Assisted channels/PA1_CC2.0/Twilion (CC 2.0 admin &amp; routing &amp; callflows)"/>
    <s v="YES"/>
    <s v="YES"/>
    <x v="2"/>
    <x v="0"/>
    <m/>
    <m/>
    <s v="gContactingCallFlowAPI"/>
    <s v="Yes"/>
    <s v="Yes"/>
    <s v="Theo Frieswijk"/>
    <s v="Elles Ogink"/>
    <s v="DO per country -&gt; Local Ass. Channel TL or CC Head"/>
    <s v="Pettie Booij"/>
    <s v="Party data"/>
    <s v="Exchanged across domains"/>
    <n v="0"/>
    <s v="Installed"/>
    <s v="Operational"/>
    <s v="Production"/>
    <s v="be+nl/Assisted channels/PA1_CC2.0/Twilion (CC 2.0 admin &amp; routing &amp; callflows)"/>
    <x v="2"/>
    <s v="YES"/>
    <s v="YES"/>
    <m/>
    <m/>
    <m/>
    <s v="TBC"/>
    <s v="TBC"/>
    <s v="No"/>
    <s v="TBC"/>
    <s v="NA"/>
    <s v="TBC"/>
    <s v="NA"/>
    <s v="NA"/>
    <s v="TBC"/>
    <s v="No"/>
    <m/>
    <m/>
    <s v="Y"/>
    <m/>
    <s v="NA"/>
    <m/>
    <m/>
    <x v="2"/>
  </r>
  <r>
    <s v="gContactingOnlineAPI"/>
    <x v="2"/>
    <s v="Yes"/>
    <s v="Theo Frieswijk"/>
    <s v="Elles Ogink"/>
    <s v="DO per country -&gt; Local Ass. Channel TL or CC Head"/>
    <s v="Pettie Booij"/>
    <s v="Party data"/>
    <s v="Exchanged across domains"/>
    <m/>
    <s v="Installed"/>
    <s v="Operational"/>
    <s v="Production"/>
    <s v="be+nl/Assisted channels/PA1_CC2.0/ChattING"/>
    <s v="YES"/>
    <s v="YES"/>
    <x v="2"/>
    <x v="0"/>
    <m/>
    <m/>
    <s v="gContactingOnlineAPI"/>
    <s v="Yes"/>
    <s v="Yes"/>
    <s v="Theo Frieswijk"/>
    <s v="Elles Ogink"/>
    <s v="DO per country -&gt; Local Ass. Channel TL or CC Head"/>
    <s v="Pettie Booij"/>
    <s v="Party data"/>
    <s v="Exchanged across domains"/>
    <n v="0"/>
    <s v="Installed"/>
    <s v="Operational"/>
    <s v="Production"/>
    <s v="be+nl/Assisted channels/PA1_CC2.0/ChattING"/>
    <x v="2"/>
    <s v="YES"/>
    <s v="YES"/>
    <m/>
    <m/>
    <m/>
    <s v="TBC"/>
    <s v="TBC"/>
    <s v="No"/>
    <s v="TBC"/>
    <s v="NA"/>
    <s v="TBC"/>
    <s v="NA"/>
    <s v="NA"/>
    <s v="TBC"/>
    <s v="No"/>
    <m/>
    <m/>
    <s v="Y"/>
    <m/>
    <s v="NA"/>
    <m/>
    <m/>
    <x v="2"/>
  </r>
  <r>
    <s v="gContactingStatisticsAPI"/>
    <x v="2"/>
    <s v="Yes"/>
    <s v="Theo Frieswijk"/>
    <s v="Elles Ogink"/>
    <s v="DO per country -&gt; Local Ass. Channel TL or CC Head"/>
    <s v="Pettie Booij"/>
    <s v="Party data"/>
    <s v="Exchanged across domains"/>
    <m/>
    <s v="Installed"/>
    <s v="Operational"/>
    <s v="Production"/>
    <s v="be+nl/Assisted channels/PA1_CC2.0/Twix (CC2.0 Twilio - TeleOpti)"/>
    <s v="YES"/>
    <s v="YES"/>
    <x v="2"/>
    <x v="0"/>
    <m/>
    <m/>
    <s v="gContactingStatisticsAPI"/>
    <s v="Yes"/>
    <s v="Yes"/>
    <s v="Theo Frieswijk"/>
    <s v="Elles Ogink"/>
    <s v="DO per country -&gt; Local Ass. Channel TL or CC Head"/>
    <s v="Pettie Booij"/>
    <s v="Party data"/>
    <s v="Exchanged across domains"/>
    <n v="0"/>
    <s v="Installed"/>
    <s v="Operational"/>
    <s v="Production"/>
    <s v="be+nl/Assisted channels/PA1_CC2.0/Twix (CC2.0 Twilio - TeleOpti)"/>
    <x v="2"/>
    <s v="YES"/>
    <s v="YES"/>
    <m/>
    <m/>
    <m/>
    <s v="TBC"/>
    <s v="TBC"/>
    <s v="No"/>
    <s v="TBC"/>
    <s v="No"/>
    <s v="TBC"/>
    <d v="2023-01-01T00:00:00"/>
    <d v="2023-12-31T00:00:00"/>
    <s v="TBC"/>
    <s v="No"/>
    <m/>
    <m/>
    <s v="Y"/>
    <m/>
    <n v="2023"/>
    <s v="Q4"/>
    <m/>
    <x v="2"/>
  </r>
  <r>
    <s v="gContactingTelephonyAPI"/>
    <x v="2"/>
    <s v="Yes"/>
    <s v="Theo Frieswijk"/>
    <s v="Elles Ogink"/>
    <s v="DO per country -&gt; Local Ass. Channel TL or CC Head"/>
    <s v="Pettie Booij"/>
    <s v="Party data"/>
    <s v="Exchanged across domains"/>
    <m/>
    <s v="Installed"/>
    <s v="Operational"/>
    <s v="Production"/>
    <s v="be+nl/Assisted channels/PA1_CC2.0/TwiTel (CC2.0)"/>
    <s v="YES"/>
    <s v="YES"/>
    <x v="2"/>
    <x v="0"/>
    <m/>
    <m/>
    <s v="gContactingTelephonyAPI"/>
    <s v="Yes"/>
    <s v="Yes"/>
    <s v="Theo Frieswijk"/>
    <s v="Elles Ogink"/>
    <s v="DO per country -&gt; Local Ass. Channel TL or CC Head"/>
    <s v="Pettie Booij"/>
    <s v="Party data"/>
    <s v="Exchanged across domains"/>
    <n v="0"/>
    <s v="Installed"/>
    <s v="Operational"/>
    <s v="Production"/>
    <s v="be+nl/Assisted channels/PA1_CC2.0/TwiTel (CC2.0)"/>
    <x v="2"/>
    <s v="YES"/>
    <s v="YES"/>
    <m/>
    <m/>
    <m/>
    <s v="TBC"/>
    <s v="TBC"/>
    <s v="No"/>
    <s v="TBC"/>
    <s v="NA"/>
    <s v="TBC"/>
    <s v="NA"/>
    <s v="NA"/>
    <s v="TBC"/>
    <s v="No"/>
    <m/>
    <m/>
    <s v="Y"/>
    <m/>
    <s v="NA"/>
    <m/>
    <m/>
    <x v="2"/>
  </r>
  <r>
    <s v="gContentLiveAPI"/>
    <x v="0"/>
    <m/>
    <s v="Sander Quik"/>
    <s v="Liesbeth Berns"/>
    <m/>
    <m/>
    <m/>
    <m/>
    <m/>
    <s v="Installed"/>
    <s v="Operational"/>
    <s v="Production"/>
    <s v="be+nl/Digital &amp; Customer Interaction/Di NL/Unchained"/>
    <s v="YES"/>
    <s v="YES"/>
    <x v="8"/>
    <x v="0"/>
    <m/>
    <m/>
    <s v="gContentLiveAPI"/>
    <s v="No"/>
    <n v="0"/>
    <s v="Sander Quik"/>
    <s v="Liesbeth Berns"/>
    <n v="0"/>
    <d v="1899-12-30T00:00:00"/>
    <d v="1899-12-30T00:00:00"/>
    <n v="0"/>
    <n v="0"/>
    <s v="Installed"/>
    <s v="Operational"/>
    <s v="Production"/>
    <s v="be+nl/Digital &amp; Customer Interaction/Di NL/Unchained"/>
    <x v="8"/>
    <s v="YES"/>
    <s v="YES"/>
    <m/>
    <m/>
    <m/>
    <s v="No"/>
    <s v="No"/>
    <s v="No"/>
    <s v="No"/>
    <s v="NA"/>
    <m/>
    <m/>
    <s v="NA"/>
    <m/>
    <s v="No"/>
    <m/>
    <m/>
    <s v="N"/>
    <m/>
    <s v="NA"/>
    <m/>
    <m/>
    <x v="2"/>
  </r>
  <r>
    <s v="gCourtesyAPI"/>
    <x v="2"/>
    <s v="No"/>
    <s v="Manish Vashishtha"/>
    <s v="Miente Bakker"/>
    <m/>
    <m/>
    <s v="Product data"/>
    <s v="Kept in own tribe"/>
    <s v="Information about courtesy/compensation to customers (In the event of inconvenience/financial loss)"/>
    <s v="Installed"/>
    <s v="Operational"/>
    <s v="Production"/>
    <s v="be+nl/Assisted channels/PA2_Assisted Portal/Musketeers"/>
    <s v="YES"/>
    <s v="YES"/>
    <x v="2"/>
    <x v="0"/>
    <m/>
    <m/>
    <s v="gCourtesyAPI"/>
    <s v="Yes"/>
    <s v="No"/>
    <s v="Manish Vashishtha"/>
    <s v="Miente Bakker"/>
    <n v="0"/>
    <d v="1899-12-30T00:00:00"/>
    <s v="Product data"/>
    <s v="Kept in own tribe"/>
    <s v="Information about courtesy/compensation to customers (In the event of inconvenience/financial loss)"/>
    <s v="Installed"/>
    <s v="Operational"/>
    <s v="Production"/>
    <s v="be+nl/Assisted channels/PA2_Assisted Portal/Musketeers"/>
    <x v="2"/>
    <s v="YES"/>
    <s v="YES"/>
    <m/>
    <m/>
    <m/>
    <s v="TBC"/>
    <s v="TBC"/>
    <s v="Yes"/>
    <s v="TBC"/>
    <s v="NA"/>
    <s v="TBC"/>
    <d v="2023-01-01T00:00:00"/>
    <d v="2023-12-31T00:00:00"/>
    <s v="TBC"/>
    <s v="No"/>
    <m/>
    <s v="iRisk local - applications which are between IRIS and a product tribe. These APIs do handle data but do not store any data. "/>
    <s v="Y"/>
    <m/>
    <n v="2023"/>
    <s v="Q4"/>
    <m/>
    <x v="2"/>
  </r>
  <r>
    <s v="GCP"/>
    <x v="1"/>
    <m/>
    <m/>
    <m/>
    <m/>
    <m/>
    <m/>
    <m/>
    <m/>
    <m/>
    <m/>
    <m/>
    <m/>
    <s v="YES"/>
    <s v="NO"/>
    <x v="8"/>
    <x v="0"/>
    <m/>
    <m/>
    <s v="GCP"/>
    <m/>
    <m/>
    <m/>
    <m/>
    <m/>
    <m/>
    <m/>
    <m/>
    <m/>
    <m/>
    <m/>
    <m/>
    <m/>
    <x v="8"/>
    <s v="YES"/>
    <s v="NO"/>
    <m/>
    <m/>
    <m/>
    <s v="Yes"/>
    <s v="No"/>
    <s v="Yes"/>
    <s v="Yes"/>
    <s v="No"/>
    <m/>
    <m/>
    <s v="NA"/>
    <m/>
    <s v="Yes"/>
    <m/>
    <s v="To be analyzed with PO"/>
    <s v="TBC"/>
    <m/>
    <s v="NA"/>
    <m/>
    <m/>
    <x v="1"/>
  </r>
  <r>
    <s v="gCreditcardStatementsSV"/>
    <x v="1"/>
    <m/>
    <m/>
    <m/>
    <m/>
    <m/>
    <m/>
    <m/>
    <m/>
    <m/>
    <m/>
    <m/>
    <m/>
    <s v="YES"/>
    <s v="NO"/>
    <x v="9"/>
    <x v="0"/>
    <m/>
    <m/>
    <s v="gCreditcardStatementsSV"/>
    <m/>
    <m/>
    <m/>
    <m/>
    <m/>
    <m/>
    <m/>
    <m/>
    <m/>
    <m/>
    <m/>
    <m/>
    <m/>
    <x v="9"/>
    <s v="YES"/>
    <s v="NO"/>
    <m/>
    <m/>
    <m/>
    <s v="TBC"/>
    <s v="TBC"/>
    <s v="No"/>
    <s v="No"/>
    <s v="No"/>
    <s v="TBC"/>
    <s v="TBC"/>
    <s v="TBC"/>
    <s v="TBC"/>
    <s v="No"/>
    <m/>
    <m/>
    <s v="TBC"/>
    <m/>
    <s v="TBC"/>
    <m/>
    <m/>
    <x v="1"/>
  </r>
  <r>
    <s v="gCurrAcctMgmtAPI"/>
    <x v="1"/>
    <m/>
    <m/>
    <m/>
    <m/>
    <m/>
    <m/>
    <m/>
    <m/>
    <m/>
    <m/>
    <m/>
    <m/>
    <s v="YES"/>
    <s v="NO"/>
    <x v="6"/>
    <x v="0"/>
    <m/>
    <m/>
    <s v="gCurrAcctMgmtAPI"/>
    <m/>
    <m/>
    <m/>
    <m/>
    <m/>
    <m/>
    <m/>
    <m/>
    <m/>
    <m/>
    <m/>
    <m/>
    <m/>
    <x v="6"/>
    <s v="YES"/>
    <s v="NO"/>
    <m/>
    <m/>
    <m/>
    <s v="TBC"/>
    <s v="TBC"/>
    <s v="Yes"/>
    <s v="Yes"/>
    <s v="Yes"/>
    <s v="TBC"/>
    <s v="TBC"/>
    <s v="NA"/>
    <s v="TBC"/>
    <s v="Yes"/>
    <m/>
    <s v="Pass through No Data Stored"/>
    <s v="TBC"/>
    <m/>
    <s v="NA"/>
    <m/>
    <m/>
    <x v="1"/>
  </r>
  <r>
    <s v="gCurrAcctsInqAPI"/>
    <x v="0"/>
    <s v="No"/>
    <s v="Rik-Jan van Bree"/>
    <s v="Hans Krak"/>
    <s v="Narjiss Aydoun"/>
    <s v="Hans Krak"/>
    <m/>
    <m/>
    <m/>
    <s v="Installed"/>
    <s v="Operational"/>
    <s v="Production"/>
    <s v="be+nl/Payments NL/Products/GeckoS"/>
    <s v="YES"/>
    <s v="YES"/>
    <x v="9"/>
    <x v="0"/>
    <m/>
    <m/>
    <s v="gCurrAcctsInqAPI"/>
    <s v="No"/>
    <s v="No"/>
    <s v="Rik-Jan van Bree"/>
    <s v="Hans Krak"/>
    <s v="Narjiss Aydoun"/>
    <s v="Hans Krak"/>
    <d v="1899-12-30T00:00:00"/>
    <n v="0"/>
    <n v="0"/>
    <s v="Installed"/>
    <s v="Operational"/>
    <s v="Production"/>
    <s v="be+nl/Payments NL/Products/GeckoS"/>
    <x v="9"/>
    <s v="YES"/>
    <s v="YES"/>
    <m/>
    <m/>
    <m/>
    <s v="TBC"/>
    <s v="TBC"/>
    <s v="No"/>
    <s v="No"/>
    <s v="No"/>
    <s v="TBC"/>
    <s v="TBC"/>
    <s v="TBC"/>
    <s v="TBC"/>
    <s v="No"/>
    <m/>
    <m/>
    <s v="N"/>
    <m/>
    <s v="TBC"/>
    <m/>
    <m/>
    <x v="2"/>
  </r>
  <r>
    <s v="gCustomerContactsAPI"/>
    <x v="1"/>
    <m/>
    <m/>
    <m/>
    <m/>
    <m/>
    <m/>
    <m/>
    <m/>
    <m/>
    <m/>
    <m/>
    <m/>
    <s v="YES"/>
    <s v="NO"/>
    <x v="2"/>
    <x v="0"/>
    <m/>
    <m/>
    <s v="gCustomerContactsAPI"/>
    <m/>
    <m/>
    <m/>
    <m/>
    <m/>
    <m/>
    <m/>
    <m/>
    <m/>
    <m/>
    <m/>
    <m/>
    <m/>
    <x v="2"/>
    <s v="YES"/>
    <s v="NO"/>
    <m/>
    <m/>
    <m/>
    <s v="TBC"/>
    <s v="TBC"/>
    <s v="Yes"/>
    <s v="TBC"/>
    <s v="No"/>
    <s v="TBC"/>
    <d v="2023-01-01T00:00:00"/>
    <d v="2023-05-31T00:00:00"/>
    <s v="TBC"/>
    <s v="Yes"/>
    <m/>
    <s v="Pass through No Data Stored"/>
    <s v="TBC"/>
    <m/>
    <n v="2023"/>
    <s v="Q2"/>
    <s v="Y"/>
    <x v="1"/>
  </r>
  <r>
    <s v="gCustomerInboxAPI"/>
    <x v="1"/>
    <m/>
    <m/>
    <m/>
    <m/>
    <m/>
    <m/>
    <m/>
    <m/>
    <m/>
    <m/>
    <m/>
    <m/>
    <s v="YES"/>
    <s v="NO"/>
    <x v="25"/>
    <x v="0"/>
    <m/>
    <m/>
    <s v="gCustomerInboxAPI"/>
    <m/>
    <m/>
    <m/>
    <m/>
    <m/>
    <m/>
    <m/>
    <m/>
    <m/>
    <m/>
    <m/>
    <m/>
    <m/>
    <x v="25"/>
    <s v="YES"/>
    <s v="NO"/>
    <m/>
    <m/>
    <m/>
    <s v="Yes"/>
    <s v="No"/>
    <s v="No"/>
    <s v="No"/>
    <s v="No"/>
    <s v="TBC"/>
    <s v="TBC"/>
    <s v="TBC"/>
    <s v="Local"/>
    <s v="No"/>
    <m/>
    <m/>
    <s v="TBC"/>
    <m/>
    <s v="TBC"/>
    <m/>
    <m/>
    <x v="1"/>
  </r>
  <r>
    <s v="gCustomerRequestAPI"/>
    <x v="0"/>
    <m/>
    <s v="Guido Smit"/>
    <s v="Hans Overeem"/>
    <s v="Hans Overeem"/>
    <s v="GJ Reinders"/>
    <m/>
    <m/>
    <m/>
    <s v="Installed"/>
    <s v="Operational"/>
    <s v="Production"/>
    <s v="be+nl/Daily Banking Digital First NL/Platform &amp; Enablers/FalconX"/>
    <s v="YES"/>
    <s v="YES"/>
    <x v="6"/>
    <x v="0"/>
    <m/>
    <m/>
    <s v="gCustomerRequestAPI"/>
    <s v="No"/>
    <n v="0"/>
    <s v="Guido Smit"/>
    <s v="Hans Overeem"/>
    <s v="Hans Overeem"/>
    <s v="GJ Reinders"/>
    <d v="1899-12-30T00:00:00"/>
    <n v="0"/>
    <n v="0"/>
    <s v="Installed"/>
    <s v="Operational"/>
    <s v="Production"/>
    <s v="be+nl/Daily Banking Digital First NL/Platform &amp; Enablers/FalconX"/>
    <x v="6"/>
    <s v="YES"/>
    <s v="YES"/>
    <m/>
    <m/>
    <m/>
    <s v="TBC"/>
    <s v="TBC"/>
    <s v="No"/>
    <s v="NA"/>
    <s v="NA"/>
    <s v="TBC"/>
    <s v="TBC"/>
    <s v="TBC"/>
    <s v="TBC"/>
    <s v="No"/>
    <m/>
    <m/>
    <s v="N"/>
    <m/>
    <s v="TBC"/>
    <m/>
    <m/>
    <x v="2"/>
  </r>
  <r>
    <s v="gDeveloperAcademy"/>
    <x v="0"/>
    <m/>
    <s v="ESEN SAYGIVAR"/>
    <s v="Maartje Geven"/>
    <m/>
    <m/>
    <m/>
    <m/>
    <m/>
    <s v="Installed"/>
    <s v="Operational"/>
    <s v="Production"/>
    <s v="be+nl/Digital &amp; Customer Interaction/Di NL/sYnergY"/>
    <s v="NO"/>
    <s v="YES"/>
    <x v="13"/>
    <x v="0"/>
    <m/>
    <m/>
    <s v="gDeveloperAcademy"/>
    <s v="No"/>
    <n v="0"/>
    <s v="ESEN SAYGIVAR"/>
    <s v="Maartje Geven"/>
    <n v="0"/>
    <d v="1899-12-30T00:00:00"/>
    <d v="1899-12-30T00:00:00"/>
    <n v="0"/>
    <n v="0"/>
    <s v="Installed"/>
    <s v="Operational"/>
    <s v="Production"/>
    <s v="be+nl/Digital &amp; Customer Interaction/Di NL/sYnergY"/>
    <x v="13"/>
    <s v="NO"/>
    <s v="YES"/>
    <m/>
    <m/>
    <m/>
    <m/>
    <m/>
    <m/>
    <m/>
    <m/>
    <m/>
    <m/>
    <m/>
    <m/>
    <m/>
    <m/>
    <m/>
    <m/>
    <m/>
    <m/>
    <m/>
    <m/>
    <x v="0"/>
  </r>
  <r>
    <s v="gDigiArchAPI"/>
    <x v="0"/>
    <s v="No"/>
    <s v="Rein Heddema"/>
    <s v="Ed Spitteler"/>
    <s v="Ed Spitteler"/>
    <s v="Suresh Iyyappan"/>
    <m/>
    <m/>
    <s v="Will be decommed end of 2022"/>
    <s v="Installed"/>
    <s v="Operational"/>
    <s v="Production"/>
    <s v="be+nl/Document &amp; Content Services/Deliver Your Message/Hclix"/>
    <s v="YES"/>
    <s v="YES"/>
    <x v="25"/>
    <x v="0"/>
    <m/>
    <m/>
    <s v="gDigiArchAPI"/>
    <s v="No"/>
    <s v="No"/>
    <s v="Rein Heddema"/>
    <s v="Ed Spitteler"/>
    <s v="Ed Spitteler"/>
    <s v="Suresh Iyyappan"/>
    <d v="1899-12-30T00:00:00"/>
    <n v="0"/>
    <s v="Will be decommed end of 2022"/>
    <s v="Installed"/>
    <s v="Operational"/>
    <s v="Production"/>
    <s v="be+nl/Document &amp; Content Services/Deliver Your Message/Hclix"/>
    <x v="25"/>
    <s v="YES"/>
    <s v="YES"/>
    <m/>
    <m/>
    <m/>
    <s v="Yes"/>
    <s v="No"/>
    <s v="No"/>
    <s v="No"/>
    <s v="No"/>
    <s v="TBC"/>
    <s v="TBC"/>
    <s v="TBC"/>
    <s v="Local"/>
    <s v="No"/>
    <s v="Decom Q4 2022"/>
    <m/>
    <s v="N"/>
    <m/>
    <s v="TBC"/>
    <m/>
    <m/>
    <x v="2"/>
  </r>
  <r>
    <s v="gDigitalAdviceOrchestrationAPI "/>
    <x v="1"/>
    <m/>
    <m/>
    <m/>
    <m/>
    <m/>
    <m/>
    <m/>
    <m/>
    <m/>
    <m/>
    <m/>
    <m/>
    <s v="YES"/>
    <s v="NO"/>
    <x v="20"/>
    <x v="0"/>
    <m/>
    <m/>
    <s v="gDigitalAdviceOrchestrationAPI "/>
    <m/>
    <m/>
    <m/>
    <m/>
    <m/>
    <m/>
    <m/>
    <m/>
    <m/>
    <m/>
    <m/>
    <m/>
    <m/>
    <x v="20"/>
    <s v="YES"/>
    <s v="NO"/>
    <m/>
    <m/>
    <m/>
    <s v="TBC"/>
    <s v="TBC"/>
    <s v="No"/>
    <s v="TBC"/>
    <s v="NA"/>
    <s v="TBC"/>
    <s v="NA"/>
    <s v="NA"/>
    <s v="TBC"/>
    <s v="No"/>
    <m/>
    <m/>
    <s v="TBC"/>
    <m/>
    <s v="NA"/>
    <m/>
    <m/>
    <x v="1"/>
  </r>
  <r>
    <s v="gDigitizationCustomerSupportApi"/>
    <x v="1"/>
    <m/>
    <m/>
    <m/>
    <m/>
    <m/>
    <m/>
    <m/>
    <m/>
    <m/>
    <m/>
    <m/>
    <m/>
    <s v="YES"/>
    <s v="NO"/>
    <x v="9"/>
    <x v="0"/>
    <m/>
    <m/>
    <s v="gDigitizationCustomerSupportApi"/>
    <m/>
    <m/>
    <m/>
    <m/>
    <m/>
    <m/>
    <m/>
    <m/>
    <m/>
    <m/>
    <m/>
    <m/>
    <m/>
    <x v="9"/>
    <s v="YES"/>
    <s v="NO"/>
    <m/>
    <m/>
    <m/>
    <s v="TBC"/>
    <s v="TBC"/>
    <s v="No"/>
    <s v="No"/>
    <s v="No"/>
    <s v="TBC"/>
    <s v="TBC"/>
    <s v="TBC"/>
    <s v="TBC"/>
    <s v="No"/>
    <m/>
    <m/>
    <s v="TBC"/>
    <m/>
    <s v="TBC"/>
    <m/>
    <m/>
    <x v="1"/>
  </r>
  <r>
    <s v="GDMS"/>
    <x v="1"/>
    <m/>
    <m/>
    <m/>
    <m/>
    <m/>
    <m/>
    <m/>
    <m/>
    <m/>
    <m/>
    <m/>
    <m/>
    <s v="YES"/>
    <s v="NO"/>
    <x v="25"/>
    <x v="0"/>
    <m/>
    <m/>
    <s v="GDMS"/>
    <m/>
    <m/>
    <m/>
    <m/>
    <m/>
    <m/>
    <m/>
    <m/>
    <m/>
    <m/>
    <m/>
    <m/>
    <m/>
    <x v="25"/>
    <s v="YES"/>
    <s v="NO"/>
    <m/>
    <m/>
    <m/>
    <s v="Yes"/>
    <s v="No"/>
    <s v="Yes"/>
    <s v="No"/>
    <s v="No"/>
    <s v="Tranche 3"/>
    <d v="2023-01-01T00:00:00"/>
    <d v="2023-03-31T00:00:00"/>
    <s v="Local"/>
    <s v="Yes"/>
    <m/>
    <m/>
    <s v="TBC"/>
    <m/>
    <n v="2023"/>
    <s v="Q1"/>
    <s v="Y"/>
    <x v="1"/>
  </r>
  <r>
    <s v="GDMS_[P]"/>
    <x v="0"/>
    <s v="No"/>
    <s v="Damien DEMELENNE"/>
    <s v="Ed Spitteler"/>
    <s v="Ed Spitteler"/>
    <s v="Saurabh Kherdekar"/>
    <s v="Operational System Process Organisational data"/>
    <s v="Exchanged across domains"/>
    <s v="This is a system of copy for the party, agreement and transactional data as the lifecycle is managed in the productsytems e.g. mortgages. We don't know if it is also a system of record. We add data e.g. documentnumber and timestamp of insertion in the archive."/>
    <s v="Installed"/>
    <s v="Operational"/>
    <s v="Production"/>
    <s v="be+nl/Document &amp; Content Services/Dossier Management/Baseline"/>
    <s v="NO"/>
    <s v="YES"/>
    <x v="25"/>
    <x v="0"/>
    <m/>
    <m/>
    <s v="GDMS_[P]"/>
    <s v="No"/>
    <s v="No"/>
    <s v="Damien DEMELENNE"/>
    <s v="Ed Spitteler"/>
    <s v="Ed Spitteler"/>
    <s v="Saurabh Kherdekar"/>
    <s v="Operational System Process Organisational data"/>
    <s v="Exchanged across domains"/>
    <s v="This is a system of copy for the party, agreement and transactional data as the lifecycle is managed in the productsytems e.g. mortgages. We don't know if it is also a system of record. We add data e.g. documentnumber and timestamp of insertion in the archive."/>
    <s v="Installed"/>
    <s v="Operational"/>
    <s v="Production"/>
    <s v="be+nl/Document &amp; Content Services/Dossier Management/Baseline"/>
    <x v="25"/>
    <s v="NO"/>
    <s v="YES"/>
    <m/>
    <m/>
    <m/>
    <m/>
    <m/>
    <m/>
    <m/>
    <m/>
    <m/>
    <m/>
    <m/>
    <m/>
    <m/>
    <m/>
    <m/>
    <m/>
    <m/>
    <m/>
    <m/>
    <m/>
    <x v="0"/>
  </r>
  <r>
    <s v="GDOS-P"/>
    <x v="0"/>
    <s v="No"/>
    <s v="Damien DEMELENNE"/>
    <s v="Ed Spitteler"/>
    <s v="Ed Spitteler"/>
    <s v="Dave Nishit"/>
    <m/>
    <m/>
    <m/>
    <s v="Installed"/>
    <s v="Operational"/>
    <s v="Production"/>
    <s v="be+nl/Document &amp; Content Services/Deliver Your Message/Guardians"/>
    <s v="YES"/>
    <s v="YES"/>
    <x v="25"/>
    <x v="0"/>
    <m/>
    <m/>
    <s v="GDOS-P"/>
    <s v="No"/>
    <s v="No"/>
    <s v="Damien DEMELENNE"/>
    <s v="Ed Spitteler"/>
    <s v="Ed Spitteler"/>
    <s v="Dave Nishit"/>
    <d v="1899-12-30T00:00:00"/>
    <n v="0"/>
    <n v="0"/>
    <s v="Installed"/>
    <s v="Operational"/>
    <s v="Production"/>
    <s v="be+nl/Document &amp; Content Services/Deliver Your Message/Guardians"/>
    <x v="25"/>
    <s v="YES"/>
    <s v="YES"/>
    <m/>
    <m/>
    <m/>
    <s v="Yes"/>
    <s v="No"/>
    <s v="No"/>
    <s v="No"/>
    <s v="No"/>
    <s v="TBC"/>
    <s v="TBC"/>
    <s v="TBC"/>
    <s v="Local"/>
    <s v="No"/>
    <m/>
    <m/>
    <s v="N"/>
    <m/>
    <s v="TBC"/>
    <m/>
    <m/>
    <x v="2"/>
  </r>
  <r>
    <s v="gDroSV"/>
    <x v="0"/>
    <s v="No"/>
    <s v="Jan Reuterink"/>
    <s v="Sven Schenkel"/>
    <m/>
    <m/>
    <m/>
    <m/>
    <m/>
    <s v="Installed"/>
    <s v="Operational"/>
    <s v="Production"/>
    <s v="be+nl/Digital Business Banking/CD-NL/DRO"/>
    <s v="YES"/>
    <s v="YES"/>
    <x v="7"/>
    <x v="0"/>
    <m/>
    <m/>
    <s v="gDroSV"/>
    <s v="No"/>
    <s v="No"/>
    <s v="Jan Reuterink"/>
    <s v="Sven Schenkel"/>
    <n v="0"/>
    <d v="1899-12-30T00:00:00"/>
    <d v="1899-12-30T00:00:00"/>
    <n v="0"/>
    <n v="0"/>
    <s v="Installed"/>
    <s v="Operational"/>
    <s v="Production"/>
    <s v="be+nl/Digital Business Banking/CD-NL/DRO"/>
    <x v="7"/>
    <s v="YES"/>
    <s v="YES"/>
    <m/>
    <m/>
    <m/>
    <s v="TBC"/>
    <s v="TBC"/>
    <s v="No"/>
    <s v="No"/>
    <s v="No"/>
    <s v="TBC"/>
    <s v="TBC"/>
    <s v="TBC"/>
    <s v="TBC"/>
    <s v="No"/>
    <m/>
    <m/>
    <s v="N"/>
    <m/>
    <s v="TBC"/>
    <m/>
    <m/>
    <x v="2"/>
  </r>
  <r>
    <s v="Gebouwen Beheer Systeem (GBS)"/>
    <x v="2"/>
    <s v="No"/>
    <s v="Ben Jansen"/>
    <s v="Vincent Geluk"/>
    <s v="Vincent Geluk"/>
    <s v="NA"/>
    <s v="Operational System Process Organisational data"/>
    <s v="Kept in own tribe"/>
    <m/>
    <s v="Installed"/>
    <s v="Operational"/>
    <s v="Production"/>
    <s v="be+nl/Facilitymgt NL/CREFS NL Business IT"/>
    <s v="YES"/>
    <s v="YES"/>
    <x v="1"/>
    <x v="0"/>
    <m/>
    <m/>
    <s v="Gebouwen Beheer Systeem (GBS)"/>
    <s v="Yes"/>
    <s v="No"/>
    <s v="Ben Jansen"/>
    <s v="Vincent Geluk"/>
    <s v="Vincent Geluk"/>
    <s v="NA"/>
    <s v="Operational System Process Organisational data"/>
    <s v="Kept in own tribe"/>
    <n v="0"/>
    <s v="Installed"/>
    <s v="Operational"/>
    <s v="Production"/>
    <s v="be+nl/Facilitymgt NL/CREFS NL Business IT"/>
    <x v="1"/>
    <s v="YES"/>
    <s v="YES"/>
    <m/>
    <m/>
    <m/>
    <s v="TBC"/>
    <s v="TBC"/>
    <s v="No"/>
    <s v="TBC"/>
    <s v="NA"/>
    <s v="TBC"/>
    <s v="NA"/>
    <s v="NA"/>
    <s v="TBC"/>
    <s v="No"/>
    <m/>
    <m/>
    <s v="Y"/>
    <m/>
    <s v="NA"/>
    <m/>
    <m/>
    <x v="2"/>
  </r>
  <r>
    <s v="gEventToNotificationSV"/>
    <x v="0"/>
    <s v="No"/>
    <s v="Rik-Jan van Bree"/>
    <s v="Hans Krak"/>
    <s v="Narjiss Aydoun"/>
    <s v="Hans Krak"/>
    <m/>
    <m/>
    <m/>
    <s v="Installed"/>
    <s v="Operational"/>
    <s v="Production"/>
    <s v="be+nl/Payments NL/Products/Digital Insight"/>
    <s v="YES"/>
    <s v="YES"/>
    <x v="9"/>
    <x v="0"/>
    <m/>
    <m/>
    <s v="gEventToNotificationSV"/>
    <s v="No"/>
    <s v="No"/>
    <s v="Rik-Jan van Bree"/>
    <s v="Hans Krak"/>
    <s v="Narjiss Aydoun"/>
    <s v="Hans Krak"/>
    <d v="1899-12-30T00:00:00"/>
    <n v="0"/>
    <n v="0"/>
    <s v="Installed"/>
    <s v="Operational"/>
    <s v="Production"/>
    <s v="be+nl/Payments NL/Products/Digital Insight"/>
    <x v="9"/>
    <s v="YES"/>
    <s v="YES"/>
    <m/>
    <m/>
    <m/>
    <s v="TBC"/>
    <s v="TBC"/>
    <s v="No"/>
    <s v="No"/>
    <s v="No"/>
    <s v="TBC"/>
    <s v="TBC"/>
    <s v="TBC"/>
    <s v="TBC"/>
    <s v="No"/>
    <m/>
    <m/>
    <s v="N"/>
    <m/>
    <s v="TBC"/>
    <m/>
    <m/>
    <x v="2"/>
  </r>
  <r>
    <s v="gFinancialPositionsAPI"/>
    <x v="1"/>
    <m/>
    <m/>
    <m/>
    <m/>
    <m/>
    <m/>
    <m/>
    <m/>
    <m/>
    <m/>
    <m/>
    <m/>
    <s v="YES"/>
    <s v="NO"/>
    <x v="20"/>
    <x v="0"/>
    <m/>
    <m/>
    <s v="gFinancialPositionsAPI"/>
    <m/>
    <m/>
    <m/>
    <m/>
    <m/>
    <m/>
    <m/>
    <m/>
    <m/>
    <m/>
    <m/>
    <m/>
    <m/>
    <x v="20"/>
    <s v="YES"/>
    <s v="NO"/>
    <m/>
    <m/>
    <m/>
    <s v="TBC"/>
    <s v="TBC"/>
    <s v="Yes"/>
    <s v="TBC"/>
    <s v="Yes"/>
    <s v="Tranche 1"/>
    <d v="2020-09-30T00:00:00"/>
    <d v="2020-09-30T00:00:00"/>
    <s v="TBC"/>
    <s v="Yes"/>
    <m/>
    <m/>
    <s v="TBC"/>
    <m/>
    <n v="2020"/>
    <m/>
    <m/>
    <x v="1"/>
  </r>
  <r>
    <s v="gFrontEndDigitalBank"/>
    <x v="0"/>
    <m/>
    <s v="Steven Frieswijk"/>
    <s v="Tommy van de Zande"/>
    <m/>
    <m/>
    <m/>
    <m/>
    <m/>
    <s v="Installed"/>
    <s v="Operational"/>
    <s v="Production"/>
    <s v="be+nl/Digital &amp; Customer Interaction/DiPr P&amp;C/Back to the feature"/>
    <s v="YES"/>
    <s v="YES"/>
    <x v="8"/>
    <x v="0"/>
    <m/>
    <m/>
    <s v="gFrontEndDigitalBank"/>
    <s v="No"/>
    <n v="0"/>
    <s v="Steven Frieswijk"/>
    <s v="Tommy van de Zande"/>
    <n v="0"/>
    <d v="1899-12-30T00:00:00"/>
    <d v="1899-12-30T00:00:00"/>
    <n v="0"/>
    <n v="0"/>
    <s v="Installed"/>
    <s v="Operational"/>
    <s v="Production"/>
    <s v="be+nl/Digital &amp; Customer Interaction/DiPr P&amp;C/Back to the feature"/>
    <x v="8"/>
    <s v="YES"/>
    <s v="YES"/>
    <m/>
    <m/>
    <m/>
    <s v="No"/>
    <s v="No"/>
    <s v="No"/>
    <s v="NA"/>
    <s v="NA"/>
    <m/>
    <m/>
    <s v="NA"/>
    <m/>
    <s v="No"/>
    <m/>
    <m/>
    <s v="N"/>
    <m/>
    <s v="NA"/>
    <m/>
    <m/>
    <x v="2"/>
  </r>
  <r>
    <s v="gFrontEndLoyaltyShop"/>
    <x v="0"/>
    <m/>
    <s v="Sander Quik"/>
    <s v="Jeroen Losekoot"/>
    <s v="Jeroen Losekoot"/>
    <s v="GJ Reinders"/>
    <m/>
    <m/>
    <m/>
    <s v="Installed"/>
    <s v="Operational"/>
    <s v="Production"/>
    <s v="be+nl/Daily Banking Digital First NL/IL/Loyalty/Loyalty IT"/>
    <s v="YES"/>
    <s v="YES"/>
    <x v="20"/>
    <x v="0"/>
    <m/>
    <m/>
    <s v="gFrontEndLoyaltyShop"/>
    <s v="No"/>
    <n v="0"/>
    <s v="Sander Quik"/>
    <s v="Jeroen Losekoot"/>
    <s v="Jeroen Losekoot"/>
    <s v="GJ Reinders"/>
    <d v="1899-12-30T00:00:00"/>
    <n v="0"/>
    <n v="0"/>
    <s v="Installed"/>
    <s v="Operational"/>
    <s v="Production"/>
    <s v="be+nl/Daily Banking Digital First NL/IL/Loyalty/Loyalty IT"/>
    <x v="20"/>
    <s v="YES"/>
    <s v="YES"/>
    <m/>
    <m/>
    <m/>
    <s v="TBC"/>
    <s v="TBC"/>
    <s v="No"/>
    <s v="TBC"/>
    <s v="NA"/>
    <s v="TBC"/>
    <s v="NA"/>
    <s v="NA"/>
    <s v="TBC"/>
    <s v="No"/>
    <m/>
    <m/>
    <s v="N"/>
    <m/>
    <s v="NA"/>
    <m/>
    <m/>
    <x v="2"/>
  </r>
  <r>
    <s v="gFuflfillmentEngine"/>
    <x v="1"/>
    <m/>
    <m/>
    <m/>
    <m/>
    <m/>
    <m/>
    <m/>
    <m/>
    <m/>
    <m/>
    <m/>
    <m/>
    <s v="YES"/>
    <s v="NO"/>
    <x v="20"/>
    <x v="0"/>
    <m/>
    <m/>
    <s v="gFuflfillmentEngine"/>
    <m/>
    <m/>
    <m/>
    <m/>
    <m/>
    <m/>
    <m/>
    <m/>
    <m/>
    <m/>
    <m/>
    <m/>
    <m/>
    <x v="20"/>
    <s v="YES"/>
    <s v="NO"/>
    <m/>
    <m/>
    <m/>
    <s v="TBC"/>
    <s v="TBC"/>
    <s v="Yes"/>
    <s v="TBC"/>
    <s v="Yes"/>
    <s v="TBC"/>
    <s v="NA"/>
    <s v="NA"/>
    <s v="TBC"/>
    <s v="Yes"/>
    <m/>
    <m/>
    <s v="TBC"/>
    <m/>
    <s v="NA"/>
    <m/>
    <m/>
    <x v="1"/>
  </r>
  <r>
    <s v="gGetChallengeSV"/>
    <x v="1"/>
    <m/>
    <m/>
    <m/>
    <m/>
    <m/>
    <m/>
    <m/>
    <m/>
    <m/>
    <m/>
    <m/>
    <m/>
    <s v="YES"/>
    <s v="NO"/>
    <x v="11"/>
    <x v="0"/>
    <m/>
    <m/>
    <s v="gGetChallengeSV"/>
    <m/>
    <m/>
    <m/>
    <m/>
    <m/>
    <m/>
    <m/>
    <m/>
    <m/>
    <m/>
    <m/>
    <m/>
    <m/>
    <x v="11"/>
    <s v="YES"/>
    <s v="NO"/>
    <m/>
    <m/>
    <m/>
    <s v="TBC"/>
    <s v="TBC"/>
    <s v="Yes"/>
    <s v="Yes"/>
    <s v="Yes"/>
    <m/>
    <m/>
    <d v="2020-05-31T00:00:00"/>
    <s v="Local"/>
    <s v="Yes"/>
    <m/>
    <m/>
    <s v="TBC"/>
    <m/>
    <n v="2020"/>
    <m/>
    <m/>
    <x v="1"/>
  </r>
  <r>
    <s v="gIncassoDebtorAPI"/>
    <x v="1"/>
    <m/>
    <m/>
    <m/>
    <m/>
    <m/>
    <m/>
    <m/>
    <m/>
    <m/>
    <m/>
    <m/>
    <m/>
    <s v="YES"/>
    <s v="NO"/>
    <x v="9"/>
    <x v="0"/>
    <m/>
    <m/>
    <s v="gIncassoDebtorAPI"/>
    <m/>
    <m/>
    <m/>
    <m/>
    <m/>
    <m/>
    <m/>
    <m/>
    <m/>
    <m/>
    <m/>
    <m/>
    <m/>
    <x v="9"/>
    <s v="YES"/>
    <s v="NO"/>
    <m/>
    <m/>
    <m/>
    <s v="TBC"/>
    <s v="TBC"/>
    <s v="No"/>
    <s v="No"/>
    <s v="No"/>
    <s v="TBC"/>
    <s v="TBC"/>
    <s v="TBC"/>
    <s v="TBC"/>
    <s v="No"/>
    <m/>
    <m/>
    <s v="TBC"/>
    <m/>
    <s v="TBC"/>
    <m/>
    <m/>
    <x v="1"/>
  </r>
  <r>
    <s v="gIndividualsDirectAPI"/>
    <x v="0"/>
    <m/>
    <s v="Jos Klompe"/>
    <s v="Hans Overeem"/>
    <s v="Hans Overeem"/>
    <s v="GJ Reinders"/>
    <m/>
    <m/>
    <m/>
    <s v="Installed"/>
    <s v="Operational"/>
    <s v="Production"/>
    <s v="be+nl/Daily Banking Digital First NL/O&amp;A/Mobile Onboarding/Galliers"/>
    <s v="YES"/>
    <s v="YES"/>
    <x v="6"/>
    <x v="0"/>
    <m/>
    <m/>
    <s v="gIndividualsDirectAPI"/>
    <s v="No"/>
    <n v="0"/>
    <s v="Jos Klompe"/>
    <s v="Hans Overeem"/>
    <s v="Hans Overeem"/>
    <s v="GJ Reinders"/>
    <d v="1899-12-30T00:00:00"/>
    <n v="0"/>
    <n v="0"/>
    <s v="Installed"/>
    <s v="Operational"/>
    <s v="Production"/>
    <s v="be+nl/Daily Banking Digital First NL/O&amp;A/Mobile Onboarding/Galliers"/>
    <x v="6"/>
    <s v="YES"/>
    <s v="YES"/>
    <m/>
    <m/>
    <m/>
    <s v="TBC"/>
    <s v="TBC"/>
    <s v="Yes"/>
    <s v="Yes"/>
    <s v="Yes"/>
    <s v="TBC"/>
    <s v="TBC"/>
    <s v="NA"/>
    <s v="TBC"/>
    <s v="Yes"/>
    <m/>
    <s v="Pass through No Data Stored"/>
    <s v="N"/>
    <m/>
    <s v="NA"/>
    <m/>
    <m/>
    <x v="2"/>
  </r>
  <r>
    <s v="gIndividualsManagementAPI"/>
    <x v="0"/>
    <s v="No"/>
    <s v="Jan Reuterink"/>
    <s v="Sven Schenkel"/>
    <m/>
    <m/>
    <m/>
    <m/>
    <m/>
    <s v="Installed"/>
    <s v="Operational"/>
    <s v="Production"/>
    <s v="be+nl/Digital Business Banking/CD-NL/Cake"/>
    <s v="YES"/>
    <s v="YES"/>
    <x v="7"/>
    <x v="0"/>
    <m/>
    <m/>
    <s v="gIndividualsManagementAPI"/>
    <s v="No"/>
    <s v="No"/>
    <s v="Jan Reuterink"/>
    <s v="Sven Schenkel"/>
    <n v="0"/>
    <d v="1899-12-30T00:00:00"/>
    <d v="1899-12-30T00:00:00"/>
    <n v="0"/>
    <n v="0"/>
    <s v="Installed"/>
    <s v="Operational"/>
    <s v="Production"/>
    <s v="be+nl/Digital Business Banking/CD-NL/Cake"/>
    <x v="7"/>
    <s v="YES"/>
    <s v="YES"/>
    <m/>
    <m/>
    <m/>
    <s v="TBC"/>
    <s v="TBC"/>
    <s v="No"/>
    <s v="No"/>
    <s v="No"/>
    <s v="TBC"/>
    <s v="TBC"/>
    <s v="TBC"/>
    <s v="TBC"/>
    <s v="No"/>
    <m/>
    <m/>
    <s v="N"/>
    <m/>
    <s v="TBC"/>
    <m/>
    <m/>
    <x v="2"/>
  </r>
  <r>
    <s v="gInquireSamAPI"/>
    <x v="2"/>
    <s v="Yes"/>
    <s v="Rik-Jan van Bree"/>
    <s v="Hans Krak"/>
    <s v="Narjiss Aydoun"/>
    <s v="Martijn Greuter"/>
    <s v="Transaction data"/>
    <s v="Exchanged across domains"/>
    <m/>
    <s v="Installed"/>
    <s v="Operational"/>
    <s v="Production"/>
    <s v="be+nl/Payments NL/Products/Digital Insight"/>
    <s v="YES"/>
    <s v="YES"/>
    <x v="9"/>
    <x v="0"/>
    <m/>
    <m/>
    <s v="gInquireSamAPI"/>
    <s v="Yes"/>
    <s v="Yes"/>
    <s v="Rik-Jan van Bree"/>
    <s v="Hans Krak"/>
    <s v="Narjiss Aydoun"/>
    <s v="Martijn Greuter"/>
    <s v="Transaction data"/>
    <s v="Exchanged across domains"/>
    <n v="0"/>
    <s v="Installed"/>
    <s v="Operational"/>
    <s v="Production"/>
    <s v="be+nl/Payments NL/Products/Digital Insight"/>
    <x v="9"/>
    <s v="YES"/>
    <s v="YES"/>
    <m/>
    <m/>
    <m/>
    <s v="TBC"/>
    <s v="TBC"/>
    <s v="No"/>
    <s v="No"/>
    <s v="No"/>
    <s v="TBC"/>
    <s v="TBC"/>
    <s v="TBC"/>
    <s v="TBC"/>
    <s v="No"/>
    <m/>
    <m/>
    <s v="Y"/>
    <m/>
    <s v="TBC"/>
    <m/>
    <m/>
    <x v="2"/>
  </r>
  <r>
    <s v="gInternetUserMgtSV"/>
    <x v="1"/>
    <m/>
    <m/>
    <m/>
    <m/>
    <m/>
    <m/>
    <m/>
    <m/>
    <m/>
    <m/>
    <m/>
    <m/>
    <s v="YES"/>
    <s v="NO"/>
    <x v="11"/>
    <x v="0"/>
    <m/>
    <m/>
    <s v="gInternetUserMgtSV"/>
    <m/>
    <m/>
    <m/>
    <m/>
    <m/>
    <m/>
    <m/>
    <m/>
    <m/>
    <m/>
    <m/>
    <m/>
    <m/>
    <x v="11"/>
    <s v="YES"/>
    <s v="NO"/>
    <m/>
    <m/>
    <m/>
    <s v="TBC"/>
    <s v="TBC"/>
    <s v="Yes"/>
    <s v="Yes"/>
    <s v="Yes"/>
    <m/>
    <m/>
    <d v="2020-05-31T00:00:00"/>
    <s v="Local"/>
    <s v="Yes"/>
    <m/>
    <m/>
    <s v="TBC"/>
    <m/>
    <n v="2020"/>
    <m/>
    <m/>
    <x v="1"/>
  </r>
  <r>
    <s v="gInvoicesSV"/>
    <x v="1"/>
    <m/>
    <m/>
    <m/>
    <m/>
    <m/>
    <m/>
    <m/>
    <m/>
    <m/>
    <m/>
    <m/>
    <m/>
    <s v="YES"/>
    <s v="NO"/>
    <x v="9"/>
    <x v="0"/>
    <m/>
    <m/>
    <s v="gInvoicesSV"/>
    <m/>
    <m/>
    <m/>
    <m/>
    <m/>
    <m/>
    <m/>
    <m/>
    <m/>
    <m/>
    <m/>
    <m/>
    <m/>
    <x v="9"/>
    <s v="YES"/>
    <s v="NO"/>
    <m/>
    <m/>
    <m/>
    <s v="TBC"/>
    <s v="TBC"/>
    <s v="Yes"/>
    <s v="Yes"/>
    <s v="Yes"/>
    <s v="TBC"/>
    <d v="2023-01-01T00:00:00"/>
    <d v="2023-09-30T00:00:00"/>
    <s v="TBC"/>
    <s v="Yes"/>
    <m/>
    <m/>
    <s v="TBC"/>
    <m/>
    <n v="2023"/>
    <s v="Q3"/>
    <s v="Y"/>
    <x v="1"/>
  </r>
  <r>
    <s v="gkijkglasWA"/>
    <x v="0"/>
    <s v="No"/>
    <s v="Manish Vashishtha"/>
    <s v="Miente Bakker"/>
    <m/>
    <m/>
    <m/>
    <m/>
    <m/>
    <s v="Installed"/>
    <s v="Operational"/>
    <s v="Production"/>
    <s v="be+nl/Assisted channels/PA2_Portal Foundation/Kijkglas"/>
    <s v="YES"/>
    <s v="YES"/>
    <x v="2"/>
    <x v="0"/>
    <m/>
    <m/>
    <s v="gkijkglasWA"/>
    <s v="No"/>
    <s v="No"/>
    <s v="Manish Vashishtha"/>
    <s v="Miente Bakker"/>
    <n v="0"/>
    <d v="1899-12-30T00:00:00"/>
    <d v="1899-12-30T00:00:00"/>
    <n v="0"/>
    <n v="0"/>
    <s v="Installed"/>
    <s v="Operational"/>
    <s v="Production"/>
    <s v="be+nl/Assisted channels/PA2_Portal Foundation/Kijkglas"/>
    <x v="2"/>
    <s v="YES"/>
    <s v="YES"/>
    <m/>
    <m/>
    <m/>
    <s v="TBC"/>
    <s v="TBC"/>
    <s v="Yes"/>
    <s v="TBC"/>
    <s v="NA"/>
    <s v="TBC"/>
    <s v="NA"/>
    <d v="2022-09-15T00:00:00"/>
    <s v="Local"/>
    <s v="No"/>
    <m/>
    <s v="iRisk local - applications which are between IRIS and a product tribe. These APIs do handle data but do not store any data. "/>
    <s v="N"/>
    <m/>
    <n v="2022"/>
    <m/>
    <m/>
    <x v="2"/>
  </r>
  <r>
    <s v="gLendingBackendAPI"/>
    <x v="0"/>
    <s v="No"/>
    <s v="Sandra Nieuwenhuis"/>
    <s v="Serkan Turhal"/>
    <m/>
    <m/>
    <m/>
    <m/>
    <m/>
    <s v="Installed"/>
    <s v="Operational"/>
    <s v="Production"/>
    <s v="be+nl/Business lending/Product Engines"/>
    <s v="NO"/>
    <s v="YES"/>
    <x v="18"/>
    <x v="0"/>
    <m/>
    <m/>
    <s v="gLendingBackendAPI"/>
    <s v="No"/>
    <s v="No"/>
    <s v="Sandra Nieuwenhuis"/>
    <s v="Serkan Turhal"/>
    <n v="0"/>
    <d v="1899-12-30T00:00:00"/>
    <d v="1899-12-30T00:00:00"/>
    <n v="0"/>
    <n v="0"/>
    <s v="Installed"/>
    <s v="Operational"/>
    <s v="Production"/>
    <s v="be+nl/Business lending/Product Engines"/>
    <x v="18"/>
    <s v="NO"/>
    <s v="YES"/>
    <m/>
    <m/>
    <m/>
    <m/>
    <m/>
    <m/>
    <m/>
    <m/>
    <m/>
    <m/>
    <m/>
    <m/>
    <m/>
    <m/>
    <m/>
    <m/>
    <m/>
    <m/>
    <m/>
    <m/>
    <x v="0"/>
  </r>
  <r>
    <s v="gLisacontentWA"/>
    <x v="1"/>
    <m/>
    <m/>
    <m/>
    <m/>
    <m/>
    <m/>
    <m/>
    <m/>
    <m/>
    <m/>
    <m/>
    <m/>
    <s v="YES"/>
    <s v="NO"/>
    <x v="2"/>
    <x v="0"/>
    <m/>
    <m/>
    <s v="gLisacontentWA"/>
    <m/>
    <m/>
    <m/>
    <m/>
    <m/>
    <m/>
    <m/>
    <m/>
    <m/>
    <m/>
    <m/>
    <m/>
    <m/>
    <x v="2"/>
    <s v="YES"/>
    <s v="NO"/>
    <m/>
    <m/>
    <m/>
    <s v="TBC"/>
    <s v="TBC"/>
    <s v="No"/>
    <s v="TBC"/>
    <s v="No"/>
    <s v="TBC"/>
    <d v="2023-01-01T00:00:00"/>
    <d v="2023-12-31T00:00:00"/>
    <s v="TBC"/>
    <s v="No"/>
    <s v="Yes, 01/06/2022"/>
    <s v="Not operational - To evaluate with Koos or Theo to if the data is still present or already moved to GRP"/>
    <s v="TBC"/>
    <s v="Y"/>
    <n v="2023"/>
    <s v="Q4"/>
    <m/>
    <x v="1"/>
  </r>
  <r>
    <s v="gListBalancesAPI"/>
    <x v="0"/>
    <s v="No"/>
    <s v="Rik-Jan van Bree"/>
    <s v="Hans Krak"/>
    <s v="Narjiss Aydoun"/>
    <s v="Hans Krak"/>
    <m/>
    <m/>
    <m/>
    <s v="Installed"/>
    <s v="Operational"/>
    <s v="Production"/>
    <s v="be+nl/Payments NL/Products/Digital Insight"/>
    <s v="YES"/>
    <s v="YES"/>
    <x v="9"/>
    <x v="0"/>
    <m/>
    <m/>
    <s v="gListBalancesAPI"/>
    <s v="No"/>
    <s v="No"/>
    <s v="Rik-Jan van Bree"/>
    <s v="Hans Krak"/>
    <s v="Narjiss Aydoun"/>
    <s v="Hans Krak"/>
    <d v="1899-12-30T00:00:00"/>
    <n v="0"/>
    <n v="0"/>
    <s v="Installed"/>
    <s v="Operational"/>
    <s v="Production"/>
    <s v="be+nl/Payments NL/Products/Digital Insight"/>
    <x v="9"/>
    <s v="YES"/>
    <s v="YES"/>
    <m/>
    <m/>
    <m/>
    <s v="TBC"/>
    <s v="TBC"/>
    <s v="No"/>
    <s v="No"/>
    <s v="No"/>
    <s v="TBC"/>
    <s v="TBC"/>
    <s v="TBC"/>
    <s v="TBC"/>
    <s v="No"/>
    <m/>
    <m/>
    <s v="N"/>
    <m/>
    <s v="TBC"/>
    <m/>
    <m/>
    <x v="2"/>
  </r>
  <r>
    <s v="Global Inbox Services"/>
    <x v="0"/>
    <s v="No"/>
    <s v="Rein Heddema"/>
    <s v="Ed Spitteler"/>
    <s v="Ed Spitteler"/>
    <s v="Thees Brons"/>
    <s v="Operational System Process Organisational data"/>
    <s v="Kept in own tribe"/>
    <s v="Messages in the inbox are only accesible for the customer, he/she can delete the message. We don't know if it is a system of record. We do add data e.g. the inbox-id to the message."/>
    <s v="Installed"/>
    <s v="Operational"/>
    <s v="Production"/>
    <s v="be+nl/Document &amp; Content Services/Deliver Your Message/Obelix"/>
    <s v="YES"/>
    <s v="YES"/>
    <x v="25"/>
    <x v="0"/>
    <m/>
    <m/>
    <s v="Global Inbox Services"/>
    <s v="No"/>
    <s v="No"/>
    <s v="Rein Heddema"/>
    <s v="Ed Spitteler"/>
    <s v="Ed Spitteler"/>
    <s v="Thees Brons"/>
    <s v="Operational System Process Organisational data"/>
    <s v="Kept in own tribe"/>
    <s v="Messages in the inbox are only accesible for the customer, he/she can delete the message. We don't know if it is a system of record. We do add data e.g. the inbox-id to the message."/>
    <s v="Installed"/>
    <s v="Operational"/>
    <s v="Production"/>
    <s v="be+nl/Document &amp; Content Services/Deliver Your Message/Obelix"/>
    <x v="25"/>
    <s v="YES"/>
    <s v="YES"/>
    <m/>
    <m/>
    <m/>
    <s v="Yes"/>
    <s v="No"/>
    <s v="No"/>
    <s v="Yes"/>
    <s v="Yes"/>
    <s v="TBC"/>
    <s v="TBC"/>
    <s v="TBC"/>
    <s v="Global"/>
    <s v="No"/>
    <m/>
    <m/>
    <s v="N"/>
    <m/>
    <s v="TBC"/>
    <m/>
    <m/>
    <x v="2"/>
  </r>
  <r>
    <s v="GlobalMobileTokenMeansAPI"/>
    <x v="2"/>
    <s v="No"/>
    <s v="Emile Scheilen"/>
    <s v="Adine Wempe - Kalff"/>
    <s v="Adine Wempe - Kalff"/>
    <s v="Aurora Montoya Guillen"/>
    <s v="Party data"/>
    <s v="Kept in own tribe"/>
    <m/>
    <s v="Installed"/>
    <s v="Operational"/>
    <s v="Production"/>
    <s v="be+nl/Fraud &amp; Cyber Security NL/Prevention/Wookiee"/>
    <s v="YES"/>
    <s v="YES"/>
    <x v="11"/>
    <x v="0"/>
    <m/>
    <m/>
    <s v="GlobalMobileTokenMeansAPI"/>
    <s v="Yes"/>
    <s v="No"/>
    <s v="Emile Scheilen"/>
    <s v="Adine Wempe - Kalff"/>
    <s v="Adine Wempe - Kalff"/>
    <s v="Aurora Montoya Guillen"/>
    <s v="Party data"/>
    <s v="Kept in own tribe"/>
    <n v="0"/>
    <s v="Installed"/>
    <s v="Operational"/>
    <s v="Production"/>
    <s v="be+nl/Fraud &amp; Cyber Security NL/Prevention/Wookiee"/>
    <x v="11"/>
    <s v="YES"/>
    <s v="YES"/>
    <m/>
    <m/>
    <m/>
    <s v="TBC"/>
    <s v="TBC"/>
    <s v="No"/>
    <s v="Yes"/>
    <s v="Yes"/>
    <m/>
    <m/>
    <s v="TBC"/>
    <s v="Local"/>
    <s v="No"/>
    <m/>
    <m/>
    <s v="Y"/>
    <m/>
    <s v="TBC"/>
    <m/>
    <m/>
    <x v="2"/>
  </r>
  <r>
    <s v="gLogCredMgtAPI"/>
    <x v="2"/>
    <s v="No"/>
    <s v="Emile Scheilen"/>
    <s v="Adine Wempe - Kalff"/>
    <s v="Adine Wempe - Kalff"/>
    <s v="Jan-Bas Pietersen"/>
    <s v="Party data"/>
    <s v="Kept in own tribe"/>
    <m/>
    <s v="Installed"/>
    <s v="Operational"/>
    <s v="Production"/>
    <s v="be+nl/Fraud &amp; Cyber Security NL/Prevention/The Force"/>
    <s v="YES"/>
    <s v="YES"/>
    <x v="11"/>
    <x v="0"/>
    <m/>
    <m/>
    <s v="gLogCredMgtAPI"/>
    <s v="Yes"/>
    <s v="No"/>
    <s v="Emile Scheilen"/>
    <s v="Adine Wempe - Kalff"/>
    <s v="Adine Wempe - Kalff"/>
    <s v="Jan-Bas Pietersen"/>
    <s v="Party data"/>
    <s v="Kept in own tribe"/>
    <n v="0"/>
    <s v="Installed"/>
    <s v="Operational"/>
    <s v="Production"/>
    <s v="be+nl/Fraud &amp; Cyber Security NL/Prevention/The Force"/>
    <x v="11"/>
    <s v="YES"/>
    <s v="YES"/>
    <m/>
    <m/>
    <m/>
    <s v="TBC"/>
    <s v="TBC"/>
    <s v="Yes"/>
    <s v="Yes"/>
    <s v="Yes"/>
    <m/>
    <m/>
    <d v="2020-05-31T00:00:00"/>
    <s v="Local"/>
    <s v="Yes"/>
    <m/>
    <m/>
    <s v="Y"/>
    <m/>
    <n v="2020"/>
    <m/>
    <m/>
    <x v="2"/>
  </r>
  <r>
    <s v="gLoginCredMgtAPI"/>
    <x v="2"/>
    <s v="No"/>
    <s v="Emile Scheilen"/>
    <s v="Adine Wempe - Kalff"/>
    <s v="Adine Wempe - Kalff"/>
    <s v="Jan-Bas Pietersen"/>
    <s v="Party data"/>
    <s v="Kept in own tribe"/>
    <m/>
    <s v="Installed"/>
    <s v="Operational"/>
    <s v="Production"/>
    <s v="be+nl/Fraud &amp; Cyber Security NL/Prevention/The Force"/>
    <s v="YES"/>
    <s v="YES"/>
    <x v="11"/>
    <x v="0"/>
    <m/>
    <m/>
    <s v="gLoginCredMgtAPI"/>
    <s v="Yes"/>
    <s v="No"/>
    <s v="Emile Scheilen"/>
    <s v="Adine Wempe - Kalff"/>
    <s v="Adine Wempe - Kalff"/>
    <s v="Jan-Bas Pietersen"/>
    <s v="Party data"/>
    <s v="Kept in own tribe"/>
    <n v="0"/>
    <s v="Installed"/>
    <s v="Operational"/>
    <s v="Production"/>
    <s v="be+nl/Fraud &amp; Cyber Security NL/Prevention/The Force"/>
    <x v="11"/>
    <s v="YES"/>
    <s v="YES"/>
    <m/>
    <m/>
    <m/>
    <s v="TBC"/>
    <s v="TBC"/>
    <s v="Yes"/>
    <s v="Yes"/>
    <s v="Yes"/>
    <m/>
    <m/>
    <d v="2020-05-31T00:00:00"/>
    <s v="Local"/>
    <s v="Yes"/>
    <m/>
    <m/>
    <s v="Y"/>
    <m/>
    <n v="2020"/>
    <m/>
    <m/>
    <x v="2"/>
  </r>
  <r>
    <s v="gMailAPI"/>
    <x v="0"/>
    <m/>
    <s v="Steven Frieswijk"/>
    <s v="Liesbeth Berns"/>
    <m/>
    <m/>
    <m/>
    <m/>
    <m/>
    <s v="Installed"/>
    <s v="Operational"/>
    <s v="Production"/>
    <s v="be+nl/Digital &amp; Customer Interaction/DiPr SSE/Team One"/>
    <s v="YES"/>
    <s v="YES"/>
    <x v="8"/>
    <x v="0"/>
    <m/>
    <m/>
    <s v="gMailAPI"/>
    <s v="No"/>
    <n v="0"/>
    <s v="Steven Frieswijk"/>
    <s v="Liesbeth Berns"/>
    <n v="0"/>
    <d v="1899-12-30T00:00:00"/>
    <d v="1899-12-30T00:00:00"/>
    <n v="0"/>
    <n v="0"/>
    <s v="Installed"/>
    <s v="Operational"/>
    <s v="Production"/>
    <s v="be+nl/Digital &amp; Customer Interaction/DiPr SSE/Team One"/>
    <x v="8"/>
    <s v="YES"/>
    <s v="YES"/>
    <m/>
    <m/>
    <m/>
    <s v="No"/>
    <s v="No"/>
    <s v="No"/>
    <s v="NA"/>
    <s v="NA"/>
    <m/>
    <m/>
    <s v="NA"/>
    <m/>
    <s v="No"/>
    <s v="Will be decommed sept 2022"/>
    <m/>
    <s v="N"/>
    <m/>
    <s v="NA"/>
    <m/>
    <m/>
    <x v="2"/>
  </r>
  <r>
    <s v="GMS_RPL"/>
    <x v="0"/>
    <s v="No"/>
    <s v="Paul Schaper"/>
    <s v="Paul Schaper"/>
    <s v="Narjiss Aydoun"/>
    <s v="Martijn Greuter"/>
    <m/>
    <m/>
    <s v="No data stored"/>
    <s v="Installed"/>
    <s v="Operational"/>
    <s v="Production"/>
    <s v="be+nl/CoreBanking/GMS"/>
    <s v="NO"/>
    <s v="YES"/>
    <x v="42"/>
    <x v="0"/>
    <m/>
    <m/>
    <s v="GMS_RPL"/>
    <s v="No"/>
    <s v="No"/>
    <s v="Paul Schaper"/>
    <s v="Paul Schaper"/>
    <s v="Narjiss Aydoun"/>
    <s v="Martijn Greuter"/>
    <d v="1899-12-30T00:00:00"/>
    <n v="0"/>
    <s v="No data stored"/>
    <s v="Installed"/>
    <s v="Operational"/>
    <s v="Production"/>
    <s v="be+nl/CoreBanking/GMS"/>
    <x v="42"/>
    <s v="NO"/>
    <s v="YES"/>
    <m/>
    <m/>
    <m/>
    <m/>
    <m/>
    <m/>
    <m/>
    <m/>
    <m/>
    <m/>
    <m/>
    <m/>
    <m/>
    <m/>
    <m/>
    <m/>
    <m/>
    <m/>
    <m/>
    <m/>
    <x v="0"/>
  </r>
  <r>
    <s v="gNotificationUserPrefsAPI"/>
    <x v="1"/>
    <m/>
    <m/>
    <m/>
    <m/>
    <m/>
    <m/>
    <m/>
    <m/>
    <m/>
    <m/>
    <m/>
    <m/>
    <s v="YES"/>
    <s v="NO"/>
    <x v="9"/>
    <x v="0"/>
    <m/>
    <m/>
    <s v="gNotificationUserPrefsAPI"/>
    <m/>
    <m/>
    <m/>
    <m/>
    <m/>
    <m/>
    <m/>
    <m/>
    <m/>
    <m/>
    <m/>
    <m/>
    <m/>
    <x v="9"/>
    <s v="YES"/>
    <s v="NO"/>
    <m/>
    <m/>
    <m/>
    <s v="TBC"/>
    <s v="TBC"/>
    <s v="Yes"/>
    <s v="NA"/>
    <s v="Yes"/>
    <s v="TBC"/>
    <d v="2023-01-01T00:00:00"/>
    <d v="2023-09-30T00:00:00"/>
    <s v="TBC"/>
    <s v="Yes"/>
    <s v="Already Decommissioned"/>
    <s v="To implementated"/>
    <s v="TBC"/>
    <m/>
    <n v="2023"/>
    <s v="Q3"/>
    <s v="Y"/>
    <x v="1"/>
  </r>
  <r>
    <s v="goaldatabase"/>
    <x v="1"/>
    <m/>
    <m/>
    <m/>
    <m/>
    <m/>
    <m/>
    <m/>
    <m/>
    <m/>
    <m/>
    <m/>
    <m/>
    <s v="YES"/>
    <s v="NO"/>
    <x v="6"/>
    <x v="0"/>
    <m/>
    <m/>
    <s v="goaldatabase"/>
    <m/>
    <m/>
    <m/>
    <m/>
    <m/>
    <m/>
    <m/>
    <m/>
    <m/>
    <m/>
    <m/>
    <m/>
    <m/>
    <x v="6"/>
    <s v="YES"/>
    <s v="NO"/>
    <m/>
    <m/>
    <m/>
    <s v="TBC"/>
    <s v="TBC"/>
    <s v="Yes"/>
    <s v="No"/>
    <s v="Yes"/>
    <s v="TBC"/>
    <d v="2023-01-01T00:00:00"/>
    <d v="2023-03-31T00:00:00"/>
    <s v="TBC"/>
    <s v="Yes"/>
    <m/>
    <s v="application doesn't send data and deletes it way before any retention starts, it's in the MIA under exception 4_x000a__x000a_Asset is planned to be decomissioned"/>
    <s v="TBC"/>
    <m/>
    <n v="2023"/>
    <s v="Q1"/>
    <s v="Y"/>
    <x v="1"/>
  </r>
  <r>
    <s v="gOrderEnvelopesAPI"/>
    <x v="0"/>
    <s v="No"/>
    <s v="Rik-Jan van Bree"/>
    <s v="Maarten van Gessel"/>
    <s v="Narjiss Aydoun"/>
    <s v="Hans Krak"/>
    <m/>
    <m/>
    <m/>
    <s v="Installed"/>
    <s v="Operational"/>
    <s v="Production"/>
    <s v="be+nl/Payments NL/Products/SanMiquel"/>
    <s v="YES"/>
    <s v="YES"/>
    <x v="9"/>
    <x v="0"/>
    <m/>
    <m/>
    <s v="gOrderEnvelopesAPI"/>
    <s v="No"/>
    <s v="No"/>
    <s v="Rik-Jan van Bree"/>
    <s v="Maarten van Gessel"/>
    <s v="Narjiss Aydoun"/>
    <s v="Hans Krak"/>
    <d v="1899-12-30T00:00:00"/>
    <n v="0"/>
    <n v="0"/>
    <s v="Installed"/>
    <s v="Operational"/>
    <s v="Production"/>
    <s v="be+nl/Payments NL/Products/SanMiquel"/>
    <x v="9"/>
    <s v="YES"/>
    <s v="YES"/>
    <m/>
    <m/>
    <m/>
    <s v="TBC"/>
    <s v="TBC"/>
    <s v="No"/>
    <s v="No"/>
    <s v="No"/>
    <s v="TBC"/>
    <s v="TBC"/>
    <s v="TBC"/>
    <s v="TBC"/>
    <s v="No"/>
    <m/>
    <m/>
    <s v="N"/>
    <m/>
    <s v="TBC"/>
    <m/>
    <m/>
    <x v="2"/>
  </r>
  <r>
    <s v="gOrderStatusAPI"/>
    <x v="0"/>
    <s v="No"/>
    <s v="Rik-Jan van Bree"/>
    <s v="Maarten van Gessel"/>
    <s v="Narjiss Aydoun"/>
    <s v="Hans Krak"/>
    <m/>
    <m/>
    <m/>
    <s v="Installed"/>
    <s v="Operational"/>
    <s v="Production"/>
    <s v="be+nl/Payments NL/Products/Crafty Unicorns"/>
    <s v="YES"/>
    <s v="YES"/>
    <x v="9"/>
    <x v="0"/>
    <m/>
    <m/>
    <s v="gOrderStatusAPI"/>
    <s v="No"/>
    <s v="No"/>
    <s v="Rik-Jan van Bree"/>
    <s v="Maarten van Gessel"/>
    <s v="Narjiss Aydoun"/>
    <s v="Hans Krak"/>
    <d v="1899-12-30T00:00:00"/>
    <n v="0"/>
    <n v="0"/>
    <s v="Installed"/>
    <s v="Operational"/>
    <s v="Production"/>
    <s v="be+nl/Payments NL/Products/Crafty Unicorns"/>
    <x v="9"/>
    <s v="YES"/>
    <s v="YES"/>
    <m/>
    <m/>
    <m/>
    <s v="TBC"/>
    <s v="TBC"/>
    <s v="No"/>
    <s v="No"/>
    <s v="No"/>
    <s v="TBC"/>
    <s v="TBC"/>
    <s v="TBC"/>
    <s v="TBC"/>
    <s v="No"/>
    <m/>
    <m/>
    <s v="N"/>
    <m/>
    <s v="TBC"/>
    <m/>
    <m/>
    <x v="2"/>
  </r>
  <r>
    <s v="gOrganisationManagementAPI"/>
    <x v="0"/>
    <s v="No"/>
    <s v="Jan Reuterink"/>
    <s v="Sven Schenkel"/>
    <m/>
    <m/>
    <m/>
    <m/>
    <m/>
    <s v="Installed"/>
    <s v="Operational"/>
    <s v="Production"/>
    <s v="be+nl/Digital Business Banking/CD-NL/Cake"/>
    <s v="YES"/>
    <s v="YES"/>
    <x v="7"/>
    <x v="0"/>
    <m/>
    <m/>
    <s v="gOrganisationManagementAPI"/>
    <s v="No"/>
    <s v="No"/>
    <s v="Jan Reuterink"/>
    <s v="Sven Schenkel"/>
    <n v="0"/>
    <d v="1899-12-30T00:00:00"/>
    <d v="1899-12-30T00:00:00"/>
    <n v="0"/>
    <n v="0"/>
    <s v="Installed"/>
    <s v="Operational"/>
    <s v="Production"/>
    <s v="be+nl/Digital Business Banking/CD-NL/Cake"/>
    <x v="7"/>
    <s v="YES"/>
    <s v="YES"/>
    <m/>
    <m/>
    <m/>
    <s v="TBC"/>
    <s v="TBC"/>
    <s v="No"/>
    <s v="No"/>
    <s v="No"/>
    <s v="TBC"/>
    <s v="TBC"/>
    <s v="TBC"/>
    <s v="TBC"/>
    <s v="No"/>
    <m/>
    <m/>
    <s v="N"/>
    <m/>
    <s v="TBC"/>
    <m/>
    <m/>
    <x v="2"/>
  </r>
  <r>
    <s v="gPaperStatementsSV"/>
    <x v="1"/>
    <m/>
    <m/>
    <m/>
    <m/>
    <m/>
    <m/>
    <m/>
    <m/>
    <m/>
    <m/>
    <m/>
    <m/>
    <s v="YES"/>
    <s v="NO"/>
    <x v="9"/>
    <x v="0"/>
    <m/>
    <m/>
    <s v="gPaperStatementsSV"/>
    <m/>
    <m/>
    <m/>
    <m/>
    <m/>
    <m/>
    <m/>
    <m/>
    <m/>
    <m/>
    <m/>
    <m/>
    <m/>
    <x v="9"/>
    <s v="YES"/>
    <s v="NO"/>
    <m/>
    <m/>
    <m/>
    <s v="TBC"/>
    <s v="TBC"/>
    <s v="Yes"/>
    <s v="Yes"/>
    <s v="Yes"/>
    <s v="TBC"/>
    <d v="2023-01-01T00:00:00"/>
    <d v="2023-09-30T00:00:00"/>
    <s v="TBC"/>
    <s v="Yes"/>
    <m/>
    <m/>
    <s v="TBC"/>
    <m/>
    <n v="2023"/>
    <s v="Q3"/>
    <s v="Y"/>
    <x v="1"/>
  </r>
  <r>
    <s v="gPartiesFiscalCountriesAPI"/>
    <x v="0"/>
    <s v="No"/>
    <s v="Jos Klompe"/>
    <s v="Marieke Bragt"/>
    <m/>
    <m/>
    <m/>
    <m/>
    <m/>
    <s v="Installed"/>
    <s v="Operational"/>
    <s v="Production"/>
    <s v="be+nl/KYC Services NL/Donar"/>
    <s v="NO"/>
    <s v="YES"/>
    <x v="30"/>
    <x v="0"/>
    <m/>
    <m/>
    <s v="gPartiesFiscalCountriesAPI"/>
    <s v="No"/>
    <s v="No"/>
    <s v="Jos Klompe"/>
    <s v="Marieke Bragt"/>
    <n v="0"/>
    <d v="1899-12-30T00:00:00"/>
    <d v="1899-12-30T00:00:00"/>
    <n v="0"/>
    <n v="0"/>
    <s v="Installed"/>
    <s v="Operational"/>
    <s v="Production"/>
    <s v="be+nl/KYC Services NL/Donar"/>
    <x v="30"/>
    <s v="NO"/>
    <s v="YES"/>
    <m/>
    <m/>
    <m/>
    <m/>
    <m/>
    <m/>
    <m/>
    <m/>
    <m/>
    <m/>
    <m/>
    <m/>
    <m/>
    <m/>
    <m/>
    <m/>
    <m/>
    <m/>
    <m/>
    <m/>
    <x v="0"/>
  </r>
  <r>
    <s v="gPayContrInformSV"/>
    <x v="2"/>
    <s v="No"/>
    <s v="Emile Scheilen"/>
    <s v="Adine Wempe - Kalff"/>
    <s v="Adine Wempe - Kalff"/>
    <s v="Gertjan Kruijt"/>
    <s v="Party data"/>
    <s v="Kept in own tribe"/>
    <s v="Has been decommed"/>
    <s v="Installed"/>
    <s v="Operational"/>
    <s v="Production"/>
    <s v="be+nl/Fraud &amp; Cyber Security NL/Prevention/JAWAS"/>
    <s v="YES"/>
    <s v="YES"/>
    <x v="11"/>
    <x v="0"/>
    <m/>
    <m/>
    <s v="gPayContrInformSV"/>
    <s v="Yes"/>
    <s v="No"/>
    <s v="Emile Scheilen"/>
    <s v="Adine Wempe - Kalff"/>
    <s v="Adine Wempe - Kalff"/>
    <s v="Gertjan Kruijt"/>
    <s v="Party data"/>
    <s v="Kept in own tribe"/>
    <s v="Has been decommed"/>
    <s v="Installed"/>
    <s v="Operational"/>
    <s v="Production"/>
    <s v="be+nl/Fraud &amp; Cyber Security NL/Prevention/JAWAS"/>
    <x v="11"/>
    <s v="YES"/>
    <s v="YES"/>
    <m/>
    <m/>
    <m/>
    <s v="TBC"/>
    <s v="TBC"/>
    <s v="Yes"/>
    <s v="Yes"/>
    <s v="Yes"/>
    <m/>
    <m/>
    <d v="2020-05-31T00:00:00"/>
    <s v="Local"/>
    <s v="Yes"/>
    <m/>
    <m/>
    <s v="Y"/>
    <m/>
    <n v="2020"/>
    <m/>
    <m/>
    <x v="2"/>
  </r>
  <r>
    <s v="GPMS"/>
    <x v="1"/>
    <m/>
    <m/>
    <m/>
    <m/>
    <m/>
    <m/>
    <m/>
    <m/>
    <m/>
    <m/>
    <m/>
    <m/>
    <s v="YES"/>
    <s v="NO"/>
    <x v="25"/>
    <x v="0"/>
    <m/>
    <m/>
    <s v="GPMS"/>
    <m/>
    <m/>
    <m/>
    <m/>
    <m/>
    <m/>
    <m/>
    <m/>
    <m/>
    <m/>
    <m/>
    <m/>
    <m/>
    <x v="25"/>
    <s v="YES"/>
    <s v="NO"/>
    <m/>
    <m/>
    <m/>
    <s v="Yes"/>
    <s v="No"/>
    <s v="No"/>
    <s v="No"/>
    <s v="No"/>
    <s v="TBC"/>
    <s v="TBC"/>
    <s v="TBC"/>
    <s v="Local"/>
    <s v="No"/>
    <m/>
    <m/>
    <s v="TBC"/>
    <m/>
    <s v="TBC"/>
    <m/>
    <m/>
    <x v="1"/>
  </r>
  <r>
    <s v="GPMS-P"/>
    <x v="0"/>
    <s v="No"/>
    <s v="Rein Heddema"/>
    <s v="Ed Spitteler"/>
    <s v="Ed Spitteler"/>
    <s v="Alexander de Graaff"/>
    <m/>
    <m/>
    <s v="GPMS passes on data (party, product, agreement and transactional) for distribution to customers on paper."/>
    <s v="Installed"/>
    <s v="Operational"/>
    <s v="Production"/>
    <s v="be+nl/Document &amp; Content Services/Deliver Your Message/Paper &amp; Send"/>
    <s v="NO"/>
    <s v="YES"/>
    <x v="25"/>
    <x v="0"/>
    <m/>
    <m/>
    <s v="GPMS-P"/>
    <s v="No"/>
    <s v="No"/>
    <s v="Rein Heddema"/>
    <s v="Ed Spitteler"/>
    <s v="Ed Spitteler"/>
    <s v="Alexander de Graaff"/>
    <d v="1899-12-30T00:00:00"/>
    <n v="0"/>
    <s v="GPMS passes on data (party, product, agreement and transactional) for distribution to customers on paper."/>
    <s v="Installed"/>
    <s v="Operational"/>
    <s v="Production"/>
    <s v="be+nl/Document &amp; Content Services/Deliver Your Message/Paper &amp; Send"/>
    <x v="25"/>
    <s v="NO"/>
    <s v="YES"/>
    <m/>
    <m/>
    <m/>
    <m/>
    <m/>
    <m/>
    <m/>
    <m/>
    <m/>
    <m/>
    <m/>
    <m/>
    <m/>
    <m/>
    <m/>
    <m/>
    <m/>
    <m/>
    <m/>
    <m/>
    <x v="0"/>
  </r>
  <r>
    <s v="gPrintAPI"/>
    <x v="0"/>
    <m/>
    <s v="Steven Frieswijk"/>
    <s v="Liesbeth Berns"/>
    <m/>
    <m/>
    <m/>
    <m/>
    <m/>
    <s v="Installed"/>
    <s v="Operational"/>
    <s v="Production"/>
    <s v="be+nl/Digital &amp; Customer Interaction/DiPr SSE/Team One"/>
    <s v="YES"/>
    <s v="YES"/>
    <x v="8"/>
    <x v="0"/>
    <m/>
    <m/>
    <s v="gPrintAPI"/>
    <s v="No"/>
    <n v="0"/>
    <s v="Steven Frieswijk"/>
    <s v="Liesbeth Berns"/>
    <n v="0"/>
    <d v="1899-12-30T00:00:00"/>
    <d v="1899-12-30T00:00:00"/>
    <n v="0"/>
    <n v="0"/>
    <s v="Installed"/>
    <s v="Operational"/>
    <s v="Production"/>
    <s v="be+nl/Digital &amp; Customer Interaction/DiPr SSE/Team One"/>
    <x v="8"/>
    <s v="YES"/>
    <s v="YES"/>
    <m/>
    <m/>
    <m/>
    <s v="No"/>
    <s v="No"/>
    <s v="No"/>
    <s v="NA"/>
    <s v="NA"/>
    <m/>
    <m/>
    <s v="NA"/>
    <m/>
    <s v="No"/>
    <s v="Will be decommed sept 2022"/>
    <m/>
    <s v="N"/>
    <m/>
    <s v="NA"/>
    <m/>
    <m/>
    <x v="2"/>
  </r>
  <r>
    <s v="gProperAPI"/>
    <x v="1"/>
    <m/>
    <m/>
    <m/>
    <m/>
    <m/>
    <m/>
    <m/>
    <m/>
    <m/>
    <m/>
    <m/>
    <m/>
    <s v="YES"/>
    <s v="NO"/>
    <x v="2"/>
    <x v="0"/>
    <m/>
    <m/>
    <s v="gProperAPI"/>
    <m/>
    <m/>
    <m/>
    <m/>
    <m/>
    <m/>
    <m/>
    <m/>
    <m/>
    <m/>
    <m/>
    <m/>
    <m/>
    <x v="2"/>
    <s v="YES"/>
    <s v="NO"/>
    <m/>
    <m/>
    <m/>
    <s v="TBC"/>
    <s v="TBC"/>
    <s v="Yes"/>
    <s v="TBC"/>
    <s v="NA"/>
    <s v="TBC"/>
    <d v="2023-01-01T00:00:00"/>
    <d v="2023-12-31T00:00:00"/>
    <s v="TBC"/>
    <s v="No"/>
    <s v="Yes, 01/06/2022"/>
    <s v="Not operational - To evaluate with Koos or Theo to if the data is still present or already moved to GRP"/>
    <s v="TBC"/>
    <s v="Y"/>
    <n v="2023"/>
    <s v="Q4"/>
    <m/>
    <x v="1"/>
  </r>
  <r>
    <s v="gProperExpWA"/>
    <x v="1"/>
    <m/>
    <m/>
    <m/>
    <m/>
    <m/>
    <m/>
    <m/>
    <m/>
    <m/>
    <m/>
    <m/>
    <m/>
    <s v="YES"/>
    <s v="NO"/>
    <x v="2"/>
    <x v="0"/>
    <m/>
    <m/>
    <s v="gProperExpWA"/>
    <m/>
    <m/>
    <m/>
    <m/>
    <m/>
    <m/>
    <m/>
    <m/>
    <m/>
    <m/>
    <m/>
    <m/>
    <m/>
    <x v="2"/>
    <s v="YES"/>
    <s v="NO"/>
    <m/>
    <m/>
    <m/>
    <s v="TBC"/>
    <s v="TBC"/>
    <s v="Yes"/>
    <s v="TBC"/>
    <s v="NA"/>
    <s v="TBC"/>
    <d v="2023-01-01T00:00:00"/>
    <d v="2023-12-31T00:00:00"/>
    <s v="TBC"/>
    <s v="No"/>
    <s v="Yes, 01/06/2022"/>
    <s v="Not operational - To evaluate with Koos or Theo to if the data is still present or already moved to GRP"/>
    <s v="TBC"/>
    <s v="Y"/>
    <n v="2023"/>
    <s v="Q4"/>
    <m/>
    <x v="1"/>
  </r>
  <r>
    <s v="gProperWA"/>
    <x v="1"/>
    <m/>
    <m/>
    <m/>
    <m/>
    <m/>
    <m/>
    <m/>
    <m/>
    <m/>
    <m/>
    <m/>
    <m/>
    <s v="YES"/>
    <s v="NO"/>
    <x v="2"/>
    <x v="0"/>
    <m/>
    <m/>
    <s v="gProperWA"/>
    <m/>
    <m/>
    <m/>
    <m/>
    <m/>
    <m/>
    <m/>
    <m/>
    <m/>
    <m/>
    <m/>
    <m/>
    <m/>
    <x v="2"/>
    <s v="YES"/>
    <s v="NO"/>
    <m/>
    <m/>
    <m/>
    <s v="TBC"/>
    <s v="TBC"/>
    <s v="Yes"/>
    <s v="TBC"/>
    <s v="NA"/>
    <s v="TBC"/>
    <d v="2023-01-01T00:00:00"/>
    <d v="2023-12-31T00:00:00"/>
    <s v="TBC"/>
    <s v="No"/>
    <s v="Yes, 01/06/2022"/>
    <s v="Not operational - To evaluate with Koos or Theo to if the data is still present or already moved to GRP"/>
    <s v="TBC"/>
    <s v="Y"/>
    <n v="2023"/>
    <s v="Q4"/>
    <m/>
    <x v="1"/>
  </r>
  <r>
    <s v="gPRTAutoAnalysisTCS"/>
    <x v="0"/>
    <m/>
    <s v="ESEN SAYGIVAR"/>
    <s v="Maartje Geven"/>
    <m/>
    <m/>
    <m/>
    <m/>
    <m/>
    <s v="Installed"/>
    <s v="Operational"/>
    <s v="Production"/>
    <s v="be+nl/NL Engineering Enablement/Productie readiness team"/>
    <s v="NO"/>
    <s v="YES"/>
    <x v="43"/>
    <x v="0"/>
    <m/>
    <m/>
    <s v="gPRTAutoAnalysisTCS"/>
    <s v="No"/>
    <n v="0"/>
    <s v="ESEN SAYGIVAR"/>
    <s v="Maartje Geven"/>
    <n v="0"/>
    <d v="1899-12-30T00:00:00"/>
    <d v="1899-12-30T00:00:00"/>
    <n v="0"/>
    <n v="0"/>
    <s v="Installed"/>
    <s v="Operational"/>
    <s v="Production"/>
    <s v="be+nl/NL Engineering Enablement/Productie readiness team"/>
    <x v="43"/>
    <s v="NO"/>
    <s v="YES"/>
    <m/>
    <m/>
    <m/>
    <m/>
    <m/>
    <m/>
    <m/>
    <m/>
    <m/>
    <m/>
    <m/>
    <m/>
    <m/>
    <m/>
    <m/>
    <m/>
    <m/>
    <m/>
    <m/>
    <m/>
    <x v="0"/>
  </r>
  <r>
    <s v="gRegistrationMobileCardApi"/>
    <x v="1"/>
    <m/>
    <m/>
    <m/>
    <m/>
    <m/>
    <m/>
    <m/>
    <m/>
    <m/>
    <m/>
    <m/>
    <m/>
    <s v="YES"/>
    <s v="NO"/>
    <x v="9"/>
    <x v="0"/>
    <m/>
    <m/>
    <s v="gRegistrationMobileCardApi"/>
    <m/>
    <m/>
    <m/>
    <m/>
    <m/>
    <m/>
    <m/>
    <m/>
    <m/>
    <m/>
    <m/>
    <m/>
    <m/>
    <x v="9"/>
    <s v="YES"/>
    <s v="NO"/>
    <m/>
    <m/>
    <m/>
    <s v="TBC"/>
    <s v="TBC"/>
    <s v="No"/>
    <s v="No"/>
    <s v="No"/>
    <s v="TBC"/>
    <s v="TBC"/>
    <s v="TBC"/>
    <s v="TBC"/>
    <s v="No"/>
    <m/>
    <m/>
    <s v="TBC"/>
    <m/>
    <s v="TBC"/>
    <m/>
    <m/>
    <x v="1"/>
  </r>
  <r>
    <s v="gRepArrManagementAPI"/>
    <x v="2"/>
    <s v="No"/>
    <s v="Rik-Jan van Bree"/>
    <s v="Jan Willem Heurter"/>
    <s v="Narjiss Aydoun"/>
    <s v="Jan Willem Heurter"/>
    <s v="Agreement data"/>
    <s v="Kept in own tribe"/>
    <m/>
    <s v="Installed"/>
    <s v="Operational"/>
    <s v="Production"/>
    <s v="be+nl/Payments NL/Products/Statements and invoices"/>
    <s v="YES"/>
    <s v="YES"/>
    <x v="9"/>
    <x v="0"/>
    <m/>
    <m/>
    <s v="gRepArrManagementAPI"/>
    <s v="Yes"/>
    <s v="No"/>
    <s v="Rik-Jan van Bree"/>
    <s v="Jan Willem Heurter"/>
    <s v="Narjiss Aydoun"/>
    <s v="Jan Willem Heurter"/>
    <s v="Agreement data"/>
    <s v="Kept in own tribe"/>
    <n v="0"/>
    <s v="Installed"/>
    <s v="Operational"/>
    <s v="Production"/>
    <s v="be+nl/Payments NL/Products/Statements and invoices"/>
    <x v="9"/>
    <s v="YES"/>
    <s v="YES"/>
    <m/>
    <m/>
    <m/>
    <s v="TBC"/>
    <s v="TBC"/>
    <s v="No"/>
    <s v="No"/>
    <s v="No"/>
    <s v="TBC"/>
    <s v="TBC"/>
    <s v="TBC"/>
    <s v="TBC"/>
    <s v="No"/>
    <m/>
    <m/>
    <s v="Y"/>
    <m/>
    <s v="TBC"/>
    <m/>
    <m/>
    <x v="2"/>
  </r>
  <r>
    <s v="gRestrictionsAPI"/>
    <x v="0"/>
    <m/>
    <s v="Guido Smit"/>
    <s v="Jeroen Losekoot"/>
    <s v="Jeroen Losekoot"/>
    <s v="GJ Reinders"/>
    <m/>
    <m/>
    <m/>
    <s v="Installed"/>
    <s v="Operational"/>
    <s v="Production"/>
    <s v="be+nl/Daily Banking Digital First NL/Platform &amp; Enablers/Hopps"/>
    <s v="YES"/>
    <s v="YES"/>
    <x v="6"/>
    <x v="0"/>
    <m/>
    <m/>
    <s v="gRestrictionsAPI"/>
    <s v="No"/>
    <n v="0"/>
    <s v="Guido Smit"/>
    <s v="Jeroen Losekoot"/>
    <s v="Jeroen Losekoot"/>
    <s v="GJ Reinders"/>
    <d v="1899-12-30T00:00:00"/>
    <n v="0"/>
    <n v="0"/>
    <s v="Installed"/>
    <s v="Operational"/>
    <s v="Production"/>
    <s v="be+nl/Daily Banking Digital First NL/Platform &amp; Enablers/Hopps"/>
    <x v="6"/>
    <s v="YES"/>
    <s v="YES"/>
    <m/>
    <m/>
    <m/>
    <s v="TBC"/>
    <s v="TBC"/>
    <s v="No"/>
    <s v="NA"/>
    <s v="NA"/>
    <s v="TBC"/>
    <s v="TBC"/>
    <s v="TBC"/>
    <s v="TBC"/>
    <s v="No"/>
    <m/>
    <m/>
    <s v="N"/>
    <m/>
    <s v="TBC"/>
    <m/>
    <m/>
    <x v="2"/>
  </r>
  <r>
    <s v="gRingoCCSWA"/>
    <x v="1"/>
    <m/>
    <m/>
    <m/>
    <m/>
    <m/>
    <m/>
    <m/>
    <m/>
    <m/>
    <m/>
    <m/>
    <m/>
    <s v="YES"/>
    <s v="NO"/>
    <x v="2"/>
    <x v="0"/>
    <m/>
    <m/>
    <s v="gRingoCCSWA"/>
    <m/>
    <m/>
    <m/>
    <m/>
    <m/>
    <m/>
    <m/>
    <m/>
    <m/>
    <m/>
    <m/>
    <m/>
    <m/>
    <x v="2"/>
    <s v="YES"/>
    <s v="NO"/>
    <m/>
    <m/>
    <m/>
    <s v="TBC"/>
    <s v="TBC"/>
    <s v="No"/>
    <s v="TBC"/>
    <s v="No"/>
    <s v="TBC"/>
    <d v="2023-01-01T00:00:00"/>
    <d v="2023-12-31T00:00:00"/>
    <s v="TBC"/>
    <s v="No"/>
    <s v="Yes, 01/06/2022"/>
    <s v="Not operational - To evaluate with Koos or Theo to if the data is still present or already moved to GRP"/>
    <s v="TBC"/>
    <s v="Y"/>
    <n v="2023"/>
    <s v="Q4"/>
    <m/>
    <x v="1"/>
  </r>
  <r>
    <s v="Grootboek Buitenland"/>
    <x v="1"/>
    <m/>
    <m/>
    <m/>
    <m/>
    <m/>
    <m/>
    <m/>
    <m/>
    <m/>
    <m/>
    <m/>
    <m/>
    <s v="YES"/>
    <s v="NO"/>
    <x v="44"/>
    <x v="0"/>
    <m/>
    <m/>
    <s v="Grootboek Buitenland"/>
    <m/>
    <m/>
    <m/>
    <m/>
    <m/>
    <m/>
    <m/>
    <m/>
    <m/>
    <m/>
    <m/>
    <m/>
    <m/>
    <x v="44"/>
    <s v="YES"/>
    <s v="NO"/>
    <m/>
    <m/>
    <m/>
    <s v="TBC"/>
    <s v="TBC"/>
    <s v="No"/>
    <s v="No"/>
    <s v="No"/>
    <s v="TBC"/>
    <s v="NA"/>
    <s v="NA"/>
    <s v="TBC"/>
    <s v="No"/>
    <m/>
    <m/>
    <s v="TBC"/>
    <m/>
    <s v="NA"/>
    <m/>
    <m/>
    <x v="1"/>
  </r>
  <r>
    <s v="gRudiWA"/>
    <x v="1"/>
    <m/>
    <m/>
    <m/>
    <m/>
    <m/>
    <m/>
    <m/>
    <m/>
    <m/>
    <m/>
    <m/>
    <m/>
    <s v="YES"/>
    <s v="NO"/>
    <x v="2"/>
    <x v="0"/>
    <m/>
    <m/>
    <s v="gRudiWA"/>
    <m/>
    <m/>
    <m/>
    <m/>
    <m/>
    <m/>
    <m/>
    <m/>
    <m/>
    <m/>
    <m/>
    <m/>
    <m/>
    <x v="2"/>
    <s v="YES"/>
    <s v="NO"/>
    <m/>
    <m/>
    <m/>
    <s v="TBC"/>
    <s v="TBC"/>
    <s v="Yes"/>
    <s v="TBC"/>
    <s v="No"/>
    <s v="TBC"/>
    <d v="2023-01-01T00:00:00"/>
    <d v="2023-09-30T00:00:00"/>
    <s v="TBC"/>
    <s v="Yes"/>
    <m/>
    <s v="Not operational - decomissioned early 2021"/>
    <s v="TBC"/>
    <m/>
    <n v="2023"/>
    <s v="Q3"/>
    <s v="Y"/>
    <x v="1"/>
  </r>
  <r>
    <s v="gSavingsArrangementsAPI"/>
    <x v="0"/>
    <m/>
    <s v="Guido Smit"/>
    <s v="Jeroen Losekoot"/>
    <s v="Jeroen Losekoot"/>
    <s v="GJ Reinders"/>
    <m/>
    <m/>
    <m/>
    <s v="Installed"/>
    <s v="Operational"/>
    <s v="Production"/>
    <s v="be+nl/Daily Banking Digital First NL/IL/PS &amp; CA/Nakamoto"/>
    <s v="YES"/>
    <s v="YES"/>
    <x v="6"/>
    <x v="0"/>
    <m/>
    <m/>
    <s v="gSavingsArrangementsAPI"/>
    <s v="No"/>
    <n v="0"/>
    <s v="Guido Smit"/>
    <s v="Jeroen Losekoot"/>
    <s v="Jeroen Losekoot"/>
    <s v="GJ Reinders"/>
    <d v="1899-12-30T00:00:00"/>
    <n v="0"/>
    <n v="0"/>
    <s v="Installed"/>
    <s v="Operational"/>
    <s v="Production"/>
    <s v="be+nl/Daily Banking Digital First NL/IL/PS &amp; CA/Nakamoto"/>
    <x v="6"/>
    <s v="YES"/>
    <s v="YES"/>
    <m/>
    <m/>
    <m/>
    <s v="TBC"/>
    <s v="TBC"/>
    <s v="No"/>
    <s v="NA"/>
    <s v="NA"/>
    <s v="TBC"/>
    <s v="TBC"/>
    <s v="TBC"/>
    <s v="TBC"/>
    <s v="No"/>
    <m/>
    <m/>
    <s v="N"/>
    <m/>
    <s v="TBC"/>
    <m/>
    <m/>
    <x v="2"/>
  </r>
  <r>
    <s v="gSavingsProductsAPI"/>
    <x v="0"/>
    <m/>
    <s v="Guido Smit"/>
    <s v="Jeroen Losekoot"/>
    <s v="Jeroen Losekoot"/>
    <s v="GJ Reinders"/>
    <m/>
    <m/>
    <m/>
    <s v="Installed"/>
    <s v="Operational"/>
    <s v="Production"/>
    <s v="be+nl/Daily Banking Digital First NL/IL/PS &amp; CA/Nakamoto"/>
    <s v="YES"/>
    <s v="YES"/>
    <x v="6"/>
    <x v="0"/>
    <m/>
    <m/>
    <s v="gSavingsProductsAPI"/>
    <s v="No"/>
    <n v="0"/>
    <s v="Guido Smit"/>
    <s v="Jeroen Losekoot"/>
    <s v="Jeroen Losekoot"/>
    <s v="GJ Reinders"/>
    <d v="1899-12-30T00:00:00"/>
    <n v="0"/>
    <n v="0"/>
    <s v="Installed"/>
    <s v="Operational"/>
    <s v="Production"/>
    <s v="be+nl/Daily Banking Digital First NL/IL/PS &amp; CA/Nakamoto"/>
    <x v="6"/>
    <s v="YES"/>
    <s v="YES"/>
    <m/>
    <m/>
    <m/>
    <s v="TBC"/>
    <s v="TBC"/>
    <s v="No"/>
    <s v="NA"/>
    <s v="NA"/>
    <s v="TBC"/>
    <s v="TBC"/>
    <s v="TBC"/>
    <s v="TBC"/>
    <s v="No"/>
    <m/>
    <m/>
    <s v="N"/>
    <m/>
    <s v="TBC"/>
    <m/>
    <m/>
    <x v="2"/>
  </r>
  <r>
    <s v="gSearchTransactionsSV"/>
    <x v="0"/>
    <s v="No"/>
    <s v="Rik-Jan van Bree"/>
    <s v="Hans Krak"/>
    <s v="Narjiss Aydoun"/>
    <s v="Hans Krak"/>
    <m/>
    <m/>
    <m/>
    <s v="Installed"/>
    <s v="Operational"/>
    <s v="Production"/>
    <s v="be+nl/Payments NL/Products/Digital Insight"/>
    <s v="YES"/>
    <s v="YES"/>
    <x v="9"/>
    <x v="0"/>
    <m/>
    <m/>
    <s v="gSearchTransactionsSV"/>
    <s v="No"/>
    <s v="No"/>
    <s v="Rik-Jan van Bree"/>
    <s v="Hans Krak"/>
    <s v="Narjiss Aydoun"/>
    <s v="Hans Krak"/>
    <d v="1899-12-30T00:00:00"/>
    <n v="0"/>
    <n v="0"/>
    <s v="Installed"/>
    <s v="Operational"/>
    <s v="Production"/>
    <s v="be+nl/Payments NL/Products/Digital Insight"/>
    <x v="9"/>
    <s v="YES"/>
    <s v="YES"/>
    <m/>
    <m/>
    <m/>
    <s v="TBC"/>
    <s v="TBC"/>
    <s v="No"/>
    <s v="No"/>
    <s v="No"/>
    <s v="TBC"/>
    <s v="TBC"/>
    <s v="TBC"/>
    <s v="TBC"/>
    <s v="No"/>
    <m/>
    <m/>
    <s v="N"/>
    <m/>
    <s v="TBC"/>
    <m/>
    <m/>
    <x v="2"/>
  </r>
  <r>
    <s v="gSesamTanMgmtAPI"/>
    <x v="2"/>
    <s v="No"/>
    <s v="Emile Scheilen"/>
    <s v="Adine Wempe - Kalff"/>
    <s v="Adine Wempe - Kalff"/>
    <s v="Gertjan Kruijt"/>
    <s v="Party data"/>
    <s v="Kept in own tribe"/>
    <m/>
    <s v="Installed"/>
    <s v="Operational"/>
    <s v="Production"/>
    <s v="be+nl/Fraud &amp; Cyber Security NL/Prevention/Wookiee"/>
    <s v="YES"/>
    <s v="YES"/>
    <x v="2"/>
    <x v="0"/>
    <m/>
    <m/>
    <s v="gSesamTanMgmtAPI"/>
    <s v="Yes"/>
    <s v="No"/>
    <s v="Emile Scheilen"/>
    <s v="Adine Wempe - Kalff"/>
    <s v="Adine Wempe - Kalff"/>
    <s v="Gertjan Kruijt"/>
    <s v="Party data"/>
    <s v="Kept in own tribe"/>
    <n v="0"/>
    <s v="Installed"/>
    <s v="Operational"/>
    <s v="Production"/>
    <s v="be+nl/Fraud &amp; Cyber Security NL/Prevention/Wookiee"/>
    <x v="2"/>
    <s v="YES"/>
    <s v="YES"/>
    <m/>
    <m/>
    <m/>
    <s v="TBC"/>
    <s v="TBC"/>
    <s v="No"/>
    <s v="TBC"/>
    <s v="No"/>
    <s v="TBC"/>
    <d v="2023-01-01T00:00:00"/>
    <d v="2023-12-31T00:00:00"/>
    <s v="TBC"/>
    <s v="No"/>
    <s v="Yes, 01/06/2022"/>
    <s v="Not operational - To evaluate with Koos or Theo to if the data is still present or already moved to GRP"/>
    <s v="Y"/>
    <s v="Y"/>
    <n v="2023"/>
    <s v="Q4"/>
    <m/>
    <x v="2"/>
  </r>
  <r>
    <s v="gSpectingularPrdC"/>
    <x v="0"/>
    <m/>
    <s v="Sander Quik"/>
    <s v="Maartje Geven"/>
    <m/>
    <m/>
    <m/>
    <m/>
    <m/>
    <s v="Installed"/>
    <s v="Operational"/>
    <s v="Production"/>
    <s v="be+nl/Digital &amp; Customer Interaction/Di NL/AngularJS"/>
    <s v="NO"/>
    <s v="YES"/>
    <x v="13"/>
    <x v="0"/>
    <m/>
    <m/>
    <s v="gSpectingularPrdC"/>
    <s v="No"/>
    <n v="0"/>
    <s v="Sander Quik"/>
    <s v="Maartje Geven"/>
    <n v="0"/>
    <d v="1899-12-30T00:00:00"/>
    <d v="1899-12-30T00:00:00"/>
    <n v="0"/>
    <n v="0"/>
    <s v="Installed"/>
    <s v="Operational"/>
    <s v="Production"/>
    <s v="be+nl/Digital &amp; Customer Interaction/Di NL/AngularJS"/>
    <x v="13"/>
    <s v="NO"/>
    <s v="YES"/>
    <m/>
    <m/>
    <m/>
    <m/>
    <m/>
    <m/>
    <m/>
    <m/>
    <m/>
    <m/>
    <m/>
    <m/>
    <m/>
    <m/>
    <m/>
    <m/>
    <m/>
    <m/>
    <m/>
    <m/>
    <x v="0"/>
  </r>
  <r>
    <s v="gSpectingularPrdO"/>
    <x v="0"/>
    <m/>
    <s v="Sander Quik"/>
    <s v="Maartje Geven"/>
    <m/>
    <m/>
    <m/>
    <m/>
    <m/>
    <s v="Installed"/>
    <s v="Operational"/>
    <s v="Production"/>
    <s v="be+nl/Digital &amp; Customer Interaction/Di NL/AngularJS"/>
    <s v="NO"/>
    <s v="YES"/>
    <x v="13"/>
    <x v="0"/>
    <m/>
    <m/>
    <s v="gSpectingularPrdO"/>
    <s v="No"/>
    <n v="0"/>
    <s v="Sander Quik"/>
    <s v="Maartje Geven"/>
    <n v="0"/>
    <d v="1899-12-30T00:00:00"/>
    <d v="1899-12-30T00:00:00"/>
    <n v="0"/>
    <n v="0"/>
    <s v="Installed"/>
    <s v="Operational"/>
    <s v="Production"/>
    <s v="be+nl/Digital &amp; Customer Interaction/Di NL/AngularJS"/>
    <x v="13"/>
    <s v="NO"/>
    <s v="YES"/>
    <m/>
    <m/>
    <m/>
    <m/>
    <m/>
    <m/>
    <m/>
    <m/>
    <m/>
    <m/>
    <m/>
    <m/>
    <m/>
    <m/>
    <m/>
    <m/>
    <m/>
    <m/>
    <m/>
    <m/>
    <x v="0"/>
  </r>
  <r>
    <s v="gSpectingularPrdR"/>
    <x v="0"/>
    <m/>
    <s v="Sander Quik"/>
    <s v="Maartje Geven"/>
    <m/>
    <m/>
    <m/>
    <m/>
    <m/>
    <s v="Installed"/>
    <s v="Operational"/>
    <s v="Production"/>
    <s v="be+nl/Digital &amp; Customer Interaction/Di NL/AngularJS"/>
    <s v="NO"/>
    <s v="YES"/>
    <x v="13"/>
    <x v="0"/>
    <m/>
    <m/>
    <s v="gSpectingularPrdR"/>
    <s v="No"/>
    <n v="0"/>
    <s v="Sander Quik"/>
    <s v="Maartje Geven"/>
    <n v="0"/>
    <d v="1899-12-30T00:00:00"/>
    <d v="1899-12-30T00:00:00"/>
    <n v="0"/>
    <n v="0"/>
    <s v="Installed"/>
    <s v="Operational"/>
    <s v="Production"/>
    <s v="be+nl/Digital &amp; Customer Interaction/Di NL/AngularJS"/>
    <x v="13"/>
    <s v="NO"/>
    <s v="YES"/>
    <m/>
    <m/>
    <m/>
    <m/>
    <m/>
    <m/>
    <m/>
    <m/>
    <m/>
    <m/>
    <m/>
    <m/>
    <m/>
    <m/>
    <m/>
    <m/>
    <m/>
    <m/>
    <m/>
    <m/>
    <x v="0"/>
  </r>
  <r>
    <s v="gStatementInfoAPI"/>
    <x v="0"/>
    <s v="No"/>
    <s v="Rik-Jan van Bree"/>
    <s v="Jan Willem Heurter"/>
    <s v="Narjiss Aydoun"/>
    <s v="Jan Willem Heurter"/>
    <s v="Reference data"/>
    <s v="Exchanged across domains"/>
    <m/>
    <s v="Installed"/>
    <s v="Operational"/>
    <s v="Production"/>
    <s v="be+nl/Payments NL/Products/Statements and invoices"/>
    <s v="YES"/>
    <s v="YES"/>
    <x v="9"/>
    <x v="0"/>
    <m/>
    <m/>
    <s v="gStatementInfoAPI"/>
    <s v="No"/>
    <s v="No"/>
    <s v="Rik-Jan van Bree"/>
    <s v="Jan Willem Heurter"/>
    <s v="Narjiss Aydoun"/>
    <s v="Jan Willem Heurter"/>
    <s v="Reference data"/>
    <s v="Exchanged across domains"/>
    <n v="0"/>
    <s v="Installed"/>
    <s v="Operational"/>
    <s v="Production"/>
    <s v="be+nl/Payments NL/Products/Statements and invoices"/>
    <x v="9"/>
    <s v="YES"/>
    <s v="YES"/>
    <m/>
    <m/>
    <m/>
    <s v="TBC"/>
    <s v="TBC"/>
    <s v="No"/>
    <s v="No"/>
    <s v="No"/>
    <s v="TBC"/>
    <s v="TBC"/>
    <s v="TBC"/>
    <s v="TBC"/>
    <s v="No"/>
    <m/>
    <m/>
    <s v="N"/>
    <m/>
    <s v="TBC"/>
    <m/>
    <m/>
    <x v="2"/>
  </r>
  <r>
    <s v="gStatementOfFeesBeSV"/>
    <x v="1"/>
    <m/>
    <m/>
    <m/>
    <m/>
    <m/>
    <m/>
    <m/>
    <m/>
    <m/>
    <m/>
    <m/>
    <m/>
    <s v="YES"/>
    <s v="NO"/>
    <x v="9"/>
    <x v="0"/>
    <m/>
    <m/>
    <s v="gStatementOfFeesBeSV"/>
    <m/>
    <m/>
    <m/>
    <m/>
    <m/>
    <m/>
    <m/>
    <m/>
    <m/>
    <m/>
    <m/>
    <m/>
    <m/>
    <x v="9"/>
    <s v="YES"/>
    <s v="NO"/>
    <m/>
    <m/>
    <m/>
    <s v="TBC"/>
    <s v="TBC"/>
    <s v="Yes"/>
    <s v="Yes"/>
    <s v="Yes"/>
    <s v="TBC"/>
    <d v="2023-01-01T00:00:00"/>
    <d v="2023-12-31T00:00:00"/>
    <s v="TBC"/>
    <s v="Yes"/>
    <m/>
    <m/>
    <s v="TBC"/>
    <m/>
    <n v="2023"/>
    <s v="Q4"/>
    <s v="Y"/>
    <x v="1"/>
  </r>
  <r>
    <s v="gStatementOfFeesSV"/>
    <x v="1"/>
    <m/>
    <m/>
    <m/>
    <m/>
    <m/>
    <m/>
    <m/>
    <m/>
    <m/>
    <m/>
    <m/>
    <m/>
    <s v="YES"/>
    <s v="NO"/>
    <x v="9"/>
    <x v="0"/>
    <m/>
    <m/>
    <s v="gStatementOfFeesSV"/>
    <m/>
    <m/>
    <m/>
    <m/>
    <m/>
    <m/>
    <m/>
    <m/>
    <m/>
    <m/>
    <m/>
    <m/>
    <m/>
    <x v="9"/>
    <s v="YES"/>
    <s v="NO"/>
    <m/>
    <m/>
    <m/>
    <s v="TBC"/>
    <s v="TBC"/>
    <s v="No"/>
    <s v="No"/>
    <s v="No"/>
    <s v="TBC"/>
    <s v="TBC"/>
    <s v="TBC"/>
    <s v="TBC"/>
    <s v="No"/>
    <m/>
    <m/>
    <s v="TBC"/>
    <m/>
    <s v="TBC"/>
    <m/>
    <m/>
    <x v="1"/>
  </r>
  <r>
    <s v="gSurveyAPI"/>
    <x v="2"/>
    <s v="Yes"/>
    <s v="Steven Frieswijk"/>
    <s v="Liesbeth Berns"/>
    <s v="Liesbeth Berns"/>
    <m/>
    <m/>
    <s v="Exchanged across domains"/>
    <m/>
    <s v="Installed"/>
    <s v="Operational"/>
    <s v="Production"/>
    <s v="be+nl/Digital &amp; Customer Interaction/DiPr SSE/Feedback"/>
    <s v="YES"/>
    <s v="YES"/>
    <x v="8"/>
    <x v="0"/>
    <m/>
    <m/>
    <s v="gSurveyAPI"/>
    <s v="Yes"/>
    <s v="Yes"/>
    <s v="Steven Frieswijk"/>
    <s v="Liesbeth Berns"/>
    <s v="Liesbeth Berns"/>
    <d v="1899-12-30T00:00:00"/>
    <d v="1899-12-30T00:00:00"/>
    <s v="Exchanged across domains"/>
    <n v="0"/>
    <s v="Installed"/>
    <s v="Operational"/>
    <s v="Production"/>
    <s v="be+nl/Digital &amp; Customer Interaction/DiPr SSE/Feedback"/>
    <x v="8"/>
    <s v="YES"/>
    <s v="YES"/>
    <m/>
    <m/>
    <m/>
    <s v="Yes"/>
    <s v="No"/>
    <s v="Yes"/>
    <s v="Yes"/>
    <s v="Yes"/>
    <m/>
    <m/>
    <d v="2022-12-31T00:00:00"/>
    <s v="Local"/>
    <s v="Yes"/>
    <m/>
    <s v="[10/24 12:49 PM] Roumans, J.P.S. (Sebastiaan)_x000a_Feedback and gSurveyAPI are planned to be integrated in GRP in 2022_x000a_"/>
    <s v="Y"/>
    <m/>
    <n v="2022"/>
    <m/>
    <m/>
    <x v="2"/>
  </r>
  <r>
    <s v="gSwitchbankAPI"/>
    <x v="0"/>
    <m/>
    <s v="Guido Smit"/>
    <s v="Hans Overeem"/>
    <s v="Hans Overeem"/>
    <s v="GJ Reinders"/>
    <m/>
    <m/>
    <m/>
    <s v="Installed"/>
    <s v="Operational"/>
    <s v="Production"/>
    <s v="be+nl/Daily Banking Digital First NL/Business Journeys/Genesis"/>
    <s v="YES"/>
    <s v="YES"/>
    <x v="6"/>
    <x v="0"/>
    <m/>
    <m/>
    <s v="gSwitchbankAPI"/>
    <s v="No"/>
    <n v="0"/>
    <s v="Guido Smit"/>
    <s v="Hans Overeem"/>
    <s v="Hans Overeem"/>
    <s v="GJ Reinders"/>
    <d v="1899-12-30T00:00:00"/>
    <n v="0"/>
    <n v="0"/>
    <s v="Installed"/>
    <s v="Operational"/>
    <s v="Production"/>
    <s v="be+nl/Daily Banking Digital First NL/Business Journeys/Genesis"/>
    <x v="6"/>
    <s v="YES"/>
    <s v="YES"/>
    <m/>
    <m/>
    <m/>
    <s v="TBC"/>
    <s v="TBC"/>
    <s v="No"/>
    <s v="NA"/>
    <s v="NA"/>
    <s v="TBC"/>
    <s v="TBC"/>
    <s v="TBC"/>
    <s v="TBC"/>
    <s v="No"/>
    <m/>
    <m/>
    <s v="N"/>
    <m/>
    <s v="TBC"/>
    <m/>
    <m/>
    <x v="2"/>
  </r>
  <r>
    <s v="gTangoAdminSV"/>
    <x v="1"/>
    <m/>
    <m/>
    <m/>
    <m/>
    <m/>
    <m/>
    <m/>
    <m/>
    <m/>
    <m/>
    <m/>
    <m/>
    <s v="YES"/>
    <s v="NO"/>
    <x v="11"/>
    <x v="0"/>
    <m/>
    <m/>
    <s v="gTangoAdminSV"/>
    <m/>
    <m/>
    <m/>
    <m/>
    <m/>
    <m/>
    <m/>
    <m/>
    <m/>
    <m/>
    <m/>
    <m/>
    <m/>
    <x v="11"/>
    <s v="YES"/>
    <s v="NO"/>
    <m/>
    <m/>
    <m/>
    <s v="TBC"/>
    <s v="TBC"/>
    <s v="Yes"/>
    <s v="Yes"/>
    <s v="Yes"/>
    <m/>
    <m/>
    <d v="2020-05-31T00:00:00"/>
    <s v="Local"/>
    <s v="Yes"/>
    <s v="Decom planned (Q2 2022)"/>
    <s v="N/A RRP2022"/>
    <s v="TBC"/>
    <m/>
    <n v="2020"/>
    <m/>
    <m/>
    <x v="1"/>
  </r>
  <r>
    <s v="gTokenizationEventApi"/>
    <x v="1"/>
    <m/>
    <m/>
    <m/>
    <m/>
    <m/>
    <m/>
    <m/>
    <m/>
    <m/>
    <m/>
    <m/>
    <m/>
    <s v="YES"/>
    <s v="NO"/>
    <x v="9"/>
    <x v="0"/>
    <m/>
    <m/>
    <s v="gTokenizationEventApi"/>
    <m/>
    <m/>
    <m/>
    <m/>
    <m/>
    <m/>
    <m/>
    <m/>
    <m/>
    <m/>
    <m/>
    <m/>
    <m/>
    <x v="9"/>
    <s v="YES"/>
    <s v="NO"/>
    <m/>
    <m/>
    <m/>
    <s v="TBC"/>
    <s v="TBC"/>
    <s v="No"/>
    <s v="No"/>
    <s v="No"/>
    <s v="TBC"/>
    <s v="TBC"/>
    <s v="TBC"/>
    <s v="TBC"/>
    <s v="No"/>
    <m/>
    <m/>
    <s v="TBC"/>
    <m/>
    <s v="TBC"/>
    <m/>
    <m/>
    <x v="1"/>
  </r>
  <r>
    <s v="gTokenizationManagementApi"/>
    <x v="2"/>
    <s v="Yes"/>
    <s v="Akram Musa"/>
    <s v="Lindy Volkerts"/>
    <s v="Narjiss Aydoun"/>
    <s v="Bernard Faber"/>
    <s v="Product data"/>
    <s v="Exchanged across domains"/>
    <s v="Tokens + LCM on tokens"/>
    <s v="Installed"/>
    <s v="Operational"/>
    <s v="Production"/>
    <s v="be+nl/Payments NL/Cards/Mobile Payment"/>
    <s v="YES"/>
    <s v="YES"/>
    <x v="9"/>
    <x v="0"/>
    <m/>
    <m/>
    <s v="gTokenizationManagementApi"/>
    <s v="Yes"/>
    <s v="Yes"/>
    <s v="Akram Musa"/>
    <s v="Lindy Volkerts"/>
    <s v="Narjiss Aydoun"/>
    <s v="Bernard Faber"/>
    <s v="Product data"/>
    <s v="Exchanged across domains"/>
    <s v="Tokens + LCM on tokens"/>
    <s v="Installed"/>
    <s v="Operational"/>
    <s v="Production"/>
    <s v="be+nl/Payments NL/Cards/Mobile Payment"/>
    <x v="9"/>
    <s v="YES"/>
    <s v="YES"/>
    <m/>
    <m/>
    <m/>
    <s v="TBC"/>
    <s v="TBC"/>
    <s v="No"/>
    <s v="No"/>
    <s v="No"/>
    <s v="TBC"/>
    <s v="TBC"/>
    <s v="TBC"/>
    <s v="TBC"/>
    <s v="No"/>
    <m/>
    <m/>
    <s v="Y"/>
    <m/>
    <s v="TBC"/>
    <m/>
    <m/>
    <x v="2"/>
  </r>
  <r>
    <s v="GUSCAN"/>
    <x v="0"/>
    <s v="No"/>
    <s v="Rein Heddema"/>
    <s v="Ed Spitteler"/>
    <s v="Ed Spitteler"/>
    <s v="Sander Plantenga"/>
    <m/>
    <m/>
    <s v="Guscan is processing incoming mail (both digitally as via post). The documents are scanned, recognized and indexed for further processing by several Business Units, or directly sent to the digital archive."/>
    <s v="Installed"/>
    <s v="Operational"/>
    <s v="Production"/>
    <s v="be+nl/Document &amp; Content Services/Intelligent Automation/Superflow"/>
    <s v="YES"/>
    <s v="YES"/>
    <x v="25"/>
    <x v="0"/>
    <m/>
    <m/>
    <s v="GUSCAN"/>
    <s v="No"/>
    <s v="No"/>
    <s v="Rein Heddema"/>
    <s v="Ed Spitteler"/>
    <s v="Ed Spitteler"/>
    <s v="Sander Plantenga"/>
    <d v="1899-12-30T00:00:00"/>
    <n v="0"/>
    <s v="Guscan is processing incoming mail (both digitally as via post). The documents are scanned, recognized and indexed for further processing by several Business Units, or directly sent to the digital archive."/>
    <s v="Installed"/>
    <s v="Operational"/>
    <s v="Production"/>
    <s v="be+nl/Document &amp; Content Services/Intelligent Automation/Superflow"/>
    <x v="25"/>
    <s v="YES"/>
    <s v="YES"/>
    <m/>
    <m/>
    <m/>
    <s v="Yes"/>
    <s v="No"/>
    <s v="No"/>
    <s v="Yes"/>
    <s v="Yes"/>
    <s v="TBC"/>
    <s v="TBC"/>
    <s v="TBC"/>
    <s v="Local"/>
    <s v="No"/>
    <m/>
    <m/>
    <s v="N"/>
    <m/>
    <s v="TBC"/>
    <m/>
    <m/>
    <x v="2"/>
  </r>
  <r>
    <s v="gWalletServerApi"/>
    <x v="1"/>
    <m/>
    <m/>
    <m/>
    <m/>
    <m/>
    <m/>
    <m/>
    <m/>
    <m/>
    <m/>
    <m/>
    <m/>
    <s v="YES"/>
    <s v="NO"/>
    <x v="9"/>
    <x v="0"/>
    <m/>
    <m/>
    <s v="gWalletServerApi"/>
    <m/>
    <m/>
    <m/>
    <m/>
    <m/>
    <m/>
    <m/>
    <m/>
    <m/>
    <m/>
    <m/>
    <m/>
    <m/>
    <x v="9"/>
    <s v="YES"/>
    <s v="NO"/>
    <m/>
    <m/>
    <m/>
    <s v="TBC"/>
    <s v="TBC"/>
    <s v="Yes"/>
    <s v="No"/>
    <s v="No"/>
    <s v="TBC"/>
    <d v="2023-01-01T00:00:00"/>
    <d v="2023-12-31T00:00:00"/>
    <s v="TBC"/>
    <s v="Yes"/>
    <m/>
    <m/>
    <s v="TBC"/>
    <m/>
    <n v="2023"/>
    <s v="Q4"/>
    <s v="Y"/>
    <x v="1"/>
  </r>
  <r>
    <s v="HaCloud"/>
    <x v="0"/>
    <s v="No"/>
    <s v="Paul Schaper"/>
    <s v="Paul Schaper"/>
    <s v="n.a."/>
    <s v="Martijn Greuter"/>
    <m/>
    <m/>
    <s v="No data stored, technical application"/>
    <s v="Installed"/>
    <s v="Operational"/>
    <s v="Production"/>
    <s v="be+nl/CoreBanking/HaCloud"/>
    <s v="NO"/>
    <s v="YES"/>
    <x v="42"/>
    <x v="0"/>
    <m/>
    <m/>
    <s v="HaCloud"/>
    <s v="No"/>
    <s v="No"/>
    <s v="Paul Schaper"/>
    <s v="Paul Schaper"/>
    <s v="n.a."/>
    <s v="Martijn Greuter"/>
    <d v="1899-12-30T00:00:00"/>
    <n v="0"/>
    <s v="No data stored, technical application"/>
    <s v="Installed"/>
    <s v="Operational"/>
    <s v="Production"/>
    <s v="be+nl/CoreBanking/HaCloud"/>
    <x v="42"/>
    <s v="NO"/>
    <s v="YES"/>
    <m/>
    <m/>
    <m/>
    <m/>
    <m/>
    <m/>
    <m/>
    <m/>
    <m/>
    <m/>
    <m/>
    <m/>
    <m/>
    <m/>
    <m/>
    <m/>
    <m/>
    <m/>
    <m/>
    <m/>
    <x v="0"/>
  </r>
  <r>
    <s v="Hadoop"/>
    <x v="1"/>
    <m/>
    <m/>
    <m/>
    <m/>
    <m/>
    <m/>
    <m/>
    <m/>
    <m/>
    <m/>
    <m/>
    <m/>
    <s v="YES"/>
    <s v="NO"/>
    <x v="8"/>
    <x v="0"/>
    <m/>
    <m/>
    <s v="Hadoop"/>
    <m/>
    <m/>
    <m/>
    <m/>
    <m/>
    <m/>
    <m/>
    <m/>
    <m/>
    <m/>
    <m/>
    <m/>
    <m/>
    <x v="8"/>
    <s v="YES"/>
    <s v="NO"/>
    <m/>
    <m/>
    <m/>
    <s v="Yes"/>
    <s v="No"/>
    <s v="Yes"/>
    <s v="Yes"/>
    <s v="Yes"/>
    <m/>
    <m/>
    <s v="NA"/>
    <m/>
    <s v="Yes"/>
    <n v="44896"/>
    <s v="Decommissioning process ongoing"/>
    <s v="TBC"/>
    <m/>
    <s v="NA"/>
    <m/>
    <m/>
    <x v="1"/>
  </r>
  <r>
    <s v="Halito"/>
    <x v="2"/>
    <s v="No"/>
    <s v="Jordy van der Vliet"/>
    <s v="Harold Reusken"/>
    <m/>
    <m/>
    <s v="Party data"/>
    <s v="Kept in own tribe"/>
    <m/>
    <s v="Installed"/>
    <s v="Operational"/>
    <s v="Production"/>
    <s v="be+nl/CoE Communications and brand exp/Campagne Team NL"/>
    <s v="YES"/>
    <s v="YES"/>
    <x v="27"/>
    <x v="0"/>
    <m/>
    <m/>
    <s v="Halito"/>
    <s v="Yes"/>
    <s v="No"/>
    <s v="Jordy van der Vliet"/>
    <s v="Harold Reusken"/>
    <n v="0"/>
    <d v="1899-12-30T00:00:00"/>
    <s v="Party data"/>
    <s v="Kept in own tribe"/>
    <n v="0"/>
    <s v="Installed"/>
    <s v="Operational"/>
    <s v="Production"/>
    <s v="be+nl/CoE Communications and brand exp/Campagne Team NL"/>
    <x v="27"/>
    <s v="YES"/>
    <s v="YES"/>
    <m/>
    <m/>
    <m/>
    <s v="Yes"/>
    <s v="No"/>
    <s v="Yes"/>
    <s v="Yes"/>
    <s v="Yes"/>
    <s v="NA"/>
    <s v="NA"/>
    <s v="NA"/>
    <s v="TBC"/>
    <s v="Yes"/>
    <m/>
    <m/>
    <s v="Y"/>
    <m/>
    <s v="NA"/>
    <m/>
    <m/>
    <x v="2"/>
  </r>
  <r>
    <s v="HDN-SaaS"/>
    <x v="2"/>
    <s v="No"/>
    <s v="Khadija Khottoul"/>
    <s v="Jacques Schram"/>
    <s v="Folkert van der Ploeg"/>
    <s v="Falco Vriesekoop"/>
    <s v="Party data"/>
    <s v="Kept in own tribe"/>
    <m/>
    <s v="Installed"/>
    <s v="Operational"/>
    <s v="Production"/>
    <s v="be+nl/Mortgages NL/MORTG_AANVRAAG"/>
    <s v="YES"/>
    <s v="YES"/>
    <x v="38"/>
    <x v="0"/>
    <m/>
    <m/>
    <s v="HDN-SaaS"/>
    <s v="Yes"/>
    <s v="No"/>
    <s v="Khadija Khottoul"/>
    <s v="Jacques Schram"/>
    <s v="Folkert van der Ploeg"/>
    <s v="Falco Vriesekoop"/>
    <s v="Party data"/>
    <s v="Kept in own tribe"/>
    <n v="0"/>
    <s v="Installed"/>
    <s v="Operational"/>
    <s v="Production"/>
    <s v="be+nl/Mortgages NL/MORTG_AANVRAAG"/>
    <x v="38"/>
    <s v="YES"/>
    <s v="YES"/>
    <m/>
    <m/>
    <m/>
    <s v="TBC"/>
    <s v="No"/>
    <s v="Yes"/>
    <s v="TBC"/>
    <s v="Yes"/>
    <s v="TBC"/>
    <s v="NA"/>
    <s v="NA"/>
    <s v="TBC"/>
    <s v="Yes"/>
    <m/>
    <m/>
    <s v="Y"/>
    <m/>
    <s v="NA"/>
    <m/>
    <m/>
    <x v="2"/>
  </r>
  <r>
    <s v="Heatmap (ALE) Calculator (EUC)"/>
    <x v="0"/>
    <s v="No"/>
    <s v="Patrick de Haan"/>
    <s v="Jose Groenevelt"/>
    <s v="Jose Groenevelt"/>
    <s v="Patrick de Haan"/>
    <s v="Data derived by Risk"/>
    <s v="Exchanged across domains"/>
    <s v="Data is used for NFRD Heatmap Score calculation for DB NL."/>
    <s v="Installed"/>
    <s v="Operational"/>
    <s v="Production"/>
    <s v="be+nl/People Services/Employee Experience/Office Tooling"/>
    <s v="NO"/>
    <s v="YES"/>
    <x v="0"/>
    <x v="0"/>
    <m/>
    <m/>
    <s v="Heatmap (ALE) Calculator (EUC)"/>
    <s v="No"/>
    <s v="No"/>
    <s v="Patrick de Haan"/>
    <s v="Jose Groenevelt"/>
    <s v="Jose Groenevelt"/>
    <s v="Patrick de Haan"/>
    <s v="Data derived by Risk"/>
    <s v="Exchanged across domains"/>
    <s v="Data is used for NFRD Heatmap Score calculation for DB NL."/>
    <s v="Installed"/>
    <s v="Operational"/>
    <s v="Production"/>
    <s v="be+nl/People Services/Employee Experience/Office Tooling"/>
    <x v="0"/>
    <s v="NO"/>
    <s v="YES"/>
    <m/>
    <m/>
    <m/>
    <m/>
    <m/>
    <m/>
    <m/>
    <m/>
    <m/>
    <m/>
    <m/>
    <m/>
    <m/>
    <m/>
    <m/>
    <m/>
    <m/>
    <m/>
    <m/>
    <m/>
    <x v="0"/>
  </r>
  <r>
    <s v="Helix"/>
    <x v="1"/>
    <m/>
    <m/>
    <m/>
    <m/>
    <m/>
    <m/>
    <m/>
    <m/>
    <m/>
    <m/>
    <m/>
    <m/>
    <s v="YES"/>
    <s v="NO"/>
    <x v="8"/>
    <x v="0"/>
    <m/>
    <m/>
    <s v="Helix"/>
    <m/>
    <m/>
    <m/>
    <m/>
    <m/>
    <m/>
    <m/>
    <m/>
    <m/>
    <m/>
    <m/>
    <m/>
    <m/>
    <x v="8"/>
    <s v="YES"/>
    <s v="NO"/>
    <m/>
    <m/>
    <m/>
    <s v="Yes"/>
    <s v="No"/>
    <s v="Yes"/>
    <s v="NA"/>
    <s v="NA"/>
    <s v="NA"/>
    <s v="NA"/>
    <s v="NA"/>
    <s v="Local"/>
    <s v="No"/>
    <n v="44197"/>
    <s v="Decommissioned"/>
    <s v="TBC"/>
    <m/>
    <s v="NA"/>
    <m/>
    <m/>
    <x v="1"/>
  </r>
  <r>
    <s v="HEMA_[P]"/>
    <x v="2"/>
    <s v="No"/>
    <s v="Rik-Jan van Bree"/>
    <s v="Milan Staalenhoef"/>
    <s v="Narjiss Aydoun"/>
    <s v="Milan Staalenhoef"/>
    <s v="Transaction data"/>
    <s v="Kept in own tribe"/>
    <s v="Milan Staalenhoef is the new Asset Owner (for the mean time) replacing Tom Bettelheim"/>
    <s v="Installed"/>
    <s v="Operational"/>
    <s v="Production"/>
    <s v="be+nl/Payments NL/Products/MIP"/>
    <s v="YES"/>
    <s v="YES"/>
    <x v="9"/>
    <x v="0"/>
    <m/>
    <m/>
    <s v="HEMA_[P]"/>
    <s v="Yes"/>
    <s v="No"/>
    <s v="Rik-Jan van Bree"/>
    <s v="Milan Staalenhoef"/>
    <s v="Narjiss Aydoun"/>
    <s v="Milan Staalenhoef"/>
    <s v="Transaction data"/>
    <s v="Kept in own tribe"/>
    <s v="Milan Staalenhoef is the new Asset Owner (for the mean time) replacing Tom Bettelheim"/>
    <s v="Installed"/>
    <s v="Operational"/>
    <s v="Production"/>
    <s v="be+nl/Payments NL/Products/MIP"/>
    <x v="9"/>
    <s v="YES"/>
    <s v="YES"/>
    <m/>
    <m/>
    <m/>
    <s v="TBC"/>
    <s v="TBC"/>
    <s v="Yes"/>
    <s v="No"/>
    <s v="No"/>
    <s v="TBC"/>
    <d v="2023-01-01T00:00:00"/>
    <d v="2023-12-31T00:00:00"/>
    <s v="TBC"/>
    <s v="Yes"/>
    <m/>
    <m/>
    <s v="Y"/>
    <m/>
    <n v="2023"/>
    <s v="Q4"/>
    <s v="Y"/>
    <x v="2"/>
  </r>
  <r>
    <s v="HoldsAPI"/>
    <x v="0"/>
    <m/>
    <s v="Guido Smit"/>
    <s v="Jeroen Losekoot"/>
    <s v="Jeroen Losekoot"/>
    <s v="GJ Reinders"/>
    <m/>
    <m/>
    <m/>
    <s v="Installed"/>
    <s v="Operational"/>
    <s v="Production"/>
    <s v="be+nl/Daily Banking Digital First NL/Platform &amp; Enablers/Hopps"/>
    <s v="YES"/>
    <s v="YES"/>
    <x v="6"/>
    <x v="0"/>
    <m/>
    <m/>
    <s v="HoldsAPI"/>
    <s v="No"/>
    <n v="0"/>
    <s v="Guido Smit"/>
    <s v="Jeroen Losekoot"/>
    <s v="Jeroen Losekoot"/>
    <s v="GJ Reinders"/>
    <d v="1899-12-30T00:00:00"/>
    <n v="0"/>
    <n v="0"/>
    <s v="Installed"/>
    <s v="Operational"/>
    <s v="Production"/>
    <s v="be+nl/Daily Banking Digital First NL/Platform &amp; Enablers/Hopps"/>
    <x v="6"/>
    <s v="YES"/>
    <s v="YES"/>
    <m/>
    <m/>
    <m/>
    <s v="TBC"/>
    <s v="TBC"/>
    <s v="No"/>
    <s v="NA"/>
    <s v="NA"/>
    <s v="TBC"/>
    <s v="TBC"/>
    <s v="TBC"/>
    <s v="TBC"/>
    <s v="No"/>
    <m/>
    <m/>
    <s v="N"/>
    <m/>
    <s v="TBC"/>
    <m/>
    <m/>
    <x v="2"/>
  </r>
  <r>
    <s v="HoursRegistration_Tool"/>
    <x v="0"/>
    <s v="No"/>
    <s v="Willem de Vries"/>
    <s v="Robert-Frank Hofland"/>
    <s v="Robert-Frank Hofland"/>
    <s v="Willem de Vries"/>
    <s v="Data derived by other data users"/>
    <s v="Kept in own tribe"/>
    <m/>
    <s v="Installed"/>
    <s v="Operational"/>
    <s v="Production"/>
    <s v="be+nl/Client Services Daily Banking NL/Office Tooling"/>
    <s v="NO"/>
    <s v="YES"/>
    <x v="21"/>
    <x v="0"/>
    <m/>
    <m/>
    <s v="HoursRegistration_Tool"/>
    <s v="No"/>
    <s v="No"/>
    <s v="Willem de Vries"/>
    <s v="Robert-Frank Hofland"/>
    <s v="Robert-Frank Hofland"/>
    <s v="Willem de Vries"/>
    <s v="Data derived by other data users"/>
    <s v="Kept in own tribe"/>
    <n v="0"/>
    <s v="Installed"/>
    <s v="Operational"/>
    <s v="Production"/>
    <s v="be+nl/Client Services Daily Banking NL/Office Tooling"/>
    <x v="21"/>
    <s v="NO"/>
    <s v="YES"/>
    <m/>
    <m/>
    <m/>
    <m/>
    <m/>
    <m/>
    <m/>
    <m/>
    <m/>
    <m/>
    <m/>
    <m/>
    <m/>
    <m/>
    <m/>
    <m/>
    <m/>
    <m/>
    <m/>
    <m/>
    <x v="0"/>
  </r>
  <r>
    <s v="HRNL MANAGEMENT INFO"/>
    <x v="1"/>
    <m/>
    <m/>
    <m/>
    <m/>
    <m/>
    <m/>
    <m/>
    <m/>
    <m/>
    <m/>
    <m/>
    <m/>
    <s v="YES"/>
    <s v="NO"/>
    <x v="28"/>
    <x v="0"/>
    <m/>
    <m/>
    <s v="HRNL MANAGEMENT INFO"/>
    <m/>
    <m/>
    <m/>
    <m/>
    <m/>
    <m/>
    <m/>
    <m/>
    <m/>
    <m/>
    <m/>
    <m/>
    <m/>
    <x v="28"/>
    <s v="YES"/>
    <s v="NO"/>
    <m/>
    <m/>
    <m/>
    <s v="TBC"/>
    <s v="TBC"/>
    <s v="Yes"/>
    <s v="TBC"/>
    <s v="No"/>
    <s v="Tranche 1"/>
    <d v="2023-01-01T00:00:00"/>
    <d v="2023-12-31T00:00:00"/>
    <s v="TBC"/>
    <s v="Yes"/>
    <m/>
    <m/>
    <s v="TBC"/>
    <m/>
    <n v="2023"/>
    <s v="Q4"/>
    <m/>
    <x v="1"/>
  </r>
  <r>
    <s v="hrX Exchange"/>
    <x v="1"/>
    <m/>
    <m/>
    <m/>
    <m/>
    <m/>
    <m/>
    <m/>
    <m/>
    <m/>
    <m/>
    <m/>
    <m/>
    <s v="YES"/>
    <s v="NO"/>
    <x v="28"/>
    <x v="0"/>
    <m/>
    <m/>
    <s v="hrX Exchange"/>
    <m/>
    <m/>
    <m/>
    <m/>
    <m/>
    <m/>
    <m/>
    <m/>
    <m/>
    <m/>
    <m/>
    <m/>
    <m/>
    <x v="28"/>
    <s v="YES"/>
    <s v="NO"/>
    <m/>
    <m/>
    <m/>
    <s v="TBC"/>
    <s v="TBC"/>
    <s v="Yes"/>
    <s v="TBC"/>
    <s v="Yes"/>
    <s v="TBC"/>
    <s v="NA"/>
    <s v="NA"/>
    <s v="TBC"/>
    <s v="Yes"/>
    <m/>
    <m/>
    <s v="TBC"/>
    <m/>
    <s v="NA"/>
    <m/>
    <m/>
    <x v="1"/>
  </r>
  <r>
    <s v="Hybridadvice"/>
    <x v="0"/>
    <s v="No"/>
    <s v="Sander Quik"/>
    <s v="Bob Timmerman"/>
    <s v="Bob Timmerman"/>
    <s v="NA"/>
    <m/>
    <m/>
    <s v="Not generating or storing new data."/>
    <s v="Installed"/>
    <s v="Operational"/>
    <s v="Production"/>
    <s v="be+nl/Digital &amp; Customer Interaction/Di NL/Hybrid Advice"/>
    <s v="YES"/>
    <s v="YES"/>
    <x v="8"/>
    <x v="0"/>
    <m/>
    <m/>
    <s v="Hybridadvice"/>
    <s v="No"/>
    <s v="No"/>
    <s v="Sander Quik"/>
    <s v="Bob Timmerman"/>
    <s v="Bob Timmerman"/>
    <s v="NA"/>
    <d v="1899-12-30T00:00:00"/>
    <n v="0"/>
    <s v="Not generating or storing new data."/>
    <s v="Installed"/>
    <s v="Operational"/>
    <s v="Production"/>
    <s v="be+nl/Digital &amp; Customer Interaction/Di NL/Hybrid Advice"/>
    <x v="8"/>
    <s v="YES"/>
    <s v="YES"/>
    <m/>
    <m/>
    <m/>
    <s v="No"/>
    <s v="No"/>
    <s v="No"/>
    <s v="NA"/>
    <s v="NA"/>
    <s v="NA"/>
    <s v="NA"/>
    <s v="NA"/>
    <s v="Local"/>
    <s v="No"/>
    <m/>
    <s v="Only calculation tools on ING Internet"/>
    <s v="N"/>
    <m/>
    <s v="NA"/>
    <m/>
    <m/>
    <x v="2"/>
  </r>
  <r>
    <s v="HYPOS"/>
    <x v="2"/>
    <s v="Yes"/>
    <s v="Khadija Khottoul"/>
    <s v="Marijn Janssen"/>
    <s v="Folkert van der Ploeg"/>
    <s v="Johanna Kostermans"/>
    <s v="Product data"/>
    <s v="Exchanged across domains"/>
    <m/>
    <s v="Installed"/>
    <s v="Operational"/>
    <s v="Production"/>
    <s v="be+nl/Mortgages NL/MORTG_HYPOS"/>
    <s v="YES"/>
    <s v="YES"/>
    <x v="38"/>
    <x v="0"/>
    <m/>
    <m/>
    <s v="HYPOS"/>
    <s v="Yes"/>
    <s v="Yes"/>
    <s v="Khadija Khottoul"/>
    <s v="Marijn Janssen"/>
    <s v="Folkert van der Ploeg"/>
    <s v="Johanna Kostermans"/>
    <s v="Product data"/>
    <s v="Exchanged across domains"/>
    <n v="0"/>
    <s v="Installed"/>
    <s v="Operational"/>
    <s v="Production"/>
    <s v="be+nl/Mortgages NL/MORTG_HYPOS"/>
    <x v="38"/>
    <s v="YES"/>
    <s v="YES"/>
    <m/>
    <m/>
    <m/>
    <s v="Yes"/>
    <s v="No"/>
    <s v="Yes"/>
    <s v="TBC"/>
    <s v="Yes"/>
    <s v="TBC"/>
    <d v="2023-01-01T00:00:00"/>
    <d v="2023-03-31T00:00:00"/>
    <s v="TBC"/>
    <s v="Yes"/>
    <m/>
    <s v="We will be going back to the Data Council to discuss this alternative plan in January 2023. "/>
    <s v="Y"/>
    <m/>
    <n v="2023"/>
    <s v="Q1"/>
    <s v="Y"/>
    <x v="2"/>
  </r>
  <r>
    <s v="IBIZA"/>
    <x v="1"/>
    <m/>
    <m/>
    <m/>
    <m/>
    <m/>
    <m/>
    <m/>
    <m/>
    <m/>
    <m/>
    <m/>
    <m/>
    <s v="YES"/>
    <s v="NO"/>
    <x v="45"/>
    <x v="0"/>
    <m/>
    <m/>
    <s v="IBIZA"/>
    <m/>
    <m/>
    <m/>
    <m/>
    <m/>
    <m/>
    <m/>
    <m/>
    <m/>
    <m/>
    <m/>
    <m/>
    <m/>
    <x v="45"/>
    <s v="YES"/>
    <s v="NO"/>
    <m/>
    <m/>
    <m/>
    <s v="TBC"/>
    <s v="TBC"/>
    <s v="Yes"/>
    <s v="TBC"/>
    <s v="Yes"/>
    <s v="TBC"/>
    <d v="2020-06-30T00:00:00"/>
    <d v="2020-09-30T00:00:00"/>
    <s v="TBC"/>
    <s v="Yes"/>
    <m/>
    <m/>
    <s v="TBC"/>
    <m/>
    <n v="2020"/>
    <m/>
    <m/>
    <x v="1"/>
  </r>
  <r>
    <s v="IBM Info Sphere (IIS)"/>
    <x v="0"/>
    <s v="No"/>
    <s v="Jack Schilder"/>
    <s v="Jos Diekman"/>
    <m/>
    <m/>
    <m/>
    <m/>
    <m/>
    <s v="Installed"/>
    <s v="Operational"/>
    <s v="Production"/>
    <s v="be+nl/Data Management NL/Platform/Poseidon"/>
    <s v="NO"/>
    <s v="YES"/>
    <x v="32"/>
    <x v="0"/>
    <m/>
    <m/>
    <s v="IBM Info Sphere (IIS)"/>
    <s v="No"/>
    <s v="No"/>
    <s v="Jack Schilder"/>
    <s v="Jos Diekman"/>
    <n v="0"/>
    <d v="1899-12-30T00:00:00"/>
    <d v="1899-12-30T00:00:00"/>
    <n v="0"/>
    <n v="0"/>
    <s v="Installed"/>
    <s v="Operational"/>
    <s v="Production"/>
    <s v="be+nl/Data Management NL/Platform/Poseidon"/>
    <x v="32"/>
    <s v="NO"/>
    <s v="YES"/>
    <m/>
    <m/>
    <m/>
    <m/>
    <m/>
    <m/>
    <m/>
    <m/>
    <m/>
    <m/>
    <m/>
    <m/>
    <m/>
    <m/>
    <m/>
    <m/>
    <m/>
    <m/>
    <m/>
    <m/>
    <x v="0"/>
  </r>
  <r>
    <s v="IBSharepoint"/>
    <x v="0"/>
    <s v="No"/>
    <s v="Adrian Leerink"/>
    <s v="Marieke de Boer"/>
    <m/>
    <m/>
    <m/>
    <m/>
    <m/>
    <s v="Installed"/>
    <s v="Operational"/>
    <s v="Production"/>
    <s v="be+nl/CRO Domestic Bank Netherlands/Intensief Beheer/Office Tooling"/>
    <s v="NO"/>
    <s v="YES"/>
    <x v="46"/>
    <x v="0"/>
    <m/>
    <m/>
    <s v="IBSharepoint"/>
    <s v="No"/>
    <s v="No"/>
    <s v="Adrian Leerink"/>
    <s v="Marieke de Boer"/>
    <n v="0"/>
    <d v="1899-12-30T00:00:00"/>
    <d v="1899-12-30T00:00:00"/>
    <n v="0"/>
    <n v="0"/>
    <s v="Installed"/>
    <s v="Operational"/>
    <s v="Production"/>
    <s v="be+nl/CRO Domestic Bank Netherlands/Intensief Beheer/Office Tooling"/>
    <x v="46"/>
    <s v="NO"/>
    <s v="YES"/>
    <m/>
    <m/>
    <m/>
    <m/>
    <m/>
    <m/>
    <m/>
    <m/>
    <m/>
    <m/>
    <m/>
    <m/>
    <m/>
    <m/>
    <m/>
    <m/>
    <m/>
    <m/>
    <m/>
    <m/>
    <x v="0"/>
  </r>
  <r>
    <s v="ICONS_[P]"/>
    <x v="2"/>
    <s v="No"/>
    <s v="Manish Vashishtha"/>
    <s v="Miente Bakker"/>
    <m/>
    <m/>
    <s v="Product data"/>
    <s v="Kept in own tribe"/>
    <s v="Storescontacts / contracts for ING Servicepunten, Geldautomaten en Geldservicepunten. Syncs with Branch Office API"/>
    <s v="Installed"/>
    <s v="Operational"/>
    <s v="Production"/>
    <s v="be+nl/Assisted channels/PA3_PhCh NL/Business Support Applications 2"/>
    <s v="YES"/>
    <s v="YES"/>
    <x v="2"/>
    <x v="0"/>
    <m/>
    <m/>
    <s v="ICONS_[P]"/>
    <s v="Yes"/>
    <s v="No"/>
    <s v="Manish Vashishtha"/>
    <s v="Miente Bakker"/>
    <n v="0"/>
    <d v="1899-12-30T00:00:00"/>
    <s v="Product data"/>
    <s v="Kept in own tribe"/>
    <s v="Storescontacts / contracts for ING Servicepunten, Geldautomaten en Geldservicepunten. Syncs with Branch Office API"/>
    <s v="Installed"/>
    <s v="Operational"/>
    <s v="Production"/>
    <s v="be+nl/Assisted channels/PA3_PhCh NL/Business Support Applications 2"/>
    <x v="2"/>
    <s v="YES"/>
    <s v="YES"/>
    <m/>
    <m/>
    <m/>
    <s v="TBC"/>
    <s v="TBC"/>
    <s v="Yes"/>
    <s v="TBC"/>
    <s v="NA"/>
    <s v="TBC"/>
    <d v="2023-01-01T00:00:00"/>
    <d v="2023-12-31T00:00:00"/>
    <s v="TBC"/>
    <s v="No"/>
    <m/>
    <s v="iRisk local - applications which are between IRIS and a product tribe. These APIs do handle data but do not store any data. "/>
    <s v="Y"/>
    <m/>
    <n v="2023"/>
    <s v="Q4"/>
    <m/>
    <x v="2"/>
  </r>
  <r>
    <s v="ICoS  "/>
    <x v="1"/>
    <m/>
    <m/>
    <m/>
    <m/>
    <m/>
    <m/>
    <m/>
    <m/>
    <m/>
    <m/>
    <m/>
    <m/>
    <s v="YES"/>
    <s v="NO"/>
    <x v="18"/>
    <x v="0"/>
    <m/>
    <m/>
    <s v="ICoS  "/>
    <m/>
    <m/>
    <m/>
    <m/>
    <m/>
    <m/>
    <m/>
    <m/>
    <m/>
    <m/>
    <m/>
    <m/>
    <m/>
    <x v="18"/>
    <s v="YES"/>
    <s v="NO"/>
    <m/>
    <m/>
    <m/>
    <s v="TBC"/>
    <s v="TBC"/>
    <s v="Yes"/>
    <s v="TBC"/>
    <s v="Yes"/>
    <s v="TBC"/>
    <d v="2023-01-01T00:00:00"/>
    <d v="2023-09-30T00:00:00"/>
    <s v="TBC"/>
    <s v="Yes"/>
    <m/>
    <m/>
    <s v="TBC"/>
    <m/>
    <n v="2023"/>
    <s v="Q3"/>
    <s v="Y"/>
    <x v="1"/>
  </r>
  <r>
    <s v="ICOS_[P]"/>
    <x v="2"/>
    <s v="Yes"/>
    <s v="Sandra Nieuwenhuis"/>
    <s v="Serkan Turhal"/>
    <s v="Serkan Turhal"/>
    <s v="Berber Visser and Marlene Metkemeijer"/>
    <s v="Product data"/>
    <s v="Kept in own tribe"/>
    <m/>
    <s v="Installed"/>
    <s v="Operational"/>
    <s v="Production"/>
    <s v="be+nl/Business lending/Risk &amp; Competitiveness/CoverUp"/>
    <s v="NO"/>
    <s v="YES"/>
    <x v="18"/>
    <x v="0"/>
    <m/>
    <m/>
    <s v="ICOS_[P]"/>
    <s v="Yes"/>
    <s v="Yes"/>
    <s v="Sandra Nieuwenhuis"/>
    <s v="Serkan Turhal"/>
    <s v="Serkan Turhal"/>
    <s v="Berber Visser and Marlene Metkemeijer"/>
    <s v="Product data"/>
    <s v="Kept in own tribe"/>
    <n v="0"/>
    <s v="Installed"/>
    <s v="Operational"/>
    <s v="Production"/>
    <s v="be+nl/Business lending/Risk &amp; Competitiveness/CoverUp"/>
    <x v="18"/>
    <s v="NO"/>
    <s v="YES"/>
    <m/>
    <m/>
    <m/>
    <m/>
    <m/>
    <m/>
    <m/>
    <m/>
    <m/>
    <m/>
    <m/>
    <m/>
    <m/>
    <m/>
    <m/>
    <m/>
    <m/>
    <m/>
    <m/>
    <m/>
    <x v="0"/>
  </r>
  <r>
    <s v="IdDocNFCScanMeansAPI"/>
    <x v="2"/>
    <s v="No"/>
    <s v="Emile Scheilen"/>
    <s v="Adine Wempe - Kalff"/>
    <s v="Adine Wempe - Kalff"/>
    <s v="Joni Gunneweg"/>
    <s v="Party data"/>
    <s v="Exchanged across domains"/>
    <m/>
    <s v="Installed"/>
    <s v="Operational"/>
    <s v="Production"/>
    <s v="be+nl/Fraud &amp; Cyber Security NL/Prevention/Rebel Alliance"/>
    <s v="YES"/>
    <s v="YES"/>
    <x v="11"/>
    <x v="0"/>
    <m/>
    <m/>
    <s v="IdDocNFCScanMeansAPI"/>
    <s v="Yes"/>
    <s v="No"/>
    <s v="Emile Scheilen"/>
    <s v="Adine Wempe - Kalff"/>
    <s v="Adine Wempe - Kalff"/>
    <s v="Joni Gunneweg"/>
    <s v="Party data"/>
    <s v="Exchanged across domains"/>
    <n v="0"/>
    <s v="Installed"/>
    <s v="Operational"/>
    <s v="Production"/>
    <s v="be+nl/Fraud &amp; Cyber Security NL/Prevention/Rebel Alliance"/>
    <x v="11"/>
    <s v="YES"/>
    <s v="YES"/>
    <m/>
    <m/>
    <m/>
    <s v="TBC"/>
    <s v="TBC"/>
    <s v="Yes"/>
    <s v="Yes"/>
    <s v="Yes"/>
    <m/>
    <m/>
    <s v="NA"/>
    <m/>
    <s v="Yes"/>
    <m/>
    <s v="External supplier "/>
    <s v="Y"/>
    <m/>
    <s v="NA"/>
    <m/>
    <m/>
    <x v="2"/>
  </r>
  <r>
    <s v="IdDocumentMeansAPI"/>
    <x v="1"/>
    <m/>
    <m/>
    <m/>
    <m/>
    <m/>
    <m/>
    <m/>
    <m/>
    <m/>
    <m/>
    <m/>
    <m/>
    <s v="YES"/>
    <s v="NO"/>
    <x v="11"/>
    <x v="0"/>
    <m/>
    <m/>
    <s v="IdDocumentMeansAPI"/>
    <m/>
    <m/>
    <m/>
    <m/>
    <m/>
    <m/>
    <m/>
    <m/>
    <m/>
    <m/>
    <m/>
    <m/>
    <m/>
    <x v="11"/>
    <s v="YES"/>
    <s v="NO"/>
    <m/>
    <m/>
    <m/>
    <s v="TBC"/>
    <s v="TBC"/>
    <s v="Yes"/>
    <s v="Yes"/>
    <s v="Yes"/>
    <m/>
    <m/>
    <s v="NA"/>
    <m/>
    <s v="Yes"/>
    <m/>
    <s v="External supplier "/>
    <s v="TBC"/>
    <m/>
    <s v="NA"/>
    <m/>
    <m/>
    <x v="1"/>
  </r>
  <r>
    <s v="iDEAL Acquiring"/>
    <x v="2"/>
    <s v="Yes"/>
    <s v="Rik-Jan van Bree"/>
    <s v="Adriënne Kapiteijn"/>
    <s v="Narjiss Aydoun"/>
    <s v="Adriënne Kapiteijn"/>
    <s v="Transaction data"/>
    <s v="Transferred outside ING"/>
    <m/>
    <s v="Installed"/>
    <s v="Operational"/>
    <s v="Production"/>
    <s v="be+nl/Payments NL/Products/Hasselhoff &amp; Cruise"/>
    <s v="NO"/>
    <s v="YES"/>
    <x v="3"/>
    <x v="0"/>
    <m/>
    <m/>
    <s v="iDEAL Acquiring"/>
    <s v="Yes"/>
    <s v="Yes"/>
    <s v="Rik-Jan van Bree"/>
    <s v="Adriënne Kapiteijn"/>
    <s v="Narjiss Aydoun"/>
    <s v="Adriënne Kapiteijn"/>
    <s v="Transaction data"/>
    <s v="Transferred outside ING"/>
    <n v="0"/>
    <s v="Installed"/>
    <s v="Operational"/>
    <s v="Production"/>
    <s v="be+nl/Payments NL/Products/Hasselhoff &amp; Cruise"/>
    <x v="3"/>
    <s v="NO"/>
    <s v="YES"/>
    <m/>
    <m/>
    <m/>
    <m/>
    <m/>
    <m/>
    <m/>
    <m/>
    <m/>
    <m/>
    <m/>
    <m/>
    <m/>
    <m/>
    <m/>
    <m/>
    <m/>
    <m/>
    <m/>
    <m/>
    <x v="0"/>
  </r>
  <r>
    <s v="iDEAL Acquiring (external)"/>
    <x v="2"/>
    <s v="No"/>
    <s v="Rik-Jan van Bree"/>
    <s v="Adriënne Kapiteijn"/>
    <s v="Narjiss Aydoun"/>
    <s v="Adriënne Kapiteijn"/>
    <s v="Transaction data"/>
    <s v="Transferred outside ING"/>
    <m/>
    <s v="Installed"/>
    <s v="Operational"/>
    <s v="Production"/>
    <s v="be+nl/Payments NL/Products/iDeal platform"/>
    <s v="YES"/>
    <s v="YES"/>
    <x v="9"/>
    <x v="0"/>
    <m/>
    <m/>
    <s v="iDEAL Acquiring (external)"/>
    <s v="Yes"/>
    <s v="No"/>
    <s v="Rik-Jan van Bree"/>
    <s v="Adriënne Kapiteijn"/>
    <s v="Narjiss Aydoun"/>
    <s v="Adriënne Kapiteijn"/>
    <s v="Transaction data"/>
    <s v="Transferred outside ING"/>
    <n v="0"/>
    <s v="Installed"/>
    <s v="Operational"/>
    <s v="Production"/>
    <s v="be+nl/Payments NL/Products/iDeal platform"/>
    <x v="9"/>
    <s v="YES"/>
    <s v="YES"/>
    <m/>
    <m/>
    <m/>
    <s v="TBC"/>
    <s v="TBC"/>
    <s v="Yes"/>
    <s v="Yes"/>
    <s v="Yes"/>
    <s v="TBC"/>
    <d v="2023-01-01T00:00:00"/>
    <d v="2023-12-31T00:00:00"/>
    <s v="TBC"/>
    <s v="Yes"/>
    <m/>
    <m/>
    <s v="Y"/>
    <m/>
    <n v="2023"/>
    <s v="Q4"/>
    <s v="Y"/>
    <x v="2"/>
  </r>
  <r>
    <s v="iDeal betalen, machtigen en identificeren"/>
    <x v="2"/>
    <s v="Yes"/>
    <s v="Rik-Jan van Bree"/>
    <s v="Adriënne Kapiteijn"/>
    <s v="Narjiss Aydoun"/>
    <s v="Adriënne Kapiteijn"/>
    <s v="Transaction data"/>
    <s v="Transferred outside ING"/>
    <s v="Only executed payments are Data Lake via other systems. "/>
    <s v="Installed"/>
    <s v="Operational"/>
    <s v="Production"/>
    <s v="be+nl/Payments NL/Products/iDeal platform"/>
    <s v="YES"/>
    <s v="YES"/>
    <x v="9"/>
    <x v="0"/>
    <m/>
    <m/>
    <s v="iDeal betalen, machtigen en identificeren"/>
    <s v="Yes"/>
    <s v="Yes"/>
    <s v="Rik-Jan van Bree"/>
    <s v="Adriënne Kapiteijn"/>
    <s v="Narjiss Aydoun"/>
    <s v="Adriënne Kapiteijn"/>
    <s v="Transaction data"/>
    <s v="Transferred outside ING"/>
    <s v="Only executed payments are Data Lake via other systems. "/>
    <s v="Installed"/>
    <s v="Operational"/>
    <s v="Production"/>
    <s v="be+nl/Payments NL/Products/iDeal platform"/>
    <x v="9"/>
    <s v="YES"/>
    <s v="YES"/>
    <m/>
    <m/>
    <m/>
    <s v="TBC"/>
    <s v="TBC"/>
    <s v="Yes"/>
    <s v="NA"/>
    <s v="No"/>
    <s v="TBC"/>
    <d v="2023-01-01T00:00:00"/>
    <d v="2023-12-31T00:00:00"/>
    <s v="TBC"/>
    <s v="Yes"/>
    <m/>
    <s v="To implementated"/>
    <s v="Y"/>
    <m/>
    <n v="2023"/>
    <s v="Q4"/>
    <s v="Y"/>
    <x v="2"/>
  </r>
  <r>
    <s v="IdealQrAPI"/>
    <x v="0"/>
    <m/>
    <s v="Marcin Krzysztof Pakulnicki"/>
    <s v="Tommy van de Zande"/>
    <m/>
    <m/>
    <m/>
    <m/>
    <m/>
    <s v="Installed"/>
    <s v="Operational"/>
    <s v="Production"/>
    <s v="be+nl/Omnichannel/Mobiel Bankieren"/>
    <s v="NO"/>
    <s v="YES"/>
    <x v="24"/>
    <x v="0"/>
    <m/>
    <m/>
    <s v="IdealQrAPI"/>
    <s v="No"/>
    <n v="0"/>
    <s v="Marcin Krzysztof Pakulnicki"/>
    <s v="Tommy van de Zande"/>
    <n v="0"/>
    <d v="1899-12-30T00:00:00"/>
    <d v="1899-12-30T00:00:00"/>
    <n v="0"/>
    <n v="0"/>
    <s v="Installed"/>
    <s v="Operational"/>
    <s v="Production"/>
    <s v="be+nl/Omnichannel/Mobiel Bankieren"/>
    <x v="24"/>
    <s v="NO"/>
    <s v="YES"/>
    <m/>
    <m/>
    <m/>
    <m/>
    <m/>
    <m/>
    <m/>
    <m/>
    <m/>
    <m/>
    <m/>
    <m/>
    <m/>
    <m/>
    <m/>
    <m/>
    <m/>
    <m/>
    <m/>
    <m/>
    <x v="0"/>
  </r>
  <r>
    <s v="IF-MF"/>
    <x v="1"/>
    <m/>
    <m/>
    <m/>
    <m/>
    <m/>
    <m/>
    <m/>
    <m/>
    <m/>
    <m/>
    <m/>
    <m/>
    <s v="YES"/>
    <s v="NO"/>
    <x v="9"/>
    <x v="0"/>
    <m/>
    <m/>
    <s v="IF-MF"/>
    <m/>
    <m/>
    <m/>
    <m/>
    <m/>
    <m/>
    <m/>
    <m/>
    <m/>
    <m/>
    <m/>
    <m/>
    <m/>
    <x v="9"/>
    <s v="YES"/>
    <s v="NO"/>
    <m/>
    <m/>
    <m/>
    <s v="TBC"/>
    <s v="TBC"/>
    <s v="Yes"/>
    <s v="Yes"/>
    <s v="No"/>
    <s v="TBC"/>
    <d v="2023-01-01T00:00:00"/>
    <d v="2023-12-31T00:00:00"/>
    <s v="TBC"/>
    <s v="Yes"/>
    <s v="Already Decommissioned"/>
    <m/>
    <s v="TBC"/>
    <s v="Y"/>
    <n v="2023"/>
    <s v="Q4"/>
    <s v="Y"/>
    <x v="1"/>
  </r>
  <r>
    <s v="IM Connect"/>
    <x v="2"/>
    <s v="No"/>
    <s v="Ben Jansen"/>
    <s v="Giuseppe Pasanisi"/>
    <s v="Giuseppe Pasanisi"/>
    <s v="NA"/>
    <s v="Operational System Process Organisational data"/>
    <s v="Kept in own tribe"/>
    <m/>
    <s v="Installed"/>
    <s v="Operational"/>
    <s v="Production"/>
    <s v="be+nl/Facilitymgt NL/CREFS NL Business IT"/>
    <s v="YES"/>
    <s v="YES"/>
    <x v="1"/>
    <x v="0"/>
    <m/>
    <m/>
    <s v="IM Connect"/>
    <s v="Yes"/>
    <s v="No"/>
    <s v="Ben Jansen"/>
    <s v="Giuseppe Pasanisi"/>
    <s v="Giuseppe Pasanisi"/>
    <s v="NA"/>
    <s v="Operational System Process Organisational data"/>
    <s v="Kept in own tribe"/>
    <n v="0"/>
    <s v="Installed"/>
    <s v="Operational"/>
    <s v="Production"/>
    <s v="be+nl/Facilitymgt NL/CREFS NL Business IT"/>
    <x v="1"/>
    <s v="YES"/>
    <s v="YES"/>
    <m/>
    <m/>
    <m/>
    <s v="TBC"/>
    <s v="TBC"/>
    <s v="No"/>
    <s v="TBC"/>
    <s v="NA"/>
    <s v="TBC"/>
    <s v="NA"/>
    <s v="NA"/>
    <s v="TBC"/>
    <s v="No"/>
    <m/>
    <m/>
    <s v="Y"/>
    <m/>
    <s v="NA"/>
    <m/>
    <m/>
    <x v="2"/>
  </r>
  <r>
    <s v="Inbox services"/>
    <x v="0"/>
    <s v="No"/>
    <s v="Rein Heddema"/>
    <s v="Ed Spitteler"/>
    <s v="Ed Spitteler"/>
    <s v="Thees Brons"/>
    <s v="Operational System Process Organisational data"/>
    <s v="Kept in own tribe"/>
    <s v="Messages in the inbox (legacy inbox NL) are only accesible for the customer, he/she can delete the message. We don't know if it is a system of record. We do add data e.g. the inbox-id to the message."/>
    <s v="Installed"/>
    <s v="Operational"/>
    <s v="Production"/>
    <s v="be+nl/Document &amp; Content Services/Deliver Your Message/Obelix"/>
    <s v="NO"/>
    <s v="YES"/>
    <x v="25"/>
    <x v="0"/>
    <m/>
    <m/>
    <s v="Inbox services"/>
    <s v="No"/>
    <s v="No"/>
    <s v="Rein Heddema"/>
    <s v="Ed Spitteler"/>
    <s v="Ed Spitteler"/>
    <s v="Thees Brons"/>
    <s v="Operational System Process Organisational data"/>
    <s v="Kept in own tribe"/>
    <s v="Messages in the inbox (legacy inbox NL) are only accesible for the customer, he/she can delete the message. We don't know if it is a system of record. We do add data e.g. the inbox-id to the message."/>
    <s v="Installed"/>
    <s v="Operational"/>
    <s v="Production"/>
    <s v="be+nl/Document &amp; Content Services/Deliver Your Message/Obelix"/>
    <x v="25"/>
    <s v="NO"/>
    <s v="YES"/>
    <m/>
    <m/>
    <m/>
    <m/>
    <m/>
    <m/>
    <m/>
    <m/>
    <m/>
    <m/>
    <m/>
    <m/>
    <m/>
    <m/>
    <m/>
    <m/>
    <m/>
    <m/>
    <m/>
    <m/>
    <x v="0"/>
  </r>
  <r>
    <s v="InboxServices including database"/>
    <x v="1"/>
    <m/>
    <m/>
    <m/>
    <m/>
    <m/>
    <m/>
    <m/>
    <m/>
    <m/>
    <m/>
    <m/>
    <m/>
    <s v="YES"/>
    <s v="NO"/>
    <x v="25"/>
    <x v="0"/>
    <m/>
    <m/>
    <s v="InboxServices including database"/>
    <m/>
    <m/>
    <m/>
    <m/>
    <m/>
    <m/>
    <m/>
    <m/>
    <m/>
    <m/>
    <m/>
    <m/>
    <m/>
    <x v="25"/>
    <s v="YES"/>
    <s v="NO"/>
    <m/>
    <m/>
    <m/>
    <s v="Yes"/>
    <s v="No"/>
    <s v="No"/>
    <s v="Yes"/>
    <s v="Yes"/>
    <s v="TBC"/>
    <s v="TBC"/>
    <d v="2022-02-15T00:00:00"/>
    <s v="Local"/>
    <s v="No"/>
    <m/>
    <m/>
    <s v="TBC"/>
    <m/>
    <n v="2022"/>
    <m/>
    <m/>
    <x v="1"/>
  </r>
  <r>
    <s v="Incentive spaarprogramma touch"/>
    <x v="1"/>
    <m/>
    <m/>
    <m/>
    <m/>
    <m/>
    <m/>
    <m/>
    <m/>
    <m/>
    <m/>
    <m/>
    <m/>
    <s v="YES"/>
    <s v="NO"/>
    <x v="17"/>
    <x v="0"/>
    <m/>
    <m/>
    <s v="Incentive spaarprogramma touch"/>
    <m/>
    <m/>
    <m/>
    <m/>
    <m/>
    <m/>
    <m/>
    <m/>
    <m/>
    <m/>
    <m/>
    <m/>
    <m/>
    <x v="17"/>
    <s v="YES"/>
    <s v="NO"/>
    <m/>
    <m/>
    <m/>
    <s v="Yes"/>
    <s v="No"/>
    <s v="Yes"/>
    <s v="Yes"/>
    <s v="Yes"/>
    <s v="NA"/>
    <s v="NA"/>
    <s v="NA"/>
    <s v="External"/>
    <s v="Yes"/>
    <m/>
    <m/>
    <s v="TBC"/>
    <m/>
    <s v="NA"/>
    <m/>
    <m/>
    <x v="1"/>
  </r>
  <r>
    <s v="IndividualNameManagementAPI"/>
    <x v="0"/>
    <s v="No"/>
    <s v="Jan Reuterink"/>
    <s v="Sven Schenkel"/>
    <m/>
    <m/>
    <m/>
    <m/>
    <m/>
    <s v="Installed"/>
    <s v="Operational"/>
    <s v="Production"/>
    <s v="be+nl/Digital Business Banking/CD-NL/Cake"/>
    <s v="NO"/>
    <s v="YES"/>
    <x v="7"/>
    <x v="0"/>
    <m/>
    <m/>
    <s v="IndividualNameManagementAPI"/>
    <s v="No"/>
    <s v="No"/>
    <s v="Jan Reuterink"/>
    <s v="Sven Schenkel"/>
    <n v="0"/>
    <d v="1899-12-30T00:00:00"/>
    <d v="1899-12-30T00:00:00"/>
    <n v="0"/>
    <n v="0"/>
    <s v="Installed"/>
    <s v="Operational"/>
    <s v="Production"/>
    <s v="be+nl/Digital Business Banking/CD-NL/Cake"/>
    <x v="7"/>
    <s v="NO"/>
    <s v="YES"/>
    <m/>
    <m/>
    <m/>
    <m/>
    <m/>
    <m/>
    <m/>
    <m/>
    <m/>
    <m/>
    <m/>
    <m/>
    <m/>
    <m/>
    <m/>
    <m/>
    <m/>
    <m/>
    <m/>
    <m/>
    <x v="0"/>
  </r>
  <r>
    <s v="InfoArchive"/>
    <x v="1"/>
    <m/>
    <m/>
    <m/>
    <m/>
    <m/>
    <m/>
    <m/>
    <m/>
    <m/>
    <m/>
    <m/>
    <m/>
    <s v="YES"/>
    <s v="NO"/>
    <x v="25"/>
    <x v="0"/>
    <m/>
    <m/>
    <s v="InfoArchive"/>
    <m/>
    <m/>
    <m/>
    <m/>
    <m/>
    <m/>
    <m/>
    <m/>
    <m/>
    <m/>
    <m/>
    <m/>
    <m/>
    <x v="25"/>
    <s v="YES"/>
    <s v="NO"/>
    <m/>
    <m/>
    <m/>
    <s v="Yes"/>
    <s v="No"/>
    <s v="Yes"/>
    <s v="Yes"/>
    <s v="Yes"/>
    <s v="Tranche 3"/>
    <d v="2023-01-01T00:00:00"/>
    <d v="2023-05-31T00:00:00"/>
    <s v="Local"/>
    <s v="Yes"/>
    <m/>
    <m/>
    <s v="TBC"/>
    <m/>
    <n v="2023"/>
    <s v="Q2"/>
    <s v="Y"/>
    <x v="1"/>
  </r>
  <r>
    <s v="InfoArchive_[P]"/>
    <x v="0"/>
    <s v="No"/>
    <s v="Rein Heddema"/>
    <s v="Ed Spitteler"/>
    <s v="Ed Spitteler"/>
    <s v="Sebastian Tiemersma"/>
    <s v="Operational System Process Organisational data"/>
    <s v="Exchanged across domains"/>
    <s v="This is a system of copy for the party, agreement and transactional data as the lifecycle is managed in the productsytems e.g. mortgages. We don't know if it is also a system of record. We add data e.g. documentnumber and timestamp of insertion in the archive."/>
    <s v="Installed"/>
    <s v="Operational"/>
    <s v="Production"/>
    <s v="be+nl/Document &amp; Content Services/Dossier Management/Custodian"/>
    <s v="NO"/>
    <s v="YES"/>
    <x v="25"/>
    <x v="0"/>
    <m/>
    <m/>
    <s v="InfoArchive_[P]"/>
    <s v="No"/>
    <s v="No"/>
    <s v="Rein Heddema"/>
    <s v="Ed Spitteler"/>
    <s v="Ed Spitteler"/>
    <s v="Sebastian Tiemersma"/>
    <s v="Operational System Process Organisational data"/>
    <s v="Exchanged across domains"/>
    <s v="This is a system of copy for the party, agreement and transactional data as the lifecycle is managed in the productsytems e.g. mortgages. We don't know if it is also a system of record. We add data e.g. documentnumber and timestamp of insertion in the archive."/>
    <s v="Installed"/>
    <s v="Operational"/>
    <s v="Production"/>
    <s v="be+nl/Document &amp; Content Services/Dossier Management/Custodian"/>
    <x v="25"/>
    <s v="NO"/>
    <s v="YES"/>
    <m/>
    <m/>
    <m/>
    <m/>
    <m/>
    <m/>
    <m/>
    <m/>
    <m/>
    <m/>
    <m/>
    <m/>
    <m/>
    <m/>
    <m/>
    <m/>
    <m/>
    <m/>
    <m/>
    <m/>
    <x v="0"/>
  </r>
  <r>
    <s v="ING Merkwereld"/>
    <x v="1"/>
    <m/>
    <m/>
    <m/>
    <m/>
    <m/>
    <m/>
    <m/>
    <m/>
    <m/>
    <m/>
    <m/>
    <m/>
    <s v="YES"/>
    <s v="NO"/>
    <x v="27"/>
    <x v="0"/>
    <m/>
    <m/>
    <s v="ING Merkwereld"/>
    <m/>
    <m/>
    <m/>
    <m/>
    <m/>
    <m/>
    <m/>
    <m/>
    <m/>
    <m/>
    <m/>
    <m/>
    <m/>
    <x v="27"/>
    <s v="YES"/>
    <s v="NO"/>
    <m/>
    <m/>
    <m/>
    <s v="Yes"/>
    <s v="No"/>
    <s v="Yes "/>
    <s v="Yes"/>
    <s v="No"/>
    <s v="NA"/>
    <s v="NA"/>
    <s v="NA"/>
    <s v="TBC"/>
    <s v="No"/>
    <m/>
    <s v="manual record retention"/>
    <s v="TBC"/>
    <m/>
    <s v="NA"/>
    <m/>
    <m/>
    <x v="1"/>
  </r>
  <r>
    <s v="ING Mortgages Mutation"/>
    <x v="2"/>
    <s v="Yes"/>
    <s v="Khadija Khottoul"/>
    <s v="Marijn Janssen"/>
    <s v="Folkert van der Ploeg"/>
    <s v="Michiel Quee"/>
    <s v="Operational System Process Organisational data"/>
    <s v="Kept in own tribe"/>
    <m/>
    <s v="Installed"/>
    <s v="Operational"/>
    <s v="Production"/>
    <s v="be+nl/Mortgages NL/ILM/Pega/ Unicorn"/>
    <s v="NO"/>
    <s v="YES"/>
    <x v="23"/>
    <x v="0"/>
    <m/>
    <m/>
    <s v="ING Mortgages Mutation"/>
    <s v="Yes"/>
    <s v="Yes"/>
    <s v="Khadija Khottoul"/>
    <s v="Marijn Janssen"/>
    <s v="Folkert van der Ploeg"/>
    <s v="Michiel Quee"/>
    <s v="Operational System Process Organisational data"/>
    <s v="Kept in own tribe"/>
    <n v="0"/>
    <s v="Installed"/>
    <s v="Operational"/>
    <s v="Production"/>
    <s v="be+nl/Mortgages NL/ILM/Pega/ Unicorn"/>
    <x v="23"/>
    <s v="NO"/>
    <s v="YES"/>
    <m/>
    <m/>
    <m/>
    <m/>
    <m/>
    <m/>
    <m/>
    <m/>
    <m/>
    <m/>
    <m/>
    <m/>
    <m/>
    <m/>
    <m/>
    <m/>
    <m/>
    <m/>
    <m/>
    <m/>
    <x v="0"/>
  </r>
  <r>
    <s v="ING Mortgages Mutation (PEGA)"/>
    <x v="1"/>
    <m/>
    <m/>
    <m/>
    <m/>
    <m/>
    <m/>
    <m/>
    <m/>
    <m/>
    <m/>
    <m/>
    <m/>
    <s v="YES"/>
    <s v="NO"/>
    <x v="38"/>
    <x v="0"/>
    <m/>
    <m/>
    <s v="ING Mortgages Mutation (PEGA)"/>
    <m/>
    <m/>
    <m/>
    <m/>
    <m/>
    <m/>
    <m/>
    <m/>
    <m/>
    <m/>
    <m/>
    <m/>
    <m/>
    <x v="38"/>
    <s v="YES"/>
    <s v="NO"/>
    <m/>
    <m/>
    <m/>
    <s v="TBC"/>
    <s v="No"/>
    <s v="Yes"/>
    <s v="TBC"/>
    <s v="Yes"/>
    <s v="TBC"/>
    <s v="NA"/>
    <s v="NA"/>
    <s v="TBC"/>
    <s v="Yes"/>
    <m/>
    <m/>
    <s v="TBC"/>
    <m/>
    <s v="NA"/>
    <m/>
    <m/>
    <x v="1"/>
  </r>
  <r>
    <s v="ING_Groenbank_Pres"/>
    <x v="0"/>
    <m/>
    <s v="Georgian Bacain"/>
    <s v="Stefan Schoemaker"/>
    <m/>
    <m/>
    <m/>
    <m/>
    <m/>
    <s v="Installed"/>
    <s v="Operational"/>
    <s v="Production"/>
    <s v="be+nl/Finance NL/Office Tooling"/>
    <s v="NO"/>
    <s v="YES"/>
    <x v="12"/>
    <x v="0"/>
    <m/>
    <m/>
    <s v="ING_Groenbank_Pres"/>
    <s v="No"/>
    <n v="0"/>
    <s v="Georgian Bacain"/>
    <s v="Stefan Schoemaker"/>
    <n v="0"/>
    <d v="1899-12-30T00:00:00"/>
    <d v="1899-12-30T00:00:00"/>
    <n v="0"/>
    <n v="0"/>
    <s v="Installed"/>
    <s v="Operational"/>
    <s v="Production"/>
    <s v="be+nl/Finance NL/Office Tooling"/>
    <x v="12"/>
    <s v="NO"/>
    <s v="YES"/>
    <m/>
    <m/>
    <m/>
    <m/>
    <m/>
    <m/>
    <m/>
    <m/>
    <m/>
    <m/>
    <m/>
    <m/>
    <m/>
    <m/>
    <m/>
    <m/>
    <m/>
    <m/>
    <m/>
    <m/>
    <x v="0"/>
  </r>
  <r>
    <s v="ING_IM_Portal_Hypotheken"/>
    <x v="1"/>
    <m/>
    <m/>
    <m/>
    <m/>
    <m/>
    <m/>
    <m/>
    <m/>
    <m/>
    <m/>
    <m/>
    <m/>
    <s v="YES"/>
    <s v="NO"/>
    <x v="38"/>
    <x v="0"/>
    <m/>
    <m/>
    <s v="ING_IM_Portal_Hypotheken"/>
    <m/>
    <m/>
    <m/>
    <m/>
    <m/>
    <m/>
    <m/>
    <m/>
    <m/>
    <m/>
    <m/>
    <m/>
    <m/>
    <x v="38"/>
    <s v="YES"/>
    <s v="NO"/>
    <m/>
    <m/>
    <m/>
    <s v="TBC"/>
    <s v="No"/>
    <s v="No"/>
    <s v="TBC"/>
    <s v="No"/>
    <s v="TBC"/>
    <s v="NA"/>
    <s v="NA"/>
    <s v="TBC"/>
    <s v="No"/>
    <m/>
    <m/>
    <s v="TBC"/>
    <m/>
    <s v="NA"/>
    <m/>
    <m/>
    <x v="1"/>
  </r>
  <r>
    <s v="ING_IMPortal_Hypotheken"/>
    <x v="2"/>
    <s v="No"/>
    <s v="Khadija Khottoul"/>
    <s v="Jacques Schram"/>
    <s v="Folkert van der Ploeg"/>
    <s v="Matthieu Luijpen"/>
    <s v="Product data"/>
    <s v="Exchanged across domains"/>
    <m/>
    <s v="Installed"/>
    <s v="Operational"/>
    <s v="Production"/>
    <s v="be+nl/Mortgages NL/Origination/Portal"/>
    <s v="NO"/>
    <s v="YES"/>
    <x v="23"/>
    <x v="0"/>
    <m/>
    <m/>
    <s v="ING_IMPortal_Hypotheken"/>
    <s v="Yes"/>
    <s v="No"/>
    <s v="Khadija Khottoul"/>
    <s v="Jacques Schram"/>
    <s v="Folkert van der Ploeg"/>
    <s v="Matthieu Luijpen"/>
    <s v="Product data"/>
    <s v="Exchanged across domains"/>
    <n v="0"/>
    <s v="Installed"/>
    <s v="Operational"/>
    <s v="Production"/>
    <s v="be+nl/Mortgages NL/Origination/Portal"/>
    <x v="23"/>
    <s v="NO"/>
    <s v="YES"/>
    <m/>
    <m/>
    <m/>
    <m/>
    <m/>
    <m/>
    <m/>
    <m/>
    <m/>
    <m/>
    <m/>
    <m/>
    <m/>
    <m/>
    <m/>
    <m/>
    <m/>
    <m/>
    <m/>
    <m/>
    <x v="0"/>
  </r>
  <r>
    <s v="ING_Punten"/>
    <x v="0"/>
    <m/>
    <s v="Sander Quik"/>
    <s v="Jeroen Losekoot"/>
    <s v="Jeroen Losekoot"/>
    <s v="GJ Reinders"/>
    <m/>
    <m/>
    <m/>
    <s v="Installed"/>
    <s v="Operational"/>
    <s v="Production"/>
    <s v="be+nl/Daily Banking Digital First NL/IL/Loyalty/Loyalty IT"/>
    <s v="NO"/>
    <s v="YES"/>
    <x v="4"/>
    <x v="0"/>
    <m/>
    <m/>
    <s v="ING_Punten"/>
    <s v="No"/>
    <n v="0"/>
    <s v="Sander Quik"/>
    <s v="Jeroen Losekoot"/>
    <s v="Jeroen Losekoot"/>
    <s v="GJ Reinders"/>
    <d v="1899-12-30T00:00:00"/>
    <n v="0"/>
    <n v="0"/>
    <s v="Installed"/>
    <s v="Operational"/>
    <s v="Production"/>
    <s v="be+nl/Daily Banking Digital First NL/IL/Loyalty/Loyalty IT"/>
    <x v="4"/>
    <s v="NO"/>
    <s v="YES"/>
    <m/>
    <m/>
    <m/>
    <m/>
    <m/>
    <m/>
    <m/>
    <m/>
    <m/>
    <m/>
    <m/>
    <m/>
    <m/>
    <m/>
    <m/>
    <m/>
    <m/>
    <m/>
    <m/>
    <m/>
    <x v="0"/>
  </r>
  <r>
    <s v="ingAppOcAssisted"/>
    <x v="0"/>
    <s v="No"/>
    <s v="Theo Frieswijk"/>
    <s v="Elles Ogink"/>
    <s v="DO per country -&gt; Local Ass. Channel TL or CC Head"/>
    <s v="Jan van Hoek"/>
    <m/>
    <m/>
    <m/>
    <s v="Installed"/>
    <s v="Operational"/>
    <s v="Production"/>
    <s v="be+nl/Assisted channels/PA1_IRIS Platform/One4All"/>
    <s v="YES"/>
    <s v="YES"/>
    <x v="2"/>
    <x v="0"/>
    <m/>
    <m/>
    <s v="ingAppOcAssisted"/>
    <s v="No"/>
    <s v="No"/>
    <s v="Theo Frieswijk"/>
    <s v="Elles Ogink"/>
    <s v="DO per country -&gt; Local Ass. Channel TL or CC Head"/>
    <s v="Jan van Hoek"/>
    <d v="1899-12-30T00:00:00"/>
    <n v="0"/>
    <n v="0"/>
    <s v="Installed"/>
    <s v="Operational"/>
    <s v="Production"/>
    <s v="be+nl/Assisted channels/PA1_IRIS Platform/One4All"/>
    <x v="2"/>
    <s v="YES"/>
    <s v="YES"/>
    <m/>
    <m/>
    <m/>
    <s v="TBC"/>
    <s v="TBC"/>
    <s v="No"/>
    <s v="TBC"/>
    <s v="NA"/>
    <s v="TBC"/>
    <s v="NA"/>
    <s v="NA"/>
    <s v="TBC"/>
    <s v="No"/>
    <m/>
    <s v="Doesnt use data other apis do"/>
    <s v="N"/>
    <m/>
    <s v="NA"/>
    <m/>
    <m/>
    <x v="2"/>
  </r>
  <r>
    <s v="ingAppTechradar"/>
    <x v="0"/>
    <s v="No"/>
    <s v="Sergiu Tudorache"/>
    <s v="Sergiu Tudorache"/>
    <m/>
    <m/>
    <m/>
    <m/>
    <s v="Developement guidance tool- static website with all content on azure repo and served by TouchPoint Frontend Server."/>
    <s v="Installed"/>
    <s v="Operational"/>
    <s v="Production"/>
    <s v="be+nl/CoE IT Architects/Technology Foundation"/>
    <s v="NO"/>
    <s v="YES"/>
    <x v="47"/>
    <x v="0"/>
    <m/>
    <m/>
    <s v="ingAppTechradar"/>
    <s v="No"/>
    <s v="No"/>
    <s v="Sergiu Tudorache"/>
    <s v="Sergiu Tudorache"/>
    <n v="0"/>
    <d v="1899-12-30T00:00:00"/>
    <d v="1899-12-30T00:00:00"/>
    <n v="0"/>
    <s v="Developement guidance tool- static website with all content on azure repo and served by TouchPoint Frontend Server."/>
    <s v="Installed"/>
    <s v="Operational"/>
    <s v="Production"/>
    <s v="be+nl/CoE IT Architects/Technology Foundation"/>
    <x v="47"/>
    <s v="NO"/>
    <s v="YES"/>
    <m/>
    <m/>
    <m/>
    <m/>
    <m/>
    <m/>
    <m/>
    <m/>
    <m/>
    <m/>
    <m/>
    <m/>
    <m/>
    <m/>
    <m/>
    <m/>
    <m/>
    <m/>
    <m/>
    <m/>
    <x v="0"/>
  </r>
  <r>
    <s v="InputLiqReport"/>
    <x v="1"/>
    <m/>
    <s v="Christophe Van Campfort"/>
    <s v="Christophe Van Campfort"/>
    <m/>
    <m/>
    <m/>
    <m/>
    <m/>
    <s v="Installed"/>
    <s v="Operational"/>
    <s v="Production"/>
    <s v="be+nl/Finance NL/Office Tooling"/>
    <s v="NO"/>
    <s v="YES"/>
    <x v="12"/>
    <x v="0"/>
    <m/>
    <m/>
    <s v="InputLiqReport"/>
    <n v="0"/>
    <n v="0"/>
    <s v="Christophe Van Campfort"/>
    <s v="Christophe Van Campfort"/>
    <n v="0"/>
    <d v="1899-12-30T00:00:00"/>
    <d v="1899-12-30T00:00:00"/>
    <n v="0"/>
    <n v="0"/>
    <s v="Installed"/>
    <s v="Operational"/>
    <s v="Production"/>
    <s v="be+nl/Finance NL/Office Tooling"/>
    <x v="12"/>
    <s v="NO"/>
    <s v="YES"/>
    <m/>
    <m/>
    <m/>
    <m/>
    <m/>
    <m/>
    <m/>
    <m/>
    <m/>
    <m/>
    <m/>
    <m/>
    <m/>
    <m/>
    <m/>
    <m/>
    <m/>
    <m/>
    <m/>
    <m/>
    <x v="0"/>
  </r>
  <r>
    <s v="InsurancePoliciesAPI"/>
    <x v="0"/>
    <m/>
    <s v="Sander Quik"/>
    <s v="Tim Lebbe"/>
    <m/>
    <m/>
    <m/>
    <m/>
    <m/>
    <s v="Installed"/>
    <s v="Operational"/>
    <s v="Production"/>
    <s v="be+nl/Insurance/NL/Converting"/>
    <s v="NO"/>
    <s v="YES"/>
    <x v="48"/>
    <x v="0"/>
    <m/>
    <m/>
    <s v="InsurancePoliciesAPI"/>
    <s v="No"/>
    <n v="0"/>
    <s v="Sander Quik"/>
    <s v="Tim Lebbe"/>
    <n v="0"/>
    <d v="1899-12-30T00:00:00"/>
    <d v="1899-12-30T00:00:00"/>
    <n v="0"/>
    <n v="0"/>
    <s v="Installed"/>
    <s v="Operational"/>
    <s v="Production"/>
    <s v="be+nl/Insurance/NL/Converting"/>
    <x v="48"/>
    <s v="NO"/>
    <s v="YES"/>
    <m/>
    <m/>
    <m/>
    <m/>
    <m/>
    <m/>
    <m/>
    <m/>
    <m/>
    <m/>
    <m/>
    <m/>
    <m/>
    <m/>
    <m/>
    <m/>
    <m/>
    <m/>
    <m/>
    <m/>
    <x v="0"/>
  </r>
  <r>
    <s v="InsuranceProducts"/>
    <x v="0"/>
    <m/>
    <s v="Sander Quik"/>
    <s v="Tim Lebbe"/>
    <m/>
    <m/>
    <m/>
    <m/>
    <m/>
    <s v="Installed"/>
    <s v="Operational"/>
    <s v="Production"/>
    <s v="be+nl/Insurance/NL/Converting"/>
    <s v="NO"/>
    <s v="YES"/>
    <x v="48"/>
    <x v="0"/>
    <m/>
    <m/>
    <s v="InsuranceProducts"/>
    <s v="No"/>
    <n v="0"/>
    <s v="Sander Quik"/>
    <s v="Tim Lebbe"/>
    <n v="0"/>
    <d v="1899-12-30T00:00:00"/>
    <d v="1899-12-30T00:00:00"/>
    <n v="0"/>
    <n v="0"/>
    <s v="Installed"/>
    <s v="Operational"/>
    <s v="Production"/>
    <s v="be+nl/Insurance/NL/Converting"/>
    <x v="48"/>
    <s v="NO"/>
    <s v="YES"/>
    <m/>
    <m/>
    <m/>
    <m/>
    <m/>
    <m/>
    <m/>
    <m/>
    <m/>
    <m/>
    <m/>
    <m/>
    <m/>
    <m/>
    <m/>
    <m/>
    <m/>
    <m/>
    <m/>
    <m/>
    <x v="0"/>
  </r>
  <r>
    <s v="InsuranceRequestsAPI"/>
    <x v="0"/>
    <m/>
    <s v="Sander Quik"/>
    <s v="Tim Lebbe"/>
    <m/>
    <m/>
    <m/>
    <m/>
    <m/>
    <s v="Installed"/>
    <s v="Operational"/>
    <s v="Production"/>
    <s v="be+nl/Insurance/NL/Converting"/>
    <s v="NO"/>
    <s v="YES"/>
    <x v="48"/>
    <x v="0"/>
    <m/>
    <m/>
    <s v="InsuranceRequestsAPI"/>
    <s v="No"/>
    <n v="0"/>
    <s v="Sander Quik"/>
    <s v="Tim Lebbe"/>
    <n v="0"/>
    <d v="1899-12-30T00:00:00"/>
    <d v="1899-12-30T00:00:00"/>
    <n v="0"/>
    <n v="0"/>
    <s v="Installed"/>
    <s v="Operational"/>
    <s v="Production"/>
    <s v="be+nl/Insurance/NL/Converting"/>
    <x v="48"/>
    <s v="NO"/>
    <s v="YES"/>
    <m/>
    <m/>
    <m/>
    <m/>
    <m/>
    <m/>
    <m/>
    <m/>
    <m/>
    <m/>
    <m/>
    <m/>
    <m/>
    <m/>
    <m/>
    <m/>
    <m/>
    <m/>
    <m/>
    <m/>
    <x v="0"/>
  </r>
  <r>
    <s v="IntelligentSearch"/>
    <x v="0"/>
    <m/>
    <s v="Steven Frieswijk"/>
    <s v="Liesbeth Berns"/>
    <m/>
    <m/>
    <m/>
    <m/>
    <m/>
    <s v="Installed"/>
    <s v="Operational"/>
    <s v="Production"/>
    <s v="be+nl/Digital &amp; Customer Interaction/DiPr SSE/Search &amp; Intelligent assistance"/>
    <s v="YES"/>
    <s v="YES"/>
    <x v="8"/>
    <x v="0"/>
    <m/>
    <m/>
    <s v="IntelligentSearch"/>
    <s v="No"/>
    <n v="0"/>
    <s v="Steven Frieswijk"/>
    <s v="Liesbeth Berns"/>
    <n v="0"/>
    <d v="1899-12-30T00:00:00"/>
    <d v="1899-12-30T00:00:00"/>
    <n v="0"/>
    <n v="0"/>
    <s v="Installed"/>
    <s v="Operational"/>
    <s v="Production"/>
    <s v="be+nl/Digital &amp; Customer Interaction/DiPr SSE/Search &amp; Intelligent assistance"/>
    <x v="8"/>
    <s v="YES"/>
    <s v="YES"/>
    <m/>
    <m/>
    <m/>
    <s v="Yes"/>
    <s v="No"/>
    <s v="Yes"/>
    <s v="Yes"/>
    <s v="Yes"/>
    <m/>
    <m/>
    <s v="NA"/>
    <m/>
    <s v="Yes"/>
    <m/>
    <m/>
    <s v="N"/>
    <m/>
    <s v="NA"/>
    <m/>
    <m/>
    <x v="2"/>
  </r>
  <r>
    <s v="InterbankingSFTPAPI"/>
    <x v="0"/>
    <s v="No"/>
    <s v="Rik-Jan van Bree"/>
    <s v="Hans Krak"/>
    <s v="Narjiss Aydoun"/>
    <s v="Hans Krak"/>
    <m/>
    <m/>
    <m/>
    <s v="Installed"/>
    <s v="Operational"/>
    <s v="Production"/>
    <s v="be+nl/Payments NL/Products/GeckoS"/>
    <s v="NO"/>
    <s v="YES"/>
    <x v="3"/>
    <x v="0"/>
    <m/>
    <m/>
    <s v="InterbankingSFTPAPI"/>
    <s v="No"/>
    <s v="No"/>
    <s v="Rik-Jan van Bree"/>
    <s v="Hans Krak"/>
    <s v="Narjiss Aydoun"/>
    <s v="Hans Krak"/>
    <d v="1899-12-30T00:00:00"/>
    <n v="0"/>
    <n v="0"/>
    <s v="Installed"/>
    <s v="Operational"/>
    <s v="Production"/>
    <s v="be+nl/Payments NL/Products/GeckoS"/>
    <x v="3"/>
    <s v="NO"/>
    <s v="YES"/>
    <m/>
    <m/>
    <m/>
    <m/>
    <m/>
    <m/>
    <m/>
    <m/>
    <m/>
    <m/>
    <m/>
    <m/>
    <m/>
    <m/>
    <m/>
    <m/>
    <m/>
    <m/>
    <m/>
    <m/>
    <x v="0"/>
  </r>
  <r>
    <s v="Interface_Xpression"/>
    <x v="0"/>
    <s v="No"/>
    <s v="Feitze Vogel"/>
    <s v="Ronald de Vries"/>
    <s v="Feitze Vogel"/>
    <s v="Feitze Vogel"/>
    <s v="Party data"/>
    <s v="Kept in own tribe"/>
    <s v="will be decommissioned end of 2023"/>
    <s v="Installed"/>
    <s v="Operational"/>
    <s v="Production"/>
    <s v="be+nl/Lease/The Order of the Holy Flow"/>
    <s v="NO"/>
    <s v="YES"/>
    <x v="36"/>
    <x v="0"/>
    <m/>
    <m/>
    <s v="Interface_Xpression"/>
    <s v="No"/>
    <s v="No"/>
    <s v="Feitze Vogel"/>
    <s v="Ronald de Vries"/>
    <s v="Feitze Vogel"/>
    <s v="Feitze Vogel"/>
    <s v="Party data"/>
    <s v="Kept in own tribe"/>
    <s v="will be decommissioned end of 2023"/>
    <s v="Installed"/>
    <s v="Operational"/>
    <s v="Production"/>
    <s v="be+nl/Lease/The Order of the Holy Flow"/>
    <x v="36"/>
    <s v="NO"/>
    <s v="YES"/>
    <m/>
    <m/>
    <m/>
    <m/>
    <m/>
    <m/>
    <m/>
    <m/>
    <m/>
    <m/>
    <m/>
    <m/>
    <m/>
    <m/>
    <m/>
    <m/>
    <m/>
    <m/>
    <m/>
    <m/>
    <x v="0"/>
  </r>
  <r>
    <s v="IntermediairZakelijk_FinancieringsCheck"/>
    <x v="0"/>
    <s v="No"/>
    <s v="Sandra Nieuwenhuis"/>
    <s v="Serkan Turhal"/>
    <m/>
    <m/>
    <m/>
    <m/>
    <m/>
    <s v="Installed"/>
    <s v="Operational"/>
    <s v="Production"/>
    <s v="be+nl/Business lending/Customer Value Proposition/EZ Jet"/>
    <s v="NO"/>
    <s v="YES"/>
    <x v="18"/>
    <x v="0"/>
    <m/>
    <m/>
    <s v="IntermediairZakelijk_FinancieringsCheck"/>
    <s v="No"/>
    <s v="No"/>
    <s v="Sandra Nieuwenhuis"/>
    <s v="Serkan Turhal"/>
    <n v="0"/>
    <d v="1899-12-30T00:00:00"/>
    <d v="1899-12-30T00:00:00"/>
    <n v="0"/>
    <n v="0"/>
    <s v="Installed"/>
    <s v="Operational"/>
    <s v="Production"/>
    <s v="be+nl/Business lending/Customer Value Proposition/EZ Jet"/>
    <x v="18"/>
    <s v="NO"/>
    <s v="YES"/>
    <m/>
    <m/>
    <m/>
    <m/>
    <m/>
    <m/>
    <m/>
    <m/>
    <m/>
    <m/>
    <m/>
    <m/>
    <m/>
    <m/>
    <m/>
    <m/>
    <m/>
    <m/>
    <m/>
    <m/>
    <x v="0"/>
  </r>
  <r>
    <s v="IntermediairZakelijk_portal"/>
    <x v="0"/>
    <s v="No"/>
    <s v="Sandra Nieuwenhuis"/>
    <s v="Serkan Turhal"/>
    <m/>
    <m/>
    <m/>
    <m/>
    <m/>
    <s v="Installed"/>
    <s v="Operational"/>
    <s v="Production"/>
    <s v="be+nl/Business lending/Customer Value Proposition/EZ Jet"/>
    <s v="NO"/>
    <s v="YES"/>
    <x v="18"/>
    <x v="0"/>
    <m/>
    <m/>
    <s v="IntermediairZakelijk_portal"/>
    <s v="No"/>
    <s v="No"/>
    <s v="Sandra Nieuwenhuis"/>
    <s v="Serkan Turhal"/>
    <n v="0"/>
    <d v="1899-12-30T00:00:00"/>
    <d v="1899-12-30T00:00:00"/>
    <n v="0"/>
    <n v="0"/>
    <s v="Installed"/>
    <s v="Operational"/>
    <s v="Production"/>
    <s v="be+nl/Business lending/Customer Value Proposition/EZ Jet"/>
    <x v="18"/>
    <s v="NO"/>
    <s v="YES"/>
    <m/>
    <m/>
    <m/>
    <m/>
    <m/>
    <m/>
    <m/>
    <m/>
    <m/>
    <m/>
    <m/>
    <m/>
    <m/>
    <m/>
    <m/>
    <m/>
    <m/>
    <m/>
    <m/>
    <m/>
    <x v="0"/>
  </r>
  <r>
    <s v="InternetAgreementsOrchestrationAPI"/>
    <x v="2"/>
    <s v="No"/>
    <s v="Emile Scheilen"/>
    <s v="Adine Wempe - Kalff"/>
    <s v="Adine Wempe - Kalff"/>
    <s v="Gertjan Kruijt"/>
    <s v="Party data"/>
    <s v="Kept in own tribe"/>
    <m/>
    <s v="Installed"/>
    <s v="Operational"/>
    <s v="Production"/>
    <s v="be+nl/Fraud &amp; Cyber Security NL/Prevention/JAWAS"/>
    <s v="YES"/>
    <s v="YES"/>
    <x v="11"/>
    <x v="0"/>
    <m/>
    <m/>
    <s v="InternetAgreementsOrchestrationAPI"/>
    <s v="Yes"/>
    <s v="No"/>
    <s v="Emile Scheilen"/>
    <s v="Adine Wempe - Kalff"/>
    <s v="Adine Wempe - Kalff"/>
    <s v="Gertjan Kruijt"/>
    <s v="Party data"/>
    <s v="Kept in own tribe"/>
    <n v="0"/>
    <s v="Installed"/>
    <s v="Operational"/>
    <s v="Production"/>
    <s v="be+nl/Fraud &amp; Cyber Security NL/Prevention/JAWAS"/>
    <x v="11"/>
    <s v="YES"/>
    <s v="YES"/>
    <m/>
    <m/>
    <m/>
    <s v="TBC"/>
    <s v="TBC"/>
    <s v="No"/>
    <s v="No"/>
    <s v="NA"/>
    <m/>
    <m/>
    <s v="TBC"/>
    <m/>
    <s v="No"/>
    <m/>
    <m/>
    <s v="Y"/>
    <m/>
    <s v="TBC"/>
    <m/>
    <m/>
    <x v="2"/>
  </r>
  <r>
    <s v="InvolvedPartyIdentificationOrchestratorAPI"/>
    <x v="0"/>
    <m/>
    <s v="Jos Klompe"/>
    <s v="Hans Overeem"/>
    <s v="Hans Overeem"/>
    <s v="GJ Reinders"/>
    <m/>
    <m/>
    <m/>
    <s v="Installed"/>
    <s v="Operational"/>
    <s v="Production"/>
    <s v="be+nl/Daily Banking Digital First NL/O&amp;A/Mobile Onboarding/Idefix"/>
    <s v="NO"/>
    <s v="YES"/>
    <x v="4"/>
    <x v="0"/>
    <m/>
    <m/>
    <s v="InvolvedPartyIdentificationOrchestratorAPI"/>
    <s v="No"/>
    <n v="0"/>
    <s v="Jos Klompe"/>
    <s v="Hans Overeem"/>
    <s v="Hans Overeem"/>
    <s v="GJ Reinders"/>
    <d v="1899-12-30T00:00:00"/>
    <n v="0"/>
    <n v="0"/>
    <s v="Installed"/>
    <s v="Operational"/>
    <s v="Production"/>
    <s v="be+nl/Daily Banking Digital First NL/O&amp;A/Mobile Onboarding/Idefix"/>
    <x v="4"/>
    <s v="NO"/>
    <s v="YES"/>
    <m/>
    <m/>
    <m/>
    <m/>
    <m/>
    <m/>
    <m/>
    <m/>
    <m/>
    <m/>
    <m/>
    <m/>
    <m/>
    <m/>
    <m/>
    <m/>
    <m/>
    <m/>
    <m/>
    <m/>
    <x v="0"/>
  </r>
  <r>
    <s v="IQ Navigator_APP  IQN"/>
    <x v="1"/>
    <m/>
    <m/>
    <m/>
    <m/>
    <m/>
    <m/>
    <m/>
    <m/>
    <m/>
    <m/>
    <m/>
    <m/>
    <s v="YES"/>
    <s v="NO"/>
    <x v="28"/>
    <x v="0"/>
    <m/>
    <m/>
    <s v="IQ Navigator_APP  IQN"/>
    <m/>
    <m/>
    <m/>
    <m/>
    <m/>
    <m/>
    <m/>
    <m/>
    <m/>
    <m/>
    <m/>
    <m/>
    <m/>
    <x v="28"/>
    <s v="YES"/>
    <s v="NO"/>
    <m/>
    <m/>
    <m/>
    <s v="TBC"/>
    <s v="TBC"/>
    <s v="Yes"/>
    <s v="TBC"/>
    <s v="No"/>
    <s v="TBC"/>
    <d v="2023-01-01T00:00:00"/>
    <d v="2023-12-31T00:00:00"/>
    <s v="TBC"/>
    <s v="Yes"/>
    <m/>
    <m/>
    <s v="TBC"/>
    <m/>
    <n v="2023"/>
    <s v="Q4"/>
    <m/>
    <x v="1"/>
  </r>
  <r>
    <s v="IRIS"/>
    <x v="1"/>
    <m/>
    <m/>
    <m/>
    <m/>
    <m/>
    <m/>
    <m/>
    <m/>
    <m/>
    <m/>
    <m/>
    <m/>
    <s v="YES"/>
    <s v="NO"/>
    <x v="6"/>
    <x v="0"/>
    <m/>
    <m/>
    <s v="IRIS"/>
    <m/>
    <m/>
    <m/>
    <m/>
    <m/>
    <m/>
    <m/>
    <m/>
    <m/>
    <m/>
    <m/>
    <m/>
    <m/>
    <x v="6"/>
    <s v="YES"/>
    <s v="NO"/>
    <m/>
    <m/>
    <m/>
    <s v="TBC"/>
    <s v="TBC"/>
    <s v="No"/>
    <m/>
    <m/>
    <s v="TBC"/>
    <s v="TBC"/>
    <s v="TBC"/>
    <s v="TBC"/>
    <s v="No"/>
    <m/>
    <m/>
    <s v="TBC"/>
    <m/>
    <s v="TBC"/>
    <m/>
    <m/>
    <x v="1"/>
  </r>
  <r>
    <s v="IRRBB_Python"/>
    <x v="0"/>
    <s v="No"/>
    <s v="Ameet Singh"/>
    <s v="Annemieke Tromp"/>
    <s v="Annemieke Tromp"/>
    <s v="No formal Data Steward appointed yet after Mo Abarkan left the Tribe"/>
    <s v="Data derived by Risk"/>
    <s v="Kept in own tribe"/>
    <m/>
    <s v="Installed"/>
    <s v="Operational"/>
    <s v="Production"/>
    <s v="be+nl/CRO NL/MRM/Office Tooling"/>
    <s v="NO"/>
    <s v="YES"/>
    <x v="19"/>
    <x v="0"/>
    <m/>
    <m/>
    <s v="IRRBB_Python"/>
    <s v="No"/>
    <s v="No"/>
    <s v="Ameet Singh"/>
    <s v="Annemieke Tromp"/>
    <s v="Annemieke Tromp"/>
    <s v="No formal Data Steward appointed yet after Mo Abarkan left the Tribe"/>
    <s v="Data derived by Risk"/>
    <s v="Kept in own tribe"/>
    <n v="0"/>
    <s v="Installed"/>
    <s v="Operational"/>
    <s v="Production"/>
    <s v="be+nl/CRO NL/MRM/Office Tooling"/>
    <x v="19"/>
    <s v="NO"/>
    <s v="YES"/>
    <m/>
    <m/>
    <m/>
    <m/>
    <m/>
    <m/>
    <m/>
    <m/>
    <m/>
    <m/>
    <m/>
    <m/>
    <m/>
    <m/>
    <m/>
    <m/>
    <m/>
    <m/>
    <m/>
    <m/>
    <x v="0"/>
  </r>
  <r>
    <s v="IRS Contractafhandeling"/>
    <x v="2"/>
    <s v="No"/>
    <s v="Rik-Jan van Bree"/>
    <s v="Milan Staalenhoef"/>
    <s v="Narjiss Aydoun"/>
    <s v="Maaike Teeuwen"/>
    <s v="Agreement data"/>
    <s v="Kept in own tribe"/>
    <s v="Milan Staalenhoef is the new Asset Owner (for the mean time) replacing Tom Bettelheim"/>
    <s v="Installed"/>
    <s v="Operational"/>
    <s v="Production"/>
    <s v="be+nl/Payments NL/Products/MIP"/>
    <s v="YES"/>
    <s v="YES"/>
    <x v="9"/>
    <x v="0"/>
    <m/>
    <m/>
    <s v="IRS Contractafhandeling"/>
    <s v="Yes"/>
    <s v="No"/>
    <s v="Rik-Jan van Bree"/>
    <s v="Milan Staalenhoef"/>
    <s v="Narjiss Aydoun"/>
    <s v="Maaike Teeuwen"/>
    <s v="Agreement data"/>
    <s v="Kept in own tribe"/>
    <s v="Milan Staalenhoef is the new Asset Owner (for the mean time) replacing Tom Bettelheim"/>
    <s v="Installed"/>
    <s v="Operational"/>
    <s v="Production"/>
    <s v="be+nl/Payments NL/Products/MIP"/>
    <x v="9"/>
    <s v="YES"/>
    <s v="YES"/>
    <m/>
    <m/>
    <m/>
    <s v="TBC"/>
    <s v="TBC"/>
    <s v="Yes"/>
    <s v="Yes"/>
    <s v="Yes"/>
    <s v="TBC"/>
    <d v="2023-01-01T00:00:00"/>
    <d v="2023-12-31T00:00:00"/>
    <s v="TBC"/>
    <s v="Yes"/>
    <m/>
    <s v="Now Owned by payments. Assisted channels stopped using it on 12/31/2021"/>
    <s v="Y"/>
    <m/>
    <n v="2023"/>
    <s v="Q4"/>
    <s v="Y"/>
    <x v="2"/>
  </r>
  <r>
    <s v="ISI"/>
    <x v="1"/>
    <m/>
    <m/>
    <m/>
    <m/>
    <m/>
    <m/>
    <m/>
    <m/>
    <m/>
    <m/>
    <m/>
    <m/>
    <s v="YES"/>
    <s v="NO"/>
    <x v="44"/>
    <x v="0"/>
    <m/>
    <m/>
    <s v="ISI"/>
    <m/>
    <m/>
    <m/>
    <m/>
    <m/>
    <m/>
    <m/>
    <m/>
    <m/>
    <m/>
    <m/>
    <m/>
    <m/>
    <x v="44"/>
    <s v="YES"/>
    <s v="NO"/>
    <m/>
    <m/>
    <m/>
    <s v="TBC"/>
    <s v="TBC"/>
    <s v="Yes"/>
    <s v="Yes"/>
    <s v="Yes"/>
    <s v="TBC"/>
    <d v="2023-01-01T00:00:00"/>
    <d v="2023-12-15T00:00:00"/>
    <s v="TBC"/>
    <s v="Yes"/>
    <m/>
    <m/>
    <s v="TBC"/>
    <m/>
    <n v="2023"/>
    <s v="Q4"/>
    <m/>
    <x v="1"/>
  </r>
  <r>
    <s v="ISP 001"/>
    <x v="1"/>
    <m/>
    <m/>
    <m/>
    <m/>
    <m/>
    <m/>
    <m/>
    <m/>
    <m/>
    <m/>
    <m/>
    <m/>
    <s v="YES"/>
    <s v="NO"/>
    <x v="9"/>
    <x v="0"/>
    <m/>
    <m/>
    <s v="ISP 001"/>
    <m/>
    <m/>
    <m/>
    <m/>
    <m/>
    <m/>
    <m/>
    <m/>
    <m/>
    <m/>
    <m/>
    <m/>
    <m/>
    <x v="9"/>
    <s v="YES"/>
    <s v="NO"/>
    <m/>
    <m/>
    <m/>
    <s v="TBC"/>
    <s v="TBC"/>
    <s v="No"/>
    <s v="No"/>
    <s v="No"/>
    <s v="TBC"/>
    <s v="TBC"/>
    <s v="TBC"/>
    <s v="TBC"/>
    <s v="No"/>
    <m/>
    <m/>
    <s v="TBC"/>
    <m/>
    <s v="TBC"/>
    <m/>
    <m/>
    <x v="1"/>
  </r>
  <r>
    <s v="ISP SP2013_P"/>
    <x v="1"/>
    <m/>
    <m/>
    <m/>
    <m/>
    <m/>
    <m/>
    <m/>
    <m/>
    <m/>
    <m/>
    <m/>
    <m/>
    <s v="YES"/>
    <s v="NO"/>
    <x v="2"/>
    <x v="0"/>
    <m/>
    <m/>
    <s v="ISP SP2013_P"/>
    <m/>
    <m/>
    <m/>
    <m/>
    <m/>
    <m/>
    <m/>
    <m/>
    <m/>
    <m/>
    <m/>
    <m/>
    <m/>
    <x v="2"/>
    <s v="YES"/>
    <s v="NO"/>
    <m/>
    <m/>
    <m/>
    <s v="TBC"/>
    <s v="TBC"/>
    <s v="No"/>
    <s v="TBC"/>
    <s v="No"/>
    <s v="TBC"/>
    <d v="2023-01-01T00:00:00"/>
    <d v="2023-12-31T00:00:00"/>
    <s v="TBC"/>
    <s v="No"/>
    <m/>
    <s v="iRisk local - applications which are between IRIS and a product tribe. These APIs do handle data but do not store any data. "/>
    <s v="TBC"/>
    <m/>
    <n v="2023"/>
    <s v="Q4"/>
    <m/>
    <x v="1"/>
  </r>
  <r>
    <s v="ISS-"/>
    <x v="1"/>
    <m/>
    <m/>
    <m/>
    <m/>
    <m/>
    <m/>
    <m/>
    <m/>
    <m/>
    <m/>
    <m/>
    <m/>
    <s v="YES"/>
    <s v="NO"/>
    <x v="2"/>
    <x v="0"/>
    <m/>
    <m/>
    <s v="ISS-"/>
    <m/>
    <m/>
    <m/>
    <m/>
    <m/>
    <m/>
    <m/>
    <m/>
    <m/>
    <m/>
    <m/>
    <m/>
    <m/>
    <x v="2"/>
    <s v="YES"/>
    <s v="NO"/>
    <m/>
    <m/>
    <m/>
    <s v="TBC"/>
    <s v="TBC"/>
    <s v="Yes"/>
    <s v="TBC"/>
    <s v="Yes"/>
    <s v="TBC"/>
    <s v="NA"/>
    <s v="NA"/>
    <s v="TBC"/>
    <s v="Yes"/>
    <s v="Yes, 01/06/2022"/>
    <s v="Not operational - To evaluate with Koos or Theo to if the data is still present or already moved to GRP"/>
    <s v="TBC"/>
    <m/>
    <s v="NA"/>
    <m/>
    <m/>
    <x v="1"/>
  </r>
  <r>
    <s v="IZP2014"/>
    <x v="2"/>
    <s v="No"/>
    <s v="Manish Vashishtha"/>
    <s v="Miente Bakker"/>
    <m/>
    <m/>
    <s v="Product data"/>
    <s v="Kept in own tribe"/>
    <s v="Task assignments of Advisors (similar to a task calendar) - has connections "/>
    <s v="Installed"/>
    <s v="Operational"/>
    <s v="Production"/>
    <s v="be+nl/Assisted channels/PA3_PhCh NL/Business Support Applications 2"/>
    <s v="YES"/>
    <s v="YES"/>
    <x v="2"/>
    <x v="0"/>
    <m/>
    <m/>
    <s v="IZP2014"/>
    <s v="Yes"/>
    <s v="No"/>
    <s v="Manish Vashishtha"/>
    <s v="Miente Bakker"/>
    <n v="0"/>
    <d v="1899-12-30T00:00:00"/>
    <s v="Product data"/>
    <s v="Kept in own tribe"/>
    <s v="Task assignments of Advisors (similar to a task calendar) - has connections "/>
    <s v="Installed"/>
    <s v="Operational"/>
    <s v="Production"/>
    <s v="be+nl/Assisted channels/PA3_PhCh NL/Business Support Applications 2"/>
    <x v="2"/>
    <s v="YES"/>
    <s v="YES"/>
    <m/>
    <m/>
    <m/>
    <s v="TBC"/>
    <s v="TBC"/>
    <s v="Yes"/>
    <s v="TBC"/>
    <s v="NA"/>
    <s v="TBC"/>
    <d v="2023-01-01T00:00:00"/>
    <d v="2023-12-31T00:00:00"/>
    <s v="TBC"/>
    <s v="No"/>
    <m/>
    <s v="iRisk local - applications which are between IRIS and a product tribe. These APIs do handle data but do not store any data. "/>
    <s v="Y"/>
    <m/>
    <n v="2023"/>
    <s v="Q4"/>
    <m/>
    <x v="2"/>
  </r>
  <r>
    <s v="KBM"/>
    <x v="1"/>
    <m/>
    <m/>
    <m/>
    <m/>
    <m/>
    <m/>
    <m/>
    <m/>
    <m/>
    <m/>
    <m/>
    <m/>
    <s v="YES"/>
    <s v="NO"/>
    <x v="18"/>
    <x v="0"/>
    <m/>
    <m/>
    <s v="KBM"/>
    <m/>
    <m/>
    <m/>
    <m/>
    <m/>
    <m/>
    <m/>
    <m/>
    <m/>
    <m/>
    <m/>
    <m/>
    <m/>
    <x v="18"/>
    <s v="YES"/>
    <s v="NO"/>
    <m/>
    <m/>
    <m/>
    <s v="TBC"/>
    <s v="TBC"/>
    <s v="Yes"/>
    <s v="TBC"/>
    <s v="No"/>
    <s v="TBC"/>
    <d v="2023-01-01T00:00:00"/>
    <d v="2023-12-31T00:00:00"/>
    <s v="TBC"/>
    <s v="Yes"/>
    <m/>
    <m/>
    <s v="TBC"/>
    <m/>
    <n v="2023"/>
    <s v="Q4"/>
    <s v="Y"/>
    <x v="1"/>
  </r>
  <r>
    <s v="Ketenproces"/>
    <x v="1"/>
    <m/>
    <s v="Christophe Van Campfort"/>
    <s v="Christophe Van Campfort"/>
    <m/>
    <m/>
    <m/>
    <m/>
    <m/>
    <s v="Installed"/>
    <s v="Operational"/>
    <s v="Production"/>
    <s v="be+nl/Finance NL/Office Tooling"/>
    <s v="NO"/>
    <s v="YES"/>
    <x v="12"/>
    <x v="0"/>
    <m/>
    <m/>
    <s v="Ketenproces"/>
    <n v="0"/>
    <n v="0"/>
    <s v="Christophe Van Campfort"/>
    <s v="Christophe Van Campfort"/>
    <n v="0"/>
    <d v="1899-12-30T00:00:00"/>
    <d v="1899-12-30T00:00:00"/>
    <n v="0"/>
    <n v="0"/>
    <s v="Installed"/>
    <s v="Operational"/>
    <s v="Production"/>
    <s v="be+nl/Finance NL/Office Tooling"/>
    <x v="12"/>
    <s v="NO"/>
    <s v="YES"/>
    <m/>
    <m/>
    <m/>
    <m/>
    <m/>
    <m/>
    <m/>
    <m/>
    <m/>
    <m/>
    <m/>
    <m/>
    <m/>
    <m/>
    <m/>
    <m/>
    <m/>
    <m/>
    <m/>
    <m/>
    <x v="0"/>
  </r>
  <r>
    <s v="KiApp_[P]"/>
    <x v="2"/>
    <s v="No"/>
    <s v="Klaas Jan Wieringa"/>
    <s v="Nick van Boven"/>
    <s v="Katja Kok"/>
    <s v="Martijn Zorn"/>
    <s v="Party data"/>
    <s v="Kept in own tribe"/>
    <s v="External application"/>
    <s v="Installed"/>
    <s v="Operational"/>
    <s v="Production"/>
    <s v="be+nl/Investments/Operational Journeys &amp; Ordering/DevOps_Cloud"/>
    <s v="YES"/>
    <s v="YES"/>
    <x v="15"/>
    <x v="0"/>
    <m/>
    <m/>
    <s v="KiApp_[P]"/>
    <s v="Yes"/>
    <s v="No"/>
    <s v="Klaas Jan Wieringa"/>
    <s v="Nick van Boven"/>
    <s v="Katja Kok"/>
    <s v="Martijn Zorn"/>
    <s v="Party data"/>
    <s v="Kept in own tribe"/>
    <s v="External application"/>
    <s v="Installed"/>
    <s v="Operational"/>
    <s v="Production"/>
    <s v="be+nl/Investments/Operational Journeys &amp; Ordering/DevOps_Cloud"/>
    <x v="15"/>
    <s v="YES"/>
    <s v="YES"/>
    <m/>
    <m/>
    <m/>
    <s v="Yes"/>
    <s v="No"/>
    <s v="Yes"/>
    <s v="Yes"/>
    <s v="Yes"/>
    <s v="TBC"/>
    <s v="NA"/>
    <s v="NA"/>
    <s v="Local  "/>
    <s v="Yes"/>
    <m/>
    <m/>
    <s v="Y"/>
    <m/>
    <s v="NA"/>
    <m/>
    <m/>
    <x v="2"/>
  </r>
  <r>
    <s v="Kidspod"/>
    <x v="0"/>
    <s v="No"/>
    <s v="Maarten Post"/>
    <s v="Wim Heinstra"/>
    <s v="Wim Heinstra"/>
    <s v="Maarten Post"/>
    <s v="Product data"/>
    <s v="Kept in own tribe"/>
    <m/>
    <s v="Installed"/>
    <s v="Operational"/>
    <s v="Production"/>
    <s v="be+nl/Branches NL/IT Boys"/>
    <s v="YES"/>
    <s v="YES"/>
    <x v="17"/>
    <x v="0"/>
    <m/>
    <m/>
    <s v="Kidspod"/>
    <s v="No"/>
    <s v="No"/>
    <s v="Maarten Post"/>
    <s v="Wim Heinstra"/>
    <s v="Wim Heinstra"/>
    <s v="Maarten Post"/>
    <s v="Product data"/>
    <s v="Kept in own tribe"/>
    <n v="0"/>
    <s v="Installed"/>
    <s v="Operational"/>
    <s v="Production"/>
    <s v="be+nl/Branches NL/IT Boys"/>
    <x v="17"/>
    <s v="YES"/>
    <s v="YES"/>
    <m/>
    <m/>
    <m/>
    <s v="No"/>
    <s v="No"/>
    <s v="No"/>
    <s v="NA"/>
    <s v="NA"/>
    <s v="NA"/>
    <s v="NA"/>
    <s v="NA"/>
    <s v="External"/>
    <s v="No"/>
    <m/>
    <m/>
    <s v="N"/>
    <m/>
    <s v="NA"/>
    <m/>
    <m/>
    <x v="2"/>
  </r>
  <r>
    <s v="KIK2014"/>
    <x v="1"/>
    <m/>
    <m/>
    <m/>
    <m/>
    <m/>
    <m/>
    <m/>
    <m/>
    <m/>
    <m/>
    <m/>
    <m/>
    <s v="YES"/>
    <s v="NO"/>
    <x v="2"/>
    <x v="0"/>
    <m/>
    <m/>
    <s v="KIK2014"/>
    <m/>
    <m/>
    <m/>
    <m/>
    <m/>
    <m/>
    <m/>
    <m/>
    <m/>
    <m/>
    <m/>
    <m/>
    <m/>
    <x v="2"/>
    <s v="YES"/>
    <s v="NO"/>
    <m/>
    <m/>
    <m/>
    <s v="TBC"/>
    <s v="TBC"/>
    <s v="Yes"/>
    <s v="TBC"/>
    <s v="NA"/>
    <s v="TBC"/>
    <d v="2023-01-01T00:00:00"/>
    <d v="2023-12-31T00:00:00"/>
    <s v="TBC"/>
    <s v="No"/>
    <s v="Yes, 01/06/2022"/>
    <s v="Not operational - To evaluate with Koos or Theo to if the data is still present or already moved to GRP"/>
    <s v="TBC"/>
    <s v="Y"/>
    <n v="2023"/>
    <s v="Q4"/>
    <m/>
    <x v="1"/>
  </r>
  <r>
    <s v="KIMMigration Case Management"/>
    <x v="1"/>
    <m/>
    <m/>
    <m/>
    <m/>
    <m/>
    <m/>
    <m/>
    <m/>
    <m/>
    <m/>
    <m/>
    <m/>
    <s v="YES"/>
    <s v="NO"/>
    <x v="7"/>
    <x v="0"/>
    <m/>
    <m/>
    <s v="KIMMigration Case Management"/>
    <m/>
    <m/>
    <m/>
    <m/>
    <m/>
    <m/>
    <m/>
    <m/>
    <m/>
    <m/>
    <m/>
    <m/>
    <m/>
    <x v="7"/>
    <s v="YES"/>
    <s v="NO"/>
    <m/>
    <m/>
    <m/>
    <s v="TBC"/>
    <s v="TBC"/>
    <s v="Yes"/>
    <s v="TBC"/>
    <s v="No"/>
    <s v="TBC"/>
    <d v="2023-01-01T00:00:00"/>
    <d v="2023-05-31T00:00:00"/>
    <s v="TBC"/>
    <s v="Yes"/>
    <m/>
    <s v="See PEGA KYC DBNL"/>
    <s v="TBC"/>
    <m/>
    <n v="2023"/>
    <s v="Q2"/>
    <s v="Y"/>
    <x v="1"/>
  </r>
  <r>
    <s v="KIMMigration-CaseManagement"/>
    <x v="2"/>
    <s v="No"/>
    <s v="Jos Klompe"/>
    <s v="Sven Schenkel"/>
    <s v="Sven Schenkel"/>
    <s v="Ariane Swets"/>
    <s v="Party data"/>
    <s v="Kept in own tribe"/>
    <m/>
    <s v="Installed"/>
    <s v="Operational"/>
    <s v="Production"/>
    <s v="be+nl/Digital Business Banking/CD-NL/klantoverzichten"/>
    <s v="NO"/>
    <s v="YES"/>
    <x v="7"/>
    <x v="0"/>
    <m/>
    <m/>
    <s v="KIMMigration-CaseManagement"/>
    <s v="Yes"/>
    <s v="No"/>
    <s v="Jos Klompe"/>
    <s v="Sven Schenkel"/>
    <s v="Sven Schenkel"/>
    <s v="Ariane Swets"/>
    <s v="Party data"/>
    <s v="Kept in own tribe"/>
    <n v="0"/>
    <s v="Installed"/>
    <s v="Operational"/>
    <s v="Production"/>
    <s v="be+nl/Digital Business Banking/CD-NL/klantoverzichten"/>
    <x v="7"/>
    <s v="NO"/>
    <s v="YES"/>
    <m/>
    <m/>
    <m/>
    <m/>
    <m/>
    <m/>
    <m/>
    <m/>
    <m/>
    <m/>
    <m/>
    <m/>
    <m/>
    <m/>
    <m/>
    <m/>
    <m/>
    <m/>
    <m/>
    <m/>
    <x v="0"/>
  </r>
  <r>
    <s v="KING"/>
    <x v="1"/>
    <m/>
    <m/>
    <m/>
    <m/>
    <m/>
    <m/>
    <m/>
    <m/>
    <m/>
    <m/>
    <m/>
    <m/>
    <s v="YES"/>
    <s v="NO"/>
    <x v="2"/>
    <x v="0"/>
    <m/>
    <m/>
    <s v="KING"/>
    <m/>
    <m/>
    <m/>
    <m/>
    <m/>
    <m/>
    <m/>
    <m/>
    <m/>
    <m/>
    <m/>
    <m/>
    <m/>
    <x v="2"/>
    <s v="YES"/>
    <s v="NO"/>
    <m/>
    <m/>
    <m/>
    <s v="TBC"/>
    <s v="TBC"/>
    <s v="Yes"/>
    <s v="TBC"/>
    <s v="Yes"/>
    <s v="TBC"/>
    <s v="NA"/>
    <s v="NA"/>
    <s v="TBC"/>
    <s v="Yes"/>
    <s v="Yes, 01/06/2022"/>
    <s v="Not operational - To evaluate with Koos or Theo to if the data is still present or already moved to GRP"/>
    <s v="TBC"/>
    <m/>
    <s v="NA"/>
    <m/>
    <m/>
    <x v="1"/>
  </r>
  <r>
    <s v="Klant communicatie openen 1e  zakelijke rekening/pakket"/>
    <x v="1"/>
    <m/>
    <m/>
    <m/>
    <m/>
    <m/>
    <m/>
    <m/>
    <m/>
    <m/>
    <m/>
    <m/>
    <m/>
    <s v="YES"/>
    <s v="NO"/>
    <x v="6"/>
    <x v="0"/>
    <m/>
    <m/>
    <s v="Klant communicatie openen 1e  zakelijke rekening/pakket"/>
    <m/>
    <m/>
    <m/>
    <m/>
    <m/>
    <m/>
    <m/>
    <m/>
    <m/>
    <m/>
    <m/>
    <m/>
    <m/>
    <x v="6"/>
    <s v="YES"/>
    <s v="NO"/>
    <m/>
    <m/>
    <m/>
    <s v="TBC"/>
    <s v="TBC"/>
    <s v="No"/>
    <s v="NA"/>
    <s v="NA"/>
    <s v="TBC"/>
    <s v="TBC"/>
    <s v="TBC"/>
    <s v="TBC"/>
    <s v="No"/>
    <m/>
    <m/>
    <s v="TBC"/>
    <m/>
    <s v="TBC"/>
    <m/>
    <m/>
    <x v="1"/>
  </r>
  <r>
    <s v="Klant communicatie openen derdengelden rekening"/>
    <x v="1"/>
    <m/>
    <m/>
    <m/>
    <m/>
    <m/>
    <m/>
    <m/>
    <m/>
    <m/>
    <m/>
    <m/>
    <m/>
    <s v="YES"/>
    <s v="NO"/>
    <x v="6"/>
    <x v="0"/>
    <m/>
    <m/>
    <s v="Klant communicatie openen derdengelden rekening"/>
    <m/>
    <m/>
    <m/>
    <m/>
    <m/>
    <m/>
    <m/>
    <m/>
    <m/>
    <m/>
    <m/>
    <m/>
    <m/>
    <x v="6"/>
    <s v="YES"/>
    <s v="NO"/>
    <m/>
    <m/>
    <m/>
    <s v="TBC"/>
    <s v="TBC"/>
    <s v="No"/>
    <s v="NA"/>
    <s v="NA"/>
    <s v="TBC"/>
    <s v="TBC"/>
    <s v="TBC"/>
    <s v="TBC"/>
    <s v="No"/>
    <m/>
    <m/>
    <s v="TBC"/>
    <m/>
    <s v="TBC"/>
    <m/>
    <m/>
    <x v="1"/>
  </r>
  <r>
    <s v="Klant communicatie openen extra zakelijke rekening"/>
    <x v="1"/>
    <m/>
    <m/>
    <m/>
    <m/>
    <m/>
    <m/>
    <m/>
    <m/>
    <m/>
    <m/>
    <m/>
    <m/>
    <s v="YES"/>
    <s v="NO"/>
    <x v="6"/>
    <x v="0"/>
    <m/>
    <m/>
    <s v="Klant communicatie openen extra zakelijke rekening"/>
    <m/>
    <m/>
    <m/>
    <m/>
    <m/>
    <m/>
    <m/>
    <m/>
    <m/>
    <m/>
    <m/>
    <m/>
    <m/>
    <x v="6"/>
    <s v="YES"/>
    <s v="NO"/>
    <m/>
    <m/>
    <m/>
    <s v="TBC"/>
    <s v="TBC"/>
    <s v="No"/>
    <s v="NA"/>
    <s v="NA"/>
    <s v="TBC"/>
    <s v="TBC"/>
    <s v="TBC"/>
    <s v="TBC"/>
    <s v="No"/>
    <m/>
    <m/>
    <s v="TBC"/>
    <m/>
    <s v="TBC"/>
    <m/>
    <m/>
    <x v="1"/>
  </r>
  <r>
    <s v="Klant communicatie openen G rek "/>
    <x v="1"/>
    <m/>
    <m/>
    <m/>
    <m/>
    <m/>
    <m/>
    <m/>
    <m/>
    <m/>
    <m/>
    <m/>
    <m/>
    <s v="YES"/>
    <s v="NO"/>
    <x v="6"/>
    <x v="0"/>
    <m/>
    <m/>
    <s v="Klant communicatie openen G rek "/>
    <m/>
    <m/>
    <m/>
    <m/>
    <m/>
    <m/>
    <m/>
    <m/>
    <m/>
    <m/>
    <m/>
    <m/>
    <m/>
    <x v="6"/>
    <s v="YES"/>
    <s v="NO"/>
    <m/>
    <m/>
    <m/>
    <s v="TBC"/>
    <s v="TBC"/>
    <s v="No"/>
    <s v="NA"/>
    <s v="NA"/>
    <s v="TBC"/>
    <s v="TBC"/>
    <s v="TBC"/>
    <s v="TBC"/>
    <s v="No"/>
    <m/>
    <m/>
    <s v="TBC"/>
    <m/>
    <s v="TBC"/>
    <m/>
    <m/>
    <x v="1"/>
  </r>
  <r>
    <s v="Klant communicatie openen VVR rek "/>
    <x v="1"/>
    <m/>
    <m/>
    <m/>
    <m/>
    <m/>
    <m/>
    <m/>
    <m/>
    <m/>
    <m/>
    <m/>
    <m/>
    <s v="YES"/>
    <s v="NO"/>
    <x v="6"/>
    <x v="0"/>
    <m/>
    <m/>
    <s v="Klant communicatie openen VVR rek "/>
    <m/>
    <m/>
    <m/>
    <m/>
    <m/>
    <m/>
    <m/>
    <m/>
    <m/>
    <m/>
    <m/>
    <m/>
    <m/>
    <x v="6"/>
    <s v="YES"/>
    <s v="NO"/>
    <m/>
    <m/>
    <m/>
    <s v="TBC"/>
    <s v="TBC"/>
    <s v="No"/>
    <s v="NA"/>
    <s v="NA"/>
    <s v="TBC"/>
    <s v="TBC"/>
    <s v="TBC"/>
    <s v="TBC"/>
    <s v="No"/>
    <m/>
    <m/>
    <s v="TBC"/>
    <m/>
    <s v="TBC"/>
    <m/>
    <m/>
    <x v="1"/>
  </r>
  <r>
    <s v="Klantcommunicatie Kind- Jongerenrekening"/>
    <x v="1"/>
    <m/>
    <m/>
    <m/>
    <m/>
    <m/>
    <m/>
    <m/>
    <m/>
    <m/>
    <m/>
    <m/>
    <m/>
    <s v="YES"/>
    <s v="NO"/>
    <x v="6"/>
    <x v="0"/>
    <m/>
    <m/>
    <s v="Klantcommunicatie Kind- Jongerenrekening"/>
    <m/>
    <m/>
    <m/>
    <m/>
    <m/>
    <m/>
    <m/>
    <m/>
    <m/>
    <m/>
    <m/>
    <m/>
    <m/>
    <x v="6"/>
    <s v="YES"/>
    <s v="NO"/>
    <m/>
    <m/>
    <m/>
    <s v="TBC"/>
    <s v="TBC"/>
    <s v="No"/>
    <s v="NA"/>
    <s v="NA"/>
    <s v="TBC"/>
    <s v="TBC"/>
    <s v="TBC"/>
    <s v="TBC"/>
    <s v="No"/>
    <m/>
    <m/>
    <s v="TBC"/>
    <m/>
    <s v="TBC"/>
    <m/>
    <m/>
    <x v="1"/>
  </r>
  <r>
    <s v="Klantcommunicatie overstapservice"/>
    <x v="1"/>
    <m/>
    <m/>
    <m/>
    <m/>
    <m/>
    <m/>
    <m/>
    <m/>
    <m/>
    <m/>
    <m/>
    <m/>
    <s v="YES"/>
    <s v="NO"/>
    <x v="6"/>
    <x v="0"/>
    <m/>
    <m/>
    <s v="Klantcommunicatie overstapservice"/>
    <m/>
    <m/>
    <m/>
    <m/>
    <m/>
    <m/>
    <m/>
    <m/>
    <m/>
    <m/>
    <m/>
    <m/>
    <m/>
    <x v="6"/>
    <s v="YES"/>
    <s v="NO"/>
    <m/>
    <m/>
    <m/>
    <s v="TBC"/>
    <s v="TBC"/>
    <s v="No"/>
    <s v="NA"/>
    <s v="NA"/>
    <s v="TBC"/>
    <s v="TBC"/>
    <s v="TBC"/>
    <s v="TBC"/>
    <s v="No"/>
    <m/>
    <m/>
    <s v="TBC"/>
    <m/>
    <s v="TBC"/>
    <m/>
    <m/>
    <x v="1"/>
  </r>
  <r>
    <s v="KMS P"/>
    <x v="1"/>
    <m/>
    <m/>
    <m/>
    <m/>
    <m/>
    <m/>
    <m/>
    <m/>
    <m/>
    <m/>
    <m/>
    <m/>
    <s v="YES"/>
    <s v="NO"/>
    <x v="2"/>
    <x v="0"/>
    <m/>
    <m/>
    <s v="KMS P"/>
    <m/>
    <m/>
    <m/>
    <m/>
    <m/>
    <m/>
    <m/>
    <m/>
    <m/>
    <m/>
    <m/>
    <m/>
    <m/>
    <x v="2"/>
    <s v="YES"/>
    <s v="NO"/>
    <m/>
    <m/>
    <m/>
    <s v="TBC"/>
    <s v="TBC"/>
    <s v="No"/>
    <s v="TBC"/>
    <s v="No"/>
    <s v="TBC"/>
    <d v="2023-01-01T00:00:00"/>
    <d v="2023-12-31T00:00:00"/>
    <s v="TBC"/>
    <s v="No"/>
    <s v="Yes, 01/06/2022"/>
    <s v="Not operational - To evaluate with Koos or Theo to if the data is still present or already moved to GRP"/>
    <s v="TBC"/>
    <s v="Y"/>
    <n v="2023"/>
    <s v="Q4"/>
    <m/>
    <x v="1"/>
  </r>
  <r>
    <s v="KMS Redactioneel"/>
    <x v="1"/>
    <m/>
    <m/>
    <m/>
    <m/>
    <m/>
    <m/>
    <m/>
    <m/>
    <m/>
    <m/>
    <m/>
    <m/>
    <s v="YES"/>
    <s v="NO"/>
    <x v="2"/>
    <x v="0"/>
    <m/>
    <m/>
    <s v="KMS Redactioneel"/>
    <m/>
    <m/>
    <m/>
    <m/>
    <m/>
    <m/>
    <m/>
    <m/>
    <m/>
    <m/>
    <m/>
    <m/>
    <m/>
    <x v="2"/>
    <s v="YES"/>
    <s v="NO"/>
    <m/>
    <m/>
    <m/>
    <s v="TBC"/>
    <s v="TBC"/>
    <s v="No"/>
    <s v="TBC"/>
    <s v="No"/>
    <s v="TBC"/>
    <d v="2023-01-01T00:00:00"/>
    <d v="2023-12-31T00:00:00"/>
    <s v="TBC"/>
    <s v="No"/>
    <s v="Yes, 01/06/2022"/>
    <s v="Not operational - To evaluate with Koos or Theo to if the data is still present or already moved to GRP"/>
    <s v="TBC"/>
    <s v="Y"/>
    <n v="2023"/>
    <s v="Q4"/>
    <m/>
    <x v="1"/>
  </r>
  <r>
    <s v="KortingOpPersoneelshypotheek"/>
    <x v="2"/>
    <s v="No"/>
    <s v="Khadija Khottoul"/>
    <s v="Peter Kuijpers"/>
    <s v="Folkert van der Ploeg"/>
    <s v="Marcel de Ruiter"/>
    <s v="Product data"/>
    <s v="Exchanged across domains"/>
    <m/>
    <s v="Installed"/>
    <s v="Operational"/>
    <s v="Production"/>
    <s v="be+nl/Mortgages NL/Independent/Triple A"/>
    <s v="YES"/>
    <s v="YES"/>
    <x v="38"/>
    <x v="0"/>
    <m/>
    <m/>
    <s v="KortingOpPersoneelshypotheek"/>
    <s v="Yes"/>
    <s v="No"/>
    <s v="Khadija Khottoul"/>
    <s v="Peter Kuijpers"/>
    <s v="Folkert van der Ploeg"/>
    <s v="Marcel de Ruiter"/>
    <s v="Product data"/>
    <s v="Exchanged across domains"/>
    <n v="0"/>
    <s v="Installed"/>
    <s v="Operational"/>
    <s v="Production"/>
    <s v="be+nl/Mortgages NL/Independent/Triple A"/>
    <x v="38"/>
    <s v="YES"/>
    <s v="YES"/>
    <m/>
    <m/>
    <m/>
    <s v="TBC"/>
    <s v="No"/>
    <s v="No"/>
    <s v="TBC"/>
    <s v="No"/>
    <s v="TBC"/>
    <s v="NA"/>
    <s v="NA"/>
    <s v="TBC"/>
    <s v="No"/>
    <m/>
    <m/>
    <s v="Y"/>
    <m/>
    <s v="NA"/>
    <m/>
    <m/>
    <x v="2"/>
  </r>
  <r>
    <s v="KOS"/>
    <x v="1"/>
    <m/>
    <m/>
    <m/>
    <m/>
    <m/>
    <m/>
    <m/>
    <m/>
    <m/>
    <m/>
    <m/>
    <m/>
    <s v="YES"/>
    <s v="NO"/>
    <x v="18"/>
    <x v="0"/>
    <m/>
    <m/>
    <s v="KOS"/>
    <m/>
    <m/>
    <m/>
    <m/>
    <m/>
    <m/>
    <m/>
    <m/>
    <m/>
    <m/>
    <m/>
    <m/>
    <m/>
    <x v="18"/>
    <s v="YES"/>
    <s v="NO"/>
    <m/>
    <m/>
    <m/>
    <s v="TBC"/>
    <s v="TBC"/>
    <s v="Yes"/>
    <s v="TBC"/>
    <s v="Yes"/>
    <s v="TBC"/>
    <d v="2023-01-01T00:00:00"/>
    <d v="2023-09-30T00:00:00"/>
    <s v="TBC"/>
    <s v="Yes"/>
    <m/>
    <m/>
    <s v="TBC"/>
    <m/>
    <n v="2023"/>
    <s v="Q3"/>
    <s v="Y"/>
    <x v="1"/>
  </r>
  <r>
    <s v="KOS_Rollover"/>
    <x v="0"/>
    <s v="No"/>
    <s v="Ameet Singh"/>
    <s v="Annemieke Tromp"/>
    <s v="Annemieke Tromp"/>
    <s v="No formal Data Steward appointed yet after Mo Abarkan left the Tribe"/>
    <s v="Data derived by Risk"/>
    <s v="Kept in own tribe"/>
    <m/>
    <s v="Installed"/>
    <s v="Operational"/>
    <s v="Production"/>
    <s v="be+nl/CRO NL/MRM/Office Tooling"/>
    <s v="NO"/>
    <s v="YES"/>
    <x v="19"/>
    <x v="0"/>
    <m/>
    <m/>
    <s v="KOS_Rollover"/>
    <s v="No"/>
    <s v="No"/>
    <s v="Ameet Singh"/>
    <s v="Annemieke Tromp"/>
    <s v="Annemieke Tromp"/>
    <s v="No formal Data Steward appointed yet after Mo Abarkan left the Tribe"/>
    <s v="Data derived by Risk"/>
    <s v="Kept in own tribe"/>
    <n v="0"/>
    <s v="Installed"/>
    <s v="Operational"/>
    <s v="Production"/>
    <s v="be+nl/CRO NL/MRM/Office Tooling"/>
    <x v="19"/>
    <s v="NO"/>
    <s v="YES"/>
    <m/>
    <m/>
    <m/>
    <m/>
    <m/>
    <m/>
    <m/>
    <m/>
    <m/>
    <m/>
    <m/>
    <m/>
    <m/>
    <m/>
    <m/>
    <m/>
    <m/>
    <m/>
    <m/>
    <m/>
    <x v="0"/>
  </r>
  <r>
    <s v="KOS_Wintel"/>
    <x v="2"/>
    <s v="Yes"/>
    <s v="Sandra Nieuwenhuis"/>
    <s v="Serkan Turhal"/>
    <s v="Serkan Turhal"/>
    <s v="Berber Visser and Marlene Metkemeijer"/>
    <s v="Product data"/>
    <s v="Kept in own tribe"/>
    <m/>
    <s v="Installed"/>
    <s v="Operational"/>
    <s v="Production"/>
    <s v="be+nl/Business lending/Product Engines"/>
    <s v="NO"/>
    <s v="YES"/>
    <x v="18"/>
    <x v="0"/>
    <m/>
    <m/>
    <s v="KOS_Wintel"/>
    <s v="Yes"/>
    <s v="Yes"/>
    <s v="Sandra Nieuwenhuis"/>
    <s v="Serkan Turhal"/>
    <s v="Serkan Turhal"/>
    <s v="Berber Visser and Marlene Metkemeijer"/>
    <s v="Product data"/>
    <s v="Kept in own tribe"/>
    <n v="0"/>
    <s v="Installed"/>
    <s v="Operational"/>
    <s v="Production"/>
    <s v="be+nl/Business lending/Product Engines"/>
    <x v="18"/>
    <s v="NO"/>
    <s v="YES"/>
    <m/>
    <m/>
    <m/>
    <m/>
    <m/>
    <m/>
    <m/>
    <m/>
    <m/>
    <m/>
    <m/>
    <m/>
    <m/>
    <m/>
    <m/>
    <m/>
    <m/>
    <m/>
    <m/>
    <m/>
    <x v="0"/>
  </r>
  <r>
    <s v="KostenToolMaatwerk"/>
    <x v="0"/>
    <s v="No"/>
    <s v="Johannes Erftemeijer"/>
    <s v="Nick van Boven"/>
    <s v="SQ DPM and Advice"/>
    <s v="NA"/>
    <s v="Pricing data"/>
    <s v="Kept in own tribe"/>
    <s v="It's an excel cost tool for used calculations, our Priba sales peolpe use it."/>
    <s v="Installed"/>
    <s v="Operational"/>
    <s v="Production"/>
    <s v="be+nl/Investments/Operational Journeys &amp; ordering/PMI Front end"/>
    <s v="NO"/>
    <s v="YES"/>
    <x v="15"/>
    <x v="0"/>
    <m/>
    <m/>
    <s v="KostenToolMaatwerk"/>
    <s v="No"/>
    <s v="No"/>
    <s v="Johannes Erftemeijer"/>
    <s v="Nick van Boven"/>
    <s v="SQ DPM and Advice"/>
    <s v="NA"/>
    <s v="Pricing data"/>
    <s v="Kept in own tribe"/>
    <s v="It's an excel cost tool for used calculations, our Priba sales peolpe use it."/>
    <s v="Installed"/>
    <s v="Operational"/>
    <s v="Production"/>
    <s v="be+nl/Investments/Operational Journeys &amp; ordering/PMI Front end"/>
    <x v="15"/>
    <s v="NO"/>
    <s v="YES"/>
    <m/>
    <m/>
    <m/>
    <m/>
    <m/>
    <m/>
    <m/>
    <m/>
    <m/>
    <m/>
    <m/>
    <m/>
    <m/>
    <m/>
    <m/>
    <m/>
    <m/>
    <m/>
    <m/>
    <m/>
    <x v="0"/>
  </r>
  <r>
    <s v="Kreta"/>
    <x v="1"/>
    <m/>
    <m/>
    <m/>
    <m/>
    <m/>
    <m/>
    <m/>
    <m/>
    <m/>
    <m/>
    <m/>
    <m/>
    <s v="YES"/>
    <s v="NO"/>
    <x v="18"/>
    <x v="0"/>
    <m/>
    <m/>
    <s v="Kreta"/>
    <m/>
    <m/>
    <m/>
    <m/>
    <m/>
    <m/>
    <m/>
    <m/>
    <m/>
    <m/>
    <m/>
    <m/>
    <m/>
    <x v="18"/>
    <s v="YES"/>
    <s v="NO"/>
    <m/>
    <m/>
    <m/>
    <s v="TBC"/>
    <s v="TBC"/>
    <s v="No"/>
    <s v="TBC"/>
    <s v="No"/>
    <s v="TBC"/>
    <s v="NA"/>
    <s v="NA"/>
    <s v="TBC"/>
    <s v="No"/>
    <m/>
    <m/>
    <s v="TBC"/>
    <m/>
    <s v="NA"/>
    <m/>
    <m/>
    <x v="1"/>
  </r>
  <r>
    <s v="KRIS_JZ"/>
    <x v="1"/>
    <m/>
    <m/>
    <m/>
    <m/>
    <m/>
    <m/>
    <m/>
    <m/>
    <m/>
    <m/>
    <m/>
    <m/>
    <s v="YES"/>
    <s v="NO"/>
    <x v="2"/>
    <x v="0"/>
    <m/>
    <m/>
    <s v="KRIS_JZ"/>
    <m/>
    <m/>
    <m/>
    <m/>
    <m/>
    <m/>
    <m/>
    <m/>
    <m/>
    <m/>
    <m/>
    <m/>
    <m/>
    <x v="2"/>
    <s v="YES"/>
    <s v="NO"/>
    <m/>
    <m/>
    <m/>
    <s v="TBC"/>
    <s v="TBC"/>
    <s v="Yes"/>
    <s v="TBC"/>
    <s v="Yes"/>
    <s v="TBC"/>
    <s v="NA"/>
    <s v="NA"/>
    <s v="TBC"/>
    <s v="Yes"/>
    <m/>
    <s v="iRisk local - applications which are between IRIS and a product tribe. These APIs do handle data but do not store any data. "/>
    <s v="TBC"/>
    <m/>
    <s v="NA"/>
    <m/>
    <m/>
    <x v="1"/>
  </r>
  <r>
    <s v="KTC"/>
    <x v="1"/>
    <m/>
    <m/>
    <m/>
    <m/>
    <m/>
    <m/>
    <m/>
    <m/>
    <m/>
    <m/>
    <m/>
    <m/>
    <s v="YES"/>
    <s v="NO"/>
    <x v="2"/>
    <x v="0"/>
    <m/>
    <m/>
    <s v="KTC"/>
    <m/>
    <m/>
    <m/>
    <m/>
    <m/>
    <m/>
    <m/>
    <m/>
    <m/>
    <m/>
    <m/>
    <m/>
    <m/>
    <x v="2"/>
    <s v="YES"/>
    <s v="NO"/>
    <m/>
    <m/>
    <m/>
    <s v="TBC"/>
    <s v="TBC"/>
    <s v="No"/>
    <s v="TBC"/>
    <s v="NA"/>
    <s v="TBC"/>
    <s v="NA"/>
    <s v="NA"/>
    <s v="TBC"/>
    <s v="No"/>
    <s v="Yes, 01/06/2022"/>
    <s v="Not operational - To evaluate with Koos or Theo to if the data is still present or already moved to GRP"/>
    <s v="TBC"/>
    <m/>
    <s v="NA"/>
    <m/>
    <m/>
    <x v="1"/>
  </r>
  <r>
    <s v="KTC Reports KV"/>
    <x v="1"/>
    <m/>
    <m/>
    <m/>
    <m/>
    <m/>
    <m/>
    <m/>
    <m/>
    <m/>
    <m/>
    <m/>
    <m/>
    <s v="YES"/>
    <s v="NO"/>
    <x v="2"/>
    <x v="0"/>
    <m/>
    <m/>
    <s v="KTC Reports KV"/>
    <m/>
    <m/>
    <m/>
    <m/>
    <m/>
    <m/>
    <m/>
    <m/>
    <m/>
    <m/>
    <m/>
    <m/>
    <m/>
    <x v="2"/>
    <s v="YES"/>
    <s v="NO"/>
    <m/>
    <m/>
    <m/>
    <s v="TBC"/>
    <s v="TBC"/>
    <s v="No"/>
    <s v="TBC"/>
    <s v="No"/>
    <s v="TBC"/>
    <d v="2023-01-01T00:00:00"/>
    <d v="2023-12-31T00:00:00"/>
    <s v="TBC"/>
    <s v="No"/>
    <s v="Yes, 01/06/2022"/>
    <s v="Not operational - To evaluate with Koos or Theo to if the data is still present or already moved to GRP"/>
    <s v="TBC"/>
    <s v="Y"/>
    <n v="2023"/>
    <s v="Q4"/>
    <m/>
    <x v="1"/>
  </r>
  <r>
    <s v="KvKGatewayAPI"/>
    <x v="0"/>
    <s v="No"/>
    <s v="Jan Reuterink"/>
    <s v="Sven Schenkel"/>
    <m/>
    <m/>
    <m/>
    <m/>
    <m/>
    <s v="Installed"/>
    <s v="Operational"/>
    <s v="Production"/>
    <s v="be+nl/Digital Business Banking/CD-NL/GLaDOS"/>
    <s v="YES"/>
    <s v="YES"/>
    <x v="7"/>
    <x v="0"/>
    <m/>
    <m/>
    <s v="KvKGatewayAPI"/>
    <s v="No"/>
    <s v="No"/>
    <s v="Jan Reuterink"/>
    <s v="Sven Schenkel"/>
    <n v="0"/>
    <d v="1899-12-30T00:00:00"/>
    <d v="1899-12-30T00:00:00"/>
    <n v="0"/>
    <n v="0"/>
    <s v="Installed"/>
    <s v="Operational"/>
    <s v="Production"/>
    <s v="be+nl/Digital Business Banking/CD-NL/GLaDOS"/>
    <x v="7"/>
    <s v="YES"/>
    <s v="YES"/>
    <m/>
    <m/>
    <m/>
    <s v="TBC"/>
    <s v="TBC"/>
    <s v="No"/>
    <s v="No"/>
    <s v="No"/>
    <s v="TBC"/>
    <s v="TBC"/>
    <s v="TBC"/>
    <s v="TBC"/>
    <s v="No"/>
    <m/>
    <m/>
    <s v="N"/>
    <m/>
    <s v="TBC"/>
    <m/>
    <m/>
    <x v="2"/>
  </r>
  <r>
    <s v="Kwaliteit Kantoren Sharepoint"/>
    <x v="1"/>
    <m/>
    <m/>
    <m/>
    <m/>
    <m/>
    <m/>
    <m/>
    <m/>
    <m/>
    <m/>
    <m/>
    <m/>
    <s v="YES"/>
    <s v="NO"/>
    <x v="2"/>
    <x v="0"/>
    <m/>
    <m/>
    <s v="Kwaliteit Kantoren Sharepoint"/>
    <m/>
    <m/>
    <m/>
    <m/>
    <m/>
    <m/>
    <m/>
    <m/>
    <m/>
    <m/>
    <m/>
    <m/>
    <m/>
    <x v="2"/>
    <s v="YES"/>
    <s v="NO"/>
    <m/>
    <m/>
    <m/>
    <s v="TBC"/>
    <s v="TBC"/>
    <s v="Yes"/>
    <s v="TBC"/>
    <s v="NA"/>
    <s v="TBC"/>
    <d v="2023-01-01T00:00:00"/>
    <d v="2023-12-31T00:00:00"/>
    <s v="TBC"/>
    <s v="No"/>
    <s v="Yes, 01/06/2022"/>
    <s v="Not operational - To evaluate with Koos or Theo to if the data is still present or already moved to GRP"/>
    <s v="TBC"/>
    <s v="Y"/>
    <n v="2023"/>
    <s v="Q4"/>
    <m/>
    <x v="1"/>
  </r>
  <r>
    <s v="KYC"/>
    <x v="2"/>
    <s v="Yes"/>
    <s v="Jos Klompe"/>
    <s v="Marieke Bragt"/>
    <s v="Marieke Bragt"/>
    <s v="Femke van den End"/>
    <s v="Party data"/>
    <s v="Transferred outside ING"/>
    <s v="Data is sent out to customers "/>
    <s v="Installed"/>
    <s v="Operational"/>
    <s v="Production"/>
    <s v="be+nl/KYC Services NL/KYC on(e) flow"/>
    <s v="NO"/>
    <s v="YES"/>
    <x v="30"/>
    <x v="0"/>
    <m/>
    <m/>
    <s v="KYC"/>
    <s v="Yes"/>
    <s v="Yes"/>
    <s v="Jos Klompe"/>
    <s v="Marieke Bragt"/>
    <s v="Marieke Bragt"/>
    <s v="Femke van den End"/>
    <s v="Party data"/>
    <s v="Transferred outside ING"/>
    <s v="Data is sent out to customers "/>
    <s v="Installed"/>
    <s v="Operational"/>
    <s v="Production"/>
    <s v="be+nl/KYC Services NL/KYC on(e) flow"/>
    <x v="30"/>
    <s v="NO"/>
    <s v="YES"/>
    <m/>
    <m/>
    <m/>
    <m/>
    <m/>
    <m/>
    <m/>
    <m/>
    <m/>
    <m/>
    <m/>
    <m/>
    <m/>
    <m/>
    <m/>
    <m/>
    <m/>
    <m/>
    <m/>
    <m/>
    <x v="0"/>
  </r>
  <r>
    <s v="KYC QA Questionnaire"/>
    <x v="1"/>
    <m/>
    <m/>
    <m/>
    <m/>
    <m/>
    <m/>
    <m/>
    <m/>
    <m/>
    <m/>
    <m/>
    <m/>
    <s v="YES"/>
    <s v="NO"/>
    <x v="2"/>
    <x v="0"/>
    <m/>
    <m/>
    <s v="KYC QA Questionnaire"/>
    <m/>
    <m/>
    <m/>
    <m/>
    <m/>
    <m/>
    <m/>
    <m/>
    <m/>
    <m/>
    <m/>
    <m/>
    <m/>
    <x v="2"/>
    <s v="YES"/>
    <s v="NO"/>
    <m/>
    <m/>
    <m/>
    <s v="TBC"/>
    <s v="TBC"/>
    <s v="No"/>
    <s v="TBC"/>
    <s v="No"/>
    <s v="TBC"/>
    <d v="2023-01-01T00:00:00"/>
    <d v="2023-12-31T00:00:00"/>
    <s v="TBC"/>
    <s v="No"/>
    <s v="Yes, 01/06/2022"/>
    <s v="Not operational - To evaluate with Koos or Theo to if the data is still present or already moved to GRP"/>
    <s v="TBC"/>
    <s v="Y"/>
    <n v="2023"/>
    <s v="Q4"/>
    <m/>
    <x v="1"/>
  </r>
  <r>
    <s v="KYCExperienceAPI &lt;-- DECOMMED"/>
    <x v="1"/>
    <m/>
    <m/>
    <m/>
    <m/>
    <m/>
    <m/>
    <m/>
    <m/>
    <m/>
    <m/>
    <m/>
    <m/>
    <s v="YES"/>
    <s v="NO"/>
    <x v="7"/>
    <x v="0"/>
    <m/>
    <m/>
    <s v="KYCExperienceAPI &lt;-- DECOMMED"/>
    <m/>
    <m/>
    <m/>
    <m/>
    <m/>
    <m/>
    <m/>
    <m/>
    <m/>
    <m/>
    <m/>
    <m/>
    <m/>
    <x v="7"/>
    <s v="YES"/>
    <s v="NO"/>
    <m/>
    <m/>
    <m/>
    <s v="TBC"/>
    <s v="TBC"/>
    <s v="No"/>
    <s v="No"/>
    <s v="No"/>
    <s v="TBC"/>
    <s v="TBC"/>
    <s v="TBC"/>
    <s v="TBC"/>
    <s v="No"/>
    <n v="44743"/>
    <m/>
    <s v="TBC"/>
    <m/>
    <s v="TBC"/>
    <m/>
    <m/>
    <x v="1"/>
  </r>
  <r>
    <s v="KYCOnboardingOrchestratorAPI"/>
    <x v="0"/>
    <m/>
    <s v="Jos Klompe"/>
    <s v="Hans Overeem"/>
    <s v="Hans Overeem"/>
    <s v="GJ Reinders"/>
    <m/>
    <m/>
    <m/>
    <s v="Installed"/>
    <s v="Operational"/>
    <s v="Production"/>
    <s v="be+nl/Daily Banking Digital First NL/O&amp;A/Mobile Onboarding/Ten24"/>
    <s v="NO"/>
    <s v="YES"/>
    <x v="4"/>
    <x v="0"/>
    <m/>
    <m/>
    <s v="KYCOnboardingOrchestratorAPI"/>
    <s v="No"/>
    <n v="0"/>
    <s v="Jos Klompe"/>
    <s v="Hans Overeem"/>
    <s v="Hans Overeem"/>
    <s v="GJ Reinders"/>
    <d v="1899-12-30T00:00:00"/>
    <n v="0"/>
    <n v="0"/>
    <s v="Installed"/>
    <s v="Operational"/>
    <s v="Production"/>
    <s v="be+nl/Daily Banking Digital First NL/O&amp;A/Mobile Onboarding/Ten24"/>
    <x v="4"/>
    <s v="NO"/>
    <s v="YES"/>
    <m/>
    <m/>
    <m/>
    <m/>
    <m/>
    <m/>
    <m/>
    <m/>
    <m/>
    <m/>
    <m/>
    <m/>
    <m/>
    <m/>
    <m/>
    <m/>
    <m/>
    <m/>
    <m/>
    <m/>
    <x v="0"/>
  </r>
  <r>
    <s v="LAF"/>
    <x v="0"/>
    <s v="No"/>
    <s v="Michiel van Hes"/>
    <s v="Ajdin Causevic"/>
    <s v="Ihsan çakir"/>
    <m/>
    <m/>
    <s v="Kept in own tribe"/>
    <m/>
    <s v="Installed"/>
    <s v="Operational"/>
    <s v="Production"/>
    <s v="be+nl/Asset Based Finance/Office tooling"/>
    <s v="NO"/>
    <s v="YES"/>
    <x v="40"/>
    <x v="0"/>
    <m/>
    <m/>
    <s v="LAF"/>
    <s v="No"/>
    <s v="No"/>
    <s v="Michiel van Hes"/>
    <s v="Ajdin Causevic"/>
    <s v="Ihsan çakir"/>
    <d v="1899-12-30T00:00:00"/>
    <d v="1899-12-30T00:00:00"/>
    <s v="Kept in own tribe"/>
    <n v="0"/>
    <s v="Installed"/>
    <s v="Operational"/>
    <s v="Production"/>
    <s v="be+nl/Asset Based Finance/Office tooling"/>
    <x v="40"/>
    <s v="NO"/>
    <s v="YES"/>
    <m/>
    <m/>
    <m/>
    <m/>
    <m/>
    <m/>
    <m/>
    <m/>
    <m/>
    <m/>
    <m/>
    <m/>
    <m/>
    <m/>
    <m/>
    <m/>
    <m/>
    <m/>
    <m/>
    <m/>
    <x v="0"/>
  </r>
  <r>
    <s v="LendingBackendAPI"/>
    <x v="1"/>
    <m/>
    <m/>
    <m/>
    <m/>
    <m/>
    <m/>
    <m/>
    <m/>
    <m/>
    <m/>
    <m/>
    <m/>
    <s v="YES"/>
    <s v="NO"/>
    <x v="18"/>
    <x v="0"/>
    <m/>
    <m/>
    <s v="LendingBackendAPI"/>
    <m/>
    <m/>
    <m/>
    <m/>
    <m/>
    <m/>
    <m/>
    <m/>
    <m/>
    <m/>
    <m/>
    <m/>
    <m/>
    <x v="18"/>
    <s v="YES"/>
    <s v="NO"/>
    <m/>
    <m/>
    <m/>
    <s v="TBC"/>
    <s v="TBC"/>
    <s v="No"/>
    <s v="TBC"/>
    <s v="NA"/>
    <s v="TBC"/>
    <s v="NA"/>
    <s v="NA"/>
    <s v="TBC"/>
    <s v="No"/>
    <m/>
    <m/>
    <s v="TBC"/>
    <m/>
    <s v="NA"/>
    <m/>
    <m/>
    <x v="1"/>
  </r>
  <r>
    <s v="LET_ING_Green"/>
    <x v="0"/>
    <m/>
    <s v="Wouter Kallenberg"/>
    <s v="Annemieke Tromp"/>
    <m/>
    <m/>
    <m/>
    <m/>
    <s v="Obsolete and to removed in CMDB"/>
    <s v="Installed"/>
    <s v="Operational"/>
    <s v="Production"/>
    <s v="be+nl/CRO NL/MRM/Office Tooling"/>
    <s v="NO"/>
    <s v="YES"/>
    <x v="19"/>
    <x v="0"/>
    <m/>
    <m/>
    <s v="LET_ING_Green"/>
    <s v="No"/>
    <n v="0"/>
    <s v="Wouter Kallenberg"/>
    <s v="Annemieke Tromp"/>
    <n v="0"/>
    <d v="1899-12-30T00:00:00"/>
    <d v="1899-12-30T00:00:00"/>
    <n v="0"/>
    <s v="Obsolete and to removed in CMDB"/>
    <s v="Installed"/>
    <s v="Operational"/>
    <s v="Production"/>
    <s v="be+nl/CRO NL/MRM/Office Tooling"/>
    <x v="19"/>
    <s v="NO"/>
    <s v="YES"/>
    <m/>
    <m/>
    <m/>
    <m/>
    <m/>
    <m/>
    <m/>
    <m/>
    <m/>
    <m/>
    <m/>
    <m/>
    <m/>
    <m/>
    <m/>
    <m/>
    <m/>
    <m/>
    <m/>
    <m/>
    <x v="0"/>
  </r>
  <r>
    <s v="LET_INGGR_Disc"/>
    <x v="0"/>
    <s v="No"/>
    <s v="Ameet Singh"/>
    <s v="Annemieke Tromp"/>
    <s v="Annemieke Tromp"/>
    <s v="No formal Data Steward appointed yet after Mo Abarkan left the Tribe"/>
    <s v="Data derived by Risk"/>
    <s v="Kept in own tribe"/>
    <m/>
    <s v="Installed"/>
    <s v="Operational"/>
    <s v="Production"/>
    <s v="be+nl/CRO NL/MRM/Office Tooling"/>
    <s v="NO"/>
    <s v="YES"/>
    <x v="19"/>
    <x v="0"/>
    <m/>
    <m/>
    <s v="LET_INGGR_Disc"/>
    <s v="No"/>
    <s v="No"/>
    <s v="Ameet Singh"/>
    <s v="Annemieke Tromp"/>
    <s v="Annemieke Tromp"/>
    <s v="No formal Data Steward appointed yet after Mo Abarkan left the Tribe"/>
    <s v="Data derived by Risk"/>
    <s v="Kept in own tribe"/>
    <n v="0"/>
    <s v="Installed"/>
    <s v="Operational"/>
    <s v="Production"/>
    <s v="be+nl/CRO NL/MRM/Office Tooling"/>
    <x v="19"/>
    <s v="NO"/>
    <s v="YES"/>
    <m/>
    <m/>
    <m/>
    <m/>
    <m/>
    <m/>
    <m/>
    <m/>
    <m/>
    <m/>
    <m/>
    <m/>
    <m/>
    <m/>
    <m/>
    <m/>
    <m/>
    <m/>
    <m/>
    <m/>
    <x v="0"/>
  </r>
  <r>
    <s v="LET_MSH"/>
    <x v="0"/>
    <s v="No"/>
    <s v="Ameet Singh"/>
    <s v="Annemieke Tromp"/>
    <s v="Annemieke Tromp"/>
    <s v="No formal Data Steward appointed yet after Mo Abarkan left the Tribe"/>
    <s v="Data derived by Risk"/>
    <s v="Kept in own tribe"/>
    <m/>
    <s v="Installed"/>
    <s v="Operational"/>
    <s v="Production"/>
    <s v="be+nl/CRO NL/MRM/Office Tooling"/>
    <s v="NO"/>
    <s v="YES"/>
    <x v="19"/>
    <x v="0"/>
    <m/>
    <m/>
    <s v="LET_MSH"/>
    <s v="No"/>
    <s v="No"/>
    <s v="Ameet Singh"/>
    <s v="Annemieke Tromp"/>
    <s v="Annemieke Tromp"/>
    <s v="No formal Data Steward appointed yet after Mo Abarkan left the Tribe"/>
    <s v="Data derived by Risk"/>
    <s v="Kept in own tribe"/>
    <n v="0"/>
    <s v="Installed"/>
    <s v="Operational"/>
    <s v="Production"/>
    <s v="be+nl/CRO NL/MRM/Office Tooling"/>
    <x v="19"/>
    <s v="NO"/>
    <s v="YES"/>
    <m/>
    <m/>
    <m/>
    <m/>
    <m/>
    <m/>
    <m/>
    <m/>
    <m/>
    <m/>
    <m/>
    <m/>
    <m/>
    <m/>
    <m/>
    <m/>
    <m/>
    <m/>
    <m/>
    <m/>
    <x v="0"/>
  </r>
  <r>
    <s v="LET_WUB"/>
    <x v="0"/>
    <m/>
    <s v="Wouter Kallenberg"/>
    <s v="Annemieke Tromp"/>
    <m/>
    <m/>
    <m/>
    <m/>
    <s v="Obsolete and to removed in CMDB"/>
    <s v="Installed"/>
    <s v="Operational"/>
    <s v="Production"/>
    <s v="be+nl/CRO NL/MRM/Office Tooling"/>
    <s v="NO"/>
    <s v="YES"/>
    <x v="19"/>
    <x v="0"/>
    <m/>
    <m/>
    <s v="LET_WUB"/>
    <s v="No"/>
    <n v="0"/>
    <s v="Wouter Kallenberg"/>
    <s v="Annemieke Tromp"/>
    <n v="0"/>
    <d v="1899-12-30T00:00:00"/>
    <d v="1899-12-30T00:00:00"/>
    <n v="0"/>
    <s v="Obsolete and to removed in CMDB"/>
    <s v="Installed"/>
    <s v="Operational"/>
    <s v="Production"/>
    <s v="be+nl/CRO NL/MRM/Office Tooling"/>
    <x v="19"/>
    <s v="NO"/>
    <s v="YES"/>
    <m/>
    <m/>
    <m/>
    <m/>
    <m/>
    <m/>
    <m/>
    <m/>
    <m/>
    <m/>
    <m/>
    <m/>
    <m/>
    <m/>
    <m/>
    <m/>
    <m/>
    <m/>
    <m/>
    <m/>
    <x v="0"/>
  </r>
  <r>
    <s v="Leveringen_Tool"/>
    <x v="0"/>
    <s v="No"/>
    <s v="Pieter van Valenberg"/>
    <s v="Nick van Boven"/>
    <m/>
    <m/>
    <s v="Party data"/>
    <s v="Kept in own tribe"/>
    <m/>
    <s v="Installed"/>
    <s v="Operational"/>
    <s v="Production"/>
    <s v="be+nl/Investments/Operational Journeys &amp; Ordering/EP Transaction Management"/>
    <s v="NO"/>
    <s v="YES"/>
    <x v="15"/>
    <x v="0"/>
    <m/>
    <m/>
    <s v="Leveringen_Tool"/>
    <s v="No"/>
    <s v="No"/>
    <s v="Pieter van Valenberg"/>
    <s v="Nick van Boven"/>
    <n v="0"/>
    <d v="1899-12-30T00:00:00"/>
    <s v="Party data"/>
    <s v="Kept in own tribe"/>
    <n v="0"/>
    <s v="Installed"/>
    <s v="Operational"/>
    <s v="Production"/>
    <s v="be+nl/Investments/Operational Journeys &amp; Ordering/EP Transaction Management"/>
    <x v="15"/>
    <s v="NO"/>
    <s v="YES"/>
    <m/>
    <m/>
    <m/>
    <m/>
    <m/>
    <m/>
    <m/>
    <m/>
    <m/>
    <m/>
    <m/>
    <m/>
    <m/>
    <m/>
    <m/>
    <m/>
    <m/>
    <m/>
    <m/>
    <m/>
    <x v="0"/>
  </r>
  <r>
    <s v="Liability_Review"/>
    <x v="0"/>
    <s v="No"/>
    <s v="Petra Danisevska"/>
    <s v="Annemieke Tromp"/>
    <s v="Annemieke Tromp"/>
    <s v="No formal Data Steward appointed yet after Mo Abarkan left the Tribe"/>
    <s v="Data derived by Risk"/>
    <s v="Exchanged across domains"/>
    <m/>
    <s v="Installed"/>
    <s v="Operational"/>
    <s v="Production"/>
    <s v="be+nl/CRO NL/MRM/Office Tooling"/>
    <s v="NO"/>
    <s v="YES"/>
    <x v="19"/>
    <x v="0"/>
    <m/>
    <m/>
    <s v="Liability_Review"/>
    <s v="No"/>
    <s v="No"/>
    <s v="Petra Danisevska"/>
    <s v="Annemieke Tromp"/>
    <s v="Annemieke Tromp"/>
    <s v="No formal Data Steward appointed yet after Mo Abarkan left the Tribe"/>
    <s v="Data derived by Risk"/>
    <s v="Exchanged across domains"/>
    <n v="0"/>
    <s v="Installed"/>
    <s v="Operational"/>
    <s v="Production"/>
    <s v="be+nl/CRO NL/MRM/Office Tooling"/>
    <x v="19"/>
    <s v="NO"/>
    <s v="YES"/>
    <m/>
    <m/>
    <m/>
    <m/>
    <m/>
    <m/>
    <m/>
    <m/>
    <m/>
    <m/>
    <m/>
    <m/>
    <m/>
    <m/>
    <m/>
    <m/>
    <m/>
    <m/>
    <m/>
    <m/>
    <x v="0"/>
  </r>
  <r>
    <s v="LifeEvent"/>
    <x v="0"/>
    <m/>
    <s v="Guido Smit"/>
    <s v="Hans Overeem"/>
    <s v="Hans Overeem"/>
    <s v="GJ Reinders"/>
    <m/>
    <m/>
    <m/>
    <s v="Installed"/>
    <s v="Operational"/>
    <s v="Production"/>
    <s v="be+nl/Daily Banking Digital First NL/Deceased &amp; Seizures/PEGA Life Events"/>
    <s v="NO"/>
    <s v="YES"/>
    <x v="4"/>
    <x v="0"/>
    <m/>
    <m/>
    <s v="LifeEvent"/>
    <s v="No"/>
    <n v="0"/>
    <s v="Guido Smit"/>
    <s v="Hans Overeem"/>
    <s v="Hans Overeem"/>
    <s v="GJ Reinders"/>
    <d v="1899-12-30T00:00:00"/>
    <n v="0"/>
    <n v="0"/>
    <s v="Installed"/>
    <s v="Operational"/>
    <s v="Production"/>
    <s v="be+nl/Daily Banking Digital First NL/Deceased &amp; Seizures/PEGA Life Events"/>
    <x v="4"/>
    <s v="NO"/>
    <s v="YES"/>
    <m/>
    <m/>
    <m/>
    <m/>
    <m/>
    <m/>
    <m/>
    <m/>
    <m/>
    <m/>
    <m/>
    <m/>
    <m/>
    <m/>
    <m/>
    <m/>
    <m/>
    <m/>
    <m/>
    <m/>
    <x v="0"/>
  </r>
  <r>
    <s v="Lift_NL_P"/>
    <x v="1"/>
    <m/>
    <m/>
    <m/>
    <m/>
    <m/>
    <m/>
    <m/>
    <m/>
    <m/>
    <m/>
    <m/>
    <m/>
    <s v="YES"/>
    <s v="NO"/>
    <x v="15"/>
    <x v="0"/>
    <m/>
    <m/>
    <s v="Lift_NL_P"/>
    <m/>
    <m/>
    <m/>
    <m/>
    <m/>
    <m/>
    <m/>
    <m/>
    <m/>
    <m/>
    <m/>
    <m/>
    <m/>
    <x v="15"/>
    <s v="YES"/>
    <s v="NO"/>
    <m/>
    <m/>
    <m/>
    <s v="No"/>
    <s v="No"/>
    <s v="Yes"/>
    <s v="Yes"/>
    <s v="Yes"/>
    <s v="NA"/>
    <s v="NA"/>
    <s v="NA"/>
    <s v="TBC"/>
    <s v="Yes"/>
    <s v="20-10-2020"/>
    <s v="Asset is decommisioned"/>
    <s v="TBC"/>
    <m/>
    <s v="NA"/>
    <m/>
    <m/>
    <x v="1"/>
  </r>
  <r>
    <s v="LightweightRiskEngine"/>
    <x v="2"/>
    <s v="No"/>
    <s v="Emile Scheilen"/>
    <s v="Adine Wempe - Kalff"/>
    <s v="Adine Wempe - Kalff"/>
    <s v="Britt Grimpe"/>
    <s v="Data derived by other data users"/>
    <s v="Exchanged across domains"/>
    <m/>
    <s v="Installed"/>
    <s v="Operational"/>
    <s v="Production"/>
    <s v="be+nl/Fraud &amp; Cyber Security NL/Detection/Justice League"/>
    <s v="YES"/>
    <s v="YES"/>
    <x v="11"/>
    <x v="0"/>
    <m/>
    <m/>
    <s v="LightweightRiskEngine"/>
    <s v="Yes"/>
    <s v="No"/>
    <s v="Emile Scheilen"/>
    <s v="Adine Wempe - Kalff"/>
    <s v="Adine Wempe - Kalff"/>
    <s v="Britt Grimpe"/>
    <s v="Data derived by other data users"/>
    <s v="Exchanged across domains"/>
    <n v="0"/>
    <s v="Installed"/>
    <s v="Operational"/>
    <s v="Production"/>
    <s v="be+nl/Fraud &amp; Cyber Security NL/Detection/Justice League"/>
    <x v="11"/>
    <s v="YES"/>
    <s v="YES"/>
    <m/>
    <m/>
    <m/>
    <s v="TBC"/>
    <s v="TBC"/>
    <s v="Yes"/>
    <s v="Yes"/>
    <s v="Yes"/>
    <m/>
    <m/>
    <d v="2020-05-31T00:00:00"/>
    <m/>
    <s v="Yes"/>
    <m/>
    <m/>
    <s v="Y"/>
    <m/>
    <n v="2020"/>
    <m/>
    <m/>
    <x v="2"/>
  </r>
  <r>
    <s v="Lijnco"/>
    <x v="0"/>
    <s v="No"/>
    <s v="Rein Heddema"/>
    <s v="Ed Spitteler"/>
    <s v="Ed Spitteler"/>
    <s v="Johan Deen"/>
    <m/>
    <m/>
    <s v="Lijnco as a external printsupplier passes on data (party and agreement / Overschrijvingsboekjes) for distribution to customers on paper."/>
    <s v="Installed"/>
    <s v="Operational"/>
    <s v="Production"/>
    <s v="be+nl/Document &amp; Content Services/Deliver Your Message/Paper &amp; Send"/>
    <s v="YES"/>
    <s v="YES"/>
    <x v="25"/>
    <x v="0"/>
    <m/>
    <m/>
    <s v="Lijnco"/>
    <s v="No"/>
    <s v="No"/>
    <s v="Rein Heddema"/>
    <s v="Ed Spitteler"/>
    <s v="Ed Spitteler"/>
    <s v="Johan Deen"/>
    <d v="1899-12-30T00:00:00"/>
    <n v="0"/>
    <s v="Lijnco as a external printsupplier passes on data (party and agreement / Overschrijvingsboekjes) for distribution to customers on paper."/>
    <s v="Installed"/>
    <s v="Operational"/>
    <s v="Production"/>
    <s v="be+nl/Document &amp; Content Services/Deliver Your Message/Paper &amp; Send"/>
    <x v="25"/>
    <s v="YES"/>
    <s v="YES"/>
    <m/>
    <m/>
    <m/>
    <s v="Yes"/>
    <s v="No"/>
    <s v="No"/>
    <s v="Yes"/>
    <s v="Yes"/>
    <s v="-"/>
    <m/>
    <s v="TBC"/>
    <s v="External"/>
    <s v="No"/>
    <m/>
    <m/>
    <s v="N"/>
    <m/>
    <s v="TBC"/>
    <m/>
    <m/>
    <x v="2"/>
  </r>
  <r>
    <s v="LimitMgmtAPI"/>
    <x v="2"/>
    <s v="No"/>
    <s v="Emile Scheilen"/>
    <s v="Adine Wempe - Kalff"/>
    <s v="Adine Wempe - Kalff"/>
    <s v="Aurora Montoya Guillen"/>
    <s v="Party data"/>
    <s v="Kept in own tribe"/>
    <m/>
    <s v="Installed"/>
    <s v="Operational"/>
    <s v="Production"/>
    <s v="be+nl/Fraud &amp; Cyber Security NL/Prevention/Wookiee"/>
    <s v="YES"/>
    <s v="YES"/>
    <x v="11"/>
    <x v="0"/>
    <m/>
    <m/>
    <s v="LimitMgmtAPI"/>
    <s v="Yes"/>
    <s v="No"/>
    <s v="Emile Scheilen"/>
    <s v="Adine Wempe - Kalff"/>
    <s v="Adine Wempe - Kalff"/>
    <s v="Aurora Montoya Guillen"/>
    <s v="Party data"/>
    <s v="Kept in own tribe"/>
    <n v="0"/>
    <s v="Installed"/>
    <s v="Operational"/>
    <s v="Production"/>
    <s v="be+nl/Fraud &amp; Cyber Security NL/Prevention/Wookiee"/>
    <x v="11"/>
    <s v="YES"/>
    <s v="YES"/>
    <m/>
    <m/>
    <m/>
    <s v="TBC"/>
    <s v="TBC"/>
    <s v="TBC"/>
    <s v="TBC"/>
    <s v="TBC"/>
    <m/>
    <m/>
    <d v="2020-05-31T00:00:00"/>
    <m/>
    <s v="Yes"/>
    <m/>
    <s v="to check with The Wookies -  // to check"/>
    <s v="Y"/>
    <m/>
    <n v="2020"/>
    <m/>
    <m/>
    <x v="2"/>
  </r>
  <r>
    <s v="LimitsAPI"/>
    <x v="2"/>
    <s v="No"/>
    <s v="Niels Nijs"/>
    <s v="Jan van Opdorp"/>
    <s v="Narjiss Aydoun"/>
    <s v="Priscilla Pelser"/>
    <s v="Agreement data"/>
    <s v="Transferred outside ING"/>
    <s v="Outside ING (only to Geldmaat) &amp; across ING domains"/>
    <s v="Installed"/>
    <s v="Operational"/>
    <s v="Production"/>
    <s v="be+nl/Payments NL/Cash/Deposit"/>
    <s v="NO"/>
    <s v="YES"/>
    <x v="3"/>
    <x v="0"/>
    <m/>
    <m/>
    <s v="LimitsAPI"/>
    <s v="Yes"/>
    <s v="No"/>
    <s v="Niels Nijs"/>
    <s v="Jan van Opdorp"/>
    <s v="Narjiss Aydoun"/>
    <s v="Priscilla Pelser"/>
    <s v="Agreement data"/>
    <s v="Transferred outside ING"/>
    <s v="Outside ING (only to Geldmaat) &amp; across ING domains"/>
    <s v="Installed"/>
    <s v="Operational"/>
    <s v="Production"/>
    <s v="be+nl/Payments NL/Cash/Deposit"/>
    <x v="3"/>
    <s v="NO"/>
    <s v="YES"/>
    <m/>
    <m/>
    <m/>
    <m/>
    <m/>
    <m/>
    <m/>
    <m/>
    <m/>
    <m/>
    <m/>
    <m/>
    <m/>
    <m/>
    <m/>
    <m/>
    <m/>
    <m/>
    <m/>
    <m/>
    <x v="0"/>
  </r>
  <r>
    <s v="Liq_Markup_Rev_Cr_BL"/>
    <x v="0"/>
    <m/>
    <s v="Georgian Bacain"/>
    <s v="Stefan Schoemaker"/>
    <m/>
    <m/>
    <m/>
    <m/>
    <m/>
    <s v="Installed"/>
    <s v="Operational"/>
    <s v="Production"/>
    <s v="be+nl/Finance NL/Office Tooling"/>
    <s v="NO"/>
    <s v="YES"/>
    <x v="12"/>
    <x v="0"/>
    <m/>
    <m/>
    <s v="Liq_Markup_Rev_Cr_BL"/>
    <s v="No"/>
    <n v="0"/>
    <s v="Georgian Bacain"/>
    <s v="Stefan Schoemaker"/>
    <n v="0"/>
    <d v="1899-12-30T00:00:00"/>
    <d v="1899-12-30T00:00:00"/>
    <n v="0"/>
    <n v="0"/>
    <s v="Installed"/>
    <s v="Operational"/>
    <s v="Production"/>
    <s v="be+nl/Finance NL/Office Tooling"/>
    <x v="12"/>
    <s v="NO"/>
    <s v="YES"/>
    <m/>
    <m/>
    <m/>
    <m/>
    <m/>
    <m/>
    <m/>
    <m/>
    <m/>
    <m/>
    <m/>
    <m/>
    <m/>
    <m/>
    <m/>
    <m/>
    <m/>
    <m/>
    <m/>
    <m/>
    <x v="0"/>
  </r>
  <r>
    <s v="LISA"/>
    <x v="1"/>
    <m/>
    <m/>
    <m/>
    <m/>
    <m/>
    <m/>
    <m/>
    <m/>
    <m/>
    <m/>
    <m/>
    <m/>
    <s v="YES"/>
    <s v="NO"/>
    <x v="6"/>
    <x v="0"/>
    <m/>
    <m/>
    <s v="LISA"/>
    <m/>
    <m/>
    <m/>
    <m/>
    <m/>
    <m/>
    <m/>
    <m/>
    <m/>
    <m/>
    <m/>
    <m/>
    <m/>
    <x v="6"/>
    <s v="YES"/>
    <s v="NO"/>
    <m/>
    <m/>
    <m/>
    <s v="TBC"/>
    <s v="TBC"/>
    <s v="No"/>
    <m/>
    <m/>
    <s v="TBC"/>
    <s v="TBC"/>
    <s v="TBC"/>
    <s v="TBC"/>
    <s v="No"/>
    <m/>
    <m/>
    <s v="TBC"/>
    <m/>
    <s v="TBC"/>
    <m/>
    <m/>
    <x v="1"/>
  </r>
  <r>
    <s v="ListBalancesAPI"/>
    <x v="0"/>
    <s v="No"/>
    <s v="Rik-Jan van Bree"/>
    <s v="Hans Krak"/>
    <s v="Narjiss Aydoun"/>
    <s v="Hans Krak"/>
    <m/>
    <m/>
    <m/>
    <s v="Installed"/>
    <s v="Operational"/>
    <s v="Production"/>
    <s v="be+nl/Payments NL/Products/Digital Insight"/>
    <s v="YES"/>
    <s v="YES"/>
    <x v="9"/>
    <x v="0"/>
    <m/>
    <m/>
    <s v="ListBalancesAPI"/>
    <s v="No"/>
    <s v="No"/>
    <s v="Rik-Jan van Bree"/>
    <s v="Hans Krak"/>
    <s v="Narjiss Aydoun"/>
    <s v="Hans Krak"/>
    <d v="1899-12-30T00:00:00"/>
    <n v="0"/>
    <n v="0"/>
    <s v="Installed"/>
    <s v="Operational"/>
    <s v="Production"/>
    <s v="be+nl/Payments NL/Products/Digital Insight"/>
    <x v="9"/>
    <s v="YES"/>
    <s v="YES"/>
    <m/>
    <m/>
    <m/>
    <s v="TBC"/>
    <s v="TBC"/>
    <s v="No"/>
    <s v="No"/>
    <s v="No"/>
    <s v="TBC"/>
    <s v="TBC"/>
    <s v="TBC"/>
    <s v="TBC"/>
    <s v="No"/>
    <m/>
    <m/>
    <s v="N"/>
    <m/>
    <s v="TBC"/>
    <m/>
    <m/>
    <x v="2"/>
  </r>
  <r>
    <s v="ListTransactionsAPI"/>
    <x v="0"/>
    <s v="No"/>
    <s v="Rik-Jan van Bree"/>
    <s v="Hans Krak"/>
    <s v="Narjiss Aydoun"/>
    <s v="Hans Krak"/>
    <m/>
    <m/>
    <m/>
    <s v="Installed"/>
    <s v="Operational"/>
    <s v="Production"/>
    <s v="be+nl/Payments NL/Products/Digital Insight"/>
    <s v="YES"/>
    <s v="YES"/>
    <x v="9"/>
    <x v="0"/>
    <m/>
    <m/>
    <s v="ListTransactionsAPI"/>
    <s v="No"/>
    <s v="No"/>
    <s v="Rik-Jan van Bree"/>
    <s v="Hans Krak"/>
    <s v="Narjiss Aydoun"/>
    <s v="Hans Krak"/>
    <d v="1899-12-30T00:00:00"/>
    <n v="0"/>
    <n v="0"/>
    <s v="Installed"/>
    <s v="Operational"/>
    <s v="Production"/>
    <s v="be+nl/Payments NL/Products/Digital Insight"/>
    <x v="9"/>
    <s v="YES"/>
    <s v="YES"/>
    <m/>
    <m/>
    <m/>
    <s v="TBC"/>
    <s v="TBC"/>
    <s v="No"/>
    <s v="No"/>
    <s v="No"/>
    <s v="TBC"/>
    <s v="TBC"/>
    <s v="TBC"/>
    <s v="TBC"/>
    <s v="No"/>
    <m/>
    <m/>
    <s v="N"/>
    <m/>
    <s v="TBC"/>
    <m/>
    <m/>
    <x v="2"/>
  </r>
  <r>
    <s v="LoadTaxReclaim"/>
    <x v="0"/>
    <s v="No"/>
    <s v="Pieter van Valenberg"/>
    <s v="Nick van Boven"/>
    <m/>
    <m/>
    <s v="Party data"/>
    <s v="Transferred outside ING"/>
    <m/>
    <s v="Installed"/>
    <s v="Operational"/>
    <s v="Production"/>
    <s v="be+nl/Investments/Operational Journeys &amp; Ordering/Reporting &amp; Client Output"/>
    <s v="NO"/>
    <s v="YES"/>
    <x v="15"/>
    <x v="0"/>
    <m/>
    <m/>
    <s v="LoadTaxReclaim"/>
    <s v="No"/>
    <s v="No"/>
    <s v="Pieter van Valenberg"/>
    <s v="Nick van Boven"/>
    <n v="0"/>
    <d v="1899-12-30T00:00:00"/>
    <s v="Party data"/>
    <s v="Transferred outside ING"/>
    <n v="0"/>
    <s v="Installed"/>
    <s v="Operational"/>
    <s v="Production"/>
    <s v="be+nl/Investments/Operational Journeys &amp; Ordering/Reporting &amp; Client Output"/>
    <x v="15"/>
    <s v="NO"/>
    <s v="YES"/>
    <m/>
    <m/>
    <m/>
    <m/>
    <m/>
    <m/>
    <m/>
    <m/>
    <m/>
    <m/>
    <m/>
    <m/>
    <m/>
    <m/>
    <m/>
    <m/>
    <m/>
    <m/>
    <m/>
    <m/>
    <x v="0"/>
  </r>
  <r>
    <s v="LoanPricerService"/>
    <x v="0"/>
    <s v="No"/>
    <s v="Martijn Boshuisen"/>
    <s v="Cornelia Coman"/>
    <s v="n..a."/>
    <s v="n.a."/>
    <m/>
    <m/>
    <m/>
    <s v="Installed"/>
    <s v="Operational"/>
    <s v="Production"/>
    <s v="be+nl/Consumer Loans/Evolution"/>
    <s v="NO"/>
    <s v="YES"/>
    <x v="26"/>
    <x v="0"/>
    <m/>
    <m/>
    <s v="LoanPricerService"/>
    <s v="No"/>
    <s v="No"/>
    <s v="Martijn Boshuisen"/>
    <s v="Cornelia Coman"/>
    <s v="n..a."/>
    <s v="n.a."/>
    <d v="1899-12-30T00:00:00"/>
    <n v="0"/>
    <n v="0"/>
    <s v="Installed"/>
    <s v="Operational"/>
    <s v="Production"/>
    <s v="be+nl/Consumer Loans/Evolution"/>
    <x v="26"/>
    <s v="NO"/>
    <s v="YES"/>
    <m/>
    <m/>
    <m/>
    <m/>
    <m/>
    <m/>
    <m/>
    <m/>
    <m/>
    <m/>
    <m/>
    <m/>
    <m/>
    <m/>
    <m/>
    <m/>
    <m/>
    <m/>
    <m/>
    <m/>
    <x v="0"/>
  </r>
  <r>
    <s v="LoansManagementService"/>
    <x v="0"/>
    <s v="No"/>
    <s v="Martijn Boshuisen"/>
    <s v="Cornelia Coman"/>
    <s v="n.a."/>
    <s v="n.a."/>
    <m/>
    <m/>
    <m/>
    <s v="Installed"/>
    <s v="Operational"/>
    <s v="Production"/>
    <s v="be+nl/Consumer Loans/Tempo Team"/>
    <s v="NO"/>
    <s v="YES"/>
    <x v="26"/>
    <x v="0"/>
    <m/>
    <m/>
    <s v="LoansManagementService"/>
    <s v="No"/>
    <s v="No"/>
    <s v="Martijn Boshuisen"/>
    <s v="Cornelia Coman"/>
    <s v="n.a."/>
    <s v="n.a."/>
    <d v="1899-12-30T00:00:00"/>
    <n v="0"/>
    <n v="0"/>
    <s v="Installed"/>
    <s v="Operational"/>
    <s v="Production"/>
    <s v="be+nl/Consumer Loans/Tempo Team"/>
    <x v="26"/>
    <s v="NO"/>
    <s v="YES"/>
    <m/>
    <m/>
    <m/>
    <m/>
    <m/>
    <m/>
    <m/>
    <m/>
    <m/>
    <m/>
    <m/>
    <m/>
    <m/>
    <m/>
    <m/>
    <m/>
    <m/>
    <m/>
    <m/>
    <m/>
    <x v="0"/>
  </r>
  <r>
    <s v="LoansRetentionService"/>
    <x v="0"/>
    <s v="No"/>
    <s v="Martijn Boshuisen"/>
    <s v="Cornelia Coman"/>
    <s v="n..a."/>
    <s v="n.a."/>
    <m/>
    <m/>
    <m/>
    <s v="Installed"/>
    <s v="Operational"/>
    <s v="Production"/>
    <s v="be+nl/Consumer Loans/Evolution"/>
    <s v="NO"/>
    <s v="YES"/>
    <x v="26"/>
    <x v="0"/>
    <m/>
    <m/>
    <s v="LoansRetentionService"/>
    <s v="No"/>
    <s v="No"/>
    <s v="Martijn Boshuisen"/>
    <s v="Cornelia Coman"/>
    <s v="n..a."/>
    <s v="n.a."/>
    <d v="1899-12-30T00:00:00"/>
    <n v="0"/>
    <n v="0"/>
    <s v="Installed"/>
    <s v="Operational"/>
    <s v="Production"/>
    <s v="be+nl/Consumer Loans/Evolution"/>
    <x v="26"/>
    <s v="NO"/>
    <s v="YES"/>
    <m/>
    <m/>
    <m/>
    <m/>
    <m/>
    <m/>
    <m/>
    <m/>
    <m/>
    <m/>
    <m/>
    <m/>
    <m/>
    <m/>
    <m/>
    <m/>
    <m/>
    <m/>
    <m/>
    <m/>
    <x v="0"/>
  </r>
  <r>
    <s v="LoanToValueService"/>
    <x v="0"/>
    <s v="No"/>
    <s v="Khadija Khottoul"/>
    <s v="Marijn Janssen"/>
    <s v="Folkert van der Ploeg"/>
    <s v="Richard Weeda"/>
    <s v="Product data"/>
    <s v="Kept in own tribe"/>
    <m/>
    <s v="Installed"/>
    <s v="Operational"/>
    <s v="Production"/>
    <s v="be+nl/Mortgages NL/ILM/Overview &amp; Insights/TRA-lala"/>
    <s v="YES"/>
    <s v="YES"/>
    <x v="38"/>
    <x v="0"/>
    <m/>
    <m/>
    <s v="LoanToValueService"/>
    <s v="No"/>
    <s v="No"/>
    <s v="Khadija Khottoul"/>
    <s v="Marijn Janssen"/>
    <s v="Folkert van der Ploeg"/>
    <s v="Richard Weeda"/>
    <s v="Product data"/>
    <s v="Kept in own tribe"/>
    <n v="0"/>
    <s v="Installed"/>
    <s v="Operational"/>
    <s v="Production"/>
    <s v="be+nl/Mortgages NL/ILM/Overview &amp; Insights/TRA-lala"/>
    <x v="38"/>
    <s v="YES"/>
    <s v="YES"/>
    <m/>
    <m/>
    <m/>
    <s v="TBC"/>
    <s v="No"/>
    <s v="No"/>
    <s v="NA"/>
    <s v="NA"/>
    <s v="TBC"/>
    <s v="NA"/>
    <s v="NA"/>
    <s v="TBC"/>
    <s v="No"/>
    <m/>
    <m/>
    <s v="N"/>
    <m/>
    <s v="NA"/>
    <m/>
    <m/>
    <x v="2"/>
  </r>
  <r>
    <s v="Locator"/>
    <x v="0"/>
    <m/>
    <s v="Steven Frieswijk"/>
    <s v="Liesbeth Berns"/>
    <m/>
    <m/>
    <m/>
    <m/>
    <m/>
    <s v="Installed"/>
    <s v="Operational"/>
    <s v="Production"/>
    <s v="be+nl/Digital &amp; Customer Interaction/DiPr SSE/Search &amp; Intelligent assistance"/>
    <s v="YES"/>
    <s v="YES"/>
    <x v="8"/>
    <x v="0"/>
    <m/>
    <m/>
    <s v="Locator"/>
    <s v="No"/>
    <n v="0"/>
    <s v="Steven Frieswijk"/>
    <s v="Liesbeth Berns"/>
    <n v="0"/>
    <d v="1899-12-30T00:00:00"/>
    <d v="1899-12-30T00:00:00"/>
    <n v="0"/>
    <n v="0"/>
    <s v="Installed"/>
    <s v="Operational"/>
    <s v="Production"/>
    <s v="be+nl/Digital &amp; Customer Interaction/DiPr SSE/Search &amp; Intelligent assistance"/>
    <x v="8"/>
    <s v="YES"/>
    <s v="YES"/>
    <m/>
    <m/>
    <m/>
    <s v="No"/>
    <s v="No"/>
    <s v="No"/>
    <s v="NA"/>
    <s v="NA"/>
    <m/>
    <m/>
    <s v="NA"/>
    <m/>
    <s v="No"/>
    <m/>
    <m/>
    <s v="N"/>
    <m/>
    <s v="NA"/>
    <m/>
    <m/>
    <x v="2"/>
  </r>
  <r>
    <s v="LOY BONUSSysteem"/>
    <x v="1"/>
    <m/>
    <m/>
    <m/>
    <m/>
    <m/>
    <m/>
    <m/>
    <m/>
    <m/>
    <m/>
    <m/>
    <m/>
    <s v="YES"/>
    <s v="NO"/>
    <x v="2"/>
    <x v="0"/>
    <m/>
    <m/>
    <s v="LOY BONUSSysteem"/>
    <m/>
    <m/>
    <m/>
    <m/>
    <m/>
    <m/>
    <m/>
    <m/>
    <m/>
    <m/>
    <m/>
    <m/>
    <m/>
    <x v="2"/>
    <s v="YES"/>
    <s v="NO"/>
    <m/>
    <m/>
    <m/>
    <s v="TBC"/>
    <s v="TBC"/>
    <s v="Yes"/>
    <s v="TBC"/>
    <s v="NA"/>
    <s v="TBC"/>
    <d v="2023-01-01T00:00:00"/>
    <d v="2023-12-31T00:00:00"/>
    <s v="TBC"/>
    <s v="No"/>
    <s v="Yes, 01/06/2022"/>
    <s v="Not operational - To evaluate with Koos or Theo to if the data is still present or already moved to GRP"/>
    <s v="TBC"/>
    <s v="Y"/>
    <n v="2023"/>
    <s v="Q4"/>
    <m/>
    <x v="1"/>
  </r>
  <r>
    <s v="MABASE"/>
    <x v="1"/>
    <m/>
    <m/>
    <m/>
    <m/>
    <m/>
    <m/>
    <m/>
    <m/>
    <m/>
    <m/>
    <m/>
    <m/>
    <s v="YES"/>
    <s v="NO"/>
    <x v="44"/>
    <x v="0"/>
    <m/>
    <m/>
    <s v="MABASE"/>
    <m/>
    <m/>
    <m/>
    <m/>
    <m/>
    <m/>
    <m/>
    <m/>
    <m/>
    <m/>
    <m/>
    <m/>
    <m/>
    <x v="44"/>
    <s v="YES"/>
    <s v="NO"/>
    <m/>
    <m/>
    <m/>
    <s v="TBC"/>
    <s v="TBC"/>
    <s v="Yes"/>
    <s v="Yes"/>
    <s v="Yes"/>
    <s v="TBC"/>
    <d v="2023-01-01T00:00:00"/>
    <d v="2023-03-31T00:00:00"/>
    <s v="TBC"/>
    <s v="Yes"/>
    <m/>
    <m/>
    <s v="TBC"/>
    <m/>
    <n v="2023"/>
    <s v="Q1"/>
    <s v="Y"/>
    <x v="1"/>
  </r>
  <r>
    <s v="Mainframe Arnhem Batch Applicaties"/>
    <x v="1"/>
    <m/>
    <m/>
    <m/>
    <m/>
    <m/>
    <m/>
    <m/>
    <m/>
    <m/>
    <m/>
    <m/>
    <m/>
    <s v="YES"/>
    <s v="NO"/>
    <x v="9"/>
    <x v="0"/>
    <m/>
    <m/>
    <s v="Mainframe Arnhem Batch Applicaties"/>
    <m/>
    <m/>
    <m/>
    <m/>
    <m/>
    <m/>
    <m/>
    <m/>
    <m/>
    <m/>
    <m/>
    <m/>
    <m/>
    <x v="9"/>
    <s v="YES"/>
    <s v="NO"/>
    <m/>
    <m/>
    <m/>
    <s v="TBC"/>
    <s v="TBC"/>
    <s v="No"/>
    <s v="No"/>
    <s v="No"/>
    <s v="TBC"/>
    <s v="TBC"/>
    <s v="TBC"/>
    <s v="TBC"/>
    <s v="No"/>
    <m/>
    <m/>
    <s v="TBC"/>
    <m/>
    <s v="TBC"/>
    <m/>
    <m/>
    <x v="1"/>
  </r>
  <r>
    <s v="Mainframe Arnhem CICS applicaties"/>
    <x v="1"/>
    <m/>
    <m/>
    <m/>
    <m/>
    <m/>
    <m/>
    <m/>
    <m/>
    <m/>
    <m/>
    <m/>
    <m/>
    <s v="YES"/>
    <s v="NO"/>
    <x v="9"/>
    <x v="0"/>
    <m/>
    <m/>
    <s v="Mainframe Arnhem CICS applicaties"/>
    <m/>
    <m/>
    <m/>
    <m/>
    <m/>
    <m/>
    <m/>
    <m/>
    <m/>
    <m/>
    <m/>
    <m/>
    <m/>
    <x v="9"/>
    <s v="YES"/>
    <s v="NO"/>
    <m/>
    <m/>
    <m/>
    <s v="TBC"/>
    <s v="TBC"/>
    <s v="No"/>
    <s v="No"/>
    <s v="No"/>
    <s v="TBC"/>
    <s v="TBC"/>
    <s v="TBC"/>
    <s v="TBC"/>
    <s v="No"/>
    <m/>
    <m/>
    <s v="TBC"/>
    <m/>
    <s v="TBC"/>
    <m/>
    <m/>
    <x v="1"/>
  </r>
  <r>
    <s v="Mainframe LH01 Cards_[P]"/>
    <x v="1"/>
    <m/>
    <m/>
    <m/>
    <m/>
    <m/>
    <m/>
    <m/>
    <m/>
    <m/>
    <m/>
    <m/>
    <m/>
    <s v="YES"/>
    <s v="NO"/>
    <x v="9"/>
    <x v="0"/>
    <m/>
    <m/>
    <s v="Mainframe LH01 Cards_[P]"/>
    <m/>
    <m/>
    <m/>
    <m/>
    <m/>
    <m/>
    <m/>
    <m/>
    <m/>
    <m/>
    <m/>
    <m/>
    <m/>
    <x v="9"/>
    <s v="YES"/>
    <s v="NO"/>
    <m/>
    <m/>
    <m/>
    <s v="TBC"/>
    <s v="TBC"/>
    <s v="Yes"/>
    <s v="No"/>
    <s v="No"/>
    <s v="TBC"/>
    <d v="2023-01-01T00:00:00"/>
    <d v="2023-12-31T00:00:00"/>
    <s v="TBC"/>
    <s v="Yes"/>
    <m/>
    <m/>
    <s v="TBC"/>
    <m/>
    <n v="2023"/>
    <s v="Q4"/>
    <s v="Y"/>
    <x v="1"/>
  </r>
  <r>
    <s v="MainframeEAI"/>
    <x v="1"/>
    <m/>
    <m/>
    <m/>
    <m/>
    <m/>
    <m/>
    <m/>
    <m/>
    <m/>
    <m/>
    <m/>
    <m/>
    <s v="YES"/>
    <s v="NO"/>
    <x v="18"/>
    <x v="0"/>
    <m/>
    <m/>
    <s v="MainframeEAI"/>
    <m/>
    <m/>
    <m/>
    <m/>
    <m/>
    <m/>
    <m/>
    <m/>
    <m/>
    <m/>
    <m/>
    <m/>
    <m/>
    <x v="18"/>
    <s v="YES"/>
    <s v="NO"/>
    <m/>
    <m/>
    <m/>
    <s v="TBC"/>
    <s v="TBC"/>
    <s v="No"/>
    <s v="TBC"/>
    <s v="NA"/>
    <s v="TBC"/>
    <s v="NA"/>
    <s v="NA"/>
    <s v="TBC"/>
    <s v="No"/>
    <m/>
    <m/>
    <s v="TBC"/>
    <m/>
    <s v="NA"/>
    <m/>
    <m/>
    <x v="1"/>
  </r>
  <r>
    <s v="MaintenanceAPI"/>
    <x v="2"/>
    <s v="No"/>
    <s v="Steven Frieswijk"/>
    <s v="Rogier Festen"/>
    <s v="Tommy van der Zande *actually role does not exist but if any question you can contact rogier festen"/>
    <s v="Rogier Festen *actually role does not exist but if any question you can contact me"/>
    <s v="Reference data"/>
    <s v="Exchanged across domains"/>
    <s v="Logs go to Kibana do you consider that a datalake"/>
    <s v="Installed"/>
    <s v="Operational"/>
    <s v="Production"/>
    <s v="be+nl/Omnichannel/Mobiel Bankieren"/>
    <s v="NO"/>
    <s v="YES"/>
    <x v="24"/>
    <x v="0"/>
    <m/>
    <m/>
    <s v="MaintenanceAPI"/>
    <s v="Yes"/>
    <s v="No"/>
    <s v="Steven Frieswijk"/>
    <s v="Rogier Festen"/>
    <s v="Tommy van der Zande *actually role does not exist but if any question you can contact rogier festen"/>
    <s v="Rogier Festen *actually role does not exist but if any question you can contact me"/>
    <s v="Reference data"/>
    <s v="Exchanged across domains"/>
    <s v="Logs go to Kibana do you consider that a datalake"/>
    <s v="Installed"/>
    <s v="Operational"/>
    <s v="Production"/>
    <s v="be+nl/Omnichannel/Mobiel Bankieren"/>
    <x v="24"/>
    <s v="NO"/>
    <s v="YES"/>
    <m/>
    <m/>
    <m/>
    <m/>
    <m/>
    <m/>
    <m/>
    <m/>
    <m/>
    <m/>
    <m/>
    <m/>
    <m/>
    <m/>
    <m/>
    <m/>
    <m/>
    <m/>
    <m/>
    <m/>
    <x v="0"/>
  </r>
  <r>
    <s v="MaisFlexis Applicatie"/>
    <x v="2"/>
    <s v="No"/>
    <s v="Ben Jansen"/>
    <s v="Annette Sibma"/>
    <s v="Annette Sibma"/>
    <s v="NA"/>
    <s v="Operational System Process Organisational data"/>
    <s v="Kept in own tribe"/>
    <m/>
    <s v="Installed"/>
    <s v="Operational"/>
    <s v="Production"/>
    <s v="be+nl/Facilitymgt NL/CREFS NL Business IT"/>
    <s v="YES"/>
    <s v="YES"/>
    <x v="1"/>
    <x v="0"/>
    <m/>
    <m/>
    <s v="MaisFlexis Applicatie"/>
    <s v="Yes"/>
    <s v="No"/>
    <s v="Ben Jansen"/>
    <s v="Annette Sibma"/>
    <s v="Annette Sibma"/>
    <s v="NA"/>
    <s v="Operational System Process Organisational data"/>
    <s v="Kept in own tribe"/>
    <n v="0"/>
    <s v="Installed"/>
    <s v="Operational"/>
    <s v="Production"/>
    <s v="be+nl/Facilitymgt NL/CREFS NL Business IT"/>
    <x v="1"/>
    <s v="YES"/>
    <s v="YES"/>
    <m/>
    <m/>
    <m/>
    <s v="TBC"/>
    <s v="TBC"/>
    <s v="No"/>
    <s v="TBC"/>
    <s v="NA"/>
    <s v="TBC"/>
    <s v="NA"/>
    <s v="NA"/>
    <s v="TBC"/>
    <s v="No"/>
    <m/>
    <m/>
    <s v="Y"/>
    <m/>
    <s v="NA"/>
    <m/>
    <m/>
    <x v="2"/>
  </r>
  <r>
    <s v="MALTA"/>
    <x v="1"/>
    <m/>
    <m/>
    <m/>
    <m/>
    <m/>
    <m/>
    <m/>
    <m/>
    <m/>
    <m/>
    <m/>
    <m/>
    <s v="YES"/>
    <s v="NO"/>
    <x v="45"/>
    <x v="0"/>
    <m/>
    <m/>
    <s v="MALTA"/>
    <m/>
    <m/>
    <m/>
    <m/>
    <m/>
    <m/>
    <m/>
    <m/>
    <m/>
    <m/>
    <m/>
    <m/>
    <m/>
    <x v="45"/>
    <s v="YES"/>
    <s v="NO"/>
    <m/>
    <m/>
    <m/>
    <s v="TBC"/>
    <s v="TBC"/>
    <s v="Yes"/>
    <s v="TBC"/>
    <s v="Yes"/>
    <s v="TBC"/>
    <d v="2020-06-30T00:00:00"/>
    <d v="2020-09-30T00:00:00"/>
    <s v="TBC"/>
    <s v="Yes"/>
    <m/>
    <m/>
    <s v="TBC"/>
    <m/>
    <n v="2020"/>
    <m/>
    <m/>
    <x v="1"/>
  </r>
  <r>
    <s v="ManRepFormCRR"/>
    <x v="1"/>
    <m/>
    <s v="Christophe Van Campfort"/>
    <s v="Christophe Van Campfort"/>
    <m/>
    <m/>
    <m/>
    <m/>
    <m/>
    <s v="Installed"/>
    <s v="Operational"/>
    <s v="Production"/>
    <s v="be+nl/Finance NL/Office Tooling"/>
    <s v="NO"/>
    <s v="YES"/>
    <x v="12"/>
    <x v="0"/>
    <m/>
    <m/>
    <s v="ManRepFormCRR"/>
    <n v="0"/>
    <n v="0"/>
    <s v="Christophe Van Campfort"/>
    <s v="Christophe Van Campfort"/>
    <n v="0"/>
    <d v="1899-12-30T00:00:00"/>
    <d v="1899-12-30T00:00:00"/>
    <n v="0"/>
    <n v="0"/>
    <s v="Installed"/>
    <s v="Operational"/>
    <s v="Production"/>
    <s v="be+nl/Finance NL/Office Tooling"/>
    <x v="12"/>
    <s v="NO"/>
    <s v="YES"/>
    <m/>
    <m/>
    <m/>
    <m/>
    <m/>
    <m/>
    <m/>
    <m/>
    <m/>
    <m/>
    <m/>
    <m/>
    <m/>
    <m/>
    <m/>
    <m/>
    <m/>
    <m/>
    <m/>
    <m/>
    <x v="0"/>
  </r>
  <r>
    <s v="MatchExceptionTool"/>
    <x v="0"/>
    <s v="No"/>
    <s v="Natalia Olborska"/>
    <s v="Niels Mooijer"/>
    <s v="Niels Mooijer"/>
    <s v="NA"/>
    <s v="Operational System Process Organisational data"/>
    <s v="Kept in own tribe"/>
    <m/>
    <s v="Installed"/>
    <s v="Operational"/>
    <s v="Production"/>
    <s v="be+nl/Procurement Bank NL/Office tooling"/>
    <s v="NO"/>
    <s v="YES"/>
    <x v="14"/>
    <x v="0"/>
    <m/>
    <m/>
    <s v="MatchExceptionTool"/>
    <s v="No"/>
    <s v="No"/>
    <s v="Natalia Olborska"/>
    <s v="Niels Mooijer"/>
    <s v="Niels Mooijer"/>
    <s v="NA"/>
    <s v="Operational System Process Organisational data"/>
    <s v="Kept in own tribe"/>
    <n v="0"/>
    <s v="Installed"/>
    <s v="Operational"/>
    <s v="Production"/>
    <s v="be+nl/Procurement Bank NL/Office tooling"/>
    <x v="14"/>
    <s v="NO"/>
    <s v="YES"/>
    <m/>
    <m/>
    <m/>
    <m/>
    <m/>
    <m/>
    <m/>
    <m/>
    <m/>
    <m/>
    <m/>
    <m/>
    <m/>
    <m/>
    <m/>
    <m/>
    <m/>
    <m/>
    <m/>
    <m/>
    <x v="0"/>
  </r>
  <r>
    <s v="MDM"/>
    <x v="1"/>
    <m/>
    <m/>
    <m/>
    <m/>
    <m/>
    <m/>
    <m/>
    <m/>
    <m/>
    <m/>
    <m/>
    <m/>
    <s v="YES"/>
    <s v="NO"/>
    <x v="6"/>
    <x v="0"/>
    <m/>
    <m/>
    <s v="MDM"/>
    <m/>
    <m/>
    <m/>
    <m/>
    <m/>
    <m/>
    <m/>
    <m/>
    <m/>
    <m/>
    <m/>
    <m/>
    <m/>
    <x v="6"/>
    <s v="YES"/>
    <s v="NO"/>
    <m/>
    <m/>
    <m/>
    <s v="TBC"/>
    <s v="TBC"/>
    <s v="Yes"/>
    <s v="TBC"/>
    <s v="Yes"/>
    <s v="TBC"/>
    <d v="2023-01-01T00:00:00"/>
    <d v="2023-05-31T00:00:00"/>
    <s v="TBC"/>
    <s v="Yes"/>
    <m/>
    <s v=" - RR by design_x000a__x000a_note from Dnyanesh:Owned by Customer Data, responsibility of CD Area._x000a_Note from Stefan van Gogswaardt: MDM is not owned by Customer Data, but by Touchpoint OnePAM"/>
    <s v="TBC"/>
    <m/>
    <n v="2023"/>
    <s v="Q2"/>
    <s v="Y"/>
    <x v="1"/>
  </r>
  <r>
    <s v="MDO"/>
    <x v="1"/>
    <m/>
    <m/>
    <m/>
    <m/>
    <m/>
    <m/>
    <m/>
    <m/>
    <m/>
    <m/>
    <m/>
    <m/>
    <s v="YES"/>
    <s v="NO"/>
    <x v="2"/>
    <x v="0"/>
    <m/>
    <m/>
    <s v="MDO"/>
    <m/>
    <m/>
    <m/>
    <m/>
    <m/>
    <m/>
    <m/>
    <m/>
    <m/>
    <m/>
    <m/>
    <m/>
    <m/>
    <x v="2"/>
    <s v="YES"/>
    <s v="NO"/>
    <m/>
    <m/>
    <m/>
    <s v="TBC"/>
    <s v="TBC"/>
    <s v="No"/>
    <s v="TBC"/>
    <s v="No"/>
    <s v="TBC"/>
    <d v="2023-01-01T00:00:00"/>
    <d v="2023-12-31T00:00:00"/>
    <s v="TBC"/>
    <s v="No"/>
    <s v="Yes, 01/06/2022"/>
    <s v="Not operational - To evaluate with Koos or Theo to if the data is still present or already moved to GRP"/>
    <s v="TBC"/>
    <s v="Y"/>
    <n v="2023"/>
    <s v="Q4"/>
    <m/>
    <x v="1"/>
  </r>
  <r>
    <s v="Meerwaarde"/>
    <x v="0"/>
    <m/>
    <s v="Wouter Kallenberg"/>
    <s v="Annemieke Tromp"/>
    <m/>
    <m/>
    <m/>
    <m/>
    <s v="Obsolete and to removed in CMDB"/>
    <s v="Installed"/>
    <s v="Operational"/>
    <s v="Production"/>
    <s v="be+nl/CRO NL/MRM/Office Tooling"/>
    <s v="NO"/>
    <s v="YES"/>
    <x v="19"/>
    <x v="0"/>
    <m/>
    <m/>
    <s v="Meerwaarde"/>
    <s v="No"/>
    <n v="0"/>
    <s v="Wouter Kallenberg"/>
    <s v="Annemieke Tromp"/>
    <n v="0"/>
    <d v="1899-12-30T00:00:00"/>
    <d v="1899-12-30T00:00:00"/>
    <n v="0"/>
    <s v="Obsolete and to removed in CMDB"/>
    <s v="Installed"/>
    <s v="Operational"/>
    <s v="Production"/>
    <s v="be+nl/CRO NL/MRM/Office Tooling"/>
    <x v="19"/>
    <s v="NO"/>
    <s v="YES"/>
    <m/>
    <m/>
    <m/>
    <m/>
    <m/>
    <m/>
    <m/>
    <m/>
    <m/>
    <m/>
    <m/>
    <m/>
    <m/>
    <m/>
    <m/>
    <m/>
    <m/>
    <m/>
    <m/>
    <m/>
    <x v="0"/>
  </r>
  <r>
    <s v="Meetingselect"/>
    <x v="2"/>
    <s v="No"/>
    <s v="Ben Jansen"/>
    <s v="Annette Sibma"/>
    <s v="Annette Sibma"/>
    <s v="NA"/>
    <s v="Operational System Process Organisational data"/>
    <s v="Kept in own tribe"/>
    <m/>
    <s v="Installed"/>
    <s v="Operational"/>
    <s v="Production"/>
    <s v="be+nl/Facilitymgt NL/CREFS NL Business IT"/>
    <s v="NO"/>
    <s v="YES"/>
    <x v="29"/>
    <x v="0"/>
    <m/>
    <m/>
    <s v="Meetingselect"/>
    <s v="Yes"/>
    <s v="No"/>
    <s v="Ben Jansen"/>
    <s v="Annette Sibma"/>
    <s v="Annette Sibma"/>
    <s v="NA"/>
    <s v="Operational System Process Organisational data"/>
    <s v="Kept in own tribe"/>
    <n v="0"/>
    <s v="Installed"/>
    <s v="Operational"/>
    <s v="Production"/>
    <s v="be+nl/Facilitymgt NL/CREFS NL Business IT"/>
    <x v="29"/>
    <s v="NO"/>
    <s v="YES"/>
    <m/>
    <m/>
    <m/>
    <m/>
    <m/>
    <m/>
    <m/>
    <m/>
    <m/>
    <m/>
    <m/>
    <m/>
    <m/>
    <m/>
    <m/>
    <m/>
    <m/>
    <m/>
    <m/>
    <m/>
    <x v="0"/>
  </r>
  <r>
    <s v="MERT"/>
    <x v="0"/>
    <s v="No"/>
    <s v="Aletta Heijnen - Wassenaar"/>
    <s v="Aletta Heijnen - Wassenaar"/>
    <m/>
    <m/>
    <s v="Data derived by Finance"/>
    <s v="Exchanged across domains"/>
    <s v="The Marketing Expenses reporting tool is an Access tool and generates excel reporting concerning the expenses of Marketing Expenses, administrated on eProfit projects, using excel eProfit exports"/>
    <s v="Installed"/>
    <s v="Operational"/>
    <s v="Production"/>
    <s v="be+nl/CoE Communications and brand exp/Office Tooling"/>
    <s v="NO"/>
    <s v="YES"/>
    <x v="16"/>
    <x v="0"/>
    <m/>
    <m/>
    <s v="MERT"/>
    <s v="No"/>
    <s v="No"/>
    <s v="Aletta Heijnen - Wassenaar"/>
    <s v="Aletta Heijnen - Wassenaar"/>
    <n v="0"/>
    <d v="1899-12-30T00:00:00"/>
    <s v="Data derived by Finance"/>
    <s v="Exchanged across domains"/>
    <s v="The Marketing Expenses reporting tool is an Access tool and generates excel reporting concerning the expenses of Marketing Expenses, administrated on eProfit projects, using excel eProfit exports"/>
    <s v="Installed"/>
    <s v="Operational"/>
    <s v="Production"/>
    <s v="be+nl/CoE Communications and brand exp/Office Tooling"/>
    <x v="16"/>
    <s v="NO"/>
    <s v="YES"/>
    <m/>
    <m/>
    <m/>
    <m/>
    <m/>
    <m/>
    <m/>
    <m/>
    <m/>
    <m/>
    <m/>
    <m/>
    <m/>
    <m/>
    <m/>
    <m/>
    <m/>
    <m/>
    <m/>
    <m/>
    <x v="0"/>
  </r>
  <r>
    <s v="Message Center Tibco Services"/>
    <x v="1"/>
    <m/>
    <m/>
    <m/>
    <m/>
    <m/>
    <m/>
    <m/>
    <m/>
    <m/>
    <m/>
    <m/>
    <m/>
    <s v="YES"/>
    <s v="NO"/>
    <x v="25"/>
    <x v="0"/>
    <m/>
    <m/>
    <s v="Message Center Tibco Services"/>
    <m/>
    <m/>
    <m/>
    <m/>
    <m/>
    <m/>
    <m/>
    <m/>
    <m/>
    <m/>
    <m/>
    <m/>
    <m/>
    <x v="25"/>
    <s v="YES"/>
    <s v="NO"/>
    <m/>
    <m/>
    <m/>
    <s v="Yes"/>
    <s v="No"/>
    <s v="No"/>
    <s v="No"/>
    <s v="No"/>
    <s v="TBC"/>
    <s v="TBC"/>
    <s v="TBC"/>
    <s v="Local"/>
    <s v="No"/>
    <s v="Decom Q4 2022"/>
    <m/>
    <s v="TBC"/>
    <m/>
    <s v="TBC"/>
    <m/>
    <m/>
    <x v="1"/>
  </r>
  <r>
    <s v="Message Orchestration (API)"/>
    <x v="1"/>
    <m/>
    <m/>
    <m/>
    <m/>
    <m/>
    <m/>
    <m/>
    <m/>
    <m/>
    <m/>
    <m/>
    <m/>
    <s v="YES"/>
    <s v="NO"/>
    <x v="25"/>
    <x v="0"/>
    <m/>
    <m/>
    <s v="Message Orchestration (API)"/>
    <m/>
    <m/>
    <m/>
    <m/>
    <m/>
    <m/>
    <m/>
    <m/>
    <m/>
    <m/>
    <m/>
    <m/>
    <m/>
    <x v="25"/>
    <s v="YES"/>
    <s v="NO"/>
    <m/>
    <m/>
    <m/>
    <s v="Yes"/>
    <s v="No"/>
    <s v="No"/>
    <s v="No"/>
    <s v="No"/>
    <s v="TBC"/>
    <s v="TBC"/>
    <s v="TBC"/>
    <s v="Local"/>
    <s v="No"/>
    <m/>
    <m/>
    <s v="TBC"/>
    <m/>
    <s v="TBC"/>
    <m/>
    <m/>
    <x v="1"/>
  </r>
  <r>
    <s v="Message_Center_Tibco_Services"/>
    <x v="0"/>
    <s v="No"/>
    <s v="Rein Heddema"/>
    <s v="Ed Spitteler"/>
    <s v="Ed Spitteler"/>
    <s v="Willian Jacobs"/>
    <m/>
    <m/>
    <s v="Will be decommed the 31st of October 2022."/>
    <s v="Installed"/>
    <s v="Operational"/>
    <s v="Production"/>
    <s v="be+nl/Document &amp; Content Services/Deliver Your Message/Blanco - 3MO"/>
    <s v="NO"/>
    <s v="YES"/>
    <x v="25"/>
    <x v="0"/>
    <m/>
    <m/>
    <s v="Message_Center_Tibco_Services"/>
    <s v="No"/>
    <s v="No"/>
    <s v="Rein Heddema"/>
    <s v="Ed Spitteler"/>
    <s v="Ed Spitteler"/>
    <s v="Willian Jacobs"/>
    <d v="1899-12-30T00:00:00"/>
    <n v="0"/>
    <s v="Will be decommed the 31st of October 2022."/>
    <s v="Installed"/>
    <s v="Operational"/>
    <s v="Production"/>
    <s v="be+nl/Document &amp; Content Services/Deliver Your Message/Blanco - 3MO"/>
    <x v="25"/>
    <s v="NO"/>
    <s v="YES"/>
    <m/>
    <m/>
    <m/>
    <m/>
    <m/>
    <m/>
    <m/>
    <m/>
    <m/>
    <m/>
    <m/>
    <m/>
    <m/>
    <m/>
    <m/>
    <m/>
    <m/>
    <m/>
    <m/>
    <m/>
    <x v="0"/>
  </r>
  <r>
    <s v="MessageOrchestration"/>
    <x v="0"/>
    <s v="No"/>
    <s v="Rein Heddema"/>
    <s v="Ed Spitteler"/>
    <s v="Ed Spitteler"/>
    <s v="Willian Jacobs"/>
    <m/>
    <m/>
    <s v="Only passing through data."/>
    <s v="Installed"/>
    <s v="Operational"/>
    <s v="Production"/>
    <s v="be+nl/Document &amp; Content Services/Deliver Your Message/Blanco - 3MO"/>
    <s v="NO"/>
    <s v="YES"/>
    <x v="25"/>
    <x v="0"/>
    <m/>
    <m/>
    <s v="MessageOrchestration"/>
    <s v="No"/>
    <s v="No"/>
    <s v="Rein Heddema"/>
    <s v="Ed Spitteler"/>
    <s v="Ed Spitteler"/>
    <s v="Willian Jacobs"/>
    <d v="1899-12-30T00:00:00"/>
    <n v="0"/>
    <s v="Only passing through data."/>
    <s v="Installed"/>
    <s v="Operational"/>
    <s v="Production"/>
    <s v="be+nl/Document &amp; Content Services/Deliver Your Message/Blanco - 3MO"/>
    <x v="25"/>
    <s v="NO"/>
    <s v="YES"/>
    <m/>
    <m/>
    <m/>
    <m/>
    <m/>
    <m/>
    <m/>
    <m/>
    <m/>
    <m/>
    <m/>
    <m/>
    <m/>
    <m/>
    <m/>
    <m/>
    <m/>
    <m/>
    <m/>
    <m/>
    <x v="0"/>
  </r>
  <r>
    <s v="MGU_INGGR"/>
    <x v="0"/>
    <m/>
    <s v="Vlad Kogan"/>
    <s v="Annemieke Tromp"/>
    <m/>
    <m/>
    <m/>
    <m/>
    <s v="Obsolete and to removed in CMDB"/>
    <s v="Installed"/>
    <s v="Operational"/>
    <s v="Production"/>
    <s v="be+nl/CRO NL/MRM/Office Tooling"/>
    <s v="NO"/>
    <s v="YES"/>
    <x v="19"/>
    <x v="0"/>
    <m/>
    <m/>
    <s v="MGU_INGGR"/>
    <s v="No"/>
    <n v="0"/>
    <s v="Vlad Kogan"/>
    <s v="Annemieke Tromp"/>
    <n v="0"/>
    <d v="1899-12-30T00:00:00"/>
    <d v="1899-12-30T00:00:00"/>
    <n v="0"/>
    <s v="Obsolete and to removed in CMDB"/>
    <s v="Installed"/>
    <s v="Operational"/>
    <s v="Production"/>
    <s v="be+nl/CRO NL/MRM/Office Tooling"/>
    <x v="19"/>
    <s v="NO"/>
    <s v="YES"/>
    <m/>
    <m/>
    <m/>
    <m/>
    <m/>
    <m/>
    <m/>
    <m/>
    <m/>
    <m/>
    <m/>
    <m/>
    <m/>
    <m/>
    <m/>
    <m/>
    <m/>
    <m/>
    <m/>
    <m/>
    <x v="0"/>
  </r>
  <r>
    <s v="MGU_ING-Templ"/>
    <x v="0"/>
    <m/>
    <s v="Vlad Kogan"/>
    <s v="Annemieke Tromp"/>
    <m/>
    <m/>
    <m/>
    <m/>
    <s v="Obsolete and to removed in CMDB"/>
    <s v="Installed"/>
    <s v="Operational"/>
    <s v="Production"/>
    <s v="be+nl/CRO NL/MRM/Office Tooling"/>
    <s v="NO"/>
    <s v="YES"/>
    <x v="19"/>
    <x v="0"/>
    <m/>
    <m/>
    <s v="MGU_ING-Templ"/>
    <s v="No"/>
    <n v="0"/>
    <s v="Vlad Kogan"/>
    <s v="Annemieke Tromp"/>
    <n v="0"/>
    <d v="1899-12-30T00:00:00"/>
    <d v="1899-12-30T00:00:00"/>
    <n v="0"/>
    <s v="Obsolete and to removed in CMDB"/>
    <s v="Installed"/>
    <s v="Operational"/>
    <s v="Production"/>
    <s v="be+nl/CRO NL/MRM/Office Tooling"/>
    <x v="19"/>
    <s v="NO"/>
    <s v="YES"/>
    <m/>
    <m/>
    <m/>
    <m/>
    <m/>
    <m/>
    <m/>
    <m/>
    <m/>
    <m/>
    <m/>
    <m/>
    <m/>
    <m/>
    <m/>
    <m/>
    <m/>
    <m/>
    <m/>
    <m/>
    <x v="0"/>
  </r>
  <r>
    <s v="MGU_WUB_Templ"/>
    <x v="0"/>
    <m/>
    <s v="Vlad Kogan"/>
    <s v="Annemieke Tromp"/>
    <m/>
    <m/>
    <m/>
    <m/>
    <s v="Obsolete and to removed in CMDB"/>
    <s v="Installed"/>
    <s v="Operational"/>
    <s v="Production"/>
    <s v="be+nl/CRO NL/MRM/Office Tooling"/>
    <s v="NO"/>
    <s v="YES"/>
    <x v="19"/>
    <x v="0"/>
    <m/>
    <m/>
    <s v="MGU_WUB_Templ"/>
    <s v="No"/>
    <n v="0"/>
    <s v="Vlad Kogan"/>
    <s v="Annemieke Tromp"/>
    <n v="0"/>
    <d v="1899-12-30T00:00:00"/>
    <d v="1899-12-30T00:00:00"/>
    <n v="0"/>
    <s v="Obsolete and to removed in CMDB"/>
    <s v="Installed"/>
    <s v="Operational"/>
    <s v="Production"/>
    <s v="be+nl/CRO NL/MRM/Office Tooling"/>
    <x v="19"/>
    <s v="NO"/>
    <s v="YES"/>
    <m/>
    <m/>
    <m/>
    <m/>
    <m/>
    <m/>
    <m/>
    <m/>
    <m/>
    <m/>
    <m/>
    <m/>
    <m/>
    <m/>
    <m/>
    <m/>
    <m/>
    <m/>
    <m/>
    <m/>
    <x v="0"/>
  </r>
  <r>
    <s v="MING"/>
    <x v="1"/>
    <m/>
    <m/>
    <m/>
    <m/>
    <m/>
    <m/>
    <m/>
    <m/>
    <m/>
    <m/>
    <m/>
    <m/>
    <s v="YES"/>
    <s v="NO"/>
    <x v="6"/>
    <x v="0"/>
    <m/>
    <m/>
    <s v="MING"/>
    <m/>
    <m/>
    <m/>
    <m/>
    <m/>
    <m/>
    <m/>
    <m/>
    <m/>
    <m/>
    <m/>
    <m/>
    <m/>
    <x v="6"/>
    <s v="YES"/>
    <s v="NO"/>
    <m/>
    <m/>
    <m/>
    <s v="TBC"/>
    <s v="TBC"/>
    <s v="No"/>
    <m/>
    <m/>
    <s v="TBC"/>
    <s v="TBC"/>
    <s v="TBC"/>
    <s v="TBC"/>
    <s v="No"/>
    <m/>
    <m/>
    <s v="TBC"/>
    <m/>
    <s v="TBC"/>
    <m/>
    <m/>
    <x v="1"/>
  </r>
  <r>
    <s v="MINGZ / OneWeb/OneApp"/>
    <x v="1"/>
    <m/>
    <m/>
    <m/>
    <m/>
    <m/>
    <m/>
    <m/>
    <m/>
    <m/>
    <m/>
    <m/>
    <m/>
    <s v="YES"/>
    <s v="NO"/>
    <x v="6"/>
    <x v="0"/>
    <m/>
    <m/>
    <s v="MINGZ / OneWeb/OneApp"/>
    <m/>
    <m/>
    <m/>
    <m/>
    <m/>
    <m/>
    <m/>
    <m/>
    <m/>
    <m/>
    <m/>
    <m/>
    <m/>
    <x v="6"/>
    <s v="YES"/>
    <s v="NO"/>
    <m/>
    <m/>
    <m/>
    <s v="TBC"/>
    <s v="TBC"/>
    <s v="No"/>
    <m/>
    <m/>
    <s v="TBC"/>
    <s v="TBC"/>
    <s v="TBC"/>
    <s v="TBC"/>
    <s v="No"/>
    <m/>
    <m/>
    <s v="TBC"/>
    <m/>
    <s v="TBC"/>
    <m/>
    <m/>
    <x v="1"/>
  </r>
  <r>
    <s v="MinorBlockerHandler"/>
    <x v="0"/>
    <m/>
    <s v="Jos Klompe"/>
    <s v="Hans Overeem"/>
    <s v="Hans Overeem"/>
    <s v="GJ Reinders"/>
    <m/>
    <m/>
    <m/>
    <s v="Installed"/>
    <s v="Operational"/>
    <s v="Production"/>
    <s v="be+nl/Daily Banking Digital First NL/O&amp;A/Mobile Onboarding/Ten24"/>
    <s v="NO"/>
    <s v="YES"/>
    <x v="4"/>
    <x v="0"/>
    <m/>
    <m/>
    <s v="MinorBlockerHandler"/>
    <s v="No"/>
    <n v="0"/>
    <s v="Jos Klompe"/>
    <s v="Hans Overeem"/>
    <s v="Hans Overeem"/>
    <s v="GJ Reinders"/>
    <d v="1899-12-30T00:00:00"/>
    <n v="0"/>
    <n v="0"/>
    <s v="Installed"/>
    <s v="Operational"/>
    <s v="Production"/>
    <s v="be+nl/Daily Banking Digital First NL/O&amp;A/Mobile Onboarding/Ten24"/>
    <x v="4"/>
    <s v="NO"/>
    <s v="YES"/>
    <m/>
    <m/>
    <m/>
    <m/>
    <m/>
    <m/>
    <m/>
    <m/>
    <m/>
    <m/>
    <m/>
    <m/>
    <m/>
    <m/>
    <m/>
    <m/>
    <m/>
    <m/>
    <m/>
    <m/>
    <x v="0"/>
  </r>
  <r>
    <s v="MIP2013"/>
    <x v="2"/>
    <s v="No"/>
    <s v="Rik-Jan van Bree"/>
    <s v="Milan Staalenhoef"/>
    <s v="Narjiss Aydoun"/>
    <s v="Milan Staalenhoef"/>
    <s v="Transaction data"/>
    <s v="Kept in own tribe"/>
    <s v="Milan Staalenhoef is the new Asset Owner (for the mean time) replacing Tom Bettelheim"/>
    <s v="Installed"/>
    <s v="Operational"/>
    <s v="Production"/>
    <s v="be+nl/Payments NL/Products/MIP"/>
    <s v="YES"/>
    <s v="YES"/>
    <x v="9"/>
    <x v="0"/>
    <m/>
    <m/>
    <s v="MIP2013"/>
    <s v="Yes"/>
    <s v="No"/>
    <s v="Rik-Jan van Bree"/>
    <s v="Milan Staalenhoef"/>
    <s v="Narjiss Aydoun"/>
    <s v="Milan Staalenhoef"/>
    <s v="Transaction data"/>
    <s v="Kept in own tribe"/>
    <s v="Milan Staalenhoef is the new Asset Owner (for the mean time) replacing Tom Bettelheim"/>
    <s v="Installed"/>
    <s v="Operational"/>
    <s v="Production"/>
    <s v="be+nl/Payments NL/Products/MIP"/>
    <x v="9"/>
    <s v="YES"/>
    <s v="YES"/>
    <m/>
    <m/>
    <m/>
    <s v="TBC"/>
    <s v="TBC"/>
    <s v="Yes"/>
    <s v="Yes"/>
    <s v="Yes"/>
    <s v="TBC"/>
    <d v="2024-01-01T00:00:00"/>
    <d v="2024-03-31T00:00:00"/>
    <s v="TBC"/>
    <s v="Yes"/>
    <m/>
    <s v="Now Owned by payments. Assisted channels stopped using it on 12/31/2021"/>
    <s v="Y"/>
    <m/>
    <n v="2024"/>
    <s v="Q1"/>
    <m/>
    <x v="2"/>
  </r>
  <r>
    <s v="Missing_Savings"/>
    <x v="0"/>
    <m/>
    <s v="Wouter Kallenberg"/>
    <s v="Annemieke Tromp"/>
    <m/>
    <m/>
    <m/>
    <m/>
    <s v="Obsolete and to removed in CMDB"/>
    <s v="Installed"/>
    <s v="Operational"/>
    <s v="Production"/>
    <s v="be+nl/CRO NL/MRM/Office Tooling"/>
    <s v="NO"/>
    <s v="YES"/>
    <x v="19"/>
    <x v="0"/>
    <m/>
    <m/>
    <s v="Missing_Savings"/>
    <s v="No"/>
    <n v="0"/>
    <s v="Wouter Kallenberg"/>
    <s v="Annemieke Tromp"/>
    <n v="0"/>
    <d v="1899-12-30T00:00:00"/>
    <d v="1899-12-30T00:00:00"/>
    <n v="0"/>
    <s v="Obsolete and to removed in CMDB"/>
    <s v="Installed"/>
    <s v="Operational"/>
    <s v="Production"/>
    <s v="be+nl/CRO NL/MRM/Office Tooling"/>
    <x v="19"/>
    <s v="NO"/>
    <s v="YES"/>
    <m/>
    <m/>
    <m/>
    <m/>
    <m/>
    <m/>
    <m/>
    <m/>
    <m/>
    <m/>
    <m/>
    <m/>
    <m/>
    <m/>
    <m/>
    <m/>
    <m/>
    <m/>
    <m/>
    <m/>
    <x v="0"/>
  </r>
  <r>
    <s v="MitekAPI"/>
    <x v="2"/>
    <s v="No"/>
    <s v="Emile Scheilen"/>
    <s v="Adine Wempe - Kalff"/>
    <s v="Adine Wempe - Kalff"/>
    <s v="Joni Gunneweg"/>
    <s v="Party data"/>
    <s v="Exchanged across domains"/>
    <m/>
    <s v="Installed"/>
    <s v="Operational"/>
    <s v="Production"/>
    <s v="be+nl/Fraud &amp; Cyber Security NL/Prevention/Rebel Alliance"/>
    <s v="YES"/>
    <s v="YES"/>
    <x v="11"/>
    <x v="0"/>
    <m/>
    <m/>
    <s v="MitekAPI"/>
    <s v="Yes"/>
    <s v="No"/>
    <s v="Emile Scheilen"/>
    <s v="Adine Wempe - Kalff"/>
    <s v="Adine Wempe - Kalff"/>
    <s v="Joni Gunneweg"/>
    <s v="Party data"/>
    <s v="Exchanged across domains"/>
    <n v="0"/>
    <s v="Installed"/>
    <s v="Operational"/>
    <s v="Production"/>
    <s v="be+nl/Fraud &amp; Cyber Security NL/Prevention/Rebel Alliance"/>
    <x v="11"/>
    <s v="YES"/>
    <s v="YES"/>
    <m/>
    <m/>
    <m/>
    <s v="TBC"/>
    <s v="TBC"/>
    <s v="Yes"/>
    <s v="Yes"/>
    <s v="Yes"/>
    <m/>
    <m/>
    <s v="NA"/>
    <m/>
    <s v="Yes"/>
    <m/>
    <s v="External supplier "/>
    <s v="Y"/>
    <m/>
    <s v="NA"/>
    <m/>
    <m/>
    <x v="2"/>
  </r>
  <r>
    <s v="MKB Rentederivaten Sharepoint"/>
    <x v="1"/>
    <m/>
    <m/>
    <m/>
    <m/>
    <m/>
    <m/>
    <m/>
    <m/>
    <m/>
    <m/>
    <m/>
    <m/>
    <s v="YES"/>
    <s v="NO"/>
    <x v="2"/>
    <x v="0"/>
    <m/>
    <m/>
    <s v="MKB Rentederivaten Sharepoint"/>
    <m/>
    <m/>
    <m/>
    <m/>
    <m/>
    <m/>
    <m/>
    <m/>
    <m/>
    <m/>
    <m/>
    <m/>
    <m/>
    <x v="2"/>
    <s v="YES"/>
    <s v="NO"/>
    <m/>
    <m/>
    <m/>
    <s v="TBC"/>
    <s v="TBC"/>
    <s v="Yes"/>
    <s v="TBC"/>
    <s v="NA"/>
    <s v="TBC"/>
    <d v="2023-01-01T00:00:00"/>
    <d v="2023-12-31T00:00:00"/>
    <s v="TBC"/>
    <s v="No"/>
    <s v="Yes, 01/06/2022"/>
    <s v="Not operational - To evaluate with Koos or Theo to if the data is still present or already moved to GRP"/>
    <s v="TBC"/>
    <s v="Y"/>
    <n v="2023"/>
    <s v="Q4"/>
    <m/>
    <x v="1"/>
  </r>
  <r>
    <s v="mobAuthenticationAPI"/>
    <x v="0"/>
    <m/>
    <s v="Marcin Krzysztof Pakulnicki"/>
    <s v="Tommy van de Zande"/>
    <m/>
    <m/>
    <m/>
    <m/>
    <m/>
    <s v="Installed"/>
    <s v="Operational"/>
    <s v="Production"/>
    <s v="be+nl/Omnichannel/Mobiel Bankieren"/>
    <s v="YES"/>
    <s v="YES"/>
    <x v="8"/>
    <x v="0"/>
    <m/>
    <m/>
    <s v="mobAuthenticationAPI"/>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mobAuthorizationAPI"/>
    <x v="0"/>
    <m/>
    <s v="Marcin Krzysztof Pakulnicki"/>
    <s v="Tommy van de Zande"/>
    <m/>
    <m/>
    <m/>
    <m/>
    <m/>
    <s v="Installed"/>
    <s v="Operational"/>
    <s v="Production"/>
    <s v="be+nl/Omnichannel/Mobiel Bankieren"/>
    <s v="YES"/>
    <s v="YES"/>
    <x v="8"/>
    <x v="0"/>
    <m/>
    <m/>
    <s v="mobAuthorizationAPI"/>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mobCardsAPI"/>
    <x v="0"/>
    <m/>
    <s v="Marcin Krzysztof Pakulnicki"/>
    <s v="Tommy van de Zande"/>
    <m/>
    <m/>
    <m/>
    <m/>
    <m/>
    <s v="Installed"/>
    <s v="Operational"/>
    <s v="Production"/>
    <s v="be+nl/Omnichannel/Mobiel Bankieren"/>
    <s v="YES"/>
    <s v="YES"/>
    <x v="8"/>
    <x v="0"/>
    <m/>
    <m/>
    <s v="mobCardsAPI"/>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mobConfigurationAPI"/>
    <x v="0"/>
    <m/>
    <s v="Marcin Krzysztof Pakulnicki"/>
    <s v="Tommy van de Zande"/>
    <m/>
    <m/>
    <m/>
    <m/>
    <m/>
    <s v="Installed"/>
    <s v="Operational"/>
    <s v="Production"/>
    <s v="be+nl/Omnichannel/Mobiel Bankieren"/>
    <s v="YES"/>
    <s v="YES"/>
    <x v="8"/>
    <x v="0"/>
    <m/>
    <m/>
    <s v="mobConfigurationAPI"/>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Mobiel Bankieren - Android"/>
    <x v="0"/>
    <m/>
    <s v="Marcin Krzysztof Pakulnicki"/>
    <s v="Tommy van de Zande"/>
    <m/>
    <m/>
    <m/>
    <m/>
    <m/>
    <s v="Installed"/>
    <s v="Operational"/>
    <s v="Production"/>
    <s v="be+nl/Omnichannel/Mobiel Bankieren"/>
    <s v="YES"/>
    <s v="YES"/>
    <x v="8"/>
    <x v="0"/>
    <m/>
    <m/>
    <s v="Mobiel Bankieren - Android"/>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Mobiel Bankieren - iOS"/>
    <x v="0"/>
    <m/>
    <s v="Marcin Krzysztof Pakulnicki"/>
    <s v="Tommy van de Zande"/>
    <m/>
    <m/>
    <m/>
    <m/>
    <m/>
    <s v="Installed"/>
    <s v="Operational"/>
    <s v="Production"/>
    <s v="be+nl/Omnichannel/Mobiel Bankieren"/>
    <s v="YES"/>
    <s v="YES"/>
    <x v="8"/>
    <x v="0"/>
    <m/>
    <m/>
    <s v="Mobiel Bankieren - iOS"/>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Mobile database"/>
    <x v="1"/>
    <m/>
    <m/>
    <m/>
    <m/>
    <m/>
    <m/>
    <m/>
    <m/>
    <m/>
    <m/>
    <m/>
    <m/>
    <s v="YES"/>
    <s v="NO"/>
    <x v="8"/>
    <x v="0"/>
    <m/>
    <m/>
    <s v="Mobile database"/>
    <m/>
    <m/>
    <m/>
    <m/>
    <m/>
    <m/>
    <m/>
    <m/>
    <m/>
    <m/>
    <m/>
    <m/>
    <m/>
    <x v="8"/>
    <s v="YES"/>
    <s v="NO"/>
    <m/>
    <m/>
    <m/>
    <s v="TBC"/>
    <s v="TBC"/>
    <s v="Yes"/>
    <s v="Yes"/>
    <s v="Yes"/>
    <s v="TBC"/>
    <s v="NA"/>
    <d v="2022-12-15T00:00:00"/>
    <s v="Local"/>
    <s v="Yes"/>
    <m/>
    <s v="[10/21 10:32 AM] Roumans, J.P.S. (Sebastiaan)_x000a_Mobile database concerns the Enrollment API. We will provide evidence that data will be deleted within 24 hours._x000a_"/>
    <s v="TBC"/>
    <m/>
    <n v="2022"/>
    <m/>
    <m/>
    <x v="1"/>
  </r>
  <r>
    <s v="mobLoansAPI"/>
    <x v="0"/>
    <m/>
    <s v="Marcin Krzysztof Pakulnicki"/>
    <s v="Tommy van de Zande"/>
    <m/>
    <m/>
    <m/>
    <m/>
    <m/>
    <s v="Installed"/>
    <s v="Operational"/>
    <s v="Production"/>
    <s v="be+nl/Omnichannel/Mobiel Bankieren"/>
    <s v="YES"/>
    <s v="YES"/>
    <x v="8"/>
    <x v="0"/>
    <m/>
    <m/>
    <s v="mobLoansAPI"/>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mobPaymentsAPI"/>
    <x v="0"/>
    <m/>
    <s v="Marcin Krzysztof Pakulnicki"/>
    <s v="Tommy van de Zande"/>
    <m/>
    <m/>
    <m/>
    <m/>
    <m/>
    <s v="Installed"/>
    <s v="Operational"/>
    <s v="Production"/>
    <s v="be+nl/Omnichannel/Mobiel Bankieren"/>
    <s v="YES"/>
    <s v="YES"/>
    <x v="8"/>
    <x v="0"/>
    <m/>
    <m/>
    <s v="mobPaymentsAPI"/>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mobRegistrationAPI"/>
    <x v="0"/>
    <m/>
    <s v="Marcin Krzysztof Pakulnicki"/>
    <s v="Tommy van de Zande"/>
    <m/>
    <m/>
    <m/>
    <m/>
    <m/>
    <s v="Installed"/>
    <s v="Operational"/>
    <s v="Production"/>
    <s v="be+nl/Omnichannel/Mobiel Bankieren"/>
    <s v="YES"/>
    <s v="YES"/>
    <x v="8"/>
    <x v="0"/>
    <m/>
    <m/>
    <s v="mobRegistrationAPI"/>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mobSavingsAPI"/>
    <x v="0"/>
    <m/>
    <s v="Marcin Krzysztof Pakulnicki"/>
    <s v="Tommy van de Zande"/>
    <m/>
    <m/>
    <m/>
    <m/>
    <m/>
    <s v="Installed"/>
    <s v="Operational"/>
    <s v="Production"/>
    <s v="be+nl/Omnichannel/Mobiel Bankieren"/>
    <s v="YES"/>
    <s v="YES"/>
    <x v="8"/>
    <x v="0"/>
    <m/>
    <m/>
    <s v="mobSavingsAPI"/>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mobSecurityProxy"/>
    <x v="0"/>
    <m/>
    <s v="Marcin Krzysztof Pakulnicki"/>
    <s v="Tommy van de Zande"/>
    <m/>
    <m/>
    <m/>
    <m/>
    <m/>
    <s v="Installed"/>
    <s v="Operational"/>
    <s v="Production"/>
    <s v="be+nl/Omnichannel/Mobiel Bankieren"/>
    <s v="YES"/>
    <s v="YES"/>
    <x v="8"/>
    <x v="0"/>
    <m/>
    <m/>
    <s v="mobSecurityProxy"/>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MOH_NII_Tool"/>
    <x v="0"/>
    <s v="No"/>
    <s v="Vlad Kogan"/>
    <s v="Annemieke Tromp"/>
    <s v="Annemieke Tromp"/>
    <s v="No formal Data Steward appointed yet after Mo Abarkan left the Tribe"/>
    <s v="Data derived by Risk"/>
    <s v="Kept in own tribe"/>
    <m/>
    <s v="Installed"/>
    <s v="Operational"/>
    <s v="Production"/>
    <s v="be+nl/CRO NL/MRM/Office Tooling"/>
    <s v="NO"/>
    <s v="YES"/>
    <x v="19"/>
    <x v="0"/>
    <m/>
    <m/>
    <s v="MOH_NII_Tool"/>
    <s v="No"/>
    <s v="No"/>
    <s v="Vlad Kogan"/>
    <s v="Annemieke Tromp"/>
    <s v="Annemieke Tromp"/>
    <s v="No formal Data Steward appointed yet after Mo Abarkan left the Tribe"/>
    <s v="Data derived by Risk"/>
    <s v="Kept in own tribe"/>
    <n v="0"/>
    <s v="Installed"/>
    <s v="Operational"/>
    <s v="Production"/>
    <s v="be+nl/CRO NL/MRM/Office Tooling"/>
    <x v="19"/>
    <s v="NO"/>
    <s v="YES"/>
    <m/>
    <m/>
    <m/>
    <m/>
    <m/>
    <m/>
    <m/>
    <m/>
    <m/>
    <m/>
    <m/>
    <m/>
    <m/>
    <m/>
    <m/>
    <m/>
    <m/>
    <m/>
    <m/>
    <m/>
    <x v="0"/>
  </r>
  <r>
    <s v="MOH_Templ"/>
    <x v="0"/>
    <m/>
    <s v="Vlad Kogan"/>
    <s v="Annemieke Tromp"/>
    <m/>
    <m/>
    <m/>
    <m/>
    <s v="Obsolete and to removed in CMDB"/>
    <s v="Installed"/>
    <s v="Operational"/>
    <s v="Production"/>
    <s v="be+nl/CRO NL/MRM/Office Tooling"/>
    <s v="NO"/>
    <s v="YES"/>
    <x v="19"/>
    <x v="0"/>
    <m/>
    <m/>
    <s v="MOH_Templ"/>
    <s v="No"/>
    <n v="0"/>
    <s v="Vlad Kogan"/>
    <s v="Annemieke Tromp"/>
    <n v="0"/>
    <d v="1899-12-30T00:00:00"/>
    <d v="1899-12-30T00:00:00"/>
    <n v="0"/>
    <s v="Obsolete and to removed in CMDB"/>
    <s v="Installed"/>
    <s v="Operational"/>
    <s v="Production"/>
    <s v="be+nl/CRO NL/MRM/Office Tooling"/>
    <x v="19"/>
    <s v="NO"/>
    <s v="YES"/>
    <m/>
    <m/>
    <m/>
    <m/>
    <m/>
    <m/>
    <m/>
    <m/>
    <m/>
    <m/>
    <m/>
    <m/>
    <m/>
    <m/>
    <m/>
    <m/>
    <m/>
    <m/>
    <m/>
    <m/>
    <x v="0"/>
  </r>
  <r>
    <s v="MonitoringPortefeuille"/>
    <x v="0"/>
    <s v="No"/>
    <s v="Adrian Leerink"/>
    <s v="Marieke de Boer"/>
    <m/>
    <m/>
    <m/>
    <m/>
    <m/>
    <s v="Installed"/>
    <s v="Operational"/>
    <s v="Production"/>
    <s v="be+nl/CRO Domestic Bank Netherlands/Intensief Beheer/Office Tooling"/>
    <s v="NO"/>
    <s v="YES"/>
    <x v="46"/>
    <x v="0"/>
    <m/>
    <m/>
    <s v="MonitoringPortefeuille"/>
    <s v="No"/>
    <s v="No"/>
    <s v="Adrian Leerink"/>
    <s v="Marieke de Boer"/>
    <n v="0"/>
    <d v="1899-12-30T00:00:00"/>
    <d v="1899-12-30T00:00:00"/>
    <n v="0"/>
    <n v="0"/>
    <s v="Installed"/>
    <s v="Operational"/>
    <s v="Production"/>
    <s v="be+nl/CRO Domestic Bank Netherlands/Intensief Beheer/Office Tooling"/>
    <x v="46"/>
    <s v="NO"/>
    <s v="YES"/>
    <m/>
    <m/>
    <m/>
    <m/>
    <m/>
    <m/>
    <m/>
    <m/>
    <m/>
    <m/>
    <m/>
    <m/>
    <m/>
    <m/>
    <m/>
    <m/>
    <m/>
    <m/>
    <m/>
    <m/>
    <x v="0"/>
  </r>
  <r>
    <s v="Morpheus"/>
    <x v="2"/>
    <s v="No"/>
    <s v="Khadija Khottoul"/>
    <s v="Marijn Janssen"/>
    <s v="Folkert van der Ploeg"/>
    <s v="Sanne van Nistelrooij"/>
    <s v="Operational System Process Organisational data"/>
    <s v="Transferred outside ING"/>
    <s v="Will be decommissioned begin of 2023_x000a_Different types of data (party, agreement) are temporarily stored to fulfil the process"/>
    <s v="Installed"/>
    <s v="Operational"/>
    <s v="Production"/>
    <s v="be+nl/Mortgages NL/ILM/Repayments/Move it"/>
    <s v="YES"/>
    <s v="YES"/>
    <x v="38"/>
    <x v="0"/>
    <m/>
    <m/>
    <s v="Morpheus"/>
    <s v="Yes"/>
    <s v="No"/>
    <s v="Khadija Khottoul"/>
    <s v="Marijn Janssen"/>
    <s v="Folkert van der Ploeg"/>
    <s v="Sanne van Nistelrooij"/>
    <s v="Operational System Process Organisational data"/>
    <s v="Transferred outside ING"/>
    <s v="Will be decommissioned begin of 2023_x000a_Different types of data (party, agreement) are temporarily stored to fulfil the process"/>
    <s v="Installed"/>
    <s v="Operational"/>
    <s v="Production"/>
    <s v="be+nl/Mortgages NL/ILM/Repayments/Move it"/>
    <x v="38"/>
    <s v="YES"/>
    <s v="YES"/>
    <m/>
    <m/>
    <m/>
    <s v="TBC"/>
    <s v="No"/>
    <s v="Yes"/>
    <s v="TBC"/>
    <s v="Yes"/>
    <s v="TBC"/>
    <s v="NA"/>
    <s v="NA"/>
    <s v="TBC"/>
    <s v="Yes"/>
    <m/>
    <m/>
    <s v="Y"/>
    <m/>
    <s v="NA"/>
    <m/>
    <m/>
    <x v="2"/>
  </r>
  <r>
    <s v="MortgageAffordabilityNLAPI"/>
    <x v="2"/>
    <s v="Yes"/>
    <s v="Khadija Khottoul"/>
    <s v="Marijn Janssen"/>
    <s v="Folkert van der Ploeg"/>
    <s v="Jeroen Barendse"/>
    <s v="Product data"/>
    <s v="Kept in own tribe"/>
    <m/>
    <s v="Installed"/>
    <s v="Operational"/>
    <s v="Production"/>
    <s v="be+nl/Mortgages NL/ILM/Overview &amp; Insights​/Austin"/>
    <s v="YES"/>
    <s v="YES"/>
    <x v="38"/>
    <x v="0"/>
    <m/>
    <m/>
    <s v="MortgageAffordabilityNLAPI"/>
    <s v="Yes"/>
    <s v="Yes"/>
    <s v="Khadija Khottoul"/>
    <s v="Marijn Janssen"/>
    <s v="Folkert van der Ploeg"/>
    <s v="Jeroen Barendse"/>
    <s v="Product data"/>
    <s v="Kept in own tribe"/>
    <n v="0"/>
    <s v="Installed"/>
    <s v="Operational"/>
    <s v="Production"/>
    <s v="be+nl/Mortgages NL/ILM/Overview &amp; Insights​/Austin"/>
    <x v="38"/>
    <s v="YES"/>
    <s v="YES"/>
    <m/>
    <m/>
    <m/>
    <s v="TBC"/>
    <s v="No"/>
    <s v="Yes"/>
    <s v="TBC"/>
    <s v="Yes"/>
    <s v="TBC"/>
    <s v="TBC"/>
    <d v="2021-12-31T00:00:00"/>
    <s v="TBC"/>
    <s v="Yes"/>
    <m/>
    <m/>
    <s v="Y"/>
    <m/>
    <n v="2021"/>
    <m/>
    <m/>
    <x v="2"/>
  </r>
  <r>
    <s v="MortgageAuthorizationAPI"/>
    <x v="0"/>
    <s v="No"/>
    <s v="Khadija Khottoul"/>
    <s v="Marijn Janssen"/>
    <s v="Folkert van der Ploeg"/>
    <s v="Jonathan Torenburg"/>
    <s v="Agreement data"/>
    <m/>
    <s v="Will be decommissioned end of 2022"/>
    <s v="Installed"/>
    <s v="Operational"/>
    <s v="Production"/>
    <s v="be+nl/Mortgages NL/ILM/BoomeRRang Vikings/Vikings"/>
    <s v="YES"/>
    <s v="YES"/>
    <x v="38"/>
    <x v="0"/>
    <m/>
    <m/>
    <s v="MortgageAuthorizationAPI"/>
    <s v="No"/>
    <s v="No"/>
    <s v="Khadija Khottoul"/>
    <s v="Marijn Janssen"/>
    <s v="Folkert van der Ploeg"/>
    <s v="Jonathan Torenburg"/>
    <s v="Agreement data"/>
    <n v="0"/>
    <s v="Will be decommissioned end of 2022"/>
    <s v="Installed"/>
    <s v="Operational"/>
    <s v="Production"/>
    <s v="be+nl/Mortgages NL/ILM/BoomeRRang Vikings/Vikings"/>
    <x v="38"/>
    <s v="YES"/>
    <s v="YES"/>
    <m/>
    <m/>
    <m/>
    <s v="TBC"/>
    <s v="No"/>
    <s v="No"/>
    <s v="NA"/>
    <s v="NA"/>
    <s v="TBC"/>
    <s v="NA"/>
    <s v="NA"/>
    <s v="TBC"/>
    <s v="No"/>
    <m/>
    <m/>
    <s v="N"/>
    <m/>
    <s v="NA"/>
    <m/>
    <m/>
    <x v="2"/>
  </r>
  <r>
    <s v="MortgageConstructionDepositDeclarationAPI"/>
    <x v="0"/>
    <s v="No"/>
    <s v="Khadija Khottoul"/>
    <s v="Marijn Janssen"/>
    <s v="Folkert van der Ploeg"/>
    <s v="Charlotte Nicolaij"/>
    <s v="Product data"/>
    <s v="Kept in own tribe"/>
    <m/>
    <s v="Installed"/>
    <s v="Operational"/>
    <s v="Production"/>
    <s v="be+nl/Mortgages NL/Origination/Simplicity"/>
    <s v="YES"/>
    <s v="YES"/>
    <x v="38"/>
    <x v="0"/>
    <m/>
    <m/>
    <s v="MortgageConstructionDepositDeclarationAPI"/>
    <s v="No"/>
    <s v="No"/>
    <s v="Khadija Khottoul"/>
    <s v="Marijn Janssen"/>
    <s v="Folkert van der Ploeg"/>
    <s v="Charlotte Nicolaij"/>
    <s v="Product data"/>
    <s v="Kept in own tribe"/>
    <n v="0"/>
    <s v="Installed"/>
    <s v="Operational"/>
    <s v="Production"/>
    <s v="be+nl/Mortgages NL/Origination/Simplicity"/>
    <x v="38"/>
    <s v="YES"/>
    <s v="YES"/>
    <m/>
    <m/>
    <m/>
    <s v="TBC"/>
    <s v="No"/>
    <s v="No"/>
    <s v="NA"/>
    <s v="NA"/>
    <s v="TBC"/>
    <s v="NA"/>
    <s v="NA"/>
    <s v="TBC"/>
    <s v="No"/>
    <m/>
    <m/>
    <s v="N"/>
    <m/>
    <s v="NA"/>
    <m/>
    <m/>
    <x v="2"/>
  </r>
  <r>
    <s v="MortgageDataFetcherAPI"/>
    <x v="0"/>
    <s v="No"/>
    <s v="Khadija Khottoul"/>
    <s v="Marijn Janssen"/>
    <s v="Folkert van der Ploeg"/>
    <s v="Edgar Kotte"/>
    <s v="Product data"/>
    <s v="Exchanged across domains"/>
    <s v="Application is stateless, no data contained"/>
    <s v="Installed"/>
    <s v="Operational"/>
    <s v="Production"/>
    <s v="be+nl/Mortgages NL/ILM/Overview &amp; Insights/Sputnik"/>
    <s v="YES"/>
    <s v="YES"/>
    <x v="38"/>
    <x v="0"/>
    <m/>
    <m/>
    <s v="MortgageDataFetcherAPI"/>
    <s v="No"/>
    <s v="No"/>
    <s v="Khadija Khottoul"/>
    <s v="Marijn Janssen"/>
    <s v="Folkert van der Ploeg"/>
    <s v="Edgar Kotte"/>
    <s v="Product data"/>
    <s v="Exchanged across domains"/>
    <s v="Application is stateless, no data contained"/>
    <s v="Installed"/>
    <s v="Operational"/>
    <s v="Production"/>
    <s v="be+nl/Mortgages NL/ILM/Overview &amp; Insights/Sputnik"/>
    <x v="38"/>
    <s v="YES"/>
    <s v="YES"/>
    <m/>
    <m/>
    <m/>
    <s v="TBC"/>
    <s v="No"/>
    <s v="No"/>
    <s v="NA"/>
    <s v="NA"/>
    <s v="TBC"/>
    <s v="NA"/>
    <s v="NA"/>
    <s v="TBC"/>
    <s v="No"/>
    <m/>
    <m/>
    <s v="N"/>
    <m/>
    <s v="NA"/>
    <m/>
    <m/>
    <x v="2"/>
  </r>
  <r>
    <s v="MortgageDueAmountsCalculatorAPI"/>
    <x v="0"/>
    <s v="No"/>
    <s v="Khadija Khottoul"/>
    <s v="Marijn Janssen"/>
    <s v="Folkert van der Ploeg"/>
    <s v="Richard Weeda"/>
    <s v="Product data"/>
    <s v="Kept in own tribe"/>
    <s v="The Mortgage Due Amounts Calculator API helps to calculate the amounts to be paid at the next prolongation, remaining debt after a mutation and also to calculate saving balance for a particular mortgage / savings account."/>
    <s v="Installed"/>
    <s v="Operational"/>
    <s v="Production"/>
    <s v="be+nl/Mortgages NL/ILM/Overview &amp; Insights/TRA-lala"/>
    <s v="YES"/>
    <s v="YES"/>
    <x v="38"/>
    <x v="0"/>
    <m/>
    <m/>
    <s v="MortgageDueAmountsCalculatorAPI"/>
    <s v="No"/>
    <s v="No"/>
    <s v="Khadija Khottoul"/>
    <s v="Marijn Janssen"/>
    <s v="Folkert van der Ploeg"/>
    <s v="Richard Weeda"/>
    <s v="Product data"/>
    <s v="Kept in own tribe"/>
    <s v="The Mortgage Due Amounts Calculator API helps to calculate the amounts to be paid at the next prolongation, remaining debt after a mutation and also to calculate saving balance for a particular mortgage / savings account."/>
    <s v="Installed"/>
    <s v="Operational"/>
    <s v="Production"/>
    <s v="be+nl/Mortgages NL/ILM/Overview &amp; Insights/TRA-lala"/>
    <x v="38"/>
    <s v="YES"/>
    <s v="YES"/>
    <m/>
    <m/>
    <m/>
    <s v="TBC"/>
    <s v="No"/>
    <s v="No"/>
    <s v="NA"/>
    <s v="NA"/>
    <s v="TBC"/>
    <s v="NA"/>
    <s v="NA"/>
    <s v="TBC"/>
    <s v="No"/>
    <m/>
    <m/>
    <s v="N"/>
    <m/>
    <s v="NA"/>
    <m/>
    <m/>
    <x v="2"/>
  </r>
  <r>
    <s v="MortgageExternalDataAggregator"/>
    <x v="0"/>
    <s v="Yes"/>
    <s v="Khadija Khottoul"/>
    <s v="Jacques Schram"/>
    <s v="Folkert van der Ploeg"/>
    <s v="Frans Muthert"/>
    <s v="Party data"/>
    <s v="Exchanged across domains"/>
    <s v="Both party and product/agreement data are processed by MEDA"/>
    <s v="Installed"/>
    <s v="Operational"/>
    <s v="Production"/>
    <s v="be+nl/Mortgages NL/Origination/D'ArTagnAn"/>
    <s v="YES"/>
    <s v="YES"/>
    <x v="38"/>
    <x v="0"/>
    <m/>
    <m/>
    <s v="MortgageExternalDataAggregator"/>
    <s v="No"/>
    <s v="Yes"/>
    <s v="Khadija Khottoul"/>
    <s v="Jacques Schram"/>
    <s v="Folkert van der Ploeg"/>
    <s v="Frans Muthert"/>
    <s v="Party data"/>
    <s v="Exchanged across domains"/>
    <s v="Both party and product/agreement data are processed by MEDA"/>
    <s v="Installed"/>
    <s v="Operational"/>
    <s v="Production"/>
    <s v="be+nl/Mortgages NL/Origination/D'ArTagnAn"/>
    <x v="38"/>
    <s v="YES"/>
    <s v="YES"/>
    <m/>
    <m/>
    <m/>
    <s v="TBC"/>
    <s v="No"/>
    <s v="No"/>
    <s v="NA"/>
    <s v="NA"/>
    <s v="TBC"/>
    <s v="NA"/>
    <s v="NA"/>
    <s v="TBC"/>
    <s v="No"/>
    <m/>
    <m/>
    <s v="N"/>
    <m/>
    <s v="NA"/>
    <m/>
    <m/>
    <x v="2"/>
  </r>
  <r>
    <s v="MortgageInquiryAPI"/>
    <x v="0"/>
    <s v="No"/>
    <s v="Khadija Khottoul"/>
    <s v="Marijn Janssen"/>
    <s v="Folkert van der Ploeg"/>
    <s v="Edgar Kotte"/>
    <s v="Product data"/>
    <s v="Exchanged across domains"/>
    <s v="Applications are stateless, no data contained"/>
    <s v="Installed"/>
    <s v="Operational"/>
    <s v="Production"/>
    <s v="be+nl/Mortgages NL/ILM/Overview &amp; Insights/Sputnik"/>
    <s v="YES"/>
    <s v="YES"/>
    <x v="38"/>
    <x v="0"/>
    <m/>
    <m/>
    <s v="MortgageInquiryAPI"/>
    <s v="No"/>
    <s v="No"/>
    <s v="Khadija Khottoul"/>
    <s v="Marijn Janssen"/>
    <s v="Folkert van der Ploeg"/>
    <s v="Edgar Kotte"/>
    <s v="Product data"/>
    <s v="Exchanged across domains"/>
    <s v="Applications are stateless, no data contained"/>
    <s v="Installed"/>
    <s v="Operational"/>
    <s v="Production"/>
    <s v="be+nl/Mortgages NL/ILM/Overview &amp; Insights/Sputnik"/>
    <x v="38"/>
    <s v="YES"/>
    <s v="YES"/>
    <m/>
    <m/>
    <m/>
    <s v="TBC"/>
    <s v="No"/>
    <s v="No"/>
    <s v="NA"/>
    <s v="NA"/>
    <s v="TBC"/>
    <s v="NA"/>
    <s v="NA"/>
    <s v="TBC"/>
    <s v="No"/>
    <m/>
    <m/>
    <s v="N"/>
    <m/>
    <s v="NA"/>
    <m/>
    <m/>
    <x v="2"/>
  </r>
  <r>
    <s v="MortgageInstalmentChangeService"/>
    <x v="0"/>
    <s v="No"/>
    <s v="Khadija Khottoul"/>
    <s v="Marijn Janssen"/>
    <s v="Folkert van der Ploeg"/>
    <s v="Jonathan Torenburg"/>
    <s v="Product data"/>
    <s v="Exchanged across domains"/>
    <s v="MING connected API without DB"/>
    <s v="Installed"/>
    <s v="Operational"/>
    <s v="Production"/>
    <s v="be+nl/Mortgages NL/ILM/Repayments/No Worries"/>
    <s v="YES"/>
    <s v="YES"/>
    <x v="38"/>
    <x v="0"/>
    <m/>
    <m/>
    <s v="MortgageInstalmentChangeService"/>
    <s v="No"/>
    <s v="No"/>
    <s v="Khadija Khottoul"/>
    <s v="Marijn Janssen"/>
    <s v="Folkert van der Ploeg"/>
    <s v="Jonathan Torenburg"/>
    <s v="Product data"/>
    <s v="Exchanged across domains"/>
    <s v="MING connected API without DB"/>
    <s v="Installed"/>
    <s v="Operational"/>
    <s v="Production"/>
    <s v="be+nl/Mortgages NL/ILM/Repayments/No Worries"/>
    <x v="38"/>
    <s v="YES"/>
    <s v="YES"/>
    <m/>
    <m/>
    <m/>
    <s v="TBC"/>
    <s v="No"/>
    <s v="No"/>
    <s v="NA"/>
    <s v="NA"/>
    <s v="TBC"/>
    <s v="NA"/>
    <s v="NA"/>
    <s v="TBC"/>
    <s v="No"/>
    <m/>
    <m/>
    <s v="N"/>
    <m/>
    <s v="NA"/>
    <m/>
    <m/>
    <x v="2"/>
  </r>
  <r>
    <s v="MortgageIntermediaryRelationsAPI"/>
    <x v="2"/>
    <s v="Yes"/>
    <s v="Khadija Khottoul"/>
    <s v="Jacques Schram"/>
    <s v="Folkert van der Ploeg"/>
    <s v="Matthieu Luijpen"/>
    <s v="Agreement data"/>
    <s v="Exchanged across domains"/>
    <m/>
    <s v="Installed"/>
    <s v="Operational"/>
    <s v="Production"/>
    <s v="be+nl/Mortgages NL/Origination/Phoenix"/>
    <s v="YES"/>
    <s v="YES"/>
    <x v="38"/>
    <x v="0"/>
    <m/>
    <m/>
    <s v="MortgageIntermediaryRelationsAPI"/>
    <s v="Yes"/>
    <s v="Yes"/>
    <s v="Khadija Khottoul"/>
    <s v="Jacques Schram"/>
    <s v="Folkert van der Ploeg"/>
    <s v="Matthieu Luijpen"/>
    <s v="Agreement data"/>
    <s v="Exchanged across domains"/>
    <n v="0"/>
    <s v="Installed"/>
    <s v="Operational"/>
    <s v="Production"/>
    <s v="be+nl/Mortgages NL/Origination/Phoenix"/>
    <x v="38"/>
    <s v="YES"/>
    <s v="YES"/>
    <m/>
    <m/>
    <m/>
    <s v="TBC"/>
    <s v="No"/>
    <s v="Yes"/>
    <s v="TBC"/>
    <s v="Yes"/>
    <s v="TBC"/>
    <s v="NA"/>
    <s v="NA"/>
    <s v="TBC"/>
    <s v="Yes"/>
    <m/>
    <m/>
    <s v="Y"/>
    <m/>
    <s v="NA"/>
    <m/>
    <m/>
    <x v="2"/>
  </r>
  <r>
    <s v="MortgageMaxLoanCalculatorAPI"/>
    <x v="0"/>
    <s v="No"/>
    <s v="Khadija Khottoul"/>
    <s v="Jan Tijsterman"/>
    <s v="Folkert van der Ploeg"/>
    <s v="Michiel van Bergen"/>
    <m/>
    <m/>
    <s v="Application is stateless, no data contained"/>
    <s v="Installed"/>
    <s v="Operational"/>
    <s v="Production"/>
    <s v="be+nl/Mortgages NL/COE/EnterPrice"/>
    <s v="YES"/>
    <s v="YES"/>
    <x v="38"/>
    <x v="0"/>
    <m/>
    <m/>
    <s v="MortgageMaxLoanCalculatorAPI"/>
    <s v="No"/>
    <s v="No"/>
    <s v="Khadija Khottoul"/>
    <s v="Jan Tijsterman"/>
    <s v="Folkert van der Ploeg"/>
    <s v="Michiel van Bergen"/>
    <d v="1899-12-30T00:00:00"/>
    <n v="0"/>
    <s v="Application is stateless, no data contained"/>
    <s v="Installed"/>
    <s v="Operational"/>
    <s v="Production"/>
    <s v="be+nl/Mortgages NL/COE/EnterPrice"/>
    <x v="38"/>
    <s v="YES"/>
    <s v="YES"/>
    <m/>
    <m/>
    <m/>
    <s v="TBC"/>
    <s v="No"/>
    <s v="No"/>
    <s v="NA"/>
    <s v="NA"/>
    <s v="TBC"/>
    <s v="NA"/>
    <s v="NA"/>
    <s v="TBC"/>
    <s v="No"/>
    <m/>
    <m/>
    <s v="N"/>
    <m/>
    <s v="NA"/>
    <m/>
    <m/>
    <x v="2"/>
  </r>
  <r>
    <s v="MortgageOverviewAPI"/>
    <x v="0"/>
    <s v="No"/>
    <s v="Khadija Khottoul"/>
    <s v="Marijn Janssen"/>
    <s v="Folkert van der Ploeg"/>
    <s v="Edgar Kotte"/>
    <s v="Product data"/>
    <s v="Kept in own tribe"/>
    <m/>
    <s v="Installed"/>
    <s v="Operational"/>
    <s v="Production"/>
    <s v="be+nl/Mortgages NL/ILM/Overview &amp; Insights/Sputnik"/>
    <s v="YES"/>
    <s v="YES"/>
    <x v="38"/>
    <x v="0"/>
    <m/>
    <m/>
    <s v="MortgageOverviewAPI"/>
    <s v="No"/>
    <s v="No"/>
    <s v="Khadija Khottoul"/>
    <s v="Marijn Janssen"/>
    <s v="Folkert van der Ploeg"/>
    <s v="Edgar Kotte"/>
    <s v="Product data"/>
    <s v="Kept in own tribe"/>
    <n v="0"/>
    <s v="Installed"/>
    <s v="Operational"/>
    <s v="Production"/>
    <s v="be+nl/Mortgages NL/ILM/Overview &amp; Insights/Sputnik"/>
    <x v="38"/>
    <s v="YES"/>
    <s v="YES"/>
    <m/>
    <m/>
    <m/>
    <s v="TBC"/>
    <s v="No"/>
    <s v="No"/>
    <s v="NA"/>
    <s v="NA"/>
    <s v="TBC"/>
    <s v="NA"/>
    <s v="NA"/>
    <s v="TBC"/>
    <s v="No"/>
    <m/>
    <m/>
    <s v="N"/>
    <m/>
    <s v="NA"/>
    <m/>
    <m/>
    <x v="2"/>
  </r>
  <r>
    <s v="MortgageRepaymentNLAPI"/>
    <x v="0"/>
    <s v="No"/>
    <s v="Khadija Khottoul"/>
    <s v="Marijn Janssen"/>
    <s v="Folkert van der Ploeg"/>
    <s v="Richard Weeda"/>
    <s v="Product data"/>
    <s v="Exchanged across domains"/>
    <s v="MING connected API without DB"/>
    <s v="Installed"/>
    <s v="Operational"/>
    <s v="Production"/>
    <s v="be+nl/Mortgages NL/ILM/Repayments/No Worries"/>
    <s v="YES"/>
    <s v="YES"/>
    <x v="38"/>
    <x v="0"/>
    <m/>
    <m/>
    <s v="MortgageRepaymentNLAPI"/>
    <s v="No"/>
    <s v="No"/>
    <s v="Khadija Khottoul"/>
    <s v="Marijn Janssen"/>
    <s v="Folkert van der Ploeg"/>
    <s v="Richard Weeda"/>
    <s v="Product data"/>
    <s v="Exchanged across domains"/>
    <s v="MING connected API without DB"/>
    <s v="Installed"/>
    <s v="Operational"/>
    <s v="Production"/>
    <s v="be+nl/Mortgages NL/ILM/Repayments/No Worries"/>
    <x v="38"/>
    <s v="YES"/>
    <s v="YES"/>
    <m/>
    <m/>
    <m/>
    <s v="TBC"/>
    <s v="No"/>
    <s v="No"/>
    <s v="NA"/>
    <s v="NA"/>
    <s v="TBC"/>
    <s v="NA"/>
    <s v="NA"/>
    <s v="TBC"/>
    <s v="No"/>
    <m/>
    <m/>
    <s v="N"/>
    <m/>
    <s v="NA"/>
    <m/>
    <m/>
    <x v="2"/>
  </r>
  <r>
    <s v="MortgagesCalculatorBox_P"/>
    <x v="0"/>
    <s v="No"/>
    <s v="Khadija Khottoul"/>
    <s v="Jan Tijsterman"/>
    <s v="Folkert van der Ploeg"/>
    <s v="Michiel van Bergen"/>
    <m/>
    <m/>
    <s v="Applications are stateless, no data contained"/>
    <s v="Installed"/>
    <s v="Operational"/>
    <s v="Production"/>
    <s v="be+nl/Mortgages NL/COE/EnterPrice"/>
    <s v="YES"/>
    <s v="YES"/>
    <x v="38"/>
    <x v="0"/>
    <m/>
    <m/>
    <s v="MortgagesCalculatorBox_P"/>
    <s v="No"/>
    <s v="No"/>
    <s v="Khadija Khottoul"/>
    <s v="Jan Tijsterman"/>
    <s v="Folkert van der Ploeg"/>
    <s v="Michiel van Bergen"/>
    <d v="1899-12-30T00:00:00"/>
    <n v="0"/>
    <s v="Applications are stateless, no data contained"/>
    <s v="Installed"/>
    <s v="Operational"/>
    <s v="Production"/>
    <s v="be+nl/Mortgages NL/COE/EnterPrice"/>
    <x v="38"/>
    <s v="YES"/>
    <s v="YES"/>
    <m/>
    <m/>
    <m/>
    <s v="TBC"/>
    <s v="No"/>
    <s v="No"/>
    <s v="NA"/>
    <s v="NA"/>
    <s v="TBC"/>
    <s v="NA"/>
    <s v="NA"/>
    <s v="TBC"/>
    <s v="No"/>
    <m/>
    <m/>
    <s v="N"/>
    <m/>
    <s v="NA"/>
    <m/>
    <m/>
    <x v="2"/>
  </r>
  <r>
    <s v="MortgagesIAM"/>
    <x v="0"/>
    <s v="Yes"/>
    <s v="Khadija Khottoul"/>
    <s v="Marijn Janssen"/>
    <s v="Folkert van der Ploeg"/>
    <s v="Edgar Kotte"/>
    <s v="Product data"/>
    <s v="Kept in own tribe"/>
    <m/>
    <s v="Installed"/>
    <s v="Operational"/>
    <s v="Production"/>
    <s v="be+nl/Mortgages NL/ILM/Overview &amp; Insights/Sputnik"/>
    <s v="YES"/>
    <s v="YES"/>
    <x v="38"/>
    <x v="0"/>
    <m/>
    <m/>
    <s v="MortgagesIAM"/>
    <s v="No"/>
    <s v="Yes"/>
    <s v="Khadija Khottoul"/>
    <s v="Marijn Janssen"/>
    <s v="Folkert van der Ploeg"/>
    <s v="Edgar Kotte"/>
    <s v="Product data"/>
    <s v="Kept in own tribe"/>
    <n v="0"/>
    <s v="Installed"/>
    <s v="Operational"/>
    <s v="Production"/>
    <s v="be+nl/Mortgages NL/ILM/Overview &amp; Insights/Sputnik"/>
    <x v="38"/>
    <s v="YES"/>
    <s v="YES"/>
    <m/>
    <m/>
    <m/>
    <s v="TBC"/>
    <s v="No"/>
    <s v="Yes"/>
    <s v="TBC"/>
    <s v="Yes"/>
    <s v="TBC"/>
    <s v="TBC"/>
    <d v="2022-02-15T00:00:00"/>
    <s v="TBC"/>
    <s v="Yes"/>
    <m/>
    <m/>
    <s v="N"/>
    <m/>
    <n v="2022"/>
    <m/>
    <m/>
    <x v="2"/>
  </r>
  <r>
    <s v="MortgagesInterestComponents"/>
    <x v="0"/>
    <s v="No"/>
    <s v="Khadija Khottoul"/>
    <s v="Marijn Janssen"/>
    <s v="Folkert van der Ploeg"/>
    <s v="Richard Weeda"/>
    <s v="Product data"/>
    <s v="Kept in own tribe"/>
    <m/>
    <s v="Installed"/>
    <s v="Operational"/>
    <s v="Production"/>
    <s v="be+nl/Mortgages NL/ILM/Overview &amp; Insights/TRA-lala"/>
    <s v="YES"/>
    <s v="YES"/>
    <x v="38"/>
    <x v="0"/>
    <m/>
    <m/>
    <s v="MortgagesInterestComponents"/>
    <s v="No"/>
    <s v="No"/>
    <s v="Khadija Khottoul"/>
    <s v="Marijn Janssen"/>
    <s v="Folkert van der Ploeg"/>
    <s v="Richard Weeda"/>
    <s v="Product data"/>
    <s v="Kept in own tribe"/>
    <n v="0"/>
    <s v="Installed"/>
    <s v="Operational"/>
    <s v="Production"/>
    <s v="be+nl/Mortgages NL/ILM/Overview &amp; Insights/TRA-lala"/>
    <x v="38"/>
    <s v="YES"/>
    <s v="YES"/>
    <m/>
    <m/>
    <m/>
    <s v="TBC"/>
    <s v="No"/>
    <s v="Yes"/>
    <s v="No"/>
    <s v="No"/>
    <s v="TBC"/>
    <s v="NA"/>
    <s v="NA"/>
    <s v="TBC"/>
    <s v="Yes"/>
    <m/>
    <m/>
    <s v="N"/>
    <m/>
    <s v="NA"/>
    <m/>
    <m/>
    <x v="2"/>
  </r>
  <r>
    <s v="MortgagesPrommise_[P]"/>
    <x v="2"/>
    <s v="Yes"/>
    <s v="Khadija Khottoul"/>
    <s v="Peter Kuijpers"/>
    <s v="Folkert van der Ploeg"/>
    <s v="Marcel de Ruiter"/>
    <s v="Data derived by other data users"/>
    <s v="Exchanged across domains"/>
    <s v="Type could also be &quot;reference data&quot;"/>
    <s v="Installed"/>
    <s v="Operational"/>
    <s v="Production"/>
    <s v="be+nl/Mortgages NL/Independent/Triple A"/>
    <s v="YES"/>
    <s v="YES"/>
    <x v="38"/>
    <x v="0"/>
    <m/>
    <m/>
    <s v="MortgagesPrommise_[P]"/>
    <s v="Yes"/>
    <s v="Yes"/>
    <s v="Khadija Khottoul"/>
    <s v="Peter Kuijpers"/>
    <s v="Folkert van der Ploeg"/>
    <s v="Marcel de Ruiter"/>
    <s v="Data derived by other data users"/>
    <s v="Exchanged across domains"/>
    <s v="Type could also be &quot;reference data&quot;"/>
    <s v="Installed"/>
    <s v="Operational"/>
    <s v="Production"/>
    <s v="be+nl/Mortgages NL/Independent/Triple A"/>
    <x v="38"/>
    <s v="YES"/>
    <s v="YES"/>
    <m/>
    <m/>
    <m/>
    <s v="TBC"/>
    <s v="No"/>
    <s v="Yes"/>
    <s v="TBC"/>
    <s v="Yes"/>
    <s v="TBC"/>
    <s v="NA"/>
    <s v="NA"/>
    <s v="TBC"/>
    <s v="Yes"/>
    <m/>
    <m/>
    <s v="Y"/>
    <m/>
    <s v="NA"/>
    <m/>
    <m/>
    <x v="2"/>
  </r>
  <r>
    <s v="MoveMoneyExperienceAPI"/>
    <x v="0"/>
    <s v="No"/>
    <s v="Rik-Jan van Bree"/>
    <s v="Maarten van Gessel"/>
    <s v="Narjiss Aydoun"/>
    <s v="Hans Krak"/>
    <m/>
    <m/>
    <m/>
    <s v="Installed"/>
    <s v="Operational"/>
    <s v="Production"/>
    <s v="be+nl/Payments NL/Products/Crafty Unicorns"/>
    <s v="YES"/>
    <s v="YES"/>
    <x v="9"/>
    <x v="0"/>
    <m/>
    <m/>
    <s v="MoveMoneyExperienceAPI"/>
    <s v="No"/>
    <s v="No"/>
    <s v="Rik-Jan van Bree"/>
    <s v="Maarten van Gessel"/>
    <s v="Narjiss Aydoun"/>
    <s v="Hans Krak"/>
    <d v="1899-12-30T00:00:00"/>
    <n v="0"/>
    <n v="0"/>
    <s v="Installed"/>
    <s v="Operational"/>
    <s v="Production"/>
    <s v="be+nl/Payments NL/Products/Crafty Unicorns"/>
    <x v="9"/>
    <s v="YES"/>
    <s v="YES"/>
    <m/>
    <m/>
    <m/>
    <s v="TBC"/>
    <s v="TBC"/>
    <s v="No"/>
    <s v="No"/>
    <s v="No"/>
    <s v="TBC"/>
    <s v="TBC"/>
    <s v="TBC"/>
    <s v="TBC"/>
    <s v="No"/>
    <m/>
    <m/>
    <s v="N"/>
    <m/>
    <s v="TBC"/>
    <m/>
    <m/>
    <x v="2"/>
  </r>
  <r>
    <s v="MyDHL"/>
    <x v="2"/>
    <s v="No"/>
    <s v="Ben Jansen"/>
    <s v="Ben Jansen"/>
    <s v="Ben Jansen"/>
    <s v="NA"/>
    <s v="Operational System Process Organisational data"/>
    <s v="Kept in own tribe"/>
    <m/>
    <s v="Installed"/>
    <s v="Operational"/>
    <s v="Production"/>
    <s v="be+nl/Facilitymgt NL/CREFS NL Business IT"/>
    <s v="NO"/>
    <s v="YES"/>
    <x v="29"/>
    <x v="0"/>
    <m/>
    <m/>
    <s v="MyDHL"/>
    <s v="Yes"/>
    <s v="No"/>
    <s v="Ben Jansen"/>
    <s v="Ben Jansen"/>
    <s v="Ben Jansen"/>
    <s v="NA"/>
    <s v="Operational System Process Organisational data"/>
    <s v="Kept in own tribe"/>
    <n v="0"/>
    <s v="Installed"/>
    <s v="Operational"/>
    <s v="Production"/>
    <s v="be+nl/Facilitymgt NL/CREFS NL Business IT"/>
    <x v="29"/>
    <s v="NO"/>
    <s v="YES"/>
    <m/>
    <m/>
    <m/>
    <m/>
    <m/>
    <m/>
    <m/>
    <m/>
    <m/>
    <m/>
    <m/>
    <m/>
    <m/>
    <m/>
    <m/>
    <m/>
    <m/>
    <m/>
    <m/>
    <m/>
    <x v="0"/>
  </r>
  <r>
    <s v="Mystery shop"/>
    <x v="1"/>
    <m/>
    <m/>
    <m/>
    <m/>
    <m/>
    <m/>
    <m/>
    <m/>
    <m/>
    <m/>
    <m/>
    <m/>
    <s v="YES"/>
    <s v="NO"/>
    <x v="17"/>
    <x v="0"/>
    <m/>
    <m/>
    <s v="Mystery shop"/>
    <m/>
    <m/>
    <m/>
    <m/>
    <m/>
    <m/>
    <m/>
    <m/>
    <m/>
    <m/>
    <m/>
    <m/>
    <m/>
    <x v="17"/>
    <s v="YES"/>
    <s v="NO"/>
    <m/>
    <m/>
    <m/>
    <s v="No"/>
    <s v="No"/>
    <s v="No"/>
    <s v="NA"/>
    <s v="NA"/>
    <s v="NA"/>
    <s v="NA"/>
    <s v="NA"/>
    <s v="External"/>
    <s v="No"/>
    <m/>
    <m/>
    <s v="TBC"/>
    <m/>
    <s v="NA"/>
    <m/>
    <m/>
    <x v="1"/>
  </r>
  <r>
    <s v="Mysteryshop"/>
    <x v="0"/>
    <s v="No"/>
    <s v="Stef Rigaux"/>
    <s v="Wim Heinstra"/>
    <s v="Wim Heinstra"/>
    <s v="Luuk Schouten"/>
    <s v="Product data"/>
    <s v="Kept in own tribe"/>
    <m/>
    <s v="Installed"/>
    <s v="Operational"/>
    <s v="Production"/>
    <s v="be+nl/Branches NL/IT Boys"/>
    <s v="NO"/>
    <s v="YES"/>
    <x v="35"/>
    <x v="0"/>
    <m/>
    <m/>
    <s v="Mysteryshop"/>
    <s v="No"/>
    <s v="No"/>
    <s v="Stef Rigaux"/>
    <s v="Wim Heinstra"/>
    <s v="Wim Heinstra"/>
    <s v="Luuk Schouten"/>
    <s v="Product data"/>
    <s v="Kept in own tribe"/>
    <n v="0"/>
    <s v="Installed"/>
    <s v="Operational"/>
    <s v="Production"/>
    <s v="be+nl/Branches NL/IT Boys"/>
    <x v="35"/>
    <s v="NO"/>
    <s v="YES"/>
    <m/>
    <m/>
    <m/>
    <m/>
    <m/>
    <m/>
    <m/>
    <m/>
    <m/>
    <m/>
    <m/>
    <m/>
    <m/>
    <m/>
    <m/>
    <m/>
    <m/>
    <m/>
    <m/>
    <m/>
    <x v="0"/>
  </r>
  <r>
    <s v="NASA"/>
    <x v="2"/>
    <s v="Yes"/>
    <s v="Khadija Khottoul"/>
    <s v="Jacques Schram"/>
    <s v="Folkert van der Ploeg"/>
    <s v="Falco Vriesekoop"/>
    <s v="Party data"/>
    <s v="Exchanged across domains"/>
    <m/>
    <s v="Installed"/>
    <s v="Operational"/>
    <s v="Production"/>
    <s v="be+nl/Mortgages NL/Origination/AcceleratING"/>
    <s v="YES"/>
    <s v="YES"/>
    <x v="38"/>
    <x v="0"/>
    <m/>
    <m/>
    <s v="NASA"/>
    <s v="Yes"/>
    <s v="Yes"/>
    <s v="Khadija Khottoul"/>
    <s v="Jacques Schram"/>
    <s v="Folkert van der Ploeg"/>
    <s v="Falco Vriesekoop"/>
    <s v="Party data"/>
    <s v="Exchanged across domains"/>
    <n v="0"/>
    <s v="Installed"/>
    <s v="Operational"/>
    <s v="Production"/>
    <s v="be+nl/Mortgages NL/Origination/AcceleratING"/>
    <x v="38"/>
    <s v="YES"/>
    <s v="YES"/>
    <m/>
    <m/>
    <m/>
    <s v="Yes"/>
    <s v="No"/>
    <s v="Yes"/>
    <s v="TBC"/>
    <s v="Yes"/>
    <s v="TBC"/>
    <s v="TBC"/>
    <d v="2022-12-15T00:00:00"/>
    <s v="TBC"/>
    <s v="Yes"/>
    <m/>
    <m/>
    <s v="Y"/>
    <m/>
    <n v="2022"/>
    <m/>
    <m/>
    <x v="2"/>
  </r>
  <r>
    <s v="Newsroom"/>
    <x v="0"/>
    <s v="No"/>
    <s v="Jordy van der Vliet"/>
    <s v="Harold Reusken"/>
    <m/>
    <m/>
    <s v="Party data"/>
    <s v="Kept in own tribe"/>
    <m/>
    <s v="Installed"/>
    <s v="Operational"/>
    <s v="Production"/>
    <s v="be+nl/CoE Communications and brand exp/Campagne Team NL"/>
    <s v="NO"/>
    <s v="YES"/>
    <x v="16"/>
    <x v="0"/>
    <m/>
    <m/>
    <s v="Newsroom"/>
    <s v="No"/>
    <s v="No"/>
    <s v="Jordy van der Vliet"/>
    <s v="Harold Reusken"/>
    <n v="0"/>
    <d v="1899-12-30T00:00:00"/>
    <s v="Party data"/>
    <s v="Kept in own tribe"/>
    <n v="0"/>
    <s v="Installed"/>
    <s v="Operational"/>
    <s v="Production"/>
    <s v="be+nl/CoE Communications and brand exp/Campagne Team NL"/>
    <x v="16"/>
    <s v="NO"/>
    <s v="YES"/>
    <m/>
    <m/>
    <m/>
    <m/>
    <m/>
    <m/>
    <m/>
    <m/>
    <m/>
    <m/>
    <m/>
    <m/>
    <m/>
    <m/>
    <m/>
    <m/>
    <m/>
    <m/>
    <m/>
    <m/>
    <x v="0"/>
  </r>
  <r>
    <s v="Nifi_XTC"/>
    <x v="1"/>
    <m/>
    <m/>
    <m/>
    <m/>
    <m/>
    <m/>
    <m/>
    <m/>
    <m/>
    <m/>
    <m/>
    <m/>
    <s v="YES"/>
    <s v="NO"/>
    <x v="8"/>
    <x v="0"/>
    <m/>
    <m/>
    <s v="Nifi_XTC"/>
    <m/>
    <m/>
    <m/>
    <m/>
    <m/>
    <m/>
    <m/>
    <m/>
    <m/>
    <m/>
    <m/>
    <m/>
    <m/>
    <x v="8"/>
    <s v="YES"/>
    <s v="NO"/>
    <m/>
    <m/>
    <m/>
    <s v="Yes"/>
    <s v="No"/>
    <s v="Yes"/>
    <s v="Yes"/>
    <s v="Yes"/>
    <s v="NA"/>
    <s v="NA"/>
    <s v="NA"/>
    <s v="Local"/>
    <s v="Yes"/>
    <m/>
    <s v="Only passes data to other application, stores for a very limited period"/>
    <s v="TBC"/>
    <m/>
    <s v="NA"/>
    <m/>
    <m/>
    <x v="1"/>
  </r>
  <r>
    <s v="NII_Floater"/>
    <x v="0"/>
    <m/>
    <s v="Vlad Kogan"/>
    <s v="Annemieke Tromp"/>
    <m/>
    <m/>
    <m/>
    <m/>
    <s v="Obsolete and to removed in CMDB"/>
    <s v="Installed"/>
    <s v="Operational"/>
    <s v="Production"/>
    <s v="be+nl/CRO NL/MRM/Office Tooling"/>
    <s v="NO"/>
    <s v="YES"/>
    <x v="19"/>
    <x v="0"/>
    <m/>
    <m/>
    <s v="NII_Floater"/>
    <s v="No"/>
    <n v="0"/>
    <s v="Vlad Kogan"/>
    <s v="Annemieke Tromp"/>
    <n v="0"/>
    <d v="1899-12-30T00:00:00"/>
    <d v="1899-12-30T00:00:00"/>
    <n v="0"/>
    <s v="Obsolete and to removed in CMDB"/>
    <s v="Installed"/>
    <s v="Operational"/>
    <s v="Production"/>
    <s v="be+nl/CRO NL/MRM/Office Tooling"/>
    <x v="19"/>
    <s v="NO"/>
    <s v="YES"/>
    <m/>
    <m/>
    <m/>
    <m/>
    <m/>
    <m/>
    <m/>
    <m/>
    <m/>
    <m/>
    <m/>
    <m/>
    <m/>
    <m/>
    <m/>
    <m/>
    <m/>
    <m/>
    <m/>
    <m/>
    <x v="0"/>
  </r>
  <r>
    <s v="NL_AccountBalances"/>
    <x v="0"/>
    <s v="No"/>
    <s v="Sijmen de Waart"/>
    <s v="Chiel Keijzer"/>
    <s v="Chiel Keijzer"/>
    <s v="nvt"/>
    <s v="Transaction data"/>
    <s v="Kept in own tribe"/>
    <s v="Please delete this item, is no asset"/>
    <s v="Installed"/>
    <s v="Operational"/>
    <s v="Production"/>
    <s v="be+nl/Payments/Office Tooling"/>
    <s v="NO"/>
    <s v="YES"/>
    <x v="9"/>
    <x v="0"/>
    <m/>
    <m/>
    <s v="NL_AccountBalances"/>
    <s v="No"/>
    <s v="No"/>
    <s v="Sijmen de Waart"/>
    <s v="Chiel Keijzer"/>
    <s v="Chiel Keijzer"/>
    <s v="nvt"/>
    <s v="Transaction data"/>
    <s v="Kept in own tribe"/>
    <s v="Please delete this item, is no asset"/>
    <s v="Installed"/>
    <s v="Operational"/>
    <s v="Production"/>
    <s v="be+nl/Payments/Office Tooling"/>
    <x v="9"/>
    <s v="NO"/>
    <s v="YES"/>
    <m/>
    <m/>
    <m/>
    <m/>
    <m/>
    <m/>
    <m/>
    <m/>
    <m/>
    <m/>
    <m/>
    <m/>
    <m/>
    <m/>
    <m/>
    <m/>
    <m/>
    <m/>
    <m/>
    <m/>
    <x v="0"/>
  </r>
  <r>
    <s v="NoodProcedure"/>
    <x v="0"/>
    <s v="No"/>
    <s v="Pieter van Valenberg"/>
    <s v="Nick van Boven"/>
    <m/>
    <m/>
    <s v="Product data"/>
    <s v="Kept in own tribe"/>
    <s v="Not an application, only a flat excel with macro"/>
    <s v="Installed"/>
    <s v="Operational"/>
    <s v="Production"/>
    <s v="be+nl/Investments/Operational Journeys &amp; Ordering/EP Transaction Management"/>
    <s v="NO"/>
    <s v="YES"/>
    <x v="15"/>
    <x v="0"/>
    <m/>
    <m/>
    <s v="NoodProcedure"/>
    <s v="No"/>
    <s v="No"/>
    <s v="Pieter van Valenberg"/>
    <s v="Nick van Boven"/>
    <n v="0"/>
    <d v="1899-12-30T00:00:00"/>
    <s v="Product data"/>
    <s v="Kept in own tribe"/>
    <s v="Not an application, only a flat excel with macro"/>
    <s v="Installed"/>
    <s v="Operational"/>
    <s v="Production"/>
    <s v="be+nl/Investments/Operational Journeys &amp; Ordering/EP Transaction Management"/>
    <x v="15"/>
    <s v="NO"/>
    <s v="YES"/>
    <m/>
    <m/>
    <m/>
    <m/>
    <m/>
    <m/>
    <m/>
    <m/>
    <m/>
    <m/>
    <m/>
    <m/>
    <m/>
    <m/>
    <m/>
    <m/>
    <m/>
    <m/>
    <m/>
    <m/>
    <x v="0"/>
  </r>
  <r>
    <s v="NotificationUserPrefsAPI"/>
    <x v="2"/>
    <s v="No"/>
    <s v="Rik-Jan van Bree"/>
    <s v="Hans Krak"/>
    <s v="Narjiss Aydoun"/>
    <s v="Martijn Greuter"/>
    <s v="Agreement data"/>
    <s v="Kept in own tribe"/>
    <m/>
    <s v="Installed"/>
    <s v="Operational"/>
    <s v="Production"/>
    <s v="be+nl/Payments NL/Products/Digital Insight"/>
    <s v="NO"/>
    <s v="YES"/>
    <x v="3"/>
    <x v="0"/>
    <m/>
    <m/>
    <s v="NotificationUserPrefsAPI"/>
    <s v="Yes"/>
    <s v="No"/>
    <s v="Rik-Jan van Bree"/>
    <s v="Hans Krak"/>
    <s v="Narjiss Aydoun"/>
    <s v="Martijn Greuter"/>
    <s v="Agreement data"/>
    <s v="Kept in own tribe"/>
    <n v="0"/>
    <s v="Installed"/>
    <s v="Operational"/>
    <s v="Production"/>
    <s v="be+nl/Payments NL/Products/Digital Insight"/>
    <x v="3"/>
    <s v="NO"/>
    <s v="YES"/>
    <m/>
    <m/>
    <m/>
    <m/>
    <m/>
    <m/>
    <m/>
    <m/>
    <m/>
    <m/>
    <m/>
    <m/>
    <m/>
    <m/>
    <m/>
    <m/>
    <m/>
    <m/>
    <m/>
    <m/>
    <x v="0"/>
  </r>
  <r>
    <s v="NRC "/>
    <x v="1"/>
    <m/>
    <m/>
    <m/>
    <m/>
    <m/>
    <m/>
    <m/>
    <m/>
    <m/>
    <m/>
    <m/>
    <m/>
    <s v="YES"/>
    <s v="NO"/>
    <x v="6"/>
    <x v="0"/>
    <m/>
    <m/>
    <s v="NRC "/>
    <m/>
    <m/>
    <m/>
    <m/>
    <m/>
    <m/>
    <m/>
    <m/>
    <m/>
    <m/>
    <m/>
    <m/>
    <m/>
    <x v="6"/>
    <s v="YES"/>
    <s v="NO"/>
    <m/>
    <m/>
    <m/>
    <s v="TBC"/>
    <s v="TBC"/>
    <s v="No"/>
    <s v="NA"/>
    <s v="NA"/>
    <s v="TBC"/>
    <s v="TBC"/>
    <s v="TBC"/>
    <s v="TBC"/>
    <s v="No"/>
    <m/>
    <m/>
    <s v="TBC"/>
    <m/>
    <s v="TBC"/>
    <m/>
    <m/>
    <x v="1"/>
  </r>
  <r>
    <s v="NRC 001"/>
    <x v="1"/>
    <m/>
    <m/>
    <m/>
    <m/>
    <m/>
    <m/>
    <m/>
    <m/>
    <m/>
    <m/>
    <m/>
    <m/>
    <s v="YES"/>
    <s v="NO"/>
    <x v="9"/>
    <x v="0"/>
    <m/>
    <m/>
    <s v="NRC 001"/>
    <m/>
    <m/>
    <m/>
    <m/>
    <m/>
    <m/>
    <m/>
    <m/>
    <m/>
    <m/>
    <m/>
    <m/>
    <m/>
    <x v="9"/>
    <s v="YES"/>
    <s v="NO"/>
    <m/>
    <m/>
    <m/>
    <s v="TBC"/>
    <s v="TBC"/>
    <s v="Yes"/>
    <s v="Yes"/>
    <s v="Yes"/>
    <s v="TBC"/>
    <d v="2024-01-01T00:00:00"/>
    <d v="2024-03-31T00:00:00"/>
    <s v="TBC"/>
    <s v="Yes"/>
    <m/>
    <m/>
    <s v="TBC"/>
    <m/>
    <n v="2024"/>
    <s v="Q1"/>
    <m/>
    <x v="1"/>
  </r>
  <r>
    <s v="NRC_RPL"/>
    <x v="2"/>
    <s v="Yes"/>
    <s v="Paul Schaper"/>
    <s v="Paul Schaper"/>
    <s v="Guido Bosch (DB&amp;DF)"/>
    <s v="Gertjan Reinders (DB&amp;DF)"/>
    <s v="Agreement data"/>
    <s v="Exchanged across domains"/>
    <m/>
    <s v="Installed"/>
    <s v="Operational"/>
    <s v="Production"/>
    <s v="be+nl/CoreBanking/NRC next"/>
    <s v="NO"/>
    <s v="YES"/>
    <x v="42"/>
    <x v="0"/>
    <m/>
    <m/>
    <s v="NRC_RPL"/>
    <s v="Yes"/>
    <s v="Yes"/>
    <s v="Paul Schaper"/>
    <s v="Paul Schaper"/>
    <s v="Guido Bosch (DB&amp;DF)"/>
    <s v="Gertjan Reinders (DB&amp;DF)"/>
    <s v="Agreement data"/>
    <s v="Exchanged across domains"/>
    <n v="0"/>
    <s v="Installed"/>
    <s v="Operational"/>
    <s v="Production"/>
    <s v="be+nl/CoreBanking/NRC next"/>
    <x v="42"/>
    <s v="NO"/>
    <s v="YES"/>
    <m/>
    <m/>
    <m/>
    <m/>
    <m/>
    <m/>
    <m/>
    <m/>
    <m/>
    <m/>
    <m/>
    <m/>
    <m/>
    <m/>
    <m/>
    <m/>
    <m/>
    <m/>
    <m/>
    <m/>
    <x v="0"/>
  </r>
  <r>
    <s v="NVB_(P)"/>
    <x v="2"/>
    <s v="No"/>
    <s v="Klaas Jan Wieringa"/>
    <s v="Nick van Boven"/>
    <s v="Nick van Boven"/>
    <s v="Peter van den Berg"/>
    <s v="Product data"/>
    <s v="Exchanged across domains"/>
    <m/>
    <s v="Installed"/>
    <s v="Operational"/>
    <s v="Production"/>
    <s v="be+nl/Investments/Operational Journeys &amp; Ordering/BlackOps"/>
    <s v="YES"/>
    <s v="YES"/>
    <x v="15"/>
    <x v="0"/>
    <m/>
    <m/>
    <s v="NVB_(P)"/>
    <s v="Yes"/>
    <s v="No"/>
    <s v="Klaas Jan Wieringa"/>
    <s v="Nick van Boven"/>
    <s v="Nick van Boven"/>
    <s v="Peter van den Berg"/>
    <s v="Product data"/>
    <s v="Exchanged across domains"/>
    <n v="0"/>
    <s v="Installed"/>
    <s v="Operational"/>
    <s v="Production"/>
    <s v="be+nl/Investments/Operational Journeys &amp; Ordering/BlackOps"/>
    <x v="15"/>
    <s v="YES"/>
    <s v="YES"/>
    <m/>
    <m/>
    <m/>
    <s v="Yes"/>
    <s v="No"/>
    <s v="Yes"/>
    <s v="Yes"/>
    <s v="Yes"/>
    <s v="Tranche 3"/>
    <d v="2023-01-01T00:00:00"/>
    <d v="2023-03-31T00:00:00"/>
    <s v="Local"/>
    <s v="Yes"/>
    <m/>
    <m/>
    <s v="Y"/>
    <m/>
    <n v="2023"/>
    <s v="Q1"/>
    <s v="Y"/>
    <x v="2"/>
  </r>
  <r>
    <s v="OBS"/>
    <x v="1"/>
    <m/>
    <m/>
    <m/>
    <m/>
    <m/>
    <m/>
    <m/>
    <m/>
    <m/>
    <m/>
    <m/>
    <m/>
    <s v="YES"/>
    <s v="NO"/>
    <x v="18"/>
    <x v="0"/>
    <m/>
    <m/>
    <s v="OBS"/>
    <m/>
    <m/>
    <m/>
    <m/>
    <m/>
    <m/>
    <m/>
    <m/>
    <m/>
    <m/>
    <m/>
    <m/>
    <m/>
    <x v="18"/>
    <s v="YES"/>
    <s v="NO"/>
    <m/>
    <m/>
    <m/>
    <s v="TBC"/>
    <s v="TBC"/>
    <s v="Yes"/>
    <s v="TBC"/>
    <s v="Yes"/>
    <s v="TBC"/>
    <d v="2023-01-01T00:00:00"/>
    <d v="2023-12-31T00:00:00"/>
    <s v="TBC"/>
    <s v="Yes"/>
    <m/>
    <m/>
    <s v="TBC"/>
    <m/>
    <n v="2023"/>
    <s v="Q4"/>
    <s v="Y"/>
    <x v="1"/>
  </r>
  <r>
    <s v="OCD_P"/>
    <x v="1"/>
    <m/>
    <m/>
    <m/>
    <m/>
    <m/>
    <m/>
    <m/>
    <m/>
    <m/>
    <m/>
    <m/>
    <m/>
    <s v="YES"/>
    <s v="NO"/>
    <x v="2"/>
    <x v="0"/>
    <m/>
    <m/>
    <s v="OCD_P"/>
    <m/>
    <m/>
    <m/>
    <m/>
    <m/>
    <m/>
    <m/>
    <m/>
    <m/>
    <m/>
    <m/>
    <m/>
    <m/>
    <x v="2"/>
    <s v="YES"/>
    <s v="NO"/>
    <m/>
    <m/>
    <m/>
    <s v="TBC"/>
    <s v="TBC"/>
    <s v="No"/>
    <s v="TBC"/>
    <s v="No"/>
    <s v="TBC"/>
    <d v="2023-01-01T00:00:00"/>
    <d v="2023-12-31T00:00:00"/>
    <s v="TBC"/>
    <s v="No"/>
    <s v="Yes, 01/06/2022"/>
    <s v="Not operational - To evaluate with Koos or Theo to if the data is still present or already moved to GRP"/>
    <s v="TBC"/>
    <s v="Y"/>
    <n v="2023"/>
    <s v="Q4"/>
    <m/>
    <x v="1"/>
  </r>
  <r>
    <s v="OchapiRTK"/>
    <x v="0"/>
    <s v="No"/>
    <s v="Steven Frieswijk"/>
    <s v="Rogier Festen"/>
    <s v="na"/>
    <s v="na"/>
    <s v="Reference data"/>
    <s v="Exchanged across domains"/>
    <s v="Only metrics data from prometheus pods"/>
    <s v="Installed"/>
    <s v="Operational"/>
    <s v="Production"/>
    <s v="be+nl/Omnichannel/Mobiel Bankieren"/>
    <s v="NO"/>
    <s v="YES"/>
    <x v="24"/>
    <x v="0"/>
    <m/>
    <m/>
    <s v="OchapiRTK"/>
    <s v="No"/>
    <s v="No"/>
    <s v="Steven Frieswijk"/>
    <s v="Rogier Festen"/>
    <s v="na"/>
    <s v="na"/>
    <s v="Reference data"/>
    <s v="Exchanged across domains"/>
    <s v="Only metrics data from prometheus pods"/>
    <s v="Installed"/>
    <s v="Operational"/>
    <s v="Production"/>
    <s v="be+nl/Omnichannel/Mobiel Bankieren"/>
    <x v="24"/>
    <s v="NO"/>
    <s v="YES"/>
    <m/>
    <m/>
    <m/>
    <m/>
    <m/>
    <m/>
    <m/>
    <m/>
    <m/>
    <m/>
    <m/>
    <m/>
    <m/>
    <m/>
    <m/>
    <m/>
    <m/>
    <m/>
    <m/>
    <m/>
    <x v="0"/>
  </r>
  <r>
    <s v="Ockto Brondata Service"/>
    <x v="1"/>
    <m/>
    <m/>
    <m/>
    <m/>
    <m/>
    <m/>
    <m/>
    <m/>
    <m/>
    <m/>
    <m/>
    <m/>
    <s v="YES"/>
    <s v="NO"/>
    <x v="38"/>
    <x v="0"/>
    <m/>
    <m/>
    <s v="Ockto Brondata Service"/>
    <m/>
    <m/>
    <m/>
    <m/>
    <m/>
    <m/>
    <m/>
    <m/>
    <m/>
    <m/>
    <m/>
    <m/>
    <m/>
    <x v="38"/>
    <s v="YES"/>
    <s v="NO"/>
    <m/>
    <m/>
    <m/>
    <s v="TBC"/>
    <s v="No"/>
    <s v="Yes"/>
    <s v="Yes"/>
    <s v="Yes"/>
    <s v="TBC"/>
    <s v="NA"/>
    <s v="NA"/>
    <s v="TBC"/>
    <s v="Yes"/>
    <m/>
    <m/>
    <s v="TBC"/>
    <m/>
    <s v="NA"/>
    <m/>
    <m/>
    <x v="1"/>
  </r>
  <r>
    <s v="OnboardingIndividualOrchestrationAPI"/>
    <x v="0"/>
    <m/>
    <s v="Jos Klompe"/>
    <s v="Hans Overeem"/>
    <s v="Hans Overeem"/>
    <s v="GJ Reinders"/>
    <m/>
    <m/>
    <m/>
    <s v="Installed"/>
    <s v="Operational"/>
    <s v="Production"/>
    <s v="be+nl/Daily Banking Digital First NL/O&amp;A/Mobile Onboarding/Galliërs Mobile "/>
    <s v="NO"/>
    <s v="YES"/>
    <x v="4"/>
    <x v="0"/>
    <m/>
    <m/>
    <s v="OnboardingIndividualOrchestrationAPI"/>
    <s v="No"/>
    <n v="0"/>
    <s v="Jos Klompe"/>
    <s v="Hans Overeem"/>
    <s v="Hans Overeem"/>
    <s v="GJ Reinders"/>
    <d v="1899-12-30T00:00:00"/>
    <n v="0"/>
    <n v="0"/>
    <s v="Installed"/>
    <s v="Operational"/>
    <s v="Production"/>
    <s v="be+nl/Daily Banking Digital First NL/O&amp;A/Mobile Onboarding/Galliërs Mobile "/>
    <x v="4"/>
    <s v="NO"/>
    <s v="YES"/>
    <m/>
    <m/>
    <m/>
    <m/>
    <m/>
    <m/>
    <m/>
    <m/>
    <m/>
    <m/>
    <m/>
    <m/>
    <m/>
    <m/>
    <m/>
    <m/>
    <m/>
    <m/>
    <m/>
    <m/>
    <x v="0"/>
  </r>
  <r>
    <s v="Onderhanden_Werken"/>
    <x v="0"/>
    <s v="No"/>
    <s v="Feitze Vogel"/>
    <s v="Harm Jongedijk"/>
    <m/>
    <m/>
    <m/>
    <s v="Kept in own tribe"/>
    <m/>
    <s v="Installed"/>
    <s v="Operational"/>
    <s v="Production"/>
    <s v="be+nl/Asset Based Finance/Office tooling"/>
    <s v="NO"/>
    <s v="YES"/>
    <x v="40"/>
    <x v="0"/>
    <m/>
    <m/>
    <s v="Onderhanden_Werken"/>
    <s v="No"/>
    <s v="No"/>
    <s v="Feitze Vogel"/>
    <s v="Harm Jongedijk"/>
    <n v="0"/>
    <d v="1899-12-30T00:00:00"/>
    <d v="1899-12-30T00:00:00"/>
    <s v="Kept in own tribe"/>
    <n v="0"/>
    <s v="Installed"/>
    <s v="Operational"/>
    <s v="Production"/>
    <s v="be+nl/Asset Based Finance/Office tooling"/>
    <x v="40"/>
    <s v="NO"/>
    <s v="YES"/>
    <m/>
    <m/>
    <m/>
    <m/>
    <m/>
    <m/>
    <m/>
    <m/>
    <m/>
    <m/>
    <m/>
    <m/>
    <m/>
    <m/>
    <m/>
    <m/>
    <m/>
    <m/>
    <m/>
    <m/>
    <x v="0"/>
  </r>
  <r>
    <s v="One_Tool"/>
    <x v="1"/>
    <m/>
    <m/>
    <m/>
    <m/>
    <m/>
    <m/>
    <m/>
    <m/>
    <m/>
    <m/>
    <m/>
    <m/>
    <s v="YES"/>
    <s v="NO"/>
    <x v="28"/>
    <x v="0"/>
    <m/>
    <m/>
    <s v="One_Tool"/>
    <m/>
    <m/>
    <m/>
    <m/>
    <m/>
    <m/>
    <m/>
    <m/>
    <m/>
    <m/>
    <m/>
    <m/>
    <m/>
    <x v="28"/>
    <s v="YES"/>
    <s v="NO"/>
    <m/>
    <m/>
    <m/>
    <s v="TBC"/>
    <s v="TBC"/>
    <s v="Yes"/>
    <s v="TBC"/>
    <s v="No"/>
    <s v="Tranche 1"/>
    <d v="2023-01-01T00:00:00"/>
    <d v="2023-12-31T00:00:00"/>
    <s v="TBC"/>
    <s v="Yes"/>
    <m/>
    <m/>
    <s v="TBC"/>
    <m/>
    <n v="2023"/>
    <s v="Q4"/>
    <m/>
    <x v="1"/>
  </r>
  <r>
    <s v="OneAppAlertAPI"/>
    <x v="0"/>
    <m/>
    <s v="Marcin Krzysztof Pakulnicki"/>
    <s v="Tommy van de Zande"/>
    <m/>
    <m/>
    <m/>
    <m/>
    <m/>
    <s v="Installed"/>
    <s v="Operational"/>
    <s v="Production"/>
    <s v="be+nl/Omnichannel/Mobiel Bankieren"/>
    <s v="YES"/>
    <s v="YES"/>
    <x v="8"/>
    <x v="0"/>
    <m/>
    <m/>
    <s v="OneAppAlertAPI"/>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OneAppFeatureToggleAPI"/>
    <x v="0"/>
    <m/>
    <s v="Steven Frieswijk"/>
    <s v="Tommy van de Zande"/>
    <m/>
    <m/>
    <m/>
    <m/>
    <m/>
    <s v="Installed"/>
    <s v="Operational"/>
    <s v="Production"/>
    <s v="be+nl/Omnichannel/Mobiel Bankieren"/>
    <s v="NO"/>
    <s v="YES"/>
    <x v="24"/>
    <x v="0"/>
    <m/>
    <m/>
    <s v="OneAppFeatureToggleAPI"/>
    <s v="No"/>
    <n v="0"/>
    <s v="Steven Frieswijk"/>
    <s v="Tommy van de Zande"/>
    <n v="0"/>
    <d v="1899-12-30T00:00:00"/>
    <d v="1899-12-30T00:00:00"/>
    <n v="0"/>
    <n v="0"/>
    <s v="Installed"/>
    <s v="Operational"/>
    <s v="Production"/>
    <s v="be+nl/Omnichannel/Mobiel Bankieren"/>
    <x v="24"/>
    <s v="NO"/>
    <s v="YES"/>
    <m/>
    <m/>
    <m/>
    <m/>
    <m/>
    <m/>
    <m/>
    <m/>
    <m/>
    <m/>
    <m/>
    <m/>
    <m/>
    <m/>
    <m/>
    <m/>
    <m/>
    <m/>
    <m/>
    <m/>
    <x v="0"/>
  </r>
  <r>
    <s v="OnePamToCorebank"/>
    <x v="0"/>
    <m/>
    <s v="Guido Smit"/>
    <s v="Jeroen Losekoot"/>
    <s v="Jeroen Losekoot"/>
    <s v="GJ Reinders"/>
    <m/>
    <m/>
    <m/>
    <s v="Installed"/>
    <s v="Operational"/>
    <s v="Production"/>
    <s v="be+nl/Daily Banking Digital First NL/Platform &amp; Enablers/Hopps"/>
    <s v="YES"/>
    <s v="YES"/>
    <x v="6"/>
    <x v="0"/>
    <m/>
    <m/>
    <s v="OnePamToCorebank"/>
    <s v="No"/>
    <n v="0"/>
    <s v="Guido Smit"/>
    <s v="Jeroen Losekoot"/>
    <s v="Jeroen Losekoot"/>
    <s v="GJ Reinders"/>
    <d v="1899-12-30T00:00:00"/>
    <n v="0"/>
    <n v="0"/>
    <s v="Installed"/>
    <s v="Operational"/>
    <s v="Production"/>
    <s v="be+nl/Daily Banking Digital First NL/Platform &amp; Enablers/Hopps"/>
    <x v="6"/>
    <s v="YES"/>
    <s v="YES"/>
    <m/>
    <m/>
    <m/>
    <s v="TBC"/>
    <s v="TBC"/>
    <s v="No"/>
    <s v="NA"/>
    <s v="NA"/>
    <s v="TBC"/>
    <s v="TBC"/>
    <s v="TBC"/>
    <s v="TBC"/>
    <s v="No"/>
    <m/>
    <m/>
    <s v="N"/>
    <m/>
    <s v="TBC"/>
    <m/>
    <m/>
    <x v="2"/>
  </r>
  <r>
    <s v="OPAL"/>
    <x v="1"/>
    <m/>
    <m/>
    <m/>
    <m/>
    <m/>
    <m/>
    <m/>
    <m/>
    <m/>
    <m/>
    <m/>
    <m/>
    <s v="YES"/>
    <s v="NO"/>
    <x v="15"/>
    <x v="0"/>
    <m/>
    <m/>
    <s v="OPAL"/>
    <m/>
    <m/>
    <m/>
    <m/>
    <m/>
    <m/>
    <m/>
    <m/>
    <m/>
    <m/>
    <m/>
    <m/>
    <m/>
    <x v="15"/>
    <s v="YES"/>
    <s v="NO"/>
    <m/>
    <m/>
    <m/>
    <s v="Yes"/>
    <s v="No"/>
    <s v="Yes"/>
    <s v="Yes"/>
    <s v="Yes"/>
    <s v="NA"/>
    <s v="NA"/>
    <s v="NA"/>
    <s v="External"/>
    <s v="Yes"/>
    <s v=" "/>
    <s v="OPAL is a SAAS application from Ortec and running and maintained on their servers. "/>
    <s v="TBC"/>
    <m/>
    <s v="NA"/>
    <m/>
    <m/>
    <x v="1"/>
  </r>
  <r>
    <s v="OPAL - Goal-Based Planning"/>
    <x v="0"/>
    <s v="No"/>
    <s v="Klaas Jan Wieringa"/>
    <s v="Nick van Boven"/>
    <s v="Katja Kok"/>
    <m/>
    <s v="Party data"/>
    <s v="Kept in own tribe"/>
    <s v="External application"/>
    <s v="Installed"/>
    <s v="Operational"/>
    <s v="Production"/>
    <s v="be+nl/Investments/Operational Journeys &amp; Ordering/DevOps_Cloud"/>
    <s v="NO"/>
    <s v="YES"/>
    <x v="15"/>
    <x v="0"/>
    <m/>
    <m/>
    <s v="OPAL - Goal-Based Planning"/>
    <s v="No"/>
    <s v="No"/>
    <s v="Klaas Jan Wieringa"/>
    <s v="Nick van Boven"/>
    <s v="Katja Kok"/>
    <d v="1899-12-30T00:00:00"/>
    <s v="Party data"/>
    <s v="Kept in own tribe"/>
    <s v="External application"/>
    <s v="Installed"/>
    <s v="Operational"/>
    <s v="Production"/>
    <s v="be+nl/Investments/Operational Journeys &amp; Ordering/DevOps_Cloud"/>
    <x v="15"/>
    <s v="NO"/>
    <s v="YES"/>
    <m/>
    <m/>
    <m/>
    <m/>
    <m/>
    <m/>
    <m/>
    <m/>
    <m/>
    <m/>
    <m/>
    <m/>
    <m/>
    <m/>
    <m/>
    <m/>
    <m/>
    <m/>
    <m/>
    <m/>
    <x v="0"/>
  </r>
  <r>
    <s v="OpenBusinessCurrentAccount"/>
    <x v="0"/>
    <m/>
    <s v="Guido Smit"/>
    <s v="Hans Overeem"/>
    <s v="Hans Overeem"/>
    <s v="GJ Reinders"/>
    <m/>
    <m/>
    <m/>
    <s v="Installed"/>
    <s v="Operational"/>
    <s v="Production"/>
    <s v="be+nl/Daily Banking Digital First NL/Business Journeys/Genesis"/>
    <s v="YES"/>
    <s v="YES"/>
    <x v="6"/>
    <x v="0"/>
    <m/>
    <m/>
    <s v="OpenBusinessCurrentAccount"/>
    <s v="No"/>
    <n v="0"/>
    <s v="Guido Smit"/>
    <s v="Hans Overeem"/>
    <s v="Hans Overeem"/>
    <s v="GJ Reinders"/>
    <d v="1899-12-30T00:00:00"/>
    <n v="0"/>
    <n v="0"/>
    <s v="Installed"/>
    <s v="Operational"/>
    <s v="Production"/>
    <s v="be+nl/Daily Banking Digital First NL/Business Journeys/Genesis"/>
    <x v="6"/>
    <s v="YES"/>
    <s v="YES"/>
    <m/>
    <m/>
    <m/>
    <s v="TBC"/>
    <s v="TBC"/>
    <s v="No"/>
    <s v="NA"/>
    <s v="NA"/>
    <s v="TBC"/>
    <s v="TBC"/>
    <s v="TBC"/>
    <s v="TBC"/>
    <s v="No"/>
    <m/>
    <m/>
    <s v="N"/>
    <m/>
    <s v="TBC"/>
    <m/>
    <m/>
    <x v="2"/>
  </r>
  <r>
    <s v="Operational ToolING"/>
    <x v="1"/>
    <m/>
    <m/>
    <m/>
    <m/>
    <m/>
    <m/>
    <m/>
    <m/>
    <m/>
    <m/>
    <m/>
    <m/>
    <s v="YES"/>
    <s v="NO"/>
    <x v="6"/>
    <x v="0"/>
    <m/>
    <m/>
    <s v="Operational ToolING"/>
    <m/>
    <m/>
    <m/>
    <m/>
    <m/>
    <m/>
    <m/>
    <m/>
    <m/>
    <m/>
    <m/>
    <m/>
    <m/>
    <x v="6"/>
    <s v="YES"/>
    <s v="NO"/>
    <m/>
    <m/>
    <m/>
    <s v="TBC"/>
    <s v="TBC"/>
    <s v="Yes"/>
    <s v="Yes"/>
    <s v="Yes"/>
    <s v="TBC"/>
    <s v="TBC"/>
    <s v="NA"/>
    <s v="TBC"/>
    <s v="Yes"/>
    <m/>
    <s v="Pass through No Data Stored"/>
    <s v="TBC"/>
    <m/>
    <s v="NA"/>
    <m/>
    <m/>
    <x v="1"/>
  </r>
  <r>
    <s v="Operational-ToolING-PRD"/>
    <x v="0"/>
    <m/>
    <s v="Guido Smit"/>
    <s v="Hans Overeem"/>
    <s v="Hans Overeem"/>
    <s v="GJ Reinders"/>
    <m/>
    <m/>
    <m/>
    <s v="Installed"/>
    <s v="Operational"/>
    <s v="Production"/>
    <s v="be+nl/Daily Banking Digital First NL/Business Journeys/Genesis"/>
    <s v="NO"/>
    <s v="YES"/>
    <x v="4"/>
    <x v="0"/>
    <m/>
    <m/>
    <s v="Operational-ToolING-PRD"/>
    <s v="No"/>
    <n v="0"/>
    <s v="Guido Smit"/>
    <s v="Hans Overeem"/>
    <s v="Hans Overeem"/>
    <s v="GJ Reinders"/>
    <d v="1899-12-30T00:00:00"/>
    <n v="0"/>
    <n v="0"/>
    <s v="Installed"/>
    <s v="Operational"/>
    <s v="Production"/>
    <s v="be+nl/Daily Banking Digital First NL/Business Journeys/Genesis"/>
    <x v="4"/>
    <s v="NO"/>
    <s v="YES"/>
    <m/>
    <m/>
    <m/>
    <m/>
    <m/>
    <m/>
    <m/>
    <m/>
    <m/>
    <m/>
    <m/>
    <m/>
    <m/>
    <m/>
    <m/>
    <m/>
    <m/>
    <m/>
    <m/>
    <m/>
    <x v="0"/>
  </r>
  <r>
    <s v="OperationsTool"/>
    <x v="0"/>
    <s v="No"/>
    <s v="Feitze Vogel"/>
    <s v="Ajdin Causevic"/>
    <s v="Ihsan çakir"/>
    <m/>
    <s v="Operational System Process Organisational data"/>
    <s v="Kept in own tribe"/>
    <m/>
    <s v="Installed"/>
    <s v="Operational"/>
    <s v="Production"/>
    <s v="be+nl/Asset Based Finance/Office tooling"/>
    <s v="NO"/>
    <s v="YES"/>
    <x v="40"/>
    <x v="0"/>
    <m/>
    <m/>
    <s v="OperationsTool"/>
    <s v="No"/>
    <s v="No"/>
    <s v="Feitze Vogel"/>
    <s v="Ajdin Causevic"/>
    <s v="Ihsan çakir"/>
    <d v="1899-12-30T00:00:00"/>
    <s v="Operational System Process Organisational data"/>
    <s v="Kept in own tribe"/>
    <n v="0"/>
    <s v="Installed"/>
    <s v="Operational"/>
    <s v="Production"/>
    <s v="be+nl/Asset Based Finance/Office tooling"/>
    <x v="40"/>
    <s v="NO"/>
    <s v="YES"/>
    <m/>
    <m/>
    <m/>
    <m/>
    <m/>
    <m/>
    <m/>
    <m/>
    <m/>
    <m/>
    <m/>
    <m/>
    <m/>
    <m/>
    <m/>
    <m/>
    <m/>
    <m/>
    <m/>
    <m/>
    <x v="0"/>
  </r>
  <r>
    <s v="Oracle Fixed Asserts"/>
    <x v="1"/>
    <m/>
    <m/>
    <m/>
    <m/>
    <m/>
    <m/>
    <m/>
    <m/>
    <m/>
    <m/>
    <m/>
    <m/>
    <s v="YES"/>
    <s v="NO"/>
    <x v="44"/>
    <x v="0"/>
    <m/>
    <m/>
    <s v="Oracle Fixed Asserts"/>
    <m/>
    <m/>
    <m/>
    <m/>
    <m/>
    <m/>
    <m/>
    <m/>
    <m/>
    <m/>
    <m/>
    <m/>
    <m/>
    <x v="44"/>
    <s v="YES"/>
    <s v="NO"/>
    <m/>
    <m/>
    <m/>
    <s v="TBC"/>
    <s v="TBC"/>
    <s v="No"/>
    <s v="No"/>
    <s v="No"/>
    <s v="TBC"/>
    <s v="NA"/>
    <s v="NA"/>
    <s v="TBC"/>
    <s v="No"/>
    <m/>
    <m/>
    <s v="TBC"/>
    <m/>
    <s v="NA"/>
    <m/>
    <m/>
    <x v="1"/>
  </r>
  <r>
    <s v="OrderAPI"/>
    <x v="0"/>
    <m/>
    <s v="Marcin Krzysztof Pakulnicki"/>
    <s v="Tommy van de Zande"/>
    <m/>
    <m/>
    <m/>
    <m/>
    <m/>
    <s v="Installed"/>
    <s v="Operational"/>
    <s v="Production"/>
    <s v="be+nl/Omnichannel/Mobiel Bankieren"/>
    <s v="YES"/>
    <s v="YES"/>
    <x v="8"/>
    <x v="0"/>
    <m/>
    <m/>
    <s v="OrderAPI"/>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OrderReconciliationInvestments"/>
    <x v="0"/>
    <s v="No"/>
    <s v="Pieter van Valenberg"/>
    <s v="Nick van Boven"/>
    <m/>
    <m/>
    <s v="Product data"/>
    <s v="Kept in own tribe"/>
    <m/>
    <s v="Installed"/>
    <s v="Operational"/>
    <s v="Production"/>
    <s v="be+nl/Investments/Operational Journeys &amp; Ordering/EP Transaction Management"/>
    <s v="NO"/>
    <s v="YES"/>
    <x v="15"/>
    <x v="0"/>
    <m/>
    <m/>
    <s v="OrderReconciliationInvestments"/>
    <s v="No"/>
    <s v="No"/>
    <s v="Pieter van Valenberg"/>
    <s v="Nick van Boven"/>
    <n v="0"/>
    <d v="1899-12-30T00:00:00"/>
    <s v="Product data"/>
    <s v="Kept in own tribe"/>
    <n v="0"/>
    <s v="Installed"/>
    <s v="Operational"/>
    <s v="Production"/>
    <s v="be+nl/Investments/Operational Journeys &amp; Ordering/EP Transaction Management"/>
    <x v="15"/>
    <s v="NO"/>
    <s v="YES"/>
    <m/>
    <m/>
    <m/>
    <m/>
    <m/>
    <m/>
    <m/>
    <m/>
    <m/>
    <m/>
    <m/>
    <m/>
    <m/>
    <m/>
    <m/>
    <m/>
    <m/>
    <m/>
    <m/>
    <m/>
    <x v="0"/>
  </r>
  <r>
    <s v="Orion"/>
    <x v="1"/>
    <m/>
    <m/>
    <m/>
    <m/>
    <m/>
    <m/>
    <m/>
    <m/>
    <m/>
    <m/>
    <m/>
    <m/>
    <s v="YES"/>
    <s v="NO"/>
    <x v="8"/>
    <x v="0"/>
    <m/>
    <m/>
    <s v="Orion"/>
    <m/>
    <m/>
    <m/>
    <m/>
    <m/>
    <m/>
    <m/>
    <m/>
    <m/>
    <m/>
    <m/>
    <m/>
    <m/>
    <x v="8"/>
    <s v="YES"/>
    <s v="NO"/>
    <m/>
    <m/>
    <m/>
    <s v="Yes"/>
    <s v="No"/>
    <s v="Yes"/>
    <s v="NA"/>
    <s v="NA"/>
    <s v="NA"/>
    <s v="NA"/>
    <s v="NA"/>
    <s v="Local"/>
    <s v="No"/>
    <n v="44197"/>
    <s v="Decommissioned"/>
    <s v="TBC"/>
    <m/>
    <s v="NA"/>
    <m/>
    <m/>
    <x v="1"/>
  </r>
  <r>
    <s v="OS_PMS"/>
    <x v="0"/>
    <m/>
    <s v="Jack Schilder"/>
    <s v="Jinto Jose"/>
    <m/>
    <s v="Nanne Koopmans"/>
    <m/>
    <m/>
    <m/>
    <s v="Installed"/>
    <s v="Operational"/>
    <s v="Production"/>
    <s v="be+nl/Data Management NL/InteractING/Spot On 101"/>
    <s v="NO"/>
    <s v="YES"/>
    <x v="32"/>
    <x v="0"/>
    <m/>
    <m/>
    <s v="OS_PMS"/>
    <s v="No"/>
    <n v="0"/>
    <s v="Jack Schilder"/>
    <s v="Jinto Jose"/>
    <n v="0"/>
    <s v="Nanne Koopmans"/>
    <d v="1899-12-30T00:00:00"/>
    <n v="0"/>
    <n v="0"/>
    <s v="Installed"/>
    <s v="Operational"/>
    <s v="Production"/>
    <s v="be+nl/Data Management NL/InteractING/Spot On 101"/>
    <x v="32"/>
    <s v="NO"/>
    <s v="YES"/>
    <m/>
    <m/>
    <m/>
    <m/>
    <m/>
    <m/>
    <m/>
    <m/>
    <m/>
    <m/>
    <m/>
    <m/>
    <m/>
    <m/>
    <m/>
    <m/>
    <m/>
    <m/>
    <m/>
    <m/>
    <x v="0"/>
  </r>
  <r>
    <s v="Outstand_Overview"/>
    <x v="0"/>
    <s v="No"/>
    <s v="Ameet Singh"/>
    <s v="Annemieke Tromp"/>
    <s v="Annemieke Tromp"/>
    <s v="No formal Data Steward appointed yet after Mo Abarkan left the Tribe"/>
    <s v="Data derived by Risk"/>
    <s v="Exchanged across domains"/>
    <m/>
    <s v="Installed"/>
    <s v="Operational"/>
    <s v="Production"/>
    <s v="be+nl/CRO NL/MRM/Office Tooling"/>
    <s v="NO"/>
    <s v="YES"/>
    <x v="19"/>
    <x v="0"/>
    <m/>
    <m/>
    <s v="Outstand_Overview"/>
    <s v="No"/>
    <s v="No"/>
    <s v="Ameet Singh"/>
    <s v="Annemieke Tromp"/>
    <s v="Annemieke Tromp"/>
    <s v="No formal Data Steward appointed yet after Mo Abarkan left the Tribe"/>
    <s v="Data derived by Risk"/>
    <s v="Exchanged across domains"/>
    <n v="0"/>
    <s v="Installed"/>
    <s v="Operational"/>
    <s v="Production"/>
    <s v="be+nl/CRO NL/MRM/Office Tooling"/>
    <x v="19"/>
    <s v="NO"/>
    <s v="YES"/>
    <m/>
    <m/>
    <m/>
    <m/>
    <m/>
    <m/>
    <m/>
    <m/>
    <m/>
    <m/>
    <m/>
    <m/>
    <m/>
    <m/>
    <m/>
    <m/>
    <m/>
    <m/>
    <m/>
    <m/>
    <x v="0"/>
  </r>
  <r>
    <s v="OverstapService"/>
    <x v="0"/>
    <s v="No"/>
    <s v="Pieter van Valenberg"/>
    <s v="Nick van Boven"/>
    <m/>
    <m/>
    <s v="Party data"/>
    <s v="Kept in own tribe"/>
    <m/>
    <s v="Installed"/>
    <s v="Operational"/>
    <s v="Production"/>
    <s v="be+nl/Investments/Operational Journeys &amp; Ordering/EP Transaction Management"/>
    <s v="NO"/>
    <s v="YES"/>
    <x v="15"/>
    <x v="0"/>
    <m/>
    <m/>
    <s v="OverstapService"/>
    <s v="No"/>
    <s v="No"/>
    <s v="Pieter van Valenberg"/>
    <s v="Nick van Boven"/>
    <n v="0"/>
    <d v="1899-12-30T00:00:00"/>
    <s v="Party data"/>
    <s v="Kept in own tribe"/>
    <n v="0"/>
    <s v="Installed"/>
    <s v="Operational"/>
    <s v="Production"/>
    <s v="be+nl/Investments/Operational Journeys &amp; Ordering/EP Transaction Management"/>
    <x v="15"/>
    <s v="NO"/>
    <s v="YES"/>
    <m/>
    <m/>
    <m/>
    <m/>
    <m/>
    <m/>
    <m/>
    <m/>
    <m/>
    <m/>
    <m/>
    <m/>
    <m/>
    <m/>
    <m/>
    <m/>
    <m/>
    <m/>
    <m/>
    <m/>
    <x v="0"/>
  </r>
  <r>
    <s v="pAccountHoldersAPI"/>
    <x v="0"/>
    <m/>
    <s v="Guido Smit"/>
    <s v="Hans Overeem"/>
    <s v="Hans Overeem"/>
    <s v="GJ Reinders"/>
    <m/>
    <m/>
    <m/>
    <s v="Installed"/>
    <s v="Operational"/>
    <s v="Production"/>
    <s v="be+nl/Daily Banking Digital First NL/Deceased &amp; Seizures/FooFighters"/>
    <s v="YES"/>
    <s v="YES"/>
    <x v="6"/>
    <x v="0"/>
    <m/>
    <m/>
    <s v="pAccountHoldersAPI"/>
    <s v="No"/>
    <n v="0"/>
    <s v="Guido Smit"/>
    <s v="Hans Overeem"/>
    <s v="Hans Overeem"/>
    <s v="GJ Reinders"/>
    <d v="1899-12-30T00:00:00"/>
    <n v="0"/>
    <n v="0"/>
    <s v="Installed"/>
    <s v="Operational"/>
    <s v="Production"/>
    <s v="be+nl/Daily Banking Digital First NL/Deceased &amp; Seizures/FooFighters"/>
    <x v="6"/>
    <s v="YES"/>
    <s v="YES"/>
    <m/>
    <m/>
    <m/>
    <s v="TBC"/>
    <s v="TBC"/>
    <s v="No"/>
    <s v="NA"/>
    <s v="NA"/>
    <s v="TBC"/>
    <s v="TBC"/>
    <s v="TBC"/>
    <s v="TBC"/>
    <s v="No"/>
    <m/>
    <m/>
    <s v="N"/>
    <m/>
    <s v="TBC"/>
    <m/>
    <m/>
    <x v="2"/>
  </r>
  <r>
    <s v="PackagemanagementAPI"/>
    <x v="0"/>
    <m/>
    <s v="Guido Smit"/>
    <s v="Jeroen Losekoot"/>
    <s v="Jeroen Losekoot"/>
    <s v="GJ Reinders"/>
    <m/>
    <m/>
    <m/>
    <s v="Installed"/>
    <s v="Operational"/>
    <s v="Production"/>
    <s v="be+nl/Daily Banking Digital First NL/IL/PS &amp; CA/Rocket"/>
    <s v="YES"/>
    <s v="YES"/>
    <x v="6"/>
    <x v="0"/>
    <m/>
    <m/>
    <s v="PackagemanagementAPI"/>
    <s v="No"/>
    <n v="0"/>
    <s v="Guido Smit"/>
    <s v="Jeroen Losekoot"/>
    <s v="Jeroen Losekoot"/>
    <s v="GJ Reinders"/>
    <d v="1899-12-30T00:00:00"/>
    <n v="0"/>
    <n v="0"/>
    <s v="Installed"/>
    <s v="Operational"/>
    <s v="Production"/>
    <s v="be+nl/Daily Banking Digital First NL/IL/PS &amp; CA/Rocket"/>
    <x v="6"/>
    <s v="YES"/>
    <s v="YES"/>
    <m/>
    <m/>
    <m/>
    <s v="TBC"/>
    <s v="TBC"/>
    <s v="Yes"/>
    <s v="Yes"/>
    <s v="Yes"/>
    <s v="TBC"/>
    <s v="TBC"/>
    <s v="NA"/>
    <s v="TBC"/>
    <s v="Yes"/>
    <m/>
    <s v="Pass through No Data Stored"/>
    <s v="N"/>
    <m/>
    <s v="NA"/>
    <m/>
    <m/>
    <x v="2"/>
  </r>
  <r>
    <s v="PacMeansAPI"/>
    <x v="2"/>
    <s v="No"/>
    <s v="Emile Scheilen"/>
    <s v="Adine Wempe - Kalff"/>
    <s v="Adine Wempe - Kalff"/>
    <s v="Aurora Montoya Guillen"/>
    <s v="Party data"/>
    <s v="Kept in own tribe"/>
    <m/>
    <s v="Installed"/>
    <s v="Operational"/>
    <s v="Production"/>
    <s v="be+nl/Fraud &amp; Cyber Security NL/Prevention/Wookiee"/>
    <s v="YES"/>
    <s v="YES"/>
    <x v="11"/>
    <x v="0"/>
    <m/>
    <m/>
    <s v="PacMeansAPI"/>
    <s v="Yes"/>
    <s v="No"/>
    <s v="Emile Scheilen"/>
    <s v="Adine Wempe - Kalff"/>
    <s v="Adine Wempe - Kalff"/>
    <s v="Aurora Montoya Guillen"/>
    <s v="Party data"/>
    <s v="Kept in own tribe"/>
    <n v="0"/>
    <s v="Installed"/>
    <s v="Operational"/>
    <s v="Production"/>
    <s v="be+nl/Fraud &amp; Cyber Security NL/Prevention/Wookiee"/>
    <x v="11"/>
    <s v="YES"/>
    <s v="YES"/>
    <m/>
    <m/>
    <m/>
    <s v="TBC"/>
    <s v="TBC"/>
    <s v="No"/>
    <s v="Yes"/>
    <s v="Yes"/>
    <m/>
    <m/>
    <s v="TBC"/>
    <s v="Local"/>
    <s v="No"/>
    <m/>
    <m/>
    <s v="Y"/>
    <m/>
    <s v="TBC"/>
    <m/>
    <m/>
    <x v="2"/>
  </r>
  <r>
    <s v="pAddAccountHolderAPI"/>
    <x v="0"/>
    <m/>
    <s v="Guido Smit"/>
    <s v="Jeroen Losekoot"/>
    <s v="Jeroen Losekoot"/>
    <s v="GJ Reinders"/>
    <m/>
    <m/>
    <m/>
    <s v="Installed"/>
    <s v="Operational"/>
    <s v="Production"/>
    <s v="be+nl/Daily Banking Digital First NL/IL/PS &amp; CA/Sombrero"/>
    <s v="NO"/>
    <s v="YES"/>
    <x v="4"/>
    <x v="0"/>
    <m/>
    <m/>
    <s v="pAddAccountHolderAPI"/>
    <s v="No"/>
    <n v="0"/>
    <s v="Guido Smit"/>
    <s v="Jeroen Losekoot"/>
    <s v="Jeroen Losekoot"/>
    <s v="GJ Reinders"/>
    <d v="1899-12-30T00:00:00"/>
    <n v="0"/>
    <n v="0"/>
    <s v="Installed"/>
    <s v="Operational"/>
    <s v="Production"/>
    <s v="be+nl/Daily Banking Digital First NL/IL/PS &amp; CA/Sombrero"/>
    <x v="4"/>
    <s v="NO"/>
    <s v="YES"/>
    <m/>
    <m/>
    <m/>
    <m/>
    <m/>
    <m/>
    <m/>
    <m/>
    <m/>
    <m/>
    <m/>
    <m/>
    <m/>
    <m/>
    <m/>
    <m/>
    <m/>
    <m/>
    <m/>
    <m/>
    <x v="0"/>
  </r>
  <r>
    <s v="PAMQualificationChecksAPI"/>
    <x v="0"/>
    <s v="No"/>
    <s v="Jan Reuterink"/>
    <s v="Sven Schenkel"/>
    <m/>
    <m/>
    <m/>
    <m/>
    <m/>
    <s v="Installed"/>
    <s v="Operational"/>
    <s v="Production"/>
    <s v="be+nl/Digital Business Banking/CD-NL/DaVinci"/>
    <s v="YES"/>
    <s v="YES"/>
    <x v="7"/>
    <x v="0"/>
    <m/>
    <m/>
    <s v="PAMQualificationChecksAPI"/>
    <s v="No"/>
    <s v="No"/>
    <s v="Jan Reuterink"/>
    <s v="Sven Schenkel"/>
    <n v="0"/>
    <d v="1899-12-30T00:00:00"/>
    <d v="1899-12-30T00:00:00"/>
    <n v="0"/>
    <n v="0"/>
    <s v="Installed"/>
    <s v="Operational"/>
    <s v="Production"/>
    <s v="be+nl/Digital Business Banking/CD-NL/DaVinci"/>
    <x v="7"/>
    <s v="YES"/>
    <s v="YES"/>
    <m/>
    <m/>
    <m/>
    <s v="TBC"/>
    <s v="TBC"/>
    <s v="No"/>
    <s v="NA"/>
    <s v="NA"/>
    <s v="TBC"/>
    <s v="TBC"/>
    <s v="TBC"/>
    <s v="TBC"/>
    <s v="No"/>
    <m/>
    <m/>
    <s v="N"/>
    <m/>
    <s v="TBC"/>
    <m/>
    <m/>
    <x v="2"/>
  </r>
  <r>
    <s v="PAMRequestManagementAPI"/>
    <x v="0"/>
    <s v="No"/>
    <s v="Jan Reuterink"/>
    <s v="Sven Schenkel"/>
    <m/>
    <m/>
    <m/>
    <m/>
    <m/>
    <s v="Installed"/>
    <s v="Operational"/>
    <s v="Production"/>
    <s v="be+nl/Digital Business Banking/CD-NL/DaVinci"/>
    <s v="YES"/>
    <s v="YES"/>
    <x v="7"/>
    <x v="0"/>
    <m/>
    <m/>
    <s v="PAMRequestManagementAPI"/>
    <s v="No"/>
    <s v="No"/>
    <s v="Jan Reuterink"/>
    <s v="Sven Schenkel"/>
    <n v="0"/>
    <d v="1899-12-30T00:00:00"/>
    <d v="1899-12-30T00:00:00"/>
    <n v="0"/>
    <n v="0"/>
    <s v="Installed"/>
    <s v="Operational"/>
    <s v="Production"/>
    <s v="be+nl/Digital Business Banking/CD-NL/DaVinci"/>
    <x v="7"/>
    <s v="YES"/>
    <s v="YES"/>
    <m/>
    <m/>
    <m/>
    <s v="TBC"/>
    <s v="TBC"/>
    <s v="No"/>
    <s v="NA"/>
    <s v="NA"/>
    <s v="TBC"/>
    <s v="TBC"/>
    <s v="TBC"/>
    <s v="TBC"/>
    <s v="No"/>
    <m/>
    <m/>
    <s v="N"/>
    <m/>
    <s v="TBC"/>
    <m/>
    <m/>
    <x v="2"/>
  </r>
  <r>
    <s v="PartyAuthoritiesAPI"/>
    <x v="0"/>
    <s v="No"/>
    <s v="Jan Reuterink"/>
    <s v="Sven Schenkel"/>
    <m/>
    <m/>
    <m/>
    <m/>
    <m/>
    <s v="Installed"/>
    <s v="Operational"/>
    <s v="Production"/>
    <s v="be+nl/Digital Business Banking/CD-NL/DaVinci"/>
    <s v="YES"/>
    <s v="YES"/>
    <x v="7"/>
    <x v="0"/>
    <m/>
    <m/>
    <s v="PartyAuthoritiesAPI"/>
    <s v="No"/>
    <s v="No"/>
    <s v="Jan Reuterink"/>
    <s v="Sven Schenkel"/>
    <n v="0"/>
    <d v="1899-12-30T00:00:00"/>
    <d v="1899-12-30T00:00:00"/>
    <n v="0"/>
    <n v="0"/>
    <s v="Installed"/>
    <s v="Operational"/>
    <s v="Production"/>
    <s v="be+nl/Digital Business Banking/CD-NL/DaVinci"/>
    <x v="7"/>
    <s v="YES"/>
    <s v="YES"/>
    <m/>
    <m/>
    <m/>
    <s v="TBC"/>
    <s v="TBC"/>
    <s v="No"/>
    <s v="NA"/>
    <s v="NA"/>
    <s v="TBC"/>
    <s v="TBC"/>
    <s v="TBC"/>
    <s v="TBC"/>
    <s v="No"/>
    <m/>
    <m/>
    <s v="N"/>
    <m/>
    <s v="TBC"/>
    <m/>
    <m/>
    <x v="2"/>
  </r>
  <r>
    <s v="PartyCompliancyAssessmentAPI"/>
    <x v="0"/>
    <s v="No"/>
    <s v="Jos Klompe"/>
    <s v="Marieke Bragt"/>
    <m/>
    <m/>
    <m/>
    <m/>
    <m/>
    <s v="Installed"/>
    <s v="Operational"/>
    <s v="Production"/>
    <s v="be+nl/KYC Services NL/Donar"/>
    <s v="NO"/>
    <s v="YES"/>
    <x v="30"/>
    <x v="0"/>
    <m/>
    <m/>
    <s v="PartyCompliancyAssessmentAPI"/>
    <s v="No"/>
    <s v="No"/>
    <s v="Jos Klompe"/>
    <s v="Marieke Bragt"/>
    <n v="0"/>
    <d v="1899-12-30T00:00:00"/>
    <d v="1899-12-30T00:00:00"/>
    <n v="0"/>
    <n v="0"/>
    <s v="Installed"/>
    <s v="Operational"/>
    <s v="Production"/>
    <s v="be+nl/KYC Services NL/Donar"/>
    <x v="30"/>
    <s v="NO"/>
    <s v="YES"/>
    <m/>
    <m/>
    <m/>
    <m/>
    <m/>
    <m/>
    <m/>
    <m/>
    <m/>
    <m/>
    <m/>
    <m/>
    <m/>
    <m/>
    <m/>
    <m/>
    <m/>
    <m/>
    <m/>
    <m/>
    <x v="0"/>
  </r>
  <r>
    <s v="partyLifeCycleManagementSV"/>
    <x v="0"/>
    <s v="No"/>
    <s v="Jan Reuterink"/>
    <s v="Sven Schenkel"/>
    <m/>
    <m/>
    <m/>
    <m/>
    <m/>
    <s v="Installed"/>
    <s v="Operational"/>
    <s v="Production"/>
    <s v="be+nl/Digital Business Banking/CD-NL/Beast"/>
    <s v="YES"/>
    <s v="YES"/>
    <x v="7"/>
    <x v="0"/>
    <m/>
    <m/>
    <s v="partyLifeCycleManagementSV"/>
    <s v="No"/>
    <s v="No"/>
    <s v="Jan Reuterink"/>
    <s v="Sven Schenkel"/>
    <n v="0"/>
    <d v="1899-12-30T00:00:00"/>
    <d v="1899-12-30T00:00:00"/>
    <n v="0"/>
    <n v="0"/>
    <s v="Installed"/>
    <s v="Operational"/>
    <s v="Production"/>
    <s v="be+nl/Digital Business Banking/CD-NL/Beast"/>
    <x v="7"/>
    <s v="YES"/>
    <s v="YES"/>
    <m/>
    <m/>
    <m/>
    <s v="TBC"/>
    <s v="TBC"/>
    <s v="No"/>
    <s v="NA"/>
    <s v="NA"/>
    <s v="TBC"/>
    <s v="TBC"/>
    <s v="TBC"/>
    <s v="TBC"/>
    <s v="No"/>
    <m/>
    <m/>
    <s v="N"/>
    <m/>
    <s v="TBC"/>
    <m/>
    <m/>
    <x v="2"/>
  </r>
  <r>
    <s v="PartyReferencesAPI"/>
    <x v="0"/>
    <s v="No"/>
    <s v="Jan Reuterink"/>
    <s v="Sven Schenkel"/>
    <m/>
    <m/>
    <m/>
    <m/>
    <m/>
    <s v="Installed"/>
    <s v="Operational"/>
    <s v="Production"/>
    <s v="be+nl/Digital Business Banking/CD-NL/GLaDOS"/>
    <s v="YES"/>
    <s v="YES"/>
    <x v="7"/>
    <x v="0"/>
    <m/>
    <m/>
    <s v="PartyReferencesAPI"/>
    <s v="No"/>
    <s v="No"/>
    <s v="Jan Reuterink"/>
    <s v="Sven Schenkel"/>
    <n v="0"/>
    <d v="1899-12-30T00:00:00"/>
    <d v="1899-12-30T00:00:00"/>
    <n v="0"/>
    <n v="0"/>
    <s v="Installed"/>
    <s v="Operational"/>
    <s v="Production"/>
    <s v="be+nl/Digital Business Banking/CD-NL/GLaDOS"/>
    <x v="7"/>
    <s v="YES"/>
    <s v="YES"/>
    <m/>
    <m/>
    <m/>
    <s v="TBC"/>
    <s v="TBC"/>
    <s v="No"/>
    <s v="No"/>
    <s v="No"/>
    <s v="TBC"/>
    <s v="TBC"/>
    <s v="TBC"/>
    <s v="TBC"/>
    <s v="No"/>
    <m/>
    <m/>
    <s v="N"/>
    <m/>
    <s v="TBC"/>
    <m/>
    <m/>
    <x v="2"/>
  </r>
  <r>
    <s v="partyRetentionSV"/>
    <x v="0"/>
    <s v="No"/>
    <s v="Jan Reuterink"/>
    <s v="Sven Schenkel"/>
    <m/>
    <m/>
    <m/>
    <m/>
    <m/>
    <s v="Installed"/>
    <s v="Operational"/>
    <s v="Production"/>
    <s v="be+nl/Digital Business Banking/CD-NL/Beast"/>
    <s v="YES"/>
    <s v="YES"/>
    <x v="7"/>
    <x v="0"/>
    <m/>
    <m/>
    <s v="partyRetentionSV"/>
    <s v="No"/>
    <s v="No"/>
    <s v="Jan Reuterink"/>
    <s v="Sven Schenkel"/>
    <n v="0"/>
    <d v="1899-12-30T00:00:00"/>
    <d v="1899-12-30T00:00:00"/>
    <n v="0"/>
    <n v="0"/>
    <s v="Installed"/>
    <s v="Operational"/>
    <s v="Production"/>
    <s v="be+nl/Digital Business Banking/CD-NL/Beast"/>
    <x v="7"/>
    <s v="YES"/>
    <s v="YES"/>
    <m/>
    <m/>
    <m/>
    <s v="TBC"/>
    <s v="TBC"/>
    <s v="Yes"/>
    <s v="NA"/>
    <s v="Yes"/>
    <s v="TBC"/>
    <d v="2023-01-01T00:00:00"/>
    <d v="2023-03-31T00:00:00"/>
    <s v="TBC"/>
    <s v="Yes"/>
    <m/>
    <m/>
    <s v="N"/>
    <m/>
    <n v="2023"/>
    <s v="Q1"/>
    <s v="Y"/>
    <x v="2"/>
  </r>
  <r>
    <s v="PayconiqAPI"/>
    <x v="0"/>
    <m/>
    <s v="Marcin Krzysztof Pakulnicki"/>
    <s v="Tommy van de Zande"/>
    <m/>
    <m/>
    <m/>
    <m/>
    <m/>
    <s v="Installed"/>
    <s v="Operational"/>
    <s v="Production"/>
    <s v="be+nl/Digital &amp; Customer Interaction/DiPr P&amp;C/Shiba Inu"/>
    <s v="YES"/>
    <s v="YES"/>
    <x v="8"/>
    <x v="0"/>
    <m/>
    <m/>
    <s v="PayconiqAPI"/>
    <s v="No"/>
    <n v="0"/>
    <s v="Marcin Krzysztof Pakulnicki"/>
    <s v="Tommy van de Zande"/>
    <n v="0"/>
    <d v="1899-12-30T00:00:00"/>
    <d v="1899-12-30T00:00:00"/>
    <n v="0"/>
    <n v="0"/>
    <s v="Installed"/>
    <s v="Operational"/>
    <s v="Production"/>
    <s v="be+nl/Digital &amp; Customer Interaction/DiPr P&amp;C/Shiba Inu"/>
    <x v="8"/>
    <s v="YES"/>
    <s v="YES"/>
    <m/>
    <m/>
    <m/>
    <s v="Yes"/>
    <s v="No"/>
    <s v="Yes"/>
    <s v="Yes"/>
    <s v="Yes"/>
    <m/>
    <m/>
    <s v="NA"/>
    <m/>
    <s v="Yes"/>
    <m/>
    <m/>
    <s v="N"/>
    <m/>
    <s v="NA"/>
    <m/>
    <m/>
    <x v="2"/>
  </r>
  <r>
    <s v="PaymentOrderManagementAPI"/>
    <x v="0"/>
    <s v="No"/>
    <s v="Rik-Jan van Bree"/>
    <s v="Maarten van Gessel"/>
    <s v="Narjiss Aydoun"/>
    <s v="Hans Krak"/>
    <m/>
    <m/>
    <m/>
    <s v="Installed"/>
    <s v="Operational"/>
    <s v="Production"/>
    <s v="be+nl/Payments NL/Products/Crafty Unicorns"/>
    <s v="YES"/>
    <s v="YES"/>
    <x v="9"/>
    <x v="0"/>
    <m/>
    <m/>
    <s v="PaymentOrderManagementAPI"/>
    <s v="No"/>
    <s v="No"/>
    <s v="Rik-Jan van Bree"/>
    <s v="Maarten van Gessel"/>
    <s v="Narjiss Aydoun"/>
    <s v="Hans Krak"/>
    <d v="1899-12-30T00:00:00"/>
    <n v="0"/>
    <n v="0"/>
    <s v="Installed"/>
    <s v="Operational"/>
    <s v="Production"/>
    <s v="be+nl/Payments NL/Products/Crafty Unicorns"/>
    <x v="9"/>
    <s v="YES"/>
    <s v="YES"/>
    <m/>
    <m/>
    <m/>
    <s v="TBC"/>
    <s v="TBC"/>
    <s v="No"/>
    <s v="No"/>
    <s v="No"/>
    <s v="TBC"/>
    <s v="TBC"/>
    <s v="TBC"/>
    <s v="TBC"/>
    <s v="No"/>
    <m/>
    <m/>
    <s v="N"/>
    <m/>
    <s v="TBC"/>
    <m/>
    <m/>
    <x v="2"/>
  </r>
  <r>
    <s v="Payments Incasso"/>
    <x v="0"/>
    <s v="No"/>
    <s v="Rik-Jan van Bree"/>
    <s v="Naomi Claassens"/>
    <s v="Narjiss Aydoun"/>
    <s v="Naomi Classens"/>
    <m/>
    <m/>
    <m/>
    <s v="Installed"/>
    <s v="Operational"/>
    <s v="Production"/>
    <s v="be+nl/Payments NL/Products/Squad Incasso"/>
    <s v="NO"/>
    <s v="YES"/>
    <x v="3"/>
    <x v="0"/>
    <m/>
    <m/>
    <s v="Payments Incasso"/>
    <s v="No"/>
    <s v="No"/>
    <s v="Rik-Jan van Bree"/>
    <s v="Naomi Claassens"/>
    <s v="Narjiss Aydoun"/>
    <s v="Naomi Classens"/>
    <d v="1899-12-30T00:00:00"/>
    <n v="0"/>
    <n v="0"/>
    <s v="Installed"/>
    <s v="Operational"/>
    <s v="Production"/>
    <s v="be+nl/Payments NL/Products/Squad Incasso"/>
    <x v="3"/>
    <s v="NO"/>
    <s v="YES"/>
    <m/>
    <m/>
    <m/>
    <m/>
    <m/>
    <m/>
    <m/>
    <m/>
    <m/>
    <m/>
    <m/>
    <m/>
    <m/>
    <m/>
    <m/>
    <m/>
    <m/>
    <m/>
    <m/>
    <m/>
    <x v="0"/>
  </r>
  <r>
    <s v="PaymentTokenizationAPI"/>
    <x v="0"/>
    <m/>
    <s v="Marcin Krzysztof Pakulnicki"/>
    <s v="Tommy van de Zande"/>
    <m/>
    <m/>
    <m/>
    <m/>
    <m/>
    <s v="Installed"/>
    <s v="Operational"/>
    <s v="Production"/>
    <s v="be+nl/Omnichannel/Mobiel Bankieren"/>
    <s v="YES"/>
    <s v="YES"/>
    <x v="8"/>
    <x v="0"/>
    <m/>
    <m/>
    <s v="PaymentTokenizationAPI"/>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PBNL Reporting Environment"/>
    <x v="1"/>
    <m/>
    <m/>
    <m/>
    <m/>
    <m/>
    <m/>
    <m/>
    <m/>
    <m/>
    <m/>
    <m/>
    <m/>
    <s v="YES"/>
    <s v="NO"/>
    <x v="49"/>
    <x v="0"/>
    <m/>
    <m/>
    <s v="PBNL Reporting Environment"/>
    <m/>
    <m/>
    <m/>
    <m/>
    <m/>
    <m/>
    <m/>
    <m/>
    <m/>
    <m/>
    <m/>
    <m/>
    <m/>
    <x v="49"/>
    <s v="YES"/>
    <s v="NO"/>
    <m/>
    <m/>
    <m/>
    <s v="TBC"/>
    <s v="TBC"/>
    <s v="Yes"/>
    <s v="TBC"/>
    <s v="Yes"/>
    <s v="TBC"/>
    <s v="NA"/>
    <s v="NA"/>
    <s v="TBC"/>
    <s v="Yes"/>
    <m/>
    <s v="Follows the 3 data sources. See comments."/>
    <s v="TBC"/>
    <m/>
    <s v="NA"/>
    <m/>
    <m/>
    <x v="1"/>
  </r>
  <r>
    <s v="PCB_I"/>
    <x v="2"/>
    <s v="Yes"/>
    <s v="Joan de Jong"/>
    <s v="Joan de Jong"/>
    <s v="Narjiss Aydoun (Payments), Guido Bosch (DB&amp;DF), Cornelia Coman (Consumer loans)"/>
    <s v="Martijn Greuter (Payments), Gertjan Reinders (DB&amp;DF), Ivar Sanders (Consumer loans) "/>
    <s v="Transaction data"/>
    <s v="Exchanged across domains"/>
    <s v="Also to be exported to Google cloud"/>
    <s v="Installed"/>
    <s v="Operational"/>
    <s v="Production"/>
    <s v="be+nl/CoreBanking/Profile/Hawkeye"/>
    <s v="YES"/>
    <s v="YES"/>
    <x v="9"/>
    <x v="0"/>
    <m/>
    <m/>
    <s v="PCB_I"/>
    <s v="Yes"/>
    <s v="Yes"/>
    <s v="Joan de Jong"/>
    <s v="Joan de Jong"/>
    <s v="Narjiss Aydoun (Payments), Guido Bosch (DB&amp;DF), Cornelia Coman (Consumer loans)"/>
    <s v="Martijn Greuter (Payments), Gertjan Reinders (DB&amp;DF), Ivar Sanders (Consumer loans) "/>
    <s v="Transaction data"/>
    <s v="Exchanged across domains"/>
    <s v="Also to be exported to Google cloud"/>
    <s v="Installed"/>
    <s v="Operational"/>
    <s v="Production"/>
    <s v="be+nl/CoreBanking/Profile/Hawkeye"/>
    <x v="9"/>
    <s v="YES"/>
    <s v="YES"/>
    <m/>
    <m/>
    <m/>
    <s v="TBC"/>
    <s v="TBC"/>
    <s v="Yes"/>
    <s v="Yes"/>
    <s v="Yes"/>
    <s v="TBC"/>
    <s v="TBC"/>
    <d v="2021-12-31T00:00:00"/>
    <s v="TBC"/>
    <s v="Yes"/>
    <m/>
    <m/>
    <s v="Y"/>
    <m/>
    <n v="2021"/>
    <m/>
    <m/>
    <x v="2"/>
  </r>
  <r>
    <s v="PCB_I_Delivery_Line"/>
    <x v="1"/>
    <m/>
    <m/>
    <m/>
    <m/>
    <m/>
    <m/>
    <m/>
    <m/>
    <m/>
    <m/>
    <m/>
    <m/>
    <s v="YES"/>
    <s v="NO"/>
    <x v="9"/>
    <x v="0"/>
    <m/>
    <m/>
    <s v="PCB_I_Delivery_Line"/>
    <m/>
    <m/>
    <m/>
    <m/>
    <m/>
    <m/>
    <m/>
    <m/>
    <m/>
    <m/>
    <m/>
    <m/>
    <m/>
    <x v="9"/>
    <s v="YES"/>
    <s v="NO"/>
    <m/>
    <m/>
    <m/>
    <s v="TBC"/>
    <s v="TBC"/>
    <s v="Yes"/>
    <s v="Yes"/>
    <s v="Yes"/>
    <s v="TBC"/>
    <d v="2024-01-01T00:00:00"/>
    <d v="2024-03-31T00:00:00"/>
    <s v="TBC"/>
    <s v="Yes"/>
    <m/>
    <m/>
    <s v="TBC"/>
    <m/>
    <n v="2024"/>
    <s v="Q1"/>
    <m/>
    <x v="1"/>
  </r>
  <r>
    <s v="PCB_I_Support_Tools"/>
    <x v="0"/>
    <s v="No"/>
    <s v="Joan de Jong"/>
    <s v="Joan de Jong"/>
    <m/>
    <m/>
    <m/>
    <m/>
    <s v="Tooling contains no data itself "/>
    <s v="Installed"/>
    <s v="Operational"/>
    <s v="Production"/>
    <s v="be+nl/CoreBanking/Profile/Hawkeye"/>
    <s v="YES"/>
    <s v="YES"/>
    <x v="9"/>
    <x v="0"/>
    <m/>
    <m/>
    <s v="PCB_I_Support_Tools"/>
    <s v="No"/>
    <s v="No"/>
    <s v="Joan de Jong"/>
    <s v="Joan de Jong"/>
    <n v="0"/>
    <d v="1899-12-30T00:00:00"/>
    <d v="1899-12-30T00:00:00"/>
    <n v="0"/>
    <s v="Tooling contains no data itself "/>
    <s v="Installed"/>
    <s v="Operational"/>
    <s v="Production"/>
    <s v="be+nl/CoreBanking/Profile/Hawkeye"/>
    <x v="9"/>
    <s v="YES"/>
    <s v="YES"/>
    <m/>
    <m/>
    <m/>
    <s v="TBC"/>
    <s v="TBC"/>
    <s v="Yes"/>
    <s v="Yes"/>
    <s v="Yes"/>
    <s v="TBC"/>
    <d v="2024-01-01T00:00:00"/>
    <d v="2024-03-31T00:00:00"/>
    <s v="TBC"/>
    <s v="Yes"/>
    <m/>
    <m/>
    <s v="N"/>
    <m/>
    <n v="2024"/>
    <s v="Q1"/>
    <m/>
    <x v="2"/>
  </r>
  <r>
    <s v="pChangeAccountMaturity"/>
    <x v="0"/>
    <m/>
    <s v="Guido Smit"/>
    <s v="Hans Overeem"/>
    <s v="Hans Overeem"/>
    <s v="GJ Reinders"/>
    <m/>
    <m/>
    <m/>
    <s v="Installed"/>
    <s v="Operational"/>
    <s v="Production"/>
    <s v="be+nl/Daily Banking Digital First NL/O&amp;A/Acquisition/Youth&amp;Students"/>
    <s v="YES"/>
    <s v="YES"/>
    <x v="6"/>
    <x v="0"/>
    <m/>
    <m/>
    <s v="pChangeAccountMaturity"/>
    <s v="No"/>
    <n v="0"/>
    <s v="Guido Smit"/>
    <s v="Hans Overeem"/>
    <s v="Hans Overeem"/>
    <s v="GJ Reinders"/>
    <d v="1899-12-30T00:00:00"/>
    <n v="0"/>
    <n v="0"/>
    <s v="Installed"/>
    <s v="Operational"/>
    <s v="Production"/>
    <s v="be+nl/Daily Banking Digital First NL/O&amp;A/Acquisition/Youth&amp;Students"/>
    <x v="6"/>
    <s v="YES"/>
    <s v="YES"/>
    <m/>
    <m/>
    <m/>
    <s v="TBC"/>
    <s v="TBC"/>
    <s v="Yes"/>
    <s v="Yes"/>
    <s v="Yes"/>
    <s v="TBC"/>
    <s v="TBC"/>
    <s v="NA"/>
    <s v="TBC"/>
    <s v="Yes"/>
    <m/>
    <s v="Pass through No Data Stored"/>
    <s v="N"/>
    <m/>
    <s v="NA"/>
    <m/>
    <m/>
    <x v="2"/>
  </r>
  <r>
    <s v="pChannelAgrmntSV"/>
    <x v="2"/>
    <s v="No"/>
    <s v="Emile Scheilen"/>
    <s v="Adine Wempe - Kalff"/>
    <s v="Adine Wempe - Kalff"/>
    <s v="Gertjan Kruijt"/>
    <s v="Party data"/>
    <s v="Kept in own tribe"/>
    <m/>
    <s v="Installed"/>
    <s v="Operational"/>
    <s v="Production"/>
    <s v="be+nl/Fraud &amp; Cyber Security NL/Prevention/JAWAS"/>
    <s v="YES"/>
    <s v="YES"/>
    <x v="11"/>
    <x v="0"/>
    <m/>
    <m/>
    <s v="pChannelAgrmntSV"/>
    <s v="Yes"/>
    <s v="No"/>
    <s v="Emile Scheilen"/>
    <s v="Adine Wempe - Kalff"/>
    <s v="Adine Wempe - Kalff"/>
    <s v="Gertjan Kruijt"/>
    <s v="Party data"/>
    <s v="Kept in own tribe"/>
    <n v="0"/>
    <s v="Installed"/>
    <s v="Operational"/>
    <s v="Production"/>
    <s v="be+nl/Fraud &amp; Cyber Security NL/Prevention/JAWAS"/>
    <x v="11"/>
    <s v="YES"/>
    <s v="YES"/>
    <m/>
    <m/>
    <m/>
    <s v="TBC"/>
    <s v="TBC"/>
    <s v="Yes"/>
    <s v="Yes"/>
    <s v="Yes"/>
    <m/>
    <m/>
    <d v="2020-05-31T00:00:00"/>
    <s v="Local"/>
    <s v="Yes"/>
    <m/>
    <m/>
    <s v="Y"/>
    <m/>
    <n v="2020"/>
    <m/>
    <m/>
    <x v="2"/>
  </r>
  <r>
    <s v="pCloseAccountAPI"/>
    <x v="1"/>
    <m/>
    <m/>
    <m/>
    <m/>
    <m/>
    <m/>
    <m/>
    <m/>
    <m/>
    <m/>
    <m/>
    <m/>
    <s v="YES"/>
    <s v="NO"/>
    <x v="6"/>
    <x v="0"/>
    <m/>
    <m/>
    <s v="pCloseAccountAPI"/>
    <m/>
    <m/>
    <m/>
    <m/>
    <m/>
    <m/>
    <m/>
    <m/>
    <m/>
    <m/>
    <m/>
    <m/>
    <m/>
    <x v="6"/>
    <s v="YES"/>
    <s v="NO"/>
    <m/>
    <m/>
    <m/>
    <s v="TBC"/>
    <s v="TBC"/>
    <s v="No"/>
    <s v="NA"/>
    <s v="NA"/>
    <s v="TBC"/>
    <s v="TBC"/>
    <s v="TBC"/>
    <s v="TBC"/>
    <s v="No"/>
    <m/>
    <m/>
    <s v="TBC"/>
    <m/>
    <s v="TBC"/>
    <m/>
    <m/>
    <x v="1"/>
  </r>
  <r>
    <s v="pCloseCheckAPI"/>
    <x v="1"/>
    <m/>
    <m/>
    <m/>
    <m/>
    <m/>
    <m/>
    <m/>
    <m/>
    <m/>
    <m/>
    <m/>
    <m/>
    <s v="YES"/>
    <s v="NO"/>
    <x v="6"/>
    <x v="0"/>
    <m/>
    <m/>
    <s v="pCloseCheckAPI"/>
    <m/>
    <m/>
    <m/>
    <m/>
    <m/>
    <m/>
    <m/>
    <m/>
    <m/>
    <m/>
    <m/>
    <m/>
    <m/>
    <x v="6"/>
    <s v="YES"/>
    <s v="NO"/>
    <m/>
    <m/>
    <m/>
    <s v="TBC"/>
    <s v="TBC"/>
    <s v="No"/>
    <s v="NA"/>
    <s v="NA"/>
    <s v="TBC"/>
    <s v="TBC"/>
    <s v="TBC"/>
    <s v="TBC"/>
    <s v="No"/>
    <m/>
    <m/>
    <s v="TBC"/>
    <m/>
    <s v="TBC"/>
    <m/>
    <m/>
    <x v="1"/>
  </r>
  <r>
    <s v="pCloseCurrentAccountAPI"/>
    <x v="1"/>
    <m/>
    <m/>
    <m/>
    <m/>
    <m/>
    <m/>
    <m/>
    <m/>
    <m/>
    <m/>
    <m/>
    <m/>
    <s v="YES"/>
    <s v="NO"/>
    <x v="6"/>
    <x v="0"/>
    <m/>
    <m/>
    <s v="pCloseCurrentAccountAPI"/>
    <m/>
    <m/>
    <m/>
    <m/>
    <m/>
    <m/>
    <m/>
    <m/>
    <m/>
    <m/>
    <m/>
    <m/>
    <m/>
    <x v="6"/>
    <s v="YES"/>
    <s v="NO"/>
    <m/>
    <m/>
    <m/>
    <s v="TBC"/>
    <s v="TBC"/>
    <s v="No"/>
    <s v="NA"/>
    <s v="NA"/>
    <s v="TBC"/>
    <s v="TBC"/>
    <s v="TBC"/>
    <s v="TBC"/>
    <s v="No"/>
    <m/>
    <m/>
    <s v="TBC"/>
    <m/>
    <s v="TBC"/>
    <m/>
    <m/>
    <x v="1"/>
  </r>
  <r>
    <s v="Pcmc"/>
    <x v="2"/>
    <s v="No"/>
    <s v="Frank van Soelen"/>
    <s v="Lindy Volkerts"/>
    <s v="Narjiss Aydoun"/>
    <s v="NA"/>
    <s v="Product data"/>
    <s v="Transferred outside ING"/>
    <s v="Type of data: Product and Agreement data on Mobile Cards / Tokens and LifeCycle information."/>
    <s v="Installed"/>
    <s v="Operational"/>
    <s v="Production"/>
    <s v="be+nl/Payments NL/Cards/Avengers"/>
    <s v="YES"/>
    <s v="YES"/>
    <x v="9"/>
    <x v="0"/>
    <m/>
    <m/>
    <s v="Pcmc"/>
    <s v="Yes"/>
    <s v="No"/>
    <s v="Frank van Soelen"/>
    <s v="Lindy Volkerts"/>
    <s v="Narjiss Aydoun"/>
    <s v="NA"/>
    <s v="Product data"/>
    <s v="Transferred outside ING"/>
    <s v="Type of data: Product and Agreement data on Mobile Cards / Tokens and LifeCycle information."/>
    <s v="Installed"/>
    <s v="Operational"/>
    <s v="Production"/>
    <s v="be+nl/Payments NL/Cards/Avengers"/>
    <x v="9"/>
    <s v="YES"/>
    <s v="YES"/>
    <m/>
    <m/>
    <m/>
    <s v="TBC"/>
    <s v="TBC"/>
    <s v="No"/>
    <s v="No"/>
    <s v="No"/>
    <s v="TBC"/>
    <s v="TBC"/>
    <s v="TBC"/>
    <s v="TBC"/>
    <s v="No"/>
    <m/>
    <m/>
    <s v="Y"/>
    <m/>
    <s v="TBC"/>
    <m/>
    <m/>
    <x v="2"/>
  </r>
  <r>
    <s v="PCP"/>
    <x v="1"/>
    <m/>
    <m/>
    <m/>
    <m/>
    <m/>
    <m/>
    <m/>
    <m/>
    <m/>
    <m/>
    <m/>
    <m/>
    <s v="YES"/>
    <s v="NO"/>
    <x v="2"/>
    <x v="0"/>
    <m/>
    <m/>
    <s v="PCP"/>
    <m/>
    <m/>
    <m/>
    <m/>
    <m/>
    <m/>
    <m/>
    <m/>
    <m/>
    <m/>
    <m/>
    <m/>
    <m/>
    <x v="2"/>
    <s v="YES"/>
    <s v="NO"/>
    <m/>
    <m/>
    <m/>
    <s v="TBC"/>
    <s v="TBC"/>
    <s v="Yes"/>
    <s v="TBC"/>
    <s v="Yes"/>
    <s v="TBC"/>
    <s v="TBC"/>
    <s v="NA"/>
    <s v="TBC"/>
    <s v="Yes"/>
    <s v="Yes, 01/06/2022"/>
    <s v="Not operational - To evaluate with Koos or Theo to if the data is still present or already moved to GRP"/>
    <s v="TBC"/>
    <m/>
    <s v="NA"/>
    <m/>
    <m/>
    <x v="1"/>
  </r>
  <r>
    <s v="PCPTool"/>
    <x v="1"/>
    <m/>
    <s v="Christophe Van Campfort"/>
    <s v="Christophe Van Campfort"/>
    <m/>
    <m/>
    <m/>
    <m/>
    <m/>
    <s v="Installed"/>
    <s v="Operational"/>
    <s v="Production"/>
    <s v="be+nl/Finance NL/Office Tooling"/>
    <s v="NO"/>
    <s v="YES"/>
    <x v="12"/>
    <x v="0"/>
    <m/>
    <m/>
    <s v="PCPTool"/>
    <n v="0"/>
    <n v="0"/>
    <s v="Christophe Van Campfort"/>
    <s v="Christophe Van Campfort"/>
    <n v="0"/>
    <d v="1899-12-30T00:00:00"/>
    <d v="1899-12-30T00:00:00"/>
    <n v="0"/>
    <n v="0"/>
    <s v="Installed"/>
    <s v="Operational"/>
    <s v="Production"/>
    <s v="be+nl/Finance NL/Office Tooling"/>
    <x v="12"/>
    <s v="NO"/>
    <s v="YES"/>
    <m/>
    <m/>
    <m/>
    <m/>
    <m/>
    <m/>
    <m/>
    <m/>
    <m/>
    <m/>
    <m/>
    <m/>
    <m/>
    <m/>
    <m/>
    <m/>
    <m/>
    <m/>
    <m/>
    <m/>
    <x v="0"/>
  </r>
  <r>
    <s v="pCreditcards"/>
    <x v="0"/>
    <s v="Yes"/>
    <s v="Akram Musa"/>
    <s v="Jacco Kort"/>
    <s v="Narjiss Aydoun"/>
    <m/>
    <s v="Product data"/>
    <m/>
    <m/>
    <s v="Installed"/>
    <s v="Operational"/>
    <s v="Production"/>
    <s v="be+nl/Payments NL/Cards/Arabica"/>
    <s v="YES"/>
    <s v="YES"/>
    <x v="9"/>
    <x v="0"/>
    <m/>
    <m/>
    <s v="pCreditcards"/>
    <s v="No"/>
    <s v="Yes"/>
    <s v="Akram Musa"/>
    <s v="Jacco Kort"/>
    <s v="Narjiss Aydoun"/>
    <d v="1899-12-30T00:00:00"/>
    <s v="Product data"/>
    <n v="0"/>
    <n v="0"/>
    <s v="Installed"/>
    <s v="Operational"/>
    <s v="Production"/>
    <s v="be+nl/Payments NL/Cards/Arabica"/>
    <x v="9"/>
    <s v="YES"/>
    <s v="YES"/>
    <m/>
    <m/>
    <m/>
    <s v="TBC"/>
    <s v="TBC"/>
    <s v="Yes"/>
    <s v="NA"/>
    <s v="No"/>
    <s v="TBC"/>
    <d v="2024-01-01T00:00:00"/>
    <d v="2024-03-31T00:00:00"/>
    <s v="TBC"/>
    <s v="Yes"/>
    <m/>
    <s v="there is a design but never implemented "/>
    <s v="N"/>
    <m/>
    <n v="2024"/>
    <s v="Q1"/>
    <m/>
    <x v="2"/>
  </r>
  <r>
    <s v="pCurrentAccountOpen"/>
    <x v="0"/>
    <m/>
    <s v="Guido Smit"/>
    <s v="Hans Overeem"/>
    <s v="Hans Overeem"/>
    <s v="GJ Reinders"/>
    <m/>
    <m/>
    <m/>
    <s v="Installed"/>
    <s v="Operational"/>
    <s v="Production"/>
    <s v="be+nl/Daily Banking Digital First NL/O&amp;A/Acquisition/Cosmonauts"/>
    <s v="YES"/>
    <s v="YES"/>
    <x v="6"/>
    <x v="0"/>
    <m/>
    <m/>
    <s v="pCurrentAccountOpen"/>
    <s v="No"/>
    <n v="0"/>
    <s v="Guido Smit"/>
    <s v="Hans Overeem"/>
    <s v="Hans Overeem"/>
    <s v="GJ Reinders"/>
    <d v="1899-12-30T00:00:00"/>
    <n v="0"/>
    <n v="0"/>
    <s v="Installed"/>
    <s v="Operational"/>
    <s v="Production"/>
    <s v="be+nl/Daily Banking Digital First NL/O&amp;A/Acquisition/Cosmonauts"/>
    <x v="6"/>
    <s v="YES"/>
    <s v="YES"/>
    <m/>
    <m/>
    <m/>
    <s v="TBC"/>
    <s v="TBC"/>
    <s v="No"/>
    <s v="NA"/>
    <s v="NA"/>
    <s v="TBC"/>
    <s v="TBC"/>
    <s v="TBC"/>
    <s v="TBC"/>
    <s v="No"/>
    <m/>
    <m/>
    <s v="N"/>
    <m/>
    <s v="TBC"/>
    <m/>
    <m/>
    <x v="2"/>
  </r>
  <r>
    <s v="pCurrentAccountOpenChildYouthAPI"/>
    <x v="1"/>
    <m/>
    <m/>
    <m/>
    <m/>
    <m/>
    <m/>
    <m/>
    <m/>
    <m/>
    <m/>
    <m/>
    <m/>
    <s v="YES"/>
    <s v="NO"/>
    <x v="6"/>
    <x v="0"/>
    <m/>
    <m/>
    <s v="pCurrentAccountOpenChildYouthAPI"/>
    <m/>
    <m/>
    <m/>
    <m/>
    <m/>
    <m/>
    <m/>
    <m/>
    <m/>
    <m/>
    <m/>
    <m/>
    <m/>
    <x v="6"/>
    <s v="YES"/>
    <s v="NO"/>
    <m/>
    <m/>
    <m/>
    <s v="TBC"/>
    <s v="TBC"/>
    <s v="Yes"/>
    <s v="Yes"/>
    <s v="Yes"/>
    <s v="TBC"/>
    <s v="TBC"/>
    <s v="NA"/>
    <s v="TBC"/>
    <s v="Yes"/>
    <m/>
    <s v="Pass through No Data Stored"/>
    <s v="TBC"/>
    <m/>
    <s v="NA"/>
    <m/>
    <m/>
    <x v="1"/>
  </r>
  <r>
    <s v="PDCE_Overview"/>
    <x v="0"/>
    <s v="No"/>
    <s v="Petra Danisevska"/>
    <s v="Annemieke Tromp"/>
    <s v="Annemieke Tromp"/>
    <s v="No formal Data Steward appointed yet after Mo Abarkan left the Tribe"/>
    <s v="Data derived by Risk"/>
    <s v="Exchanged across domains"/>
    <m/>
    <s v="Installed"/>
    <s v="Operational"/>
    <s v="Production"/>
    <s v="be+nl/CRO NL/MRM/Office Tooling"/>
    <s v="NO"/>
    <s v="YES"/>
    <x v="19"/>
    <x v="0"/>
    <m/>
    <m/>
    <s v="PDCE_Overview"/>
    <s v="No"/>
    <s v="No"/>
    <s v="Petra Danisevska"/>
    <s v="Annemieke Tromp"/>
    <s v="Annemieke Tromp"/>
    <s v="No formal Data Steward appointed yet after Mo Abarkan left the Tribe"/>
    <s v="Data derived by Risk"/>
    <s v="Exchanged across domains"/>
    <n v="0"/>
    <s v="Installed"/>
    <s v="Operational"/>
    <s v="Production"/>
    <s v="be+nl/CRO NL/MRM/Office Tooling"/>
    <x v="19"/>
    <s v="NO"/>
    <s v="YES"/>
    <m/>
    <m/>
    <m/>
    <m/>
    <m/>
    <m/>
    <m/>
    <m/>
    <m/>
    <m/>
    <m/>
    <m/>
    <m/>
    <m/>
    <m/>
    <m/>
    <m/>
    <m/>
    <m/>
    <m/>
    <x v="0"/>
  </r>
  <r>
    <s v="pDeceasedAPI"/>
    <x v="1"/>
    <m/>
    <m/>
    <m/>
    <m/>
    <m/>
    <m/>
    <m/>
    <m/>
    <m/>
    <m/>
    <m/>
    <m/>
    <s v="YES"/>
    <s v="NO"/>
    <x v="6"/>
    <x v="0"/>
    <m/>
    <m/>
    <s v="pDeceasedAPI"/>
    <m/>
    <m/>
    <m/>
    <m/>
    <m/>
    <m/>
    <m/>
    <m/>
    <m/>
    <m/>
    <m/>
    <m/>
    <m/>
    <x v="6"/>
    <s v="YES"/>
    <s v="NO"/>
    <m/>
    <m/>
    <m/>
    <s v="TBC"/>
    <s v="TBC"/>
    <s v="No"/>
    <s v="NA"/>
    <s v="NA"/>
    <s v="TBC"/>
    <s v="TBC"/>
    <s v="TBC"/>
    <s v="TBC"/>
    <s v="No"/>
    <m/>
    <m/>
    <s v="TBC"/>
    <m/>
    <s v="TBC"/>
    <m/>
    <m/>
    <x v="1"/>
  </r>
  <r>
    <s v="PDS"/>
    <x v="1"/>
    <m/>
    <m/>
    <m/>
    <m/>
    <m/>
    <m/>
    <m/>
    <m/>
    <m/>
    <m/>
    <m/>
    <m/>
    <s v="YES"/>
    <s v="NO"/>
    <x v="9"/>
    <x v="0"/>
    <m/>
    <m/>
    <s v="PDS"/>
    <m/>
    <m/>
    <m/>
    <m/>
    <m/>
    <m/>
    <m/>
    <m/>
    <m/>
    <m/>
    <m/>
    <m/>
    <m/>
    <x v="9"/>
    <s v="YES"/>
    <s v="NO"/>
    <m/>
    <m/>
    <m/>
    <s v="TBC"/>
    <s v="TBC"/>
    <s v="Yes"/>
    <s v="No"/>
    <s v="No"/>
    <s v="TBC"/>
    <d v="2024-01-01T00:00:00"/>
    <d v="2024-03-31T00:00:00"/>
    <s v="TBC"/>
    <s v="Yes"/>
    <m/>
    <m/>
    <s v="TBC"/>
    <m/>
    <n v="2024"/>
    <s v="Q1"/>
    <m/>
    <x v="1"/>
  </r>
  <r>
    <s v="PEGA KYC DBNL"/>
    <x v="1"/>
    <m/>
    <m/>
    <m/>
    <m/>
    <m/>
    <m/>
    <m/>
    <m/>
    <m/>
    <m/>
    <m/>
    <m/>
    <s v="YES"/>
    <s v="NO"/>
    <x v="10"/>
    <x v="0"/>
    <m/>
    <m/>
    <s v="PEGA KYC DBNL"/>
    <m/>
    <m/>
    <m/>
    <m/>
    <m/>
    <m/>
    <m/>
    <m/>
    <m/>
    <m/>
    <m/>
    <m/>
    <m/>
    <x v="10"/>
    <s v="YES"/>
    <s v="NO"/>
    <m/>
    <m/>
    <m/>
    <s v="TBC"/>
    <s v="TBC"/>
    <s v="Yes"/>
    <s v="TBC"/>
    <s v="Yes"/>
    <s v="TBC"/>
    <d v="2023-01-01T00:00:00"/>
    <d v="2023-03-31T00:00:00"/>
    <s v="TBC"/>
    <s v="Yes"/>
    <s v="Partly to KYC Orchistrator (but will not be 100% decommissioned)"/>
    <s v="In line with Global Solution _x000a__x000a_NB. In coordination with Martijn van den Bergh, see also comments_x000a_local PEGA tool, delivery to OnePEGA (Global tool). _x000a_Dnyanesh:Application KYC Services – Tamara de Munck in de lead to connect to the General Retention Platform (GRP)"/>
    <s v="TBC"/>
    <m/>
    <n v="2023"/>
    <s v="Q1"/>
    <s v="Y"/>
    <x v="1"/>
  </r>
  <r>
    <s v="PeopleSoft eProfit_[P] "/>
    <x v="1"/>
    <m/>
    <m/>
    <m/>
    <m/>
    <m/>
    <m/>
    <m/>
    <m/>
    <m/>
    <m/>
    <m/>
    <m/>
    <s v="YES"/>
    <s v="NO"/>
    <x v="49"/>
    <x v="0"/>
    <m/>
    <m/>
    <s v="PeopleSoft eProfit_[P] "/>
    <m/>
    <m/>
    <m/>
    <m/>
    <m/>
    <m/>
    <m/>
    <m/>
    <m/>
    <m/>
    <m/>
    <m/>
    <m/>
    <x v="49"/>
    <s v="YES"/>
    <s v="NO"/>
    <m/>
    <m/>
    <m/>
    <s v="TBC"/>
    <s v="TBC"/>
    <s v="Yes"/>
    <s v="TBC"/>
    <s v="Yes"/>
    <s v="TBC"/>
    <s v="NA"/>
    <s v="NA"/>
    <s v="TBC"/>
    <s v="Yes"/>
    <m/>
    <m/>
    <s v="TBC"/>
    <m/>
    <s v="NA"/>
    <m/>
    <m/>
    <x v="1"/>
  </r>
  <r>
    <s v="PermissionsAPI"/>
    <x v="0"/>
    <s v="No"/>
    <s v="Jan Reuterink"/>
    <s v="Sven Schenkel"/>
    <m/>
    <m/>
    <m/>
    <m/>
    <m/>
    <s v="Installed"/>
    <s v="Operational"/>
    <s v="Production"/>
    <s v="be+nl/Digital Business Banking/CD-NL/Heimdall"/>
    <s v="YES"/>
    <s v="YES"/>
    <x v="7"/>
    <x v="0"/>
    <m/>
    <m/>
    <s v="PermissionsAPI"/>
    <s v="No"/>
    <s v="No"/>
    <s v="Jan Reuterink"/>
    <s v="Sven Schenkel"/>
    <n v="0"/>
    <d v="1899-12-30T00:00:00"/>
    <d v="1899-12-30T00:00:00"/>
    <n v="0"/>
    <n v="0"/>
    <s v="Installed"/>
    <s v="Operational"/>
    <s v="Production"/>
    <s v="be+nl/Digital Business Banking/CD-NL/Heimdall"/>
    <x v="7"/>
    <s v="YES"/>
    <s v="YES"/>
    <m/>
    <m/>
    <m/>
    <s v="TBC"/>
    <s v="TBC"/>
    <s v="No"/>
    <s v="NA"/>
    <s v="NA"/>
    <s v="TBC"/>
    <s v="TBC"/>
    <s v="TBC"/>
    <s v="TBC"/>
    <s v="No"/>
    <m/>
    <m/>
    <s v="N"/>
    <m/>
    <s v="TBC"/>
    <m/>
    <m/>
    <x v="2"/>
  </r>
  <r>
    <s v="PersonalisedEventsAPI"/>
    <x v="0"/>
    <m/>
    <s v="Steven Frieswijk"/>
    <s v="Liesbeth Berns"/>
    <m/>
    <m/>
    <m/>
    <m/>
    <m/>
    <s v="Installed"/>
    <s v="Operational"/>
    <s v="Production"/>
    <s v="be+nl/Digital &amp; Customer Interaction/DiPr SSE/Team One"/>
    <s v="YES"/>
    <s v="YES"/>
    <x v="8"/>
    <x v="0"/>
    <m/>
    <m/>
    <s v="PersonalisedEventsAPI"/>
    <s v="No"/>
    <n v="0"/>
    <s v="Steven Frieswijk"/>
    <s v="Liesbeth Berns"/>
    <n v="0"/>
    <d v="1899-12-30T00:00:00"/>
    <d v="1899-12-30T00:00:00"/>
    <n v="0"/>
    <n v="0"/>
    <s v="Installed"/>
    <s v="Operational"/>
    <s v="Production"/>
    <s v="be+nl/Digital &amp; Customer Interaction/DiPr SSE/Team One"/>
    <x v="8"/>
    <s v="YES"/>
    <s v="YES"/>
    <m/>
    <m/>
    <m/>
    <s v="Yes"/>
    <s v="No"/>
    <s v="Yes"/>
    <s v="Yes"/>
    <s v="Yes"/>
    <m/>
    <m/>
    <s v="NA"/>
    <m/>
    <s v="Yes"/>
    <m/>
    <m/>
    <s v="N"/>
    <m/>
    <s v="NA"/>
    <m/>
    <m/>
    <x v="2"/>
  </r>
  <r>
    <s v="pFinancialCalculationAPI"/>
    <x v="1"/>
    <m/>
    <m/>
    <m/>
    <m/>
    <m/>
    <m/>
    <m/>
    <m/>
    <m/>
    <m/>
    <m/>
    <m/>
    <s v="YES"/>
    <s v="NO"/>
    <x v="20"/>
    <x v="0"/>
    <m/>
    <m/>
    <s v="pFinancialCalculationAPI"/>
    <m/>
    <m/>
    <m/>
    <m/>
    <m/>
    <m/>
    <m/>
    <m/>
    <m/>
    <m/>
    <m/>
    <m/>
    <m/>
    <x v="20"/>
    <s v="YES"/>
    <s v="NO"/>
    <m/>
    <m/>
    <m/>
    <s v="TBC"/>
    <s v="TBC"/>
    <s v="No"/>
    <s v="TBC"/>
    <s v="NA"/>
    <s v="TBC"/>
    <s v="NA"/>
    <s v="NA"/>
    <s v="TBC"/>
    <s v="No"/>
    <m/>
    <m/>
    <s v="TBC"/>
    <m/>
    <s v="NA"/>
    <m/>
    <m/>
    <x v="1"/>
  </r>
  <r>
    <s v="pFinancialScenarioAPI"/>
    <x v="1"/>
    <m/>
    <m/>
    <m/>
    <m/>
    <m/>
    <m/>
    <m/>
    <m/>
    <m/>
    <m/>
    <m/>
    <m/>
    <s v="YES"/>
    <s v="NO"/>
    <x v="20"/>
    <x v="0"/>
    <m/>
    <m/>
    <s v="pFinancialScenarioAPI"/>
    <m/>
    <m/>
    <m/>
    <m/>
    <m/>
    <m/>
    <m/>
    <m/>
    <m/>
    <m/>
    <m/>
    <m/>
    <m/>
    <x v="20"/>
    <s v="YES"/>
    <s v="NO"/>
    <m/>
    <m/>
    <m/>
    <s v="TBC"/>
    <s v="TBC"/>
    <s v="Yes"/>
    <s v="TBC"/>
    <s v="Yes"/>
    <s v="TBC"/>
    <s v="NA"/>
    <s v="NA"/>
    <s v="TBC"/>
    <s v="Yes"/>
    <m/>
    <m/>
    <s v="TBC"/>
    <m/>
    <s v="NA"/>
    <m/>
    <m/>
    <x v="1"/>
  </r>
  <r>
    <s v="pIaaWA"/>
    <x v="0"/>
    <s v="No"/>
    <s v="Jan Reuterink"/>
    <s v="Sven Schenkel"/>
    <m/>
    <m/>
    <m/>
    <m/>
    <m/>
    <s v="Installed"/>
    <s v="Operational"/>
    <s v="Production"/>
    <s v="be+nl/Digital Business Banking/CD-NL/DRO"/>
    <s v="YES"/>
    <s v="YES"/>
    <x v="7"/>
    <x v="0"/>
    <m/>
    <m/>
    <s v="pIaaWA"/>
    <s v="No"/>
    <s v="No"/>
    <s v="Jan Reuterink"/>
    <s v="Sven Schenkel"/>
    <n v="0"/>
    <d v="1899-12-30T00:00:00"/>
    <d v="1899-12-30T00:00:00"/>
    <n v="0"/>
    <n v="0"/>
    <s v="Installed"/>
    <s v="Operational"/>
    <s v="Production"/>
    <s v="be+nl/Digital Business Banking/CD-NL/DRO"/>
    <x v="7"/>
    <s v="YES"/>
    <s v="YES"/>
    <m/>
    <m/>
    <m/>
    <s v="TBC"/>
    <s v="TBC"/>
    <s v="No"/>
    <s v="No"/>
    <s v="No"/>
    <s v="TBC"/>
    <s v="TBC"/>
    <s v="TBC"/>
    <s v="TBC"/>
    <s v="No"/>
    <m/>
    <m/>
    <s v="N"/>
    <m/>
    <s v="TBC"/>
    <m/>
    <m/>
    <x v="2"/>
  </r>
  <r>
    <s v="PIANO"/>
    <x v="1"/>
    <m/>
    <m/>
    <m/>
    <m/>
    <m/>
    <m/>
    <m/>
    <m/>
    <m/>
    <m/>
    <m/>
    <m/>
    <s v="YES"/>
    <s v="NO"/>
    <x v="44"/>
    <x v="0"/>
    <m/>
    <m/>
    <s v="PIANO"/>
    <m/>
    <m/>
    <m/>
    <m/>
    <m/>
    <m/>
    <m/>
    <m/>
    <m/>
    <m/>
    <m/>
    <m/>
    <m/>
    <x v="44"/>
    <s v="YES"/>
    <s v="NO"/>
    <m/>
    <m/>
    <m/>
    <s v="TBC"/>
    <s v="TBC"/>
    <s v="Yes"/>
    <s v="Yes"/>
    <s v="Yes"/>
    <s v="TBC"/>
    <s v="NA"/>
    <s v="NA"/>
    <s v="TBC"/>
    <s v="Yes"/>
    <m/>
    <m/>
    <s v="TBC"/>
    <m/>
    <s v="NA"/>
    <m/>
    <m/>
    <x v="1"/>
  </r>
  <r>
    <s v="PIE_RPL"/>
    <x v="0"/>
    <s v="No"/>
    <s v="Paul Schaper"/>
    <s v="Paul Schaper"/>
    <s v="n.a."/>
    <s v="n.a."/>
    <m/>
    <m/>
    <s v="No data stored, technical application"/>
    <s v="Installed"/>
    <s v="Operational"/>
    <s v="Production"/>
    <s v="be+nl/CoreBanking/Orange Pie"/>
    <s v="NO"/>
    <s v="YES"/>
    <x v="42"/>
    <x v="0"/>
    <m/>
    <m/>
    <s v="PIE_RPL"/>
    <s v="No"/>
    <s v="No"/>
    <s v="Paul Schaper"/>
    <s v="Paul Schaper"/>
    <s v="n.a."/>
    <s v="n.a."/>
    <d v="1899-12-30T00:00:00"/>
    <n v="0"/>
    <s v="No data stored, technical application"/>
    <s v="Installed"/>
    <s v="Operational"/>
    <s v="Production"/>
    <s v="be+nl/CoreBanking/Orange Pie"/>
    <x v="42"/>
    <s v="NO"/>
    <s v="YES"/>
    <m/>
    <m/>
    <m/>
    <m/>
    <m/>
    <m/>
    <m/>
    <m/>
    <m/>
    <m/>
    <m/>
    <m/>
    <m/>
    <m/>
    <m/>
    <m/>
    <m/>
    <m/>
    <m/>
    <m/>
    <x v="0"/>
  </r>
  <r>
    <s v="PKB APP  MKB"/>
    <x v="1"/>
    <m/>
    <m/>
    <m/>
    <m/>
    <m/>
    <m/>
    <m/>
    <m/>
    <m/>
    <m/>
    <m/>
    <m/>
    <s v="YES"/>
    <s v="NO"/>
    <x v="28"/>
    <x v="0"/>
    <m/>
    <m/>
    <s v="PKB APP  MKB"/>
    <m/>
    <m/>
    <m/>
    <m/>
    <m/>
    <m/>
    <m/>
    <m/>
    <m/>
    <m/>
    <m/>
    <m/>
    <m/>
    <x v="28"/>
    <s v="YES"/>
    <s v="NO"/>
    <m/>
    <m/>
    <m/>
    <s v="TBC"/>
    <s v="TBC"/>
    <s v="Yes"/>
    <s v="TBC"/>
    <s v="No"/>
    <s v="Tranche 1"/>
    <d v="2023-01-01T00:00:00"/>
    <d v="2023-12-31T00:00:00"/>
    <s v="TBC"/>
    <s v="Yes"/>
    <m/>
    <m/>
    <s v="TBC"/>
    <m/>
    <n v="2023"/>
    <s v="Q4"/>
    <m/>
    <x v="1"/>
  </r>
  <r>
    <s v="Planon"/>
    <x v="1"/>
    <m/>
    <m/>
    <m/>
    <m/>
    <m/>
    <m/>
    <m/>
    <m/>
    <m/>
    <m/>
    <m/>
    <m/>
    <s v="YES"/>
    <s v="NO"/>
    <x v="1"/>
    <x v="0"/>
    <m/>
    <m/>
    <s v="Planon"/>
    <m/>
    <m/>
    <m/>
    <m/>
    <m/>
    <m/>
    <m/>
    <m/>
    <m/>
    <m/>
    <m/>
    <m/>
    <m/>
    <x v="1"/>
    <s v="YES"/>
    <s v="NO"/>
    <m/>
    <m/>
    <m/>
    <s v="TBC"/>
    <s v="TBC"/>
    <s v="Yes"/>
    <s v="TBC"/>
    <s v="NA"/>
    <s v="TBC"/>
    <s v="NA"/>
    <s v="NA"/>
    <s v="TBC"/>
    <s v="No"/>
    <m/>
    <s v="Not a CREFS NL applicaton, is Global CREFS application. And is decommisioned"/>
    <s v="TBC"/>
    <m/>
    <s v="NA"/>
    <m/>
    <m/>
    <x v="1"/>
  </r>
  <r>
    <s v="Planon SAAS"/>
    <x v="1"/>
    <m/>
    <m/>
    <m/>
    <m/>
    <m/>
    <m/>
    <m/>
    <m/>
    <m/>
    <m/>
    <m/>
    <m/>
    <s v="YES"/>
    <s v="NO"/>
    <x v="1"/>
    <x v="0"/>
    <m/>
    <m/>
    <s v="Planon SAAS"/>
    <m/>
    <m/>
    <m/>
    <m/>
    <m/>
    <m/>
    <m/>
    <m/>
    <m/>
    <m/>
    <m/>
    <m/>
    <m/>
    <x v="1"/>
    <s v="YES"/>
    <s v="NO"/>
    <m/>
    <m/>
    <m/>
    <s v="TBC"/>
    <s v="TBC"/>
    <s v="Yes"/>
    <s v="TBC"/>
    <s v="Yes"/>
    <s v="TBC"/>
    <s v="NA"/>
    <s v="NA"/>
    <s v="TBC"/>
    <s v="Yes"/>
    <m/>
    <s v="Not a CREFS NL applicaton, is Global CREFS application"/>
    <s v="TBC"/>
    <m/>
    <s v="NA"/>
    <m/>
    <m/>
    <x v="1"/>
  </r>
  <r>
    <s v="PLMverzoeken"/>
    <x v="0"/>
    <s v="No"/>
    <s v="Adrian Leerink"/>
    <s v="Marieke de Boer"/>
    <m/>
    <m/>
    <m/>
    <m/>
    <m/>
    <s v="Installed"/>
    <s v="Operational"/>
    <s v="Production"/>
    <s v="be+nl/CRO Domestic Bank Netherlands/Intensief Beheer/Office Tooling"/>
    <s v="NO"/>
    <s v="YES"/>
    <x v="46"/>
    <x v="0"/>
    <m/>
    <m/>
    <s v="PLMverzoeken"/>
    <s v="No"/>
    <s v="No"/>
    <s v="Adrian Leerink"/>
    <s v="Marieke de Boer"/>
    <n v="0"/>
    <d v="1899-12-30T00:00:00"/>
    <d v="1899-12-30T00:00:00"/>
    <n v="0"/>
    <n v="0"/>
    <s v="Installed"/>
    <s v="Operational"/>
    <s v="Production"/>
    <s v="be+nl/CRO Domestic Bank Netherlands/Intensief Beheer/Office Tooling"/>
    <x v="46"/>
    <s v="NO"/>
    <s v="YES"/>
    <m/>
    <m/>
    <m/>
    <m/>
    <m/>
    <m/>
    <m/>
    <m/>
    <m/>
    <m/>
    <m/>
    <m/>
    <m/>
    <m/>
    <m/>
    <m/>
    <m/>
    <m/>
    <m/>
    <m/>
    <x v="0"/>
  </r>
  <r>
    <s v="pLoansManagementExperienceAPI"/>
    <x v="0"/>
    <s v="No"/>
    <s v="Martijn Boshuisen"/>
    <s v="Cornelia Coman"/>
    <s v="n.a."/>
    <s v="n.a."/>
    <m/>
    <m/>
    <m/>
    <s v="Installed"/>
    <s v="Operational"/>
    <s v="Production"/>
    <s v="be+nl/Consumer Loans/Tempo Team"/>
    <s v="NO"/>
    <s v="YES"/>
    <x v="26"/>
    <x v="0"/>
    <m/>
    <m/>
    <s v="pLoansManagementExperienceAPI"/>
    <s v="No"/>
    <s v="No"/>
    <s v="Martijn Boshuisen"/>
    <s v="Cornelia Coman"/>
    <s v="n.a."/>
    <s v="n.a."/>
    <d v="1899-12-30T00:00:00"/>
    <n v="0"/>
    <n v="0"/>
    <s v="Installed"/>
    <s v="Operational"/>
    <s v="Production"/>
    <s v="be+nl/Consumer Loans/Tempo Team"/>
    <x v="26"/>
    <s v="NO"/>
    <s v="YES"/>
    <m/>
    <m/>
    <m/>
    <m/>
    <m/>
    <m/>
    <m/>
    <m/>
    <m/>
    <m/>
    <m/>
    <m/>
    <m/>
    <m/>
    <m/>
    <m/>
    <m/>
    <m/>
    <m/>
    <m/>
    <x v="0"/>
  </r>
  <r>
    <s v="PLOS on PROD_AP-05654 001-appl-fail"/>
    <x v="1"/>
    <m/>
    <m/>
    <m/>
    <m/>
    <m/>
    <m/>
    <m/>
    <m/>
    <m/>
    <m/>
    <m/>
    <m/>
    <s v="YES"/>
    <s v="NO"/>
    <x v="50"/>
    <x v="0"/>
    <m/>
    <m/>
    <s v="PLOS on PROD_AP-05654 001-appl-fail"/>
    <m/>
    <m/>
    <m/>
    <m/>
    <m/>
    <m/>
    <m/>
    <m/>
    <m/>
    <m/>
    <m/>
    <m/>
    <m/>
    <x v="50"/>
    <s v="YES"/>
    <s v="NO"/>
    <m/>
    <m/>
    <m/>
    <s v="TBC"/>
    <s v="TBC"/>
    <s v="Yes"/>
    <m/>
    <s v="Yes"/>
    <s v="TBC"/>
    <s v="NA"/>
    <s v="NA"/>
    <s v="TBC"/>
    <s v="Yes"/>
    <m/>
    <m/>
    <s v="TBC"/>
    <m/>
    <s v="NA"/>
    <m/>
    <m/>
    <x v="1"/>
  </r>
  <r>
    <s v="PLOS on PROD_AP-05654 001-appl-succes"/>
    <x v="1"/>
    <m/>
    <m/>
    <m/>
    <m/>
    <m/>
    <m/>
    <m/>
    <m/>
    <m/>
    <m/>
    <m/>
    <m/>
    <s v="YES"/>
    <s v="NO"/>
    <x v="50"/>
    <x v="0"/>
    <m/>
    <m/>
    <s v="PLOS on PROD_AP-05654 001-appl-succes"/>
    <m/>
    <m/>
    <m/>
    <m/>
    <m/>
    <m/>
    <m/>
    <m/>
    <m/>
    <m/>
    <m/>
    <m/>
    <m/>
    <x v="50"/>
    <s v="YES"/>
    <s v="NO"/>
    <m/>
    <m/>
    <m/>
    <s v="TBC"/>
    <s v="TBC"/>
    <s v="Yes"/>
    <s v="No"/>
    <s v="NA"/>
    <s v="TBC"/>
    <s v="NA"/>
    <s v="NA"/>
    <s v="TBC"/>
    <s v="No"/>
    <m/>
    <s v="The retention rule is not applied yet because the system exists since 2013. "/>
    <s v="TBC"/>
    <m/>
    <s v="NA"/>
    <m/>
    <m/>
    <x v="1"/>
  </r>
  <r>
    <s v="PLoyaltyArrangementAPI"/>
    <x v="0"/>
    <m/>
    <s v="Sander Quik"/>
    <s v="Jeroen Losekoot"/>
    <s v="Jeroen Losekoot"/>
    <s v="GJ Reinders"/>
    <m/>
    <m/>
    <m/>
    <s v="Installed"/>
    <s v="Operational"/>
    <s v="Production"/>
    <s v="be+nl/Daily Banking Digital First NL/IL/Loyalty/Loyalty IT"/>
    <s v="YES"/>
    <s v="YES"/>
    <x v="20"/>
    <x v="0"/>
    <m/>
    <m/>
    <s v="PLoyaltyArrangementAPI"/>
    <s v="No"/>
    <n v="0"/>
    <s v="Sander Quik"/>
    <s v="Jeroen Losekoot"/>
    <s v="Jeroen Losekoot"/>
    <s v="GJ Reinders"/>
    <d v="1899-12-30T00:00:00"/>
    <n v="0"/>
    <n v="0"/>
    <s v="Installed"/>
    <s v="Operational"/>
    <s v="Production"/>
    <s v="be+nl/Daily Banking Digital First NL/IL/Loyalty/Loyalty IT"/>
    <x v="20"/>
    <s v="YES"/>
    <s v="YES"/>
    <m/>
    <m/>
    <m/>
    <s v="TBC"/>
    <s v="TBC"/>
    <s v="No"/>
    <s v="TBC"/>
    <s v="NA"/>
    <s v="TBC"/>
    <s v="NA"/>
    <s v="NA"/>
    <s v="TBC"/>
    <s v="No"/>
    <m/>
    <m/>
    <s v="N"/>
    <m/>
    <s v="NA"/>
    <m/>
    <m/>
    <x v="2"/>
  </r>
  <r>
    <s v="pLoyaltyChannelWS"/>
    <x v="1"/>
    <m/>
    <m/>
    <m/>
    <m/>
    <m/>
    <m/>
    <m/>
    <m/>
    <m/>
    <m/>
    <m/>
    <m/>
    <s v="YES"/>
    <s v="NO"/>
    <x v="20"/>
    <x v="0"/>
    <m/>
    <m/>
    <s v="pLoyaltyChannelWS"/>
    <m/>
    <m/>
    <m/>
    <m/>
    <m/>
    <m/>
    <m/>
    <m/>
    <m/>
    <m/>
    <m/>
    <m/>
    <m/>
    <x v="20"/>
    <s v="YES"/>
    <s v="NO"/>
    <m/>
    <m/>
    <m/>
    <s v="TBC"/>
    <s v="TBC"/>
    <s v="No"/>
    <s v="TBC"/>
    <s v="NA"/>
    <s v="TBC"/>
    <s v="NA"/>
    <s v="NA"/>
    <s v="TBC"/>
    <s v="No"/>
    <m/>
    <m/>
    <s v="TBC"/>
    <m/>
    <s v="NA"/>
    <m/>
    <m/>
    <x v="1"/>
  </r>
  <r>
    <s v="pLoyaltyShopExperienceAPI"/>
    <x v="0"/>
    <m/>
    <s v="Sander Quik"/>
    <s v="Jeroen Losekoot"/>
    <s v="Jeroen Losekoot"/>
    <s v="GJ Reinders"/>
    <m/>
    <m/>
    <m/>
    <s v="Installed"/>
    <s v="Operational"/>
    <s v="Production"/>
    <s v="be+nl/Daily Banking Digital First NL/IL/Loyalty/Loyalty IT"/>
    <s v="YES"/>
    <s v="YES"/>
    <x v="20"/>
    <x v="0"/>
    <m/>
    <m/>
    <s v="pLoyaltyShopExperienceAPI"/>
    <s v="No"/>
    <n v="0"/>
    <s v="Sander Quik"/>
    <s v="Jeroen Losekoot"/>
    <s v="Jeroen Losekoot"/>
    <s v="GJ Reinders"/>
    <d v="1899-12-30T00:00:00"/>
    <n v="0"/>
    <n v="0"/>
    <s v="Installed"/>
    <s v="Operational"/>
    <s v="Production"/>
    <s v="be+nl/Daily Banking Digital First NL/IL/Loyalty/Loyalty IT"/>
    <x v="20"/>
    <s v="YES"/>
    <s v="YES"/>
    <m/>
    <m/>
    <m/>
    <s v="TBC"/>
    <s v="TBC"/>
    <s v="No"/>
    <s v="TBC"/>
    <s v="NA"/>
    <s v="TBC"/>
    <s v="NA"/>
    <s v="NA"/>
    <s v="TBC"/>
    <s v="No"/>
    <m/>
    <m/>
    <s v="N"/>
    <m/>
    <s v="NA"/>
    <m/>
    <m/>
    <x v="2"/>
  </r>
  <r>
    <s v="pLoyaltyShopManagementAPI"/>
    <x v="0"/>
    <m/>
    <s v="Sander Quik"/>
    <s v="Jeroen Losekoot"/>
    <s v="Jeroen Losekoot"/>
    <s v="GJ Reinders"/>
    <m/>
    <m/>
    <m/>
    <s v="Installed"/>
    <s v="Operational"/>
    <s v="Production"/>
    <s v="be+nl/Daily Banking Digital First NL/IL/Loyalty/Loyalty IT"/>
    <s v="YES"/>
    <s v="YES"/>
    <x v="20"/>
    <x v="0"/>
    <m/>
    <m/>
    <s v="pLoyaltyShopManagementAPI"/>
    <s v="No"/>
    <n v="0"/>
    <s v="Sander Quik"/>
    <s v="Jeroen Losekoot"/>
    <s v="Jeroen Losekoot"/>
    <s v="GJ Reinders"/>
    <d v="1899-12-30T00:00:00"/>
    <n v="0"/>
    <n v="0"/>
    <s v="Installed"/>
    <s v="Operational"/>
    <s v="Production"/>
    <s v="be+nl/Daily Banking Digital First NL/IL/Loyalty/Loyalty IT"/>
    <x v="20"/>
    <s v="YES"/>
    <s v="YES"/>
    <m/>
    <m/>
    <m/>
    <s v="TBC"/>
    <s v="TBC"/>
    <s v="Yes"/>
    <s v="TBC"/>
    <s v="Yes"/>
    <s v="TBC"/>
    <s v="NA"/>
    <s v="NA"/>
    <s v="TBC"/>
    <s v="Yes"/>
    <m/>
    <m/>
    <s v="N"/>
    <m/>
    <s v="NA"/>
    <m/>
    <m/>
    <x v="2"/>
  </r>
  <r>
    <s v="pManageLegalRepresentativeAPI"/>
    <x v="0"/>
    <s v="No"/>
    <s v="Jan Reuterink"/>
    <s v="Sven Schenkel"/>
    <m/>
    <m/>
    <m/>
    <m/>
    <m/>
    <s v="Installed"/>
    <s v="Operational"/>
    <s v="Production"/>
    <s v="be+nl/Digital Business Banking/CD-NL/DaVinci"/>
    <s v="YES"/>
    <s v="YES"/>
    <x v="7"/>
    <x v="0"/>
    <m/>
    <m/>
    <s v="pManageLegalRepresentativeAPI"/>
    <s v="No"/>
    <s v="No"/>
    <s v="Jan Reuterink"/>
    <s v="Sven Schenkel"/>
    <n v="0"/>
    <d v="1899-12-30T00:00:00"/>
    <d v="1899-12-30T00:00:00"/>
    <n v="0"/>
    <n v="0"/>
    <s v="Installed"/>
    <s v="Operational"/>
    <s v="Production"/>
    <s v="be+nl/Digital Business Banking/CD-NL/DaVinci"/>
    <x v="7"/>
    <s v="YES"/>
    <s v="YES"/>
    <m/>
    <m/>
    <m/>
    <s v="TBC"/>
    <s v="TBC"/>
    <s v="No"/>
    <s v="NA"/>
    <s v="NA"/>
    <s v="TBC"/>
    <s v="TBC"/>
    <s v="TBC"/>
    <s v="TBC"/>
    <s v="No"/>
    <m/>
    <m/>
    <s v="N"/>
    <m/>
    <s v="TBC"/>
    <m/>
    <m/>
    <x v="2"/>
  </r>
  <r>
    <s v="pManageLendingWA"/>
    <x v="0"/>
    <s v="No"/>
    <s v="Martijn Boshuisen"/>
    <s v="Cornelia Coman"/>
    <s v="n.a."/>
    <s v="n.a."/>
    <m/>
    <m/>
    <m/>
    <s v="Installed"/>
    <s v="Operational"/>
    <s v="Production"/>
    <s v="be+nl/Consumer Loans/Zorro"/>
    <s v="NO"/>
    <s v="YES"/>
    <x v="26"/>
    <x v="0"/>
    <m/>
    <m/>
    <s v="pManageLendingWA"/>
    <s v="No"/>
    <s v="No"/>
    <s v="Martijn Boshuisen"/>
    <s v="Cornelia Coman"/>
    <s v="n.a."/>
    <s v="n.a."/>
    <d v="1899-12-30T00:00:00"/>
    <n v="0"/>
    <n v="0"/>
    <s v="Installed"/>
    <s v="Operational"/>
    <s v="Production"/>
    <s v="be+nl/Consumer Loans/Zorro"/>
    <x v="26"/>
    <s v="NO"/>
    <s v="YES"/>
    <m/>
    <m/>
    <m/>
    <m/>
    <m/>
    <m/>
    <m/>
    <m/>
    <m/>
    <m/>
    <m/>
    <m/>
    <m/>
    <m/>
    <m/>
    <m/>
    <m/>
    <m/>
    <m/>
    <m/>
    <x v="0"/>
  </r>
  <r>
    <s v="PMCDC"/>
    <x v="0"/>
    <s v="No"/>
    <s v="Paul Schaper"/>
    <s v="Sven Schenkel"/>
    <s v="n.a."/>
    <s v="n.a."/>
    <m/>
    <m/>
    <m/>
    <s v="Installed"/>
    <s v="Operational"/>
    <s v="Production"/>
    <s v="be+nl/CoreBanking/DBMS"/>
    <s v="NO"/>
    <s v="YES"/>
    <x v="42"/>
    <x v="0"/>
    <m/>
    <m/>
    <s v="PMCDC"/>
    <s v="No"/>
    <s v="No"/>
    <s v="Paul Schaper"/>
    <s v="Sven Schenkel"/>
    <s v="n.a."/>
    <s v="n.a."/>
    <d v="1899-12-30T00:00:00"/>
    <n v="0"/>
    <n v="0"/>
    <s v="Installed"/>
    <s v="Operational"/>
    <s v="Production"/>
    <s v="be+nl/CoreBanking/DBMS"/>
    <x v="42"/>
    <s v="NO"/>
    <s v="YES"/>
    <m/>
    <m/>
    <m/>
    <m/>
    <m/>
    <m/>
    <m/>
    <m/>
    <m/>
    <m/>
    <m/>
    <m/>
    <m/>
    <m/>
    <m/>
    <m/>
    <m/>
    <m/>
    <m/>
    <m/>
    <x v="0"/>
  </r>
  <r>
    <s v="PMSERV"/>
    <x v="0"/>
    <s v="No"/>
    <s v="Jan Reuterink"/>
    <s v="Sven Schenkel"/>
    <m/>
    <m/>
    <m/>
    <m/>
    <m/>
    <s v="Installed"/>
    <s v="Operational"/>
    <s v="Production"/>
    <s v="be+nl/Digital Business Banking/CD-NL/Nexis"/>
    <s v="YES"/>
    <s v="YES"/>
    <x v="7"/>
    <x v="0"/>
    <m/>
    <m/>
    <s v="PMSERV"/>
    <s v="No"/>
    <s v="No"/>
    <s v="Jan Reuterink"/>
    <s v="Sven Schenkel"/>
    <n v="0"/>
    <d v="1899-12-30T00:00:00"/>
    <d v="1899-12-30T00:00:00"/>
    <n v="0"/>
    <n v="0"/>
    <s v="Installed"/>
    <s v="Operational"/>
    <s v="Production"/>
    <s v="be+nl/Digital Business Banking/CD-NL/Nexis"/>
    <x v="7"/>
    <s v="YES"/>
    <s v="YES"/>
    <m/>
    <m/>
    <m/>
    <s v="TBC"/>
    <s v="TBC"/>
    <s v="No"/>
    <s v="NA"/>
    <s v="NA"/>
    <s v="TBC"/>
    <s v="TBC"/>
    <s v="TBC"/>
    <s v="TBC"/>
    <s v="No"/>
    <m/>
    <m/>
    <s v="N"/>
    <m/>
    <s v="TBC"/>
    <m/>
    <m/>
    <x v="2"/>
  </r>
  <r>
    <s v="PNT"/>
    <x v="1"/>
    <m/>
    <m/>
    <m/>
    <m/>
    <m/>
    <m/>
    <m/>
    <m/>
    <m/>
    <m/>
    <m/>
    <m/>
    <s v="YES"/>
    <s v="NO"/>
    <x v="25"/>
    <x v="0"/>
    <m/>
    <m/>
    <s v="PNT"/>
    <m/>
    <m/>
    <m/>
    <m/>
    <m/>
    <m/>
    <m/>
    <m/>
    <m/>
    <m/>
    <m/>
    <m/>
    <m/>
    <x v="25"/>
    <s v="YES"/>
    <s v="NO"/>
    <m/>
    <m/>
    <m/>
    <s v="Yes"/>
    <s v="No"/>
    <s v="No"/>
    <s v="No"/>
    <s v="No"/>
    <s v="TBC"/>
    <s v="TBC"/>
    <s v="TBC"/>
    <s v="Local"/>
    <s v="No"/>
    <s v="Decom Q2 2022"/>
    <s v="DECOMMED"/>
    <s v="TBC"/>
    <m/>
    <s v="TBC"/>
    <m/>
    <m/>
    <x v="1"/>
  </r>
  <r>
    <s v="pOpenFirstBusinessAccountAPI"/>
    <x v="0"/>
    <s v="No"/>
    <s v="Jan Reuterink"/>
    <s v="Sven Schenkel"/>
    <m/>
    <m/>
    <m/>
    <m/>
    <m/>
    <s v="Installed"/>
    <s v="Operational"/>
    <s v="Production"/>
    <s v="be+nl/Digital Business Banking/CD-NL/Stonehenge"/>
    <s v="NO"/>
    <s v="YES"/>
    <x v="7"/>
    <x v="0"/>
    <m/>
    <m/>
    <s v="pOpenFirstBusinessAccountAPI"/>
    <s v="No"/>
    <s v="No"/>
    <s v="Jan Reuterink"/>
    <s v="Sven Schenkel"/>
    <n v="0"/>
    <d v="1899-12-30T00:00:00"/>
    <d v="1899-12-30T00:00:00"/>
    <n v="0"/>
    <n v="0"/>
    <s v="Installed"/>
    <s v="Operational"/>
    <s v="Production"/>
    <s v="be+nl/Digital Business Banking/CD-NL/Stonehenge"/>
    <x v="7"/>
    <s v="NO"/>
    <s v="YES"/>
    <m/>
    <m/>
    <m/>
    <m/>
    <m/>
    <m/>
    <m/>
    <m/>
    <m/>
    <m/>
    <m/>
    <m/>
    <m/>
    <m/>
    <m/>
    <m/>
    <m/>
    <m/>
    <m/>
    <m/>
    <x v="0"/>
  </r>
  <r>
    <s v="pOverdraftManagementAPI"/>
    <x v="0"/>
    <s v="No"/>
    <s v="Martijn Boshuisen"/>
    <s v="Cornelia Coman"/>
    <s v="n.a."/>
    <s v="n.a."/>
    <m/>
    <m/>
    <m/>
    <s v="Installed"/>
    <s v="Operational"/>
    <s v="Production"/>
    <s v="be+nl/Consumer Loans/X23"/>
    <s v="NO"/>
    <s v="YES"/>
    <x v="26"/>
    <x v="0"/>
    <m/>
    <m/>
    <s v="pOverdraftManagementAPI"/>
    <s v="No"/>
    <s v="No"/>
    <s v="Martijn Boshuisen"/>
    <s v="Cornelia Coman"/>
    <s v="n.a."/>
    <s v="n.a."/>
    <d v="1899-12-30T00:00:00"/>
    <n v="0"/>
    <n v="0"/>
    <s v="Installed"/>
    <s v="Operational"/>
    <s v="Production"/>
    <s v="be+nl/Consumer Loans/X23"/>
    <x v="26"/>
    <s v="NO"/>
    <s v="YES"/>
    <m/>
    <m/>
    <m/>
    <m/>
    <m/>
    <m/>
    <m/>
    <m/>
    <m/>
    <m/>
    <m/>
    <m/>
    <m/>
    <m/>
    <m/>
    <m/>
    <m/>
    <m/>
    <m/>
    <m/>
    <x v="0"/>
  </r>
  <r>
    <s v="pOverstapservice"/>
    <x v="1"/>
    <m/>
    <m/>
    <m/>
    <m/>
    <m/>
    <m/>
    <m/>
    <m/>
    <m/>
    <m/>
    <m/>
    <m/>
    <s v="YES"/>
    <s v="NO"/>
    <x v="6"/>
    <x v="0"/>
    <m/>
    <m/>
    <s v="pOverstapservice"/>
    <m/>
    <m/>
    <m/>
    <m/>
    <m/>
    <m/>
    <m/>
    <m/>
    <m/>
    <m/>
    <m/>
    <m/>
    <m/>
    <x v="6"/>
    <s v="YES"/>
    <s v="NO"/>
    <m/>
    <m/>
    <m/>
    <s v="TBC"/>
    <s v="TBC"/>
    <s v="No"/>
    <s v="NA"/>
    <s v="NA"/>
    <s v="TBC"/>
    <s v="TBC"/>
    <s v="TBC"/>
    <s v="TBC"/>
    <s v="No"/>
    <m/>
    <m/>
    <s v="TBC"/>
    <m/>
    <s v="TBC"/>
    <m/>
    <m/>
    <x v="1"/>
  </r>
  <r>
    <s v="pOverstapserviceA"/>
    <x v="1"/>
    <m/>
    <m/>
    <m/>
    <m/>
    <m/>
    <m/>
    <m/>
    <m/>
    <m/>
    <m/>
    <m/>
    <m/>
    <s v="YES"/>
    <s v="NO"/>
    <x v="6"/>
    <x v="0"/>
    <m/>
    <m/>
    <s v="pOverstapserviceA"/>
    <m/>
    <m/>
    <m/>
    <m/>
    <m/>
    <m/>
    <m/>
    <m/>
    <m/>
    <m/>
    <m/>
    <m/>
    <m/>
    <x v="6"/>
    <s v="YES"/>
    <s v="NO"/>
    <m/>
    <m/>
    <m/>
    <s v="TBC"/>
    <s v="TBC"/>
    <s v="No"/>
    <s v="NA"/>
    <s v="NA"/>
    <s v="TBC"/>
    <s v="TBC"/>
    <s v="TBC"/>
    <s v="TBC"/>
    <s v="No"/>
    <m/>
    <m/>
    <s v="TBC"/>
    <m/>
    <s v="TBC"/>
    <m/>
    <m/>
    <x v="1"/>
  </r>
  <r>
    <s v="pOverstapservicePersonal"/>
    <x v="1"/>
    <m/>
    <m/>
    <m/>
    <m/>
    <m/>
    <m/>
    <m/>
    <m/>
    <m/>
    <m/>
    <m/>
    <m/>
    <s v="YES"/>
    <s v="NO"/>
    <x v="6"/>
    <x v="0"/>
    <m/>
    <m/>
    <s v="pOverstapservicePersonal"/>
    <m/>
    <m/>
    <m/>
    <m/>
    <m/>
    <m/>
    <m/>
    <m/>
    <m/>
    <m/>
    <m/>
    <m/>
    <m/>
    <x v="6"/>
    <s v="YES"/>
    <s v="NO"/>
    <m/>
    <m/>
    <m/>
    <s v="TBC"/>
    <s v="TBC"/>
    <s v="No"/>
    <s v="NA"/>
    <s v="NA"/>
    <s v="TBC"/>
    <s v="TBC"/>
    <s v="TBC"/>
    <s v="TBC"/>
    <s v="No"/>
    <m/>
    <m/>
    <s v="TBC"/>
    <m/>
    <s v="TBC"/>
    <m/>
    <m/>
    <x v="1"/>
  </r>
  <r>
    <s v="PowerCurve"/>
    <x v="0"/>
    <s v="Yes"/>
    <s v="Paul Schaper"/>
    <s v="Herman Ouwerkerk"/>
    <s v="Marco Roos"/>
    <s v="Masih Nassiri"/>
    <s v="Product data"/>
    <s v="Transferred outside ING"/>
    <s v="Some arrears data is shared with DCA's outside of ING"/>
    <s v="Installed"/>
    <s v="Operational"/>
    <s v="Production"/>
    <s v="be+nl/Collections NL/Atlas"/>
    <s v="YES"/>
    <s v="YES"/>
    <x v="37"/>
    <x v="0"/>
    <m/>
    <m/>
    <s v="PowerCurve"/>
    <s v="No"/>
    <s v="Yes"/>
    <s v="Paul Schaper"/>
    <s v="Herman Ouwerkerk"/>
    <s v="Marco Roos"/>
    <s v="Masih Nassiri"/>
    <s v="Product data"/>
    <s v="Transferred outside ING"/>
    <s v="Some arrears data is shared with DCA's outside of ING"/>
    <s v="Installed"/>
    <s v="Operational"/>
    <s v="Production"/>
    <s v="be+nl/Collections NL/Atlas"/>
    <x v="37"/>
    <s v="YES"/>
    <s v="YES"/>
    <m/>
    <m/>
    <m/>
    <s v="TBC"/>
    <s v="TBC"/>
    <s v="Yes"/>
    <s v="TBC"/>
    <s v="No"/>
    <s v="Tranche 1"/>
    <d v="2023-01-01T00:00:00"/>
    <d v="2023-12-31T00:00:00"/>
    <s v="TBC"/>
    <s v="Yes"/>
    <m/>
    <m/>
    <s v="N"/>
    <m/>
    <n v="2023"/>
    <s v="Q4"/>
    <s v="Y"/>
    <x v="2"/>
  </r>
  <r>
    <s v="pProofOfStudentSubscription"/>
    <x v="1"/>
    <m/>
    <m/>
    <m/>
    <m/>
    <m/>
    <m/>
    <m/>
    <m/>
    <m/>
    <m/>
    <m/>
    <m/>
    <s v="YES"/>
    <s v="NO"/>
    <x v="6"/>
    <x v="0"/>
    <m/>
    <m/>
    <s v="pProofOfStudentSubscription"/>
    <m/>
    <m/>
    <m/>
    <m/>
    <m/>
    <m/>
    <m/>
    <m/>
    <m/>
    <m/>
    <m/>
    <m/>
    <m/>
    <x v="6"/>
    <s v="YES"/>
    <s v="NO"/>
    <m/>
    <m/>
    <m/>
    <s v="TBC"/>
    <s v="TBC"/>
    <s v="Yes"/>
    <s v="Yes"/>
    <s v="Yes"/>
    <s v="TBC"/>
    <s v="TBC"/>
    <s v="NA"/>
    <s v="TBC"/>
    <s v="Yes"/>
    <m/>
    <s v="Pass through No Data Stored"/>
    <s v="TBC"/>
    <m/>
    <s v="NA"/>
    <m/>
    <m/>
    <x v="1"/>
  </r>
  <r>
    <s v="pProofOfStudentSubscriptionAPI"/>
    <x v="0"/>
    <m/>
    <s v="Guido Smit"/>
    <s v="Hans Overeem"/>
    <s v="Hans Overeem"/>
    <s v="GJ Reinders"/>
    <m/>
    <m/>
    <m/>
    <s v="Installed"/>
    <s v="Operational"/>
    <s v="Production"/>
    <s v="be+nl/Daily Banking Digital First NL/O&amp;A/Acquisition/Youth&amp;Students"/>
    <s v="NO"/>
    <s v="YES"/>
    <x v="4"/>
    <x v="0"/>
    <m/>
    <m/>
    <s v="pProofOfStudentSubscriptionAPI"/>
    <s v="No"/>
    <n v="0"/>
    <s v="Guido Smit"/>
    <s v="Hans Overeem"/>
    <s v="Hans Overeem"/>
    <s v="GJ Reinders"/>
    <d v="1899-12-30T00:00:00"/>
    <n v="0"/>
    <n v="0"/>
    <s v="Installed"/>
    <s v="Operational"/>
    <s v="Production"/>
    <s v="be+nl/Daily Banking Digital First NL/O&amp;A/Acquisition/Youth&amp;Students"/>
    <x v="4"/>
    <s v="NO"/>
    <s v="YES"/>
    <m/>
    <m/>
    <m/>
    <m/>
    <m/>
    <m/>
    <m/>
    <m/>
    <m/>
    <m/>
    <m/>
    <m/>
    <m/>
    <m/>
    <m/>
    <m/>
    <m/>
    <m/>
    <m/>
    <m/>
    <x v="0"/>
  </r>
  <r>
    <s v="Practicum"/>
    <x v="2"/>
    <s v="No"/>
    <s v="Ben Jansen"/>
    <s v="Giuseppe Pasanisi"/>
    <s v="Giuseppe Pasanisi"/>
    <s v="NA"/>
    <s v="Operational System Process Organisational data"/>
    <s v="Kept in own tribe"/>
    <m/>
    <s v="Installed"/>
    <s v="Operational"/>
    <s v="Production"/>
    <s v="be+nl/Facilitymgt NL/CREFS NL Business IT"/>
    <s v="NO"/>
    <s v="YES"/>
    <x v="29"/>
    <x v="0"/>
    <m/>
    <m/>
    <s v="Practicum"/>
    <s v="Yes"/>
    <s v="No"/>
    <s v="Ben Jansen"/>
    <s v="Giuseppe Pasanisi"/>
    <s v="Giuseppe Pasanisi"/>
    <s v="NA"/>
    <s v="Operational System Process Organisational data"/>
    <s v="Kept in own tribe"/>
    <n v="0"/>
    <s v="Installed"/>
    <s v="Operational"/>
    <s v="Production"/>
    <s v="be+nl/Facilitymgt NL/CREFS NL Business IT"/>
    <x v="29"/>
    <s v="NO"/>
    <s v="YES"/>
    <m/>
    <m/>
    <m/>
    <m/>
    <m/>
    <m/>
    <m/>
    <m/>
    <m/>
    <m/>
    <m/>
    <m/>
    <m/>
    <m/>
    <m/>
    <m/>
    <m/>
    <m/>
    <m/>
    <m/>
    <x v="0"/>
  </r>
  <r>
    <s v="PREF"/>
    <x v="0"/>
    <s v="No"/>
    <s v="Sandra Nieuwenhuis"/>
    <s v="Ben Harmsen"/>
    <s v="Hein Wegdam"/>
    <s v="Tim Hameeteman"/>
    <s v="Product data"/>
    <s v="Kept in own tribe"/>
    <m/>
    <s v="Installed"/>
    <s v="Operational"/>
    <s v="Production"/>
    <s v="be+nl/Real Estate Finance NL/Employee Journey Squad"/>
    <s v="YES"/>
    <s v="YES"/>
    <x v="5"/>
    <x v="0"/>
    <m/>
    <m/>
    <s v="PREF"/>
    <s v="No"/>
    <s v="No"/>
    <s v="Sandra Nieuwenhuis"/>
    <s v="Ben Harmsen"/>
    <s v="Hein Wegdam"/>
    <s v="Tim Hameeteman"/>
    <s v="Product data"/>
    <s v="Kept in own tribe"/>
    <n v="0"/>
    <s v="Installed"/>
    <s v="Operational"/>
    <s v="Production"/>
    <s v="be+nl/Real Estate Finance NL/Employee Journey Squad"/>
    <x v="5"/>
    <s v="YES"/>
    <s v="YES"/>
    <m/>
    <m/>
    <m/>
    <s v="Yes"/>
    <s v="No"/>
    <s v="Yes"/>
    <s v="Yes "/>
    <s v="Yes"/>
    <s v="NA"/>
    <s v="NA"/>
    <s v="NA"/>
    <s v="Local  "/>
    <s v="Yes"/>
    <s v="No"/>
    <s v="G: deletion mechanisme = ILM"/>
    <s v="N"/>
    <m/>
    <s v="NA"/>
    <m/>
    <m/>
    <x v="2"/>
  </r>
  <r>
    <s v="pReqOnlineBankingWA"/>
    <x v="1"/>
    <m/>
    <m/>
    <m/>
    <m/>
    <m/>
    <m/>
    <m/>
    <m/>
    <m/>
    <m/>
    <m/>
    <m/>
    <s v="YES"/>
    <s v="NO"/>
    <x v="11"/>
    <x v="0"/>
    <m/>
    <m/>
    <s v="pReqOnlineBankingWA"/>
    <m/>
    <m/>
    <m/>
    <m/>
    <m/>
    <m/>
    <m/>
    <m/>
    <m/>
    <m/>
    <m/>
    <m/>
    <m/>
    <x v="11"/>
    <s v="YES"/>
    <s v="NO"/>
    <m/>
    <m/>
    <m/>
    <s v="TBC"/>
    <s v="TBC"/>
    <s v="Yes"/>
    <s v="Yes"/>
    <s v="Yes"/>
    <m/>
    <m/>
    <d v="2020-05-31T00:00:00"/>
    <s v="Local"/>
    <s v="Yes"/>
    <m/>
    <m/>
    <s v="TBC"/>
    <m/>
    <n v="2020"/>
    <m/>
    <m/>
    <x v="1"/>
  </r>
  <r>
    <s v="Priba_Tool"/>
    <x v="0"/>
    <s v="No"/>
    <s v="Pieter van Valenberg"/>
    <s v="Nick van Boven"/>
    <m/>
    <m/>
    <s v="Party data"/>
    <s v="Kept in own tribe"/>
    <m/>
    <s v="Installed"/>
    <s v="Operational"/>
    <s v="Production"/>
    <s v="be+nl/Investments/Operational Journeys &amp; Ordering/EP Transaction Management"/>
    <s v="NO"/>
    <s v="YES"/>
    <x v="15"/>
    <x v="0"/>
    <m/>
    <m/>
    <s v="Priba_Tool"/>
    <s v="No"/>
    <s v="No"/>
    <s v="Pieter van Valenberg"/>
    <s v="Nick van Boven"/>
    <n v="0"/>
    <d v="1899-12-30T00:00:00"/>
    <s v="Party data"/>
    <s v="Kept in own tribe"/>
    <n v="0"/>
    <s v="Installed"/>
    <s v="Operational"/>
    <s v="Production"/>
    <s v="be+nl/Investments/Operational Journeys &amp; Ordering/EP Transaction Management"/>
    <x v="15"/>
    <s v="NO"/>
    <s v="YES"/>
    <m/>
    <m/>
    <m/>
    <m/>
    <m/>
    <m/>
    <m/>
    <m/>
    <m/>
    <m/>
    <m/>
    <m/>
    <m/>
    <m/>
    <m/>
    <m/>
    <m/>
    <m/>
    <m/>
    <m/>
    <x v="0"/>
  </r>
  <r>
    <s v="Price Tool Hypotheken"/>
    <x v="2"/>
    <s v="No"/>
    <s v="Khadija Khottoul"/>
    <s v="Jan Tijsterman"/>
    <s v="Folkert van der Ploeg"/>
    <s v="Michiel van Bergen"/>
    <s v="Pricing data"/>
    <s v="Transferred outside ING"/>
    <s v="Contains all Mortgages interest rates (public data) "/>
    <s v="Installed"/>
    <s v="Operational"/>
    <s v="Production"/>
    <s v="be+nl/Mortgages NL/COE/EnterPrice"/>
    <s v="YES"/>
    <s v="YES"/>
    <x v="38"/>
    <x v="0"/>
    <m/>
    <m/>
    <s v="Price Tool Hypotheken"/>
    <s v="Yes"/>
    <s v="No"/>
    <s v="Khadija Khottoul"/>
    <s v="Jan Tijsterman"/>
    <s v="Folkert van der Ploeg"/>
    <s v="Michiel van Bergen"/>
    <s v="Pricing data"/>
    <s v="Transferred outside ING"/>
    <s v="Contains all Mortgages interest rates (public data) "/>
    <s v="Installed"/>
    <s v="Operational"/>
    <s v="Production"/>
    <s v="be+nl/Mortgages NL/COE/EnterPrice"/>
    <x v="38"/>
    <s v="YES"/>
    <s v="YES"/>
    <m/>
    <m/>
    <m/>
    <s v="TBC"/>
    <s v="No"/>
    <s v="No"/>
    <s v="TBC"/>
    <s v="No"/>
    <s v="TBC"/>
    <s v="NA"/>
    <s v="NA"/>
    <s v="TBC"/>
    <s v="No"/>
    <m/>
    <m/>
    <s v="Y"/>
    <m/>
    <s v="NA"/>
    <m/>
    <m/>
    <x v="2"/>
  </r>
  <r>
    <s v="Pricing Engine"/>
    <x v="1"/>
    <m/>
    <m/>
    <m/>
    <m/>
    <m/>
    <m/>
    <m/>
    <m/>
    <m/>
    <m/>
    <m/>
    <m/>
    <s v="YES"/>
    <s v="NO"/>
    <x v="18"/>
    <x v="0"/>
    <m/>
    <m/>
    <s v="Pricing Engine"/>
    <m/>
    <m/>
    <m/>
    <m/>
    <m/>
    <m/>
    <m/>
    <m/>
    <m/>
    <m/>
    <m/>
    <m/>
    <m/>
    <x v="18"/>
    <s v="YES"/>
    <s v="NO"/>
    <m/>
    <m/>
    <m/>
    <s v="TBC"/>
    <s v="TBC"/>
    <s v="Yes"/>
    <s v="TBC"/>
    <s v="Yes"/>
    <s v="TBC"/>
    <d v="2023-01-01T00:00:00"/>
    <d v="2023-09-30T00:00:00"/>
    <s v="TBC"/>
    <s v="Yes"/>
    <m/>
    <m/>
    <s v="TBC"/>
    <m/>
    <n v="2023"/>
    <s v="Q3"/>
    <s v="Y"/>
    <x v="1"/>
  </r>
  <r>
    <s v="Prismata"/>
    <x v="1"/>
    <m/>
    <m/>
    <m/>
    <m/>
    <m/>
    <m/>
    <m/>
    <m/>
    <m/>
    <m/>
    <m/>
    <m/>
    <s v="YES"/>
    <s v="NO"/>
    <x v="1"/>
    <x v="0"/>
    <m/>
    <m/>
    <s v="Prismata"/>
    <m/>
    <m/>
    <m/>
    <m/>
    <m/>
    <m/>
    <m/>
    <m/>
    <m/>
    <m/>
    <m/>
    <m/>
    <m/>
    <x v="1"/>
    <s v="YES"/>
    <s v="NO"/>
    <m/>
    <m/>
    <m/>
    <s v="TBC"/>
    <s v="TBC"/>
    <s v="No"/>
    <s v="TBC"/>
    <s v="NA"/>
    <s v="TBC"/>
    <s v="NA"/>
    <s v="NA"/>
    <s v="TBC"/>
    <s v="No"/>
    <m/>
    <m/>
    <s v="TBC"/>
    <m/>
    <s v="NA"/>
    <m/>
    <m/>
    <x v="1"/>
  </r>
  <r>
    <s v="ProductsAPI"/>
    <x v="1"/>
    <m/>
    <m/>
    <m/>
    <m/>
    <m/>
    <m/>
    <m/>
    <m/>
    <m/>
    <m/>
    <m/>
    <m/>
    <s v="YES"/>
    <s v="NO"/>
    <x v="6"/>
    <x v="0"/>
    <m/>
    <m/>
    <s v="ProductsAPI"/>
    <m/>
    <m/>
    <m/>
    <m/>
    <m/>
    <m/>
    <m/>
    <m/>
    <m/>
    <m/>
    <m/>
    <m/>
    <m/>
    <x v="6"/>
    <s v="YES"/>
    <s v="NO"/>
    <m/>
    <m/>
    <m/>
    <s v="TBC"/>
    <s v="TBC"/>
    <s v="No"/>
    <s v="NA"/>
    <s v="NA"/>
    <s v="TBC"/>
    <s v="TBC"/>
    <s v="TBC"/>
    <s v="TBC"/>
    <s v="No"/>
    <m/>
    <m/>
    <s v="TBC"/>
    <m/>
    <s v="TBC"/>
    <m/>
    <m/>
    <x v="1"/>
  </r>
  <r>
    <s v="ProductShopAPI"/>
    <x v="0"/>
    <m/>
    <s v="Steven Frieswijk"/>
    <s v="Liesbeth Berns"/>
    <m/>
    <m/>
    <m/>
    <m/>
    <m/>
    <s v="Installed"/>
    <s v="Operational"/>
    <s v="Production"/>
    <s v="be+nl/Digital &amp; Customer Interaction/DiPr SSE/Ivy"/>
    <s v="NO"/>
    <s v="YES"/>
    <x v="13"/>
    <x v="0"/>
    <m/>
    <m/>
    <s v="ProductShopAPI"/>
    <s v="No"/>
    <n v="0"/>
    <s v="Steven Frieswijk"/>
    <s v="Liesbeth Berns"/>
    <n v="0"/>
    <d v="1899-12-30T00:00:00"/>
    <d v="1899-12-30T00:00:00"/>
    <n v="0"/>
    <n v="0"/>
    <s v="Installed"/>
    <s v="Operational"/>
    <s v="Production"/>
    <s v="be+nl/Digital &amp; Customer Interaction/DiPr SSE/Ivy"/>
    <x v="13"/>
    <s v="NO"/>
    <s v="YES"/>
    <m/>
    <m/>
    <m/>
    <m/>
    <m/>
    <m/>
    <m/>
    <m/>
    <m/>
    <m/>
    <m/>
    <m/>
    <m/>
    <m/>
    <m/>
    <m/>
    <m/>
    <m/>
    <m/>
    <m/>
    <x v="0"/>
  </r>
  <r>
    <s v="Profile"/>
    <x v="1"/>
    <m/>
    <m/>
    <m/>
    <m/>
    <m/>
    <m/>
    <m/>
    <m/>
    <m/>
    <m/>
    <m/>
    <m/>
    <s v="YES"/>
    <s v="NO"/>
    <x v="6"/>
    <x v="0"/>
    <m/>
    <m/>
    <s v="Profile"/>
    <m/>
    <m/>
    <m/>
    <m/>
    <m/>
    <m/>
    <m/>
    <m/>
    <m/>
    <m/>
    <m/>
    <m/>
    <m/>
    <x v="6"/>
    <s v="YES"/>
    <s v="NO"/>
    <m/>
    <m/>
    <m/>
    <s v="TBC"/>
    <s v="TBC"/>
    <s v="No"/>
    <m/>
    <m/>
    <s v="TBC"/>
    <s v="TBC"/>
    <s v="TBC"/>
    <s v="TBC"/>
    <s v="No"/>
    <m/>
    <m/>
    <s v="TBC"/>
    <m/>
    <s v="TBC"/>
    <m/>
    <m/>
    <x v="1"/>
  </r>
  <r>
    <s v="ProfileNotificationSyncSV"/>
    <x v="0"/>
    <s v="No"/>
    <s v="Jan Reuterink"/>
    <s v="Sven Schenkel"/>
    <m/>
    <m/>
    <m/>
    <m/>
    <m/>
    <s v="Installed"/>
    <s v="Operational"/>
    <s v="Production"/>
    <s v="be+nl/Digital Business Banking/CD-NL/Heimdall"/>
    <s v="YES"/>
    <s v="YES"/>
    <x v="7"/>
    <x v="0"/>
    <m/>
    <m/>
    <s v="ProfileNotificationSyncSV"/>
    <s v="No"/>
    <s v="No"/>
    <s v="Jan Reuterink"/>
    <s v="Sven Schenkel"/>
    <n v="0"/>
    <d v="1899-12-30T00:00:00"/>
    <d v="1899-12-30T00:00:00"/>
    <n v="0"/>
    <n v="0"/>
    <s v="Installed"/>
    <s v="Operational"/>
    <s v="Production"/>
    <s v="be+nl/Digital Business Banking/CD-NL/Heimdall"/>
    <x v="7"/>
    <s v="YES"/>
    <s v="YES"/>
    <m/>
    <m/>
    <m/>
    <s v="TBC"/>
    <s v="TBC"/>
    <s v="No"/>
    <s v="NA"/>
    <s v="NA"/>
    <s v="TBC"/>
    <s v="TBC"/>
    <s v="TBC"/>
    <s v="TBC"/>
    <s v="No"/>
    <m/>
    <m/>
    <s v="N"/>
    <m/>
    <s v="TBC"/>
    <m/>
    <m/>
    <x v="2"/>
  </r>
  <r>
    <s v="Propositions API"/>
    <x v="1"/>
    <m/>
    <m/>
    <m/>
    <m/>
    <m/>
    <m/>
    <m/>
    <m/>
    <m/>
    <m/>
    <m/>
    <m/>
    <s v="YES"/>
    <s v="NO"/>
    <x v="8"/>
    <x v="0"/>
    <m/>
    <m/>
    <s v="Propositions API"/>
    <m/>
    <m/>
    <m/>
    <m/>
    <m/>
    <m/>
    <m/>
    <m/>
    <m/>
    <m/>
    <m/>
    <m/>
    <m/>
    <x v="8"/>
    <s v="YES"/>
    <s v="NO"/>
    <m/>
    <m/>
    <m/>
    <s v="Yes"/>
    <s v="No"/>
    <s v="Yes"/>
    <s v="NA"/>
    <s v="NA"/>
    <s v="NA"/>
    <s v="NA"/>
    <s v="NA"/>
    <s v="Local"/>
    <s v="No"/>
    <n v="44197"/>
    <s v="Decommissioned"/>
    <s v="TBC"/>
    <m/>
    <s v="NA"/>
    <m/>
    <m/>
    <x v="1"/>
  </r>
  <r>
    <s v="Prototyping cluster"/>
    <x v="1"/>
    <m/>
    <m/>
    <m/>
    <m/>
    <m/>
    <m/>
    <m/>
    <m/>
    <m/>
    <m/>
    <m/>
    <m/>
    <s v="YES"/>
    <s v="NO"/>
    <x v="8"/>
    <x v="0"/>
    <m/>
    <m/>
    <s v="Prototyping cluster"/>
    <m/>
    <m/>
    <m/>
    <m/>
    <m/>
    <m/>
    <m/>
    <m/>
    <m/>
    <m/>
    <m/>
    <m/>
    <m/>
    <x v="8"/>
    <s v="YES"/>
    <s v="NO"/>
    <m/>
    <m/>
    <m/>
    <s v="Yes"/>
    <s v="No"/>
    <s v="Yes"/>
    <s v="Yes"/>
    <s v="Yes"/>
    <m/>
    <m/>
    <s v="NA"/>
    <m/>
    <s v="Yes"/>
    <n v="44896"/>
    <s v="Decommissioning process ongoing"/>
    <s v="TBC"/>
    <m/>
    <s v="NA"/>
    <m/>
    <m/>
    <x v="1"/>
  </r>
  <r>
    <s v="Provision calcualation for leave hours "/>
    <x v="0"/>
    <s v="No"/>
    <s v="Erik van der Heide"/>
    <s v="Ward Torrekens"/>
    <m/>
    <m/>
    <m/>
    <m/>
    <m/>
    <s v="Installed"/>
    <s v="Operational"/>
    <s v="Production"/>
    <s v="be+nl/People Services/Employee Experience/Office Tooling"/>
    <s v="NO"/>
    <s v="YES"/>
    <x v="0"/>
    <x v="0"/>
    <m/>
    <m/>
    <s v="Provision calcualation for leave hours "/>
    <s v="No"/>
    <s v="No"/>
    <s v="Erik van der Heide"/>
    <s v="Ward Torrekens"/>
    <n v="0"/>
    <d v="1899-12-30T00:00:00"/>
    <d v="1899-12-30T00:00:00"/>
    <n v="0"/>
    <n v="0"/>
    <s v="Installed"/>
    <s v="Operational"/>
    <s v="Production"/>
    <s v="be+nl/People Services/Employee Experience/Office Tooling"/>
    <x v="0"/>
    <s v="NO"/>
    <s v="YES"/>
    <m/>
    <m/>
    <m/>
    <m/>
    <m/>
    <m/>
    <m/>
    <m/>
    <m/>
    <m/>
    <m/>
    <m/>
    <m/>
    <m/>
    <m/>
    <m/>
    <m/>
    <m/>
    <m/>
    <m/>
    <x v="0"/>
  </r>
  <r>
    <s v="PTM"/>
    <x v="2"/>
    <s v="No"/>
    <s v="Niels Nijs"/>
    <s v="Jan van Opdorp"/>
    <s v="Narjiss Aydoun"/>
    <s v="Priscilla Pelser"/>
    <s v="Product data"/>
    <s v="Kept in own tribe"/>
    <m/>
    <s v="Installed"/>
    <s v="Operational"/>
    <s v="Production"/>
    <s v="be+nl/Payments NL/Cash/Withdrawal"/>
    <s v="NO"/>
    <s v="YES"/>
    <x v="3"/>
    <x v="0"/>
    <m/>
    <m/>
    <s v="PTM"/>
    <s v="Yes"/>
    <s v="No"/>
    <s v="Niels Nijs"/>
    <s v="Jan van Opdorp"/>
    <s v="Narjiss Aydoun"/>
    <s v="Priscilla Pelser"/>
    <s v="Product data"/>
    <s v="Kept in own tribe"/>
    <n v="0"/>
    <s v="Installed"/>
    <s v="Operational"/>
    <s v="Production"/>
    <s v="be+nl/Payments NL/Cash/Withdrawal"/>
    <x v="3"/>
    <s v="NO"/>
    <s v="YES"/>
    <m/>
    <m/>
    <m/>
    <m/>
    <m/>
    <m/>
    <m/>
    <m/>
    <m/>
    <m/>
    <m/>
    <m/>
    <m/>
    <m/>
    <m/>
    <m/>
    <m/>
    <m/>
    <m/>
    <m/>
    <x v="0"/>
  </r>
  <r>
    <s v="PureData_PDA_P_Platform"/>
    <x v="0"/>
    <s v="No"/>
    <s v="Jack Schilder"/>
    <s v="Jos Diekman"/>
    <m/>
    <m/>
    <m/>
    <m/>
    <m/>
    <s v="Installed"/>
    <s v="Operational"/>
    <s v="Production"/>
    <s v="be+nl/Data Management NL/Platform/Poseidon"/>
    <s v="NO"/>
    <s v="YES"/>
    <x v="32"/>
    <x v="0"/>
    <m/>
    <m/>
    <s v="PureData_PDA_P_Platform"/>
    <s v="No"/>
    <s v="No"/>
    <s v="Jack Schilder"/>
    <s v="Jos Diekman"/>
    <n v="0"/>
    <d v="1899-12-30T00:00:00"/>
    <d v="1899-12-30T00:00:00"/>
    <n v="0"/>
    <n v="0"/>
    <s v="Installed"/>
    <s v="Operational"/>
    <s v="Production"/>
    <s v="be+nl/Data Management NL/Platform/Poseidon"/>
    <x v="32"/>
    <s v="NO"/>
    <s v="YES"/>
    <m/>
    <m/>
    <m/>
    <m/>
    <m/>
    <m/>
    <m/>
    <m/>
    <m/>
    <m/>
    <m/>
    <m/>
    <m/>
    <m/>
    <m/>
    <m/>
    <m/>
    <m/>
    <m/>
    <m/>
    <x v="0"/>
  </r>
  <r>
    <s v="PushAPI"/>
    <x v="0"/>
    <s v="No"/>
    <s v="Manish Vashishtha"/>
    <s v="Miente Bakker"/>
    <m/>
    <m/>
    <m/>
    <m/>
    <m/>
    <s v="Installed"/>
    <s v="Operational"/>
    <s v="Production"/>
    <s v="be+nl/Assisted channels/PA2_Portal Foundation/Kijkglas"/>
    <s v="YES"/>
    <s v="YES"/>
    <x v="2"/>
    <x v="0"/>
    <m/>
    <m/>
    <s v="PushAPI"/>
    <s v="No"/>
    <s v="No"/>
    <s v="Manish Vashishtha"/>
    <s v="Miente Bakker"/>
    <n v="0"/>
    <d v="1899-12-30T00:00:00"/>
    <d v="1899-12-30T00:00:00"/>
    <n v="0"/>
    <n v="0"/>
    <s v="Installed"/>
    <s v="Operational"/>
    <s v="Production"/>
    <s v="be+nl/Assisted channels/PA2_Portal Foundation/Kijkglas"/>
    <x v="2"/>
    <s v="YES"/>
    <s v="YES"/>
    <m/>
    <m/>
    <m/>
    <s v="TBC"/>
    <s v="TBC"/>
    <s v="No"/>
    <s v="TBC"/>
    <s v="No"/>
    <s v="TBC"/>
    <d v="2023-01-01T00:00:00"/>
    <d v="2023-12-31T00:00:00"/>
    <s v="TBC"/>
    <s v="No"/>
    <m/>
    <s v="iRisk local - applications which are between IRIS and a product tribe. These APIs do handle data but do not store any data. "/>
    <s v="N"/>
    <m/>
    <n v="2023"/>
    <s v="Q4"/>
    <m/>
    <x v="2"/>
  </r>
  <r>
    <s v="PZI"/>
    <x v="2"/>
    <s v="No"/>
    <s v="Ben Jansen"/>
    <s v="Ben Jansen"/>
    <s v="Ben Jansen"/>
    <s v="NA"/>
    <s v="Operational System Process Organisational data"/>
    <s v="Kept in own tribe"/>
    <m/>
    <s v="Installed"/>
    <s v="Operational"/>
    <s v="Production"/>
    <s v="be+nl/Facilitymgt NL/CREFS NL Business IT"/>
    <s v="NO"/>
    <s v="YES"/>
    <x v="29"/>
    <x v="0"/>
    <m/>
    <m/>
    <s v="PZI"/>
    <s v="Yes"/>
    <s v="No"/>
    <s v="Ben Jansen"/>
    <s v="Ben Jansen"/>
    <s v="Ben Jansen"/>
    <s v="NA"/>
    <s v="Operational System Process Organisational data"/>
    <s v="Kept in own tribe"/>
    <n v="0"/>
    <s v="Installed"/>
    <s v="Operational"/>
    <s v="Production"/>
    <s v="be+nl/Facilitymgt NL/CREFS NL Business IT"/>
    <x v="29"/>
    <s v="NO"/>
    <s v="YES"/>
    <m/>
    <m/>
    <m/>
    <m/>
    <m/>
    <m/>
    <m/>
    <m/>
    <m/>
    <m/>
    <m/>
    <m/>
    <m/>
    <m/>
    <m/>
    <m/>
    <m/>
    <m/>
    <m/>
    <m/>
    <x v="0"/>
  </r>
  <r>
    <s v="QlikSense_Lease_[P]"/>
    <x v="0"/>
    <s v="No"/>
    <s v="Ramon Riedijk"/>
    <s v="Cedric Istasse"/>
    <s v="Ihsan çakir"/>
    <s v="Michiel van Hes"/>
    <s v="Agreement data"/>
    <s v="Kept in own tribe"/>
    <m/>
    <s v="Installed"/>
    <s v="Operational"/>
    <s v="Production"/>
    <s v="be+nl/Lease/Lease Data &amp; Reporting"/>
    <s v="NO"/>
    <s v="YES"/>
    <x v="36"/>
    <x v="0"/>
    <m/>
    <m/>
    <s v="QlikSense_Lease_[P]"/>
    <s v="No"/>
    <s v="No"/>
    <s v="Ramon Riedijk"/>
    <s v="Cedric Istasse"/>
    <s v="Ihsan çakir"/>
    <s v="Michiel van Hes"/>
    <s v="Agreement data"/>
    <s v="Kept in own tribe"/>
    <n v="0"/>
    <s v="Installed"/>
    <s v="Operational"/>
    <s v="Production"/>
    <s v="be+nl/Lease/Lease Data &amp; Reporting"/>
    <x v="36"/>
    <s v="NO"/>
    <s v="YES"/>
    <m/>
    <m/>
    <m/>
    <m/>
    <m/>
    <m/>
    <m/>
    <m/>
    <m/>
    <m/>
    <m/>
    <m/>
    <m/>
    <m/>
    <m/>
    <m/>
    <m/>
    <m/>
    <m/>
    <m/>
    <x v="0"/>
  </r>
  <r>
    <s v="QlikView"/>
    <x v="1"/>
    <m/>
    <m/>
    <m/>
    <m/>
    <m/>
    <m/>
    <m/>
    <m/>
    <m/>
    <m/>
    <m/>
    <m/>
    <s v="YES"/>
    <s v="NO"/>
    <x v="8"/>
    <x v="0"/>
    <m/>
    <m/>
    <s v="QlikView"/>
    <m/>
    <m/>
    <m/>
    <m/>
    <m/>
    <m/>
    <m/>
    <m/>
    <m/>
    <m/>
    <m/>
    <m/>
    <m/>
    <x v="8"/>
    <s v="YES"/>
    <s v="NO"/>
    <m/>
    <m/>
    <m/>
    <s v="No"/>
    <s v="No"/>
    <s v="No"/>
    <s v="NA"/>
    <s v="NA"/>
    <m/>
    <m/>
    <s v="NA"/>
    <m/>
    <s v="No"/>
    <m/>
    <m/>
    <s v="TBC"/>
    <m/>
    <s v="NA"/>
    <m/>
    <m/>
    <x v="1"/>
  </r>
  <r>
    <s v="QlikView_[P]"/>
    <x v="0"/>
    <s v="No"/>
    <s v="Emile Scheilen"/>
    <s v="Michel Tetteroo"/>
    <s v="Michel Tetteroo"/>
    <s v="NA"/>
    <m/>
    <m/>
    <s v="A view on or derived from DM_CAN and some other data sources."/>
    <s v="Installed"/>
    <s v="Operational"/>
    <s v="Production"/>
    <s v="be+nl/Digital &amp; Customer Interaction/CI&amp;A NL/Analytical Engine"/>
    <s v="NO"/>
    <s v="YES"/>
    <x v="13"/>
    <x v="0"/>
    <m/>
    <m/>
    <s v="QlikView_[P]"/>
    <s v="No"/>
    <s v="No"/>
    <s v="Emile Scheilen"/>
    <s v="Michel Tetteroo"/>
    <s v="Michel Tetteroo"/>
    <s v="NA"/>
    <d v="1899-12-30T00:00:00"/>
    <n v="0"/>
    <s v="A view on or derived from DM_CAN and some other data sources."/>
    <s v="Installed"/>
    <s v="Operational"/>
    <s v="Production"/>
    <s v="be+nl/Digital &amp; Customer Interaction/CI&amp;A NL/Analytical Engine"/>
    <x v="13"/>
    <s v="NO"/>
    <s v="YES"/>
    <m/>
    <m/>
    <m/>
    <m/>
    <m/>
    <m/>
    <m/>
    <m/>
    <m/>
    <m/>
    <m/>
    <m/>
    <m/>
    <m/>
    <m/>
    <m/>
    <m/>
    <m/>
    <m/>
    <m/>
    <x v="0"/>
  </r>
  <r>
    <s v="QRM"/>
    <x v="1"/>
    <m/>
    <m/>
    <m/>
    <m/>
    <m/>
    <m/>
    <m/>
    <m/>
    <m/>
    <m/>
    <m/>
    <m/>
    <s v="YES"/>
    <s v="NO"/>
    <x v="51"/>
    <x v="0"/>
    <m/>
    <m/>
    <s v="QRM"/>
    <m/>
    <m/>
    <m/>
    <m/>
    <m/>
    <m/>
    <m/>
    <m/>
    <m/>
    <m/>
    <m/>
    <m/>
    <m/>
    <x v="51"/>
    <s v="YES"/>
    <s v="NO"/>
    <m/>
    <m/>
    <m/>
    <s v="TBC"/>
    <s v="TBC"/>
    <s v="No"/>
    <s v="TBC"/>
    <s v="No"/>
    <s v="TBC"/>
    <s v="NA"/>
    <s v="NA"/>
    <s v="TBC"/>
    <s v="No"/>
    <m/>
    <m/>
    <s v="TBC"/>
    <m/>
    <s v="NA"/>
    <m/>
    <m/>
    <x v="1"/>
  </r>
  <r>
    <s v="QualityControle_Tool"/>
    <x v="0"/>
    <s v="No"/>
    <s v="Colin Hennevelt"/>
    <s v="Robert-Frank Hofland"/>
    <s v="Robert-Frank Hofland"/>
    <s v="Colin Hennevelt"/>
    <s v="Data derived by other data users"/>
    <s v="Kept in own tribe"/>
    <m/>
    <s v="Installed"/>
    <s v="Operational"/>
    <s v="Production"/>
    <s v="be+nl/Client Services Daily Banking NL/Office Tooling"/>
    <s v="NO"/>
    <s v="YES"/>
    <x v="21"/>
    <x v="0"/>
    <m/>
    <m/>
    <s v="QualityControle_Tool"/>
    <s v="No"/>
    <s v="No"/>
    <s v="Colin Hennevelt"/>
    <s v="Robert-Frank Hofland"/>
    <s v="Robert-Frank Hofland"/>
    <s v="Colin Hennevelt"/>
    <s v="Data derived by other data users"/>
    <s v="Kept in own tribe"/>
    <n v="0"/>
    <s v="Installed"/>
    <s v="Operational"/>
    <s v="Production"/>
    <s v="be+nl/Client Services Daily Banking NL/Office Tooling"/>
    <x v="21"/>
    <s v="NO"/>
    <s v="YES"/>
    <m/>
    <m/>
    <m/>
    <m/>
    <m/>
    <m/>
    <m/>
    <m/>
    <m/>
    <m/>
    <m/>
    <m/>
    <m/>
    <m/>
    <m/>
    <m/>
    <m/>
    <m/>
    <m/>
    <m/>
    <x v="0"/>
  </r>
  <r>
    <s v="QuarterlyRecon_QI"/>
    <x v="0"/>
    <s v="No"/>
    <s v="Pieter van Valenberg"/>
    <s v="Nick van Boven"/>
    <m/>
    <m/>
    <s v="Product data"/>
    <s v="Kept in own tribe"/>
    <m/>
    <s v="Installed"/>
    <s v="Operational"/>
    <s v="Production"/>
    <s v="be+nl/Investments/Operational Journeys &amp; Ordering/Reporting &amp; Client Output"/>
    <s v="NO"/>
    <s v="YES"/>
    <x v="15"/>
    <x v="0"/>
    <m/>
    <m/>
    <s v="QuarterlyRecon_QI"/>
    <s v="No"/>
    <s v="No"/>
    <s v="Pieter van Valenberg"/>
    <s v="Nick van Boven"/>
    <n v="0"/>
    <d v="1899-12-30T00:00:00"/>
    <s v="Product data"/>
    <s v="Kept in own tribe"/>
    <n v="0"/>
    <s v="Installed"/>
    <s v="Operational"/>
    <s v="Production"/>
    <s v="be+nl/Investments/Operational Journeys &amp; Ordering/Reporting &amp; Client Output"/>
    <x v="15"/>
    <s v="NO"/>
    <s v="YES"/>
    <m/>
    <m/>
    <m/>
    <m/>
    <m/>
    <m/>
    <m/>
    <m/>
    <m/>
    <m/>
    <m/>
    <m/>
    <m/>
    <m/>
    <m/>
    <m/>
    <m/>
    <m/>
    <m/>
    <m/>
    <x v="0"/>
  </r>
  <r>
    <s v="QuickCheck"/>
    <x v="0"/>
    <s v="No"/>
    <s v="Sandra Nieuwenhuis"/>
    <s v="Serkan Turhal"/>
    <m/>
    <m/>
    <m/>
    <m/>
    <m/>
    <s v="Installed"/>
    <s v="Operational"/>
    <s v="Production"/>
    <s v="be+nl/Business lending/Customer Value Proposition/EZ Jet"/>
    <s v="NO"/>
    <s v="YES"/>
    <x v="18"/>
    <x v="0"/>
    <m/>
    <m/>
    <s v="QuickCheck"/>
    <s v="No"/>
    <s v="No"/>
    <s v="Sandra Nieuwenhuis"/>
    <s v="Serkan Turhal"/>
    <n v="0"/>
    <d v="1899-12-30T00:00:00"/>
    <d v="1899-12-30T00:00:00"/>
    <n v="0"/>
    <n v="0"/>
    <s v="Installed"/>
    <s v="Operational"/>
    <s v="Production"/>
    <s v="be+nl/Business lending/Customer Value Proposition/EZ Jet"/>
    <x v="18"/>
    <s v="NO"/>
    <s v="YES"/>
    <m/>
    <m/>
    <m/>
    <m/>
    <m/>
    <m/>
    <m/>
    <m/>
    <m/>
    <m/>
    <m/>
    <m/>
    <m/>
    <m/>
    <m/>
    <m/>
    <m/>
    <m/>
    <m/>
    <m/>
    <x v="0"/>
  </r>
  <r>
    <s v="R2F"/>
    <x v="1"/>
    <m/>
    <s v="Christophe Van Campfort"/>
    <s v="Christophe Van Campfort"/>
    <m/>
    <m/>
    <m/>
    <m/>
    <m/>
    <s v="Installed"/>
    <s v="Operational"/>
    <s v="Production"/>
    <s v="be+nl/Finance NL/Office Tooling"/>
    <s v="NO"/>
    <s v="YES"/>
    <x v="12"/>
    <x v="0"/>
    <m/>
    <m/>
    <s v="R2F"/>
    <n v="0"/>
    <n v="0"/>
    <s v="Christophe Van Campfort"/>
    <s v="Christophe Van Campfort"/>
    <n v="0"/>
    <d v="1899-12-30T00:00:00"/>
    <d v="1899-12-30T00:00:00"/>
    <n v="0"/>
    <n v="0"/>
    <s v="Installed"/>
    <s v="Operational"/>
    <s v="Production"/>
    <s v="be+nl/Finance NL/Office Tooling"/>
    <x v="12"/>
    <s v="NO"/>
    <s v="YES"/>
    <m/>
    <m/>
    <m/>
    <m/>
    <m/>
    <m/>
    <m/>
    <m/>
    <m/>
    <m/>
    <m/>
    <m/>
    <m/>
    <m/>
    <m/>
    <m/>
    <m/>
    <m/>
    <m/>
    <m/>
    <x v="0"/>
  </r>
  <r>
    <s v="RA AFSCHRI 001"/>
    <x v="1"/>
    <m/>
    <m/>
    <m/>
    <m/>
    <m/>
    <m/>
    <m/>
    <m/>
    <m/>
    <m/>
    <m/>
    <m/>
    <s v="YES"/>
    <s v="NO"/>
    <x v="9"/>
    <x v="0"/>
    <m/>
    <m/>
    <s v="RA AFSCHRI 001"/>
    <m/>
    <m/>
    <m/>
    <m/>
    <m/>
    <m/>
    <m/>
    <m/>
    <m/>
    <m/>
    <m/>
    <m/>
    <m/>
    <x v="9"/>
    <s v="YES"/>
    <s v="NO"/>
    <m/>
    <m/>
    <m/>
    <s v="TBC"/>
    <s v="TBC"/>
    <s v="Yes"/>
    <s v="Yes"/>
    <s v="Yes"/>
    <s v="TBC"/>
    <d v="2024-01-01T00:00:00"/>
    <d v="2024-03-31T00:00:00"/>
    <s v="TBC"/>
    <s v="Yes"/>
    <m/>
    <m/>
    <s v="TBC"/>
    <m/>
    <n v="2024"/>
    <s v="Q1"/>
    <m/>
    <x v="1"/>
  </r>
  <r>
    <s v="RAAPI"/>
    <x v="2"/>
    <s v="No"/>
    <s v="Emile Scheilen"/>
    <s v="Adine Wempe - Kalff"/>
    <s v="Adine Wempe - Kalff"/>
    <s v="Britt Grimpe"/>
    <s v="Data derived by other data users"/>
    <s v="Exchanged across domains"/>
    <m/>
    <s v="Installed"/>
    <s v="Operational"/>
    <s v="Production"/>
    <s v="be+nl/Fraud &amp; Cyber Security NL/Detection/Justice League"/>
    <s v="YES"/>
    <s v="YES"/>
    <x v="11"/>
    <x v="0"/>
    <m/>
    <m/>
    <s v="RAAPI"/>
    <s v="Yes"/>
    <s v="No"/>
    <s v="Emile Scheilen"/>
    <s v="Adine Wempe - Kalff"/>
    <s v="Adine Wempe - Kalff"/>
    <s v="Britt Grimpe"/>
    <s v="Data derived by other data users"/>
    <s v="Exchanged across domains"/>
    <n v="0"/>
    <s v="Installed"/>
    <s v="Operational"/>
    <s v="Production"/>
    <s v="be+nl/Fraud &amp; Cyber Security NL/Detection/Justice League"/>
    <x v="11"/>
    <s v="YES"/>
    <s v="YES"/>
    <m/>
    <m/>
    <m/>
    <s v="TBC"/>
    <s v="TBC"/>
    <s v="Yes"/>
    <s v="Yes"/>
    <s v="Yes"/>
    <m/>
    <m/>
    <d v="2020-05-31T00:00:00"/>
    <s v="Local"/>
    <s v="Yes"/>
    <m/>
    <m/>
    <s v="Y"/>
    <m/>
    <n v="2020"/>
    <m/>
    <m/>
    <x v="2"/>
  </r>
  <r>
    <s v="RAF-1"/>
    <x v="0"/>
    <s v="No"/>
    <s v="Emile Scheilen"/>
    <s v="Michel Tetteroo"/>
    <s v="Michel Tetteroo"/>
    <s v="NA"/>
    <m/>
    <m/>
    <s v="Not generating or storing new data, only giving insight in future transactions (Kijk Vooruit)."/>
    <s v="Installed"/>
    <s v="Operational"/>
    <s v="Production"/>
    <s v="be+nl/Digital &amp; Customer Interaction/Di NL/ARTA"/>
    <s v="NO"/>
    <s v="YES"/>
    <x v="13"/>
    <x v="0"/>
    <m/>
    <m/>
    <s v="RAF-1"/>
    <s v="No"/>
    <s v="No"/>
    <s v="Emile Scheilen"/>
    <s v="Michel Tetteroo"/>
    <s v="Michel Tetteroo"/>
    <s v="NA"/>
    <d v="1899-12-30T00:00:00"/>
    <n v="0"/>
    <s v="Not generating or storing new data, only giving insight in future transactions (Kijk Vooruit)."/>
    <s v="Installed"/>
    <s v="Operational"/>
    <s v="Production"/>
    <s v="be+nl/Digital &amp; Customer Interaction/Di NL/ARTA"/>
    <x v="13"/>
    <s v="NO"/>
    <s v="YES"/>
    <m/>
    <m/>
    <m/>
    <m/>
    <m/>
    <m/>
    <m/>
    <m/>
    <m/>
    <m/>
    <m/>
    <m/>
    <m/>
    <m/>
    <m/>
    <m/>
    <m/>
    <m/>
    <m/>
    <m/>
    <x v="0"/>
  </r>
  <r>
    <s v="RAK"/>
    <x v="2"/>
    <s v="No"/>
    <s v="Joan de Jong"/>
    <s v="Joan de Jong"/>
    <s v="Narjiss Aydoun"/>
    <s v="Martijn Greuter"/>
    <s v="Transaction data"/>
    <s v="Exchanged across domains"/>
    <m/>
    <s v="Installed"/>
    <s v="Operational"/>
    <s v="Production"/>
    <s v="be+nl/CoreBanking/Area 168"/>
    <s v="YES"/>
    <s v="YES"/>
    <x v="9"/>
    <x v="0"/>
    <m/>
    <m/>
    <s v="RAK"/>
    <s v="Yes"/>
    <s v="No"/>
    <s v="Joan de Jong"/>
    <s v="Joan de Jong"/>
    <s v="Narjiss Aydoun"/>
    <s v="Martijn Greuter"/>
    <s v="Transaction data"/>
    <s v="Exchanged across domains"/>
    <n v="0"/>
    <s v="Installed"/>
    <s v="Operational"/>
    <s v="Production"/>
    <s v="be+nl/CoreBanking/Area 168"/>
    <x v="9"/>
    <s v="YES"/>
    <s v="YES"/>
    <m/>
    <m/>
    <m/>
    <s v="TBC"/>
    <s v="TBC"/>
    <s v="No"/>
    <s v="No"/>
    <s v="No"/>
    <s v="TBC"/>
    <s v="TBC"/>
    <s v="TBC"/>
    <s v="TBC"/>
    <s v="No"/>
    <m/>
    <m/>
    <s v="Y"/>
    <m/>
    <s v="TBC"/>
    <m/>
    <m/>
    <x v="2"/>
  </r>
  <r>
    <s v="RAPC"/>
    <x v="1"/>
    <m/>
    <m/>
    <m/>
    <m/>
    <m/>
    <m/>
    <m/>
    <m/>
    <m/>
    <m/>
    <m/>
    <m/>
    <s v="YES"/>
    <s v="NO"/>
    <x v="18"/>
    <x v="0"/>
    <m/>
    <m/>
    <s v="RAPC"/>
    <m/>
    <m/>
    <m/>
    <m/>
    <m/>
    <m/>
    <m/>
    <m/>
    <m/>
    <m/>
    <m/>
    <m/>
    <m/>
    <x v="18"/>
    <s v="YES"/>
    <s v="NO"/>
    <m/>
    <m/>
    <m/>
    <s v="TBC"/>
    <s v="TBC"/>
    <s v="Yes"/>
    <s v="TBC"/>
    <s v="No"/>
    <s v="TBC"/>
    <d v="2023-01-01T00:00:00"/>
    <d v="2023-12-31T00:00:00"/>
    <s v="TBC"/>
    <s v="Yes"/>
    <m/>
    <m/>
    <s v="TBC"/>
    <m/>
    <n v="2023"/>
    <s v="Q4"/>
    <s v="Y"/>
    <x v="1"/>
  </r>
  <r>
    <s v="Rapid Sugar"/>
    <x v="1"/>
    <m/>
    <m/>
    <m/>
    <m/>
    <m/>
    <m/>
    <m/>
    <m/>
    <m/>
    <m/>
    <m/>
    <m/>
    <s v="YES"/>
    <s v="NO"/>
    <x v="8"/>
    <x v="0"/>
    <m/>
    <m/>
    <s v="Rapid Sugar"/>
    <m/>
    <m/>
    <m/>
    <m/>
    <m/>
    <m/>
    <m/>
    <m/>
    <m/>
    <m/>
    <m/>
    <m/>
    <m/>
    <x v="8"/>
    <s v="YES"/>
    <s v="NO"/>
    <m/>
    <m/>
    <m/>
    <s v="Yes"/>
    <s v="No"/>
    <s v="Yes"/>
    <s v="NA"/>
    <s v="NA"/>
    <s v="NA"/>
    <s v="NA"/>
    <s v="NA"/>
    <s v="Local"/>
    <s v="No"/>
    <n v="44197"/>
    <s v="Decommissioned"/>
    <s v="TBC"/>
    <m/>
    <s v="NA"/>
    <m/>
    <m/>
    <x v="1"/>
  </r>
  <r>
    <s v="RDC"/>
    <x v="1"/>
    <m/>
    <m/>
    <m/>
    <m/>
    <m/>
    <m/>
    <m/>
    <m/>
    <m/>
    <m/>
    <m/>
    <m/>
    <s v="YES"/>
    <s v="NO"/>
    <x v="10"/>
    <x v="0"/>
    <m/>
    <m/>
    <s v="RDC"/>
    <m/>
    <m/>
    <m/>
    <m/>
    <m/>
    <m/>
    <m/>
    <m/>
    <m/>
    <m/>
    <m/>
    <m/>
    <m/>
    <x v="10"/>
    <s v="YES"/>
    <s v="NO"/>
    <m/>
    <m/>
    <m/>
    <s v="TBC"/>
    <s v="TBC"/>
    <s v="Yes"/>
    <s v="TBC"/>
    <s v="Yes"/>
    <s v="TBC"/>
    <d v="2023-01-01T00:00:00"/>
    <d v="2023-09-30T00:00:00"/>
    <s v="TBC"/>
    <s v="Yes"/>
    <m/>
    <s v=" - RR by design"/>
    <s v="TBC"/>
    <m/>
    <n v="2023"/>
    <s v="Q3"/>
    <s v="Y"/>
    <x v="1"/>
  </r>
  <r>
    <s v="ReALM"/>
    <x v="1"/>
    <m/>
    <m/>
    <m/>
    <m/>
    <m/>
    <m/>
    <m/>
    <m/>
    <m/>
    <m/>
    <m/>
    <m/>
    <s v="YES"/>
    <s v="NO"/>
    <x v="51"/>
    <x v="0"/>
    <m/>
    <m/>
    <s v="ReALM"/>
    <m/>
    <m/>
    <m/>
    <m/>
    <m/>
    <m/>
    <m/>
    <m/>
    <m/>
    <m/>
    <m/>
    <m/>
    <m/>
    <x v="51"/>
    <s v="YES"/>
    <s v="NO"/>
    <m/>
    <m/>
    <m/>
    <s v="TBC"/>
    <s v="TBC"/>
    <s v="No"/>
    <s v="TBC"/>
    <s v="No"/>
    <s v="TBC"/>
    <s v="NA"/>
    <s v="NA"/>
    <s v="TBC"/>
    <s v="No"/>
    <m/>
    <m/>
    <s v="TBC"/>
    <m/>
    <s v="NA"/>
    <m/>
    <m/>
    <x v="1"/>
  </r>
  <r>
    <s v="Realtime Account Forecasting"/>
    <x v="1"/>
    <m/>
    <m/>
    <m/>
    <m/>
    <m/>
    <m/>
    <m/>
    <m/>
    <m/>
    <m/>
    <m/>
    <m/>
    <s v="YES"/>
    <s v="NO"/>
    <x v="8"/>
    <x v="0"/>
    <m/>
    <m/>
    <s v="Realtime Account Forecasting"/>
    <m/>
    <m/>
    <m/>
    <m/>
    <m/>
    <m/>
    <m/>
    <m/>
    <m/>
    <m/>
    <m/>
    <m/>
    <m/>
    <x v="8"/>
    <s v="YES"/>
    <s v="NO"/>
    <m/>
    <m/>
    <m/>
    <s v="Yes"/>
    <s v="No"/>
    <s v="Yes"/>
    <s v="Yes"/>
    <s v="Yes"/>
    <m/>
    <m/>
    <s v="NA"/>
    <m/>
    <s v="Yes"/>
    <m/>
    <s v="Stores data for at most a couple of months (related to Kijk Vooruit)"/>
    <s v="TBC"/>
    <m/>
    <s v="NA"/>
    <m/>
    <m/>
    <x v="1"/>
  </r>
  <r>
    <s v="ReconcDepository"/>
    <x v="0"/>
    <s v="No"/>
    <s v="Pieter van Valenberg"/>
    <s v="Nick van Boven"/>
    <m/>
    <m/>
    <s v="Product data"/>
    <s v="Kept in own tribe"/>
    <m/>
    <s v="Installed"/>
    <s v="Operational"/>
    <s v="Production"/>
    <s v="be+nl/Investments/Operational Journeys &amp; Ordering/EP Transaction Management"/>
    <s v="NO"/>
    <s v="YES"/>
    <x v="15"/>
    <x v="0"/>
    <m/>
    <m/>
    <s v="ReconcDepository"/>
    <s v="No"/>
    <s v="No"/>
    <s v="Pieter van Valenberg"/>
    <s v="Nick van Boven"/>
    <n v="0"/>
    <d v="1899-12-30T00:00:00"/>
    <s v="Product data"/>
    <s v="Kept in own tribe"/>
    <n v="0"/>
    <s v="Installed"/>
    <s v="Operational"/>
    <s v="Production"/>
    <s v="be+nl/Investments/Operational Journeys &amp; Ordering/EP Transaction Management"/>
    <x v="15"/>
    <s v="NO"/>
    <s v="YES"/>
    <m/>
    <m/>
    <m/>
    <m/>
    <m/>
    <m/>
    <m/>
    <m/>
    <m/>
    <m/>
    <m/>
    <m/>
    <m/>
    <m/>
    <m/>
    <m/>
    <m/>
    <m/>
    <m/>
    <m/>
    <x v="0"/>
  </r>
  <r>
    <s v="ReconRRE"/>
    <x v="1"/>
    <m/>
    <s v="Christophe Van Campfort"/>
    <s v="Christophe Van Campfort"/>
    <m/>
    <m/>
    <m/>
    <m/>
    <m/>
    <s v="Installed"/>
    <s v="Operational"/>
    <s v="Production"/>
    <s v="be+nl/Finance NL/Office Tooling"/>
    <s v="NO"/>
    <s v="YES"/>
    <x v="12"/>
    <x v="0"/>
    <m/>
    <m/>
    <s v="ReconRRE"/>
    <n v="0"/>
    <n v="0"/>
    <s v="Christophe Van Campfort"/>
    <s v="Christophe Van Campfort"/>
    <n v="0"/>
    <d v="1899-12-30T00:00:00"/>
    <d v="1899-12-30T00:00:00"/>
    <n v="0"/>
    <n v="0"/>
    <s v="Installed"/>
    <s v="Operational"/>
    <s v="Production"/>
    <s v="be+nl/Finance NL/Office Tooling"/>
    <x v="12"/>
    <s v="NO"/>
    <s v="YES"/>
    <m/>
    <m/>
    <m/>
    <m/>
    <m/>
    <m/>
    <m/>
    <m/>
    <m/>
    <m/>
    <m/>
    <m/>
    <m/>
    <m/>
    <m/>
    <m/>
    <m/>
    <m/>
    <m/>
    <m/>
    <x v="0"/>
  </r>
  <r>
    <s v="ReconSEregelsCR"/>
    <x v="1"/>
    <m/>
    <s v="Christophe Van Campfort"/>
    <s v="Christophe Van Campfort"/>
    <m/>
    <m/>
    <m/>
    <m/>
    <m/>
    <s v="Installed"/>
    <s v="Operational"/>
    <s v="Production"/>
    <s v="be+nl/Finance NL/Office Tooling"/>
    <s v="NO"/>
    <s v="YES"/>
    <x v="12"/>
    <x v="0"/>
    <m/>
    <m/>
    <s v="ReconSEregelsCR"/>
    <n v="0"/>
    <n v="0"/>
    <s v="Christophe Van Campfort"/>
    <s v="Christophe Van Campfort"/>
    <n v="0"/>
    <d v="1899-12-30T00:00:00"/>
    <d v="1899-12-30T00:00:00"/>
    <n v="0"/>
    <n v="0"/>
    <s v="Installed"/>
    <s v="Operational"/>
    <s v="Production"/>
    <s v="be+nl/Finance NL/Office Tooling"/>
    <x v="12"/>
    <s v="NO"/>
    <s v="YES"/>
    <m/>
    <m/>
    <m/>
    <m/>
    <m/>
    <m/>
    <m/>
    <m/>
    <m/>
    <m/>
    <m/>
    <m/>
    <m/>
    <m/>
    <m/>
    <m/>
    <m/>
    <m/>
    <m/>
    <m/>
    <x v="0"/>
  </r>
  <r>
    <s v="REF Duurzaam"/>
    <x v="1"/>
    <m/>
    <m/>
    <m/>
    <m/>
    <m/>
    <m/>
    <m/>
    <m/>
    <m/>
    <m/>
    <m/>
    <m/>
    <s v="YES"/>
    <s v="NO"/>
    <x v="5"/>
    <x v="0"/>
    <m/>
    <m/>
    <s v="REF Duurzaam"/>
    <m/>
    <m/>
    <m/>
    <m/>
    <m/>
    <m/>
    <m/>
    <m/>
    <m/>
    <m/>
    <m/>
    <m/>
    <m/>
    <x v="5"/>
    <s v="YES"/>
    <s v="NO"/>
    <m/>
    <m/>
    <m/>
    <s v="Yes"/>
    <s v="No"/>
    <s v="Yes"/>
    <s v="Yes"/>
    <s v="Yes"/>
    <s v="NA"/>
    <s v="NA"/>
    <s v="NA"/>
    <s v="Local  "/>
    <s v="Yes"/>
    <s v="No"/>
    <m/>
    <s v="TBC"/>
    <m/>
    <s v="NA"/>
    <m/>
    <m/>
    <x v="1"/>
  </r>
  <r>
    <s v="REF_CFP"/>
    <x v="0"/>
    <s v="No"/>
    <s v="Sandra Nieuwenhuis"/>
    <s v="Ben Harmsen"/>
    <s v="Hein Wegdam"/>
    <s v="Tim Hameeteman"/>
    <s v="Product data"/>
    <s v="Kept in own tribe"/>
    <m/>
    <s v="Installed"/>
    <s v="Operational"/>
    <s v="Production"/>
    <s v="be+nl/Real Estate Finance NL/Customer Journey Squad"/>
    <s v="NO"/>
    <s v="YES"/>
    <x v="52"/>
    <x v="0"/>
    <m/>
    <m/>
    <s v="REF_CFP"/>
    <s v="No"/>
    <s v="No"/>
    <s v="Sandra Nieuwenhuis"/>
    <s v="Ben Harmsen"/>
    <s v="Hein Wegdam"/>
    <s v="Tim Hameeteman"/>
    <s v="Product data"/>
    <s v="Kept in own tribe"/>
    <n v="0"/>
    <s v="Installed"/>
    <s v="Operational"/>
    <s v="Production"/>
    <s v="be+nl/Real Estate Finance NL/Customer Journey Squad"/>
    <x v="52"/>
    <s v="NO"/>
    <s v="YES"/>
    <m/>
    <m/>
    <m/>
    <m/>
    <m/>
    <m/>
    <m/>
    <m/>
    <m/>
    <m/>
    <m/>
    <m/>
    <m/>
    <m/>
    <m/>
    <m/>
    <m/>
    <m/>
    <m/>
    <m/>
    <x v="0"/>
  </r>
  <r>
    <s v="REFPortal"/>
    <x v="0"/>
    <s v="No"/>
    <s v="Sandra Nieuwenhuis"/>
    <s v="Ben Harmsen"/>
    <s v="Hein Wegdam"/>
    <s v="Tim Hameeteman"/>
    <s v="Product data"/>
    <s v="Kept in own tribe"/>
    <m/>
    <s v="Installed"/>
    <s v="Operational"/>
    <s v="Production"/>
    <s v="be+nl/Real Estate Finance NL/Customer Journey Squad"/>
    <s v="YES"/>
    <s v="YES"/>
    <x v="5"/>
    <x v="0"/>
    <m/>
    <m/>
    <s v="REFPortal"/>
    <s v="No"/>
    <s v="No"/>
    <s v="Sandra Nieuwenhuis"/>
    <s v="Ben Harmsen"/>
    <s v="Hein Wegdam"/>
    <s v="Tim Hameeteman"/>
    <s v="Product data"/>
    <s v="Kept in own tribe"/>
    <n v="0"/>
    <s v="Installed"/>
    <s v="Operational"/>
    <s v="Production"/>
    <s v="be+nl/Real Estate Finance NL/Customer Journey Squad"/>
    <x v="5"/>
    <s v="YES"/>
    <s v="YES"/>
    <m/>
    <m/>
    <m/>
    <s v="Yes"/>
    <s v="No"/>
    <s v="Yes"/>
    <s v="Yes "/>
    <s v="Yes"/>
    <s v="NA"/>
    <s v="NA"/>
    <s v="NA"/>
    <s v="Local  "/>
    <s v="Yes"/>
    <s v="No"/>
    <m/>
    <s v="N"/>
    <m/>
    <s v="NA"/>
    <m/>
    <m/>
    <x v="2"/>
  </r>
  <r>
    <s v="RegulationNewShares"/>
    <x v="0"/>
    <s v="No"/>
    <s v="Pieter van Valenberg"/>
    <s v="Nick van Boven"/>
    <m/>
    <m/>
    <s v="Product data"/>
    <s v="Kept in own tribe"/>
    <m/>
    <s v="Installed"/>
    <s v="Operational"/>
    <s v="Production"/>
    <s v="be+nl/Investments/Operational Journeys &amp; Ordering/EP Transaction Management"/>
    <s v="NO"/>
    <s v="YES"/>
    <x v="15"/>
    <x v="0"/>
    <m/>
    <m/>
    <s v="RegulationNewShares"/>
    <s v="No"/>
    <s v="No"/>
    <s v="Pieter van Valenberg"/>
    <s v="Nick van Boven"/>
    <n v="0"/>
    <d v="1899-12-30T00:00:00"/>
    <s v="Product data"/>
    <s v="Kept in own tribe"/>
    <n v="0"/>
    <s v="Installed"/>
    <s v="Operational"/>
    <s v="Production"/>
    <s v="be+nl/Investments/Operational Journeys &amp; Ordering/EP Transaction Management"/>
    <x v="15"/>
    <s v="NO"/>
    <s v="YES"/>
    <m/>
    <m/>
    <m/>
    <m/>
    <m/>
    <m/>
    <m/>
    <m/>
    <m/>
    <m/>
    <m/>
    <m/>
    <m/>
    <m/>
    <m/>
    <m/>
    <m/>
    <m/>
    <m/>
    <m/>
    <x v="0"/>
  </r>
  <r>
    <s v="Relay42"/>
    <x v="1"/>
    <m/>
    <m/>
    <m/>
    <m/>
    <m/>
    <m/>
    <m/>
    <m/>
    <m/>
    <m/>
    <m/>
    <m/>
    <s v="YES"/>
    <s v="NO"/>
    <x v="8"/>
    <x v="0"/>
    <m/>
    <m/>
    <s v="Relay42"/>
    <m/>
    <m/>
    <m/>
    <m/>
    <m/>
    <m/>
    <m/>
    <m/>
    <m/>
    <m/>
    <m/>
    <m/>
    <m/>
    <x v="8"/>
    <s v="YES"/>
    <s v="NO"/>
    <m/>
    <m/>
    <m/>
    <s v="Yes"/>
    <s v="No"/>
    <s v="Yes"/>
    <s v="NA"/>
    <s v="NA"/>
    <s v="NA"/>
    <s v="NA"/>
    <s v="NA"/>
    <s v="Local"/>
    <s v="No"/>
    <n v="44562"/>
    <s v="Decommissioned"/>
    <s v="TBC"/>
    <m/>
    <s v="NA"/>
    <m/>
    <m/>
    <x v="1"/>
  </r>
  <r>
    <s v="Relay42 "/>
    <x v="1"/>
    <m/>
    <m/>
    <m/>
    <m/>
    <m/>
    <m/>
    <m/>
    <m/>
    <m/>
    <m/>
    <m/>
    <m/>
    <s v="YES"/>
    <s v="NO"/>
    <x v="8"/>
    <x v="0"/>
    <m/>
    <m/>
    <s v="Relay42 "/>
    <m/>
    <m/>
    <m/>
    <m/>
    <m/>
    <m/>
    <m/>
    <m/>
    <m/>
    <m/>
    <m/>
    <m/>
    <m/>
    <x v="8"/>
    <s v="YES"/>
    <s v="NO"/>
    <m/>
    <m/>
    <m/>
    <s v="Yes"/>
    <s v="No"/>
    <s v="Yes"/>
    <s v="Yes"/>
    <s v="Yes"/>
    <m/>
    <m/>
    <s v="NA"/>
    <m/>
    <s v="Yes"/>
    <n v="44562"/>
    <s v="Decommissioned"/>
    <s v="TBC"/>
    <m/>
    <s v="NA"/>
    <m/>
    <m/>
    <x v="1"/>
  </r>
  <r>
    <s v="RendementsBerekening"/>
    <x v="0"/>
    <s v="No"/>
    <s v="Ronald Geradts"/>
    <s v="Nick van Boven"/>
    <m/>
    <m/>
    <m/>
    <m/>
    <m/>
    <s v="Installed"/>
    <s v="Operational"/>
    <s v="Production"/>
    <s v="be+nl/Investments/Operational Journeys &amp; Ordering/Markets&amp;instruments"/>
    <s v="NO"/>
    <s v="YES"/>
    <x v="15"/>
    <x v="0"/>
    <m/>
    <m/>
    <s v="RendementsBerekening"/>
    <s v="No"/>
    <s v="No"/>
    <s v="Ronald Geradts"/>
    <s v="Nick van Boven"/>
    <n v="0"/>
    <d v="1899-12-30T00:00:00"/>
    <d v="1899-12-30T00:00:00"/>
    <n v="0"/>
    <n v="0"/>
    <s v="Installed"/>
    <s v="Operational"/>
    <s v="Production"/>
    <s v="be+nl/Investments/Operational Journeys &amp; Ordering/Markets&amp;instruments"/>
    <x v="15"/>
    <s v="NO"/>
    <s v="YES"/>
    <m/>
    <m/>
    <m/>
    <m/>
    <m/>
    <m/>
    <m/>
    <m/>
    <m/>
    <m/>
    <m/>
    <m/>
    <m/>
    <m/>
    <m/>
    <m/>
    <m/>
    <m/>
    <m/>
    <m/>
    <x v="0"/>
  </r>
  <r>
    <s v="RepDGSExAnU127"/>
    <x v="1"/>
    <m/>
    <s v="Christophe Van Campfort"/>
    <s v="Christophe Van Campfort"/>
    <m/>
    <m/>
    <m/>
    <m/>
    <m/>
    <s v="Installed"/>
    <s v="Operational"/>
    <s v="Production"/>
    <s v="be+nl/Finance NL/Office Tooling"/>
    <s v="NO"/>
    <s v="YES"/>
    <x v="12"/>
    <x v="0"/>
    <m/>
    <m/>
    <s v="RepDGSExAnU127"/>
    <n v="0"/>
    <n v="0"/>
    <s v="Christophe Van Campfort"/>
    <s v="Christophe Van Campfort"/>
    <n v="0"/>
    <d v="1899-12-30T00:00:00"/>
    <d v="1899-12-30T00:00:00"/>
    <n v="0"/>
    <n v="0"/>
    <s v="Installed"/>
    <s v="Operational"/>
    <s v="Production"/>
    <s v="be+nl/Finance NL/Office Tooling"/>
    <x v="12"/>
    <s v="NO"/>
    <s v="YES"/>
    <m/>
    <m/>
    <m/>
    <m/>
    <m/>
    <m/>
    <m/>
    <m/>
    <m/>
    <m/>
    <m/>
    <m/>
    <m/>
    <m/>
    <m/>
    <m/>
    <m/>
    <m/>
    <m/>
    <m/>
    <x v="0"/>
  </r>
  <r>
    <s v="RepDGSExAnU211"/>
    <x v="1"/>
    <m/>
    <s v="Christophe Van Campfort"/>
    <s v="Christophe Van Campfort"/>
    <m/>
    <m/>
    <m/>
    <m/>
    <m/>
    <s v="Installed"/>
    <s v="Operational"/>
    <s v="Production"/>
    <s v="be+nl/Finance NL/Office Tooling"/>
    <s v="NO"/>
    <s v="YES"/>
    <x v="12"/>
    <x v="0"/>
    <m/>
    <m/>
    <s v="RepDGSExAnU211"/>
    <n v="0"/>
    <n v="0"/>
    <s v="Christophe Van Campfort"/>
    <s v="Christophe Van Campfort"/>
    <n v="0"/>
    <d v="1899-12-30T00:00:00"/>
    <d v="1899-12-30T00:00:00"/>
    <n v="0"/>
    <n v="0"/>
    <s v="Installed"/>
    <s v="Operational"/>
    <s v="Production"/>
    <s v="be+nl/Finance NL/Office Tooling"/>
    <x v="12"/>
    <s v="NO"/>
    <s v="YES"/>
    <m/>
    <m/>
    <m/>
    <m/>
    <m/>
    <m/>
    <m/>
    <m/>
    <m/>
    <m/>
    <m/>
    <m/>
    <m/>
    <m/>
    <m/>
    <m/>
    <m/>
    <m/>
    <m/>
    <m/>
    <x v="0"/>
  </r>
  <r>
    <s v="Repfm_AR_R2F_U127"/>
    <x v="1"/>
    <m/>
    <s v="Christophe Van Campfort"/>
    <s v="Christophe Van Campfort"/>
    <m/>
    <m/>
    <m/>
    <m/>
    <m/>
    <s v="Installed"/>
    <s v="Operational"/>
    <s v="Production"/>
    <s v="be+nl/Finance NL/Office Tooling"/>
    <s v="NO"/>
    <s v="YES"/>
    <x v="12"/>
    <x v="0"/>
    <m/>
    <m/>
    <s v="Repfm_AR_R2F_U127"/>
    <n v="0"/>
    <n v="0"/>
    <s v="Christophe Van Campfort"/>
    <s v="Christophe Van Campfort"/>
    <n v="0"/>
    <d v="1899-12-30T00:00:00"/>
    <d v="1899-12-30T00:00:00"/>
    <n v="0"/>
    <n v="0"/>
    <s v="Installed"/>
    <s v="Operational"/>
    <s v="Production"/>
    <s v="be+nl/Finance NL/Office Tooling"/>
    <x v="12"/>
    <s v="NO"/>
    <s v="YES"/>
    <m/>
    <m/>
    <m/>
    <m/>
    <m/>
    <m/>
    <m/>
    <m/>
    <m/>
    <m/>
    <m/>
    <m/>
    <m/>
    <m/>
    <m/>
    <m/>
    <m/>
    <m/>
    <m/>
    <m/>
    <x v="0"/>
  </r>
  <r>
    <s v="Repfm_AR_R2F_U211"/>
    <x v="1"/>
    <m/>
    <s v="Christophe Van Campfort"/>
    <s v="Christophe Van Campfort"/>
    <m/>
    <m/>
    <m/>
    <m/>
    <m/>
    <s v="Installed"/>
    <s v="Operational"/>
    <s v="Production"/>
    <s v="be+nl/Finance NL/Office Tooling"/>
    <s v="NO"/>
    <s v="YES"/>
    <x v="12"/>
    <x v="0"/>
    <m/>
    <m/>
    <s v="Repfm_AR_R2F_U211"/>
    <n v="0"/>
    <n v="0"/>
    <s v="Christophe Van Campfort"/>
    <s v="Christophe Van Campfort"/>
    <n v="0"/>
    <d v="1899-12-30T00:00:00"/>
    <d v="1899-12-30T00:00:00"/>
    <n v="0"/>
    <n v="0"/>
    <s v="Installed"/>
    <s v="Operational"/>
    <s v="Production"/>
    <s v="be+nl/Finance NL/Office Tooling"/>
    <x v="12"/>
    <s v="NO"/>
    <s v="YES"/>
    <m/>
    <m/>
    <m/>
    <m/>
    <m/>
    <m/>
    <m/>
    <m/>
    <m/>
    <m/>
    <m/>
    <m/>
    <m/>
    <m/>
    <m/>
    <m/>
    <m/>
    <m/>
    <m/>
    <m/>
    <x v="0"/>
  </r>
  <r>
    <s v="Replacement of DPS461 (API name to be defined)"/>
    <x v="1"/>
    <m/>
    <m/>
    <m/>
    <m/>
    <m/>
    <m/>
    <m/>
    <m/>
    <m/>
    <m/>
    <m/>
    <m/>
    <s v="YES"/>
    <s v="NO"/>
    <x v="6"/>
    <x v="0"/>
    <m/>
    <m/>
    <s v="Replacement of DPS461 (API name to be defined)"/>
    <m/>
    <m/>
    <m/>
    <m/>
    <m/>
    <m/>
    <m/>
    <m/>
    <m/>
    <m/>
    <m/>
    <m/>
    <m/>
    <x v="6"/>
    <s v="YES"/>
    <s v="NO"/>
    <m/>
    <m/>
    <m/>
    <s v="TBC"/>
    <s v="TBC"/>
    <s v="Yes"/>
    <s v="Yes"/>
    <s v="Yes"/>
    <s v="TBC"/>
    <s v="TBC"/>
    <s v="NA"/>
    <s v="TBC"/>
    <s v="Yes"/>
    <m/>
    <s v="Pass through No Data Stored"/>
    <s v="TBC"/>
    <m/>
    <s v="NA"/>
    <m/>
    <m/>
    <x v="1"/>
  </r>
  <r>
    <s v="ReplinesSEHFM"/>
    <x v="1"/>
    <m/>
    <s v="Christophe Van Campfort"/>
    <s v="Christophe Van Campfort"/>
    <s v="Vincent Geluk"/>
    <m/>
    <m/>
    <m/>
    <m/>
    <s v="Installed"/>
    <s v="Operational"/>
    <s v="Production"/>
    <s v="be+nl/Finance NL/Office Tooling"/>
    <s v="NO"/>
    <s v="YES"/>
    <x v="12"/>
    <x v="0"/>
    <m/>
    <m/>
    <s v="ReplinesSEHFM"/>
    <n v="0"/>
    <n v="0"/>
    <s v="Christophe Van Campfort"/>
    <s v="Christophe Van Campfort"/>
    <s v="Vincent Geluk"/>
    <d v="1899-12-30T00:00:00"/>
    <d v="1899-12-30T00:00:00"/>
    <n v="0"/>
    <n v="0"/>
    <s v="Installed"/>
    <s v="Operational"/>
    <s v="Production"/>
    <s v="be+nl/Finance NL/Office Tooling"/>
    <x v="12"/>
    <s v="NO"/>
    <s v="YES"/>
    <m/>
    <m/>
    <m/>
    <m/>
    <m/>
    <m/>
    <m/>
    <m/>
    <m/>
    <m/>
    <m/>
    <m/>
    <m/>
    <m/>
    <m/>
    <m/>
    <m/>
    <m/>
    <m/>
    <m/>
    <x v="0"/>
  </r>
  <r>
    <s v="REPO"/>
    <x v="1"/>
    <m/>
    <m/>
    <m/>
    <m/>
    <m/>
    <m/>
    <m/>
    <m/>
    <m/>
    <m/>
    <m/>
    <m/>
    <s v="YES"/>
    <s v="NO"/>
    <x v="28"/>
    <x v="0"/>
    <m/>
    <m/>
    <s v="REPO"/>
    <m/>
    <m/>
    <m/>
    <m/>
    <m/>
    <m/>
    <m/>
    <m/>
    <m/>
    <m/>
    <m/>
    <m/>
    <m/>
    <x v="28"/>
    <s v="YES"/>
    <s v="NO"/>
    <m/>
    <m/>
    <m/>
    <s v="TBC"/>
    <s v="TBC"/>
    <s v="Yes"/>
    <s v="TBC"/>
    <s v="Yes"/>
    <s v="TBC"/>
    <s v="NA"/>
    <s v="NA"/>
    <s v="TBC"/>
    <s v="Yes"/>
    <m/>
    <m/>
    <s v="TBC"/>
    <m/>
    <s v="NA"/>
    <m/>
    <m/>
    <x v="1"/>
  </r>
  <r>
    <s v="Reporting_BusinessLendingLeads"/>
    <x v="0"/>
    <s v="No"/>
    <s v="Sandra Nieuwenhuis"/>
    <s v="Serkan Turhal"/>
    <m/>
    <m/>
    <m/>
    <m/>
    <m/>
    <s v="Installed"/>
    <s v="Operational"/>
    <s v="Production"/>
    <s v="be+nl/Business lending/Customer Value Proposition/EZ Jet"/>
    <s v="NO"/>
    <s v="YES"/>
    <x v="18"/>
    <x v="0"/>
    <m/>
    <m/>
    <s v="Reporting_BusinessLendingLeads"/>
    <s v="No"/>
    <s v="No"/>
    <s v="Sandra Nieuwenhuis"/>
    <s v="Serkan Turhal"/>
    <n v="0"/>
    <d v="1899-12-30T00:00:00"/>
    <d v="1899-12-30T00:00:00"/>
    <n v="0"/>
    <n v="0"/>
    <s v="Installed"/>
    <s v="Operational"/>
    <s v="Production"/>
    <s v="be+nl/Business lending/Customer Value Proposition/EZ Jet"/>
    <x v="18"/>
    <s v="NO"/>
    <s v="YES"/>
    <m/>
    <m/>
    <m/>
    <m/>
    <m/>
    <m/>
    <m/>
    <m/>
    <m/>
    <m/>
    <m/>
    <m/>
    <m/>
    <m/>
    <m/>
    <m/>
    <m/>
    <m/>
    <m/>
    <m/>
    <x v="0"/>
  </r>
  <r>
    <s v="RequestPointOfSalesService"/>
    <x v="0"/>
    <s v="No"/>
    <s v="Rik-Jan van Bree"/>
    <s v="Maaike Teeuwen"/>
    <s v="n/a"/>
    <s v="n/a"/>
    <s v="Product data"/>
    <s v="Transferred outside ING"/>
    <s v="Temporarily process data stored"/>
    <s v="Installed"/>
    <s v="Operational"/>
    <s v="Production"/>
    <s v="be+nl/Payments NL/Products/InsightOut"/>
    <s v="NO"/>
    <s v="YES"/>
    <x v="3"/>
    <x v="0"/>
    <m/>
    <m/>
    <s v="RequestPointOfSalesService"/>
    <s v="No"/>
    <s v="No"/>
    <s v="Rik-Jan van Bree"/>
    <s v="Maaike Teeuwen"/>
    <s v="n/a"/>
    <s v="n/a"/>
    <s v="Product data"/>
    <s v="Transferred outside ING"/>
    <s v="Temporarily process data stored"/>
    <s v="Installed"/>
    <s v="Operational"/>
    <s v="Production"/>
    <s v="be+nl/Payments NL/Products/InsightOut"/>
    <x v="3"/>
    <s v="NO"/>
    <s v="YES"/>
    <m/>
    <m/>
    <m/>
    <m/>
    <m/>
    <m/>
    <m/>
    <m/>
    <m/>
    <m/>
    <m/>
    <m/>
    <m/>
    <m/>
    <m/>
    <m/>
    <m/>
    <m/>
    <m/>
    <m/>
    <x v="0"/>
  </r>
  <r>
    <s v="RES_Database"/>
    <x v="0"/>
    <m/>
    <s v="Guido Smit"/>
    <s v="Hans Overeem"/>
    <m/>
    <m/>
    <m/>
    <m/>
    <m/>
    <s v="Installed"/>
    <s v="Operational"/>
    <s v="Production"/>
    <s v="be+nl/Daily Banking Digital First NL/Business Journeys/ACDC"/>
    <s v="NO"/>
    <s v="YES"/>
    <x v="4"/>
    <x v="0"/>
    <m/>
    <m/>
    <s v="RES_Database"/>
    <s v="No"/>
    <n v="0"/>
    <s v="Guido Smit"/>
    <s v="Hans Overeem"/>
    <n v="0"/>
    <d v="1899-12-30T00:00:00"/>
    <d v="1899-12-30T00:00:00"/>
    <n v="0"/>
    <n v="0"/>
    <s v="Installed"/>
    <s v="Operational"/>
    <s v="Production"/>
    <s v="be+nl/Daily Banking Digital First NL/Business Journeys/ACDC"/>
    <x v="4"/>
    <s v="NO"/>
    <s v="YES"/>
    <m/>
    <m/>
    <m/>
    <m/>
    <m/>
    <m/>
    <m/>
    <m/>
    <m/>
    <m/>
    <m/>
    <m/>
    <m/>
    <m/>
    <m/>
    <m/>
    <m/>
    <m/>
    <m/>
    <m/>
    <x v="0"/>
  </r>
  <r>
    <s v="Ringo"/>
    <x v="1"/>
    <m/>
    <m/>
    <m/>
    <m/>
    <m/>
    <m/>
    <m/>
    <m/>
    <m/>
    <m/>
    <m/>
    <m/>
    <s v="YES"/>
    <s v="NO"/>
    <x v="2"/>
    <x v="0"/>
    <m/>
    <m/>
    <s v="Ringo"/>
    <m/>
    <m/>
    <m/>
    <m/>
    <m/>
    <m/>
    <m/>
    <m/>
    <m/>
    <m/>
    <m/>
    <m/>
    <m/>
    <x v="2"/>
    <s v="YES"/>
    <s v="NO"/>
    <m/>
    <m/>
    <m/>
    <s v="TBC"/>
    <s v="TBC"/>
    <s v="No"/>
    <s v="TBC"/>
    <s v="No"/>
    <s v="TBC"/>
    <d v="2023-01-01T00:00:00"/>
    <d v="2023-12-31T00:00:00"/>
    <s v="TBC"/>
    <s v="No"/>
    <s v="Yes, 01/06/2022"/>
    <s v="Not operational - To evaluate with Koos or Theo to if the data is still present or already moved to GRP"/>
    <s v="TBC"/>
    <s v="Y"/>
    <n v="2023"/>
    <s v="Q4"/>
    <m/>
    <x v="1"/>
  </r>
  <r>
    <s v="Risk kantoren sharepoint"/>
    <x v="1"/>
    <m/>
    <m/>
    <m/>
    <m/>
    <m/>
    <m/>
    <m/>
    <m/>
    <m/>
    <m/>
    <m/>
    <m/>
    <s v="YES"/>
    <s v="NO"/>
    <x v="2"/>
    <x v="0"/>
    <m/>
    <m/>
    <s v="Risk kantoren sharepoint"/>
    <m/>
    <m/>
    <m/>
    <m/>
    <m/>
    <m/>
    <m/>
    <m/>
    <m/>
    <m/>
    <m/>
    <m/>
    <m/>
    <x v="2"/>
    <s v="YES"/>
    <s v="NO"/>
    <m/>
    <m/>
    <m/>
    <s v="TBC"/>
    <s v="TBC"/>
    <s v="Yes"/>
    <s v="TBC"/>
    <s v="NA"/>
    <s v="TBC"/>
    <d v="2023-01-01T00:00:00"/>
    <d v="2023-12-31T00:00:00"/>
    <s v="TBC"/>
    <s v="No"/>
    <s v="Yes, 01/06/2022"/>
    <s v="Not operational - To evaluate with Koos or Theo to if the data is still present or already moved to GRP"/>
    <s v="TBC"/>
    <s v="Y"/>
    <n v="2023"/>
    <s v="Q4"/>
    <m/>
    <x v="1"/>
  </r>
  <r>
    <s v="RiskShield NL"/>
    <x v="1"/>
    <m/>
    <m/>
    <m/>
    <m/>
    <m/>
    <m/>
    <m/>
    <m/>
    <m/>
    <m/>
    <m/>
    <m/>
    <s v="YES"/>
    <s v="NO"/>
    <x v="11"/>
    <x v="0"/>
    <m/>
    <m/>
    <s v="RiskShield NL"/>
    <m/>
    <m/>
    <m/>
    <m/>
    <m/>
    <m/>
    <m/>
    <m/>
    <m/>
    <m/>
    <m/>
    <m/>
    <m/>
    <x v="11"/>
    <s v="YES"/>
    <s v="NO"/>
    <m/>
    <m/>
    <m/>
    <s v="Yes"/>
    <s v="TBC"/>
    <s v="Yes"/>
    <s v="Yes"/>
    <s v="Yes"/>
    <s v="NA"/>
    <s v="NA"/>
    <s v="NA"/>
    <s v="Local"/>
    <s v="Yes"/>
    <m/>
    <s v="External supplier / See issue_action: MST-GRR-CTL-002_I444195820_A11 (issue is closed). Data is hard deleted after 18 months in NL"/>
    <s v="TBC"/>
    <m/>
    <s v="NA"/>
    <m/>
    <m/>
    <x v="1"/>
  </r>
  <r>
    <s v="RiskShield_BE"/>
    <x v="0"/>
    <s v="No"/>
    <s v="Emile Scheilen"/>
    <s v="Adine Wempe - Kalff"/>
    <s v="Richard Emerencia"/>
    <s v="Judith Hanou"/>
    <s v="Data derived by other data users"/>
    <s v="Exchanged across domains"/>
    <m/>
    <s v="Installed"/>
    <s v="Operational"/>
    <s v="Production"/>
    <s v="be+nl/Fraud &amp; Cyber Security NL/Detection/Risk Data Squad"/>
    <s v="YES"/>
    <s v="YES"/>
    <x v="11"/>
    <x v="0"/>
    <m/>
    <m/>
    <s v="RiskShield_BE"/>
    <s v="No"/>
    <s v="No"/>
    <s v="Emile Scheilen"/>
    <s v="Adine Wempe - Kalff"/>
    <s v="Richard Emerencia"/>
    <s v="Judith Hanou"/>
    <s v="Data derived by other data users"/>
    <s v="Exchanged across domains"/>
    <n v="0"/>
    <s v="Installed"/>
    <s v="Operational"/>
    <s v="Production"/>
    <s v="be+nl/Fraud &amp; Cyber Security NL/Detection/Risk Data Squad"/>
    <x v="11"/>
    <s v="YES"/>
    <s v="YES"/>
    <m/>
    <m/>
    <m/>
    <s v="Yes"/>
    <s v="TBC"/>
    <s v="Yes"/>
    <s v="Yes"/>
    <s v="Yes"/>
    <s v="NA"/>
    <s v="NA"/>
    <s v="NA"/>
    <s v="Local"/>
    <s v="Yes"/>
    <m/>
    <s v="External supplier / See issue_action: MST-GRR-CTL-002_I444195820_A11 (issue is closed). Data is hard deleted after 12 months in BE"/>
    <s v="N"/>
    <m/>
    <s v="NA"/>
    <m/>
    <m/>
    <x v="2"/>
  </r>
  <r>
    <s v="RiskShield_NL"/>
    <x v="0"/>
    <s v="No"/>
    <s v="Emile Scheilen"/>
    <s v="Adine Wempe - Kalff"/>
    <s v="Adine Wempe - Kalff"/>
    <s v="Rene Scholte"/>
    <s v="Data derived by other data users"/>
    <s v="Kept in own tribe"/>
    <m/>
    <s v="Installed"/>
    <s v="Operational"/>
    <s v="Production"/>
    <s v="be+nl/Fraud &amp; Cyber Security NL/Detection/Risk Data Squad"/>
    <s v="NO"/>
    <s v="YES"/>
    <x v="39"/>
    <x v="0"/>
    <m/>
    <m/>
    <s v="RiskShield_NL"/>
    <s v="No"/>
    <s v="No"/>
    <s v="Emile Scheilen"/>
    <s v="Adine Wempe - Kalff"/>
    <s v="Adine Wempe - Kalff"/>
    <s v="Rene Scholte"/>
    <s v="Data derived by other data users"/>
    <s v="Kept in own tribe"/>
    <n v="0"/>
    <s v="Installed"/>
    <s v="Operational"/>
    <s v="Production"/>
    <s v="be+nl/Fraud &amp; Cyber Security NL/Detection/Risk Data Squad"/>
    <x v="39"/>
    <s v="NO"/>
    <s v="YES"/>
    <m/>
    <m/>
    <m/>
    <m/>
    <m/>
    <m/>
    <m/>
    <m/>
    <m/>
    <m/>
    <m/>
    <m/>
    <m/>
    <m/>
    <m/>
    <m/>
    <m/>
    <m/>
    <m/>
    <m/>
    <x v="0"/>
  </r>
  <r>
    <s v="Rotaform"/>
    <x v="0"/>
    <s v="No"/>
    <s v="Rein Heddema"/>
    <s v="Ed Spitteler"/>
    <s v="Ed Spitteler"/>
    <s v="Johan Deen"/>
    <m/>
    <m/>
    <s v="Rotaform as a external printsupplier passes on data (party, product, agreement and transactional) for distribution to customers on paper. "/>
    <s v="Installed"/>
    <s v="Operational"/>
    <s v="Production"/>
    <s v="be+nl/Document &amp; Content Services/Deliver Your Message/Paper &amp; Send"/>
    <s v="YES"/>
    <s v="YES"/>
    <x v="25"/>
    <x v="0"/>
    <m/>
    <m/>
    <s v="Rotaform"/>
    <s v="No"/>
    <s v="No"/>
    <s v="Rein Heddema"/>
    <s v="Ed Spitteler"/>
    <s v="Ed Spitteler"/>
    <s v="Johan Deen"/>
    <d v="1899-12-30T00:00:00"/>
    <n v="0"/>
    <s v="Rotaform as a external printsupplier passes on data (party, product, agreement and transactional) for distribution to customers on paper. "/>
    <s v="Installed"/>
    <s v="Operational"/>
    <s v="Production"/>
    <s v="be+nl/Document &amp; Content Services/Deliver Your Message/Paper &amp; Send"/>
    <x v="25"/>
    <s v="YES"/>
    <s v="YES"/>
    <m/>
    <m/>
    <m/>
    <s v="Yes"/>
    <s v="No"/>
    <s v="No"/>
    <s v="Yes"/>
    <s v="Yes"/>
    <s v="TBC"/>
    <s v="TBC"/>
    <s v="TBC"/>
    <s v="External"/>
    <s v="No"/>
    <m/>
    <m/>
    <s v="N"/>
    <m/>
    <s v="TBC"/>
    <m/>
    <m/>
    <x v="2"/>
  </r>
  <r>
    <s v="RPU_Template"/>
    <x v="0"/>
    <m/>
    <s v="Vlad Kogan"/>
    <s v="Annemieke Tromp"/>
    <m/>
    <m/>
    <m/>
    <m/>
    <s v="Obsolete and to removed in CMDB"/>
    <s v="Installed"/>
    <s v="Operational"/>
    <s v="Production"/>
    <s v="be+nl/CRO NL/MRM/Office Tooling"/>
    <s v="NO"/>
    <s v="YES"/>
    <x v="19"/>
    <x v="0"/>
    <m/>
    <m/>
    <s v="RPU_Template"/>
    <s v="No"/>
    <n v="0"/>
    <s v="Vlad Kogan"/>
    <s v="Annemieke Tromp"/>
    <n v="0"/>
    <d v="1899-12-30T00:00:00"/>
    <d v="1899-12-30T00:00:00"/>
    <n v="0"/>
    <s v="Obsolete and to removed in CMDB"/>
    <s v="Installed"/>
    <s v="Operational"/>
    <s v="Production"/>
    <s v="be+nl/CRO NL/MRM/Office Tooling"/>
    <x v="19"/>
    <s v="NO"/>
    <s v="YES"/>
    <m/>
    <m/>
    <m/>
    <m/>
    <m/>
    <m/>
    <m/>
    <m/>
    <m/>
    <m/>
    <m/>
    <m/>
    <m/>
    <m/>
    <m/>
    <m/>
    <m/>
    <m/>
    <m/>
    <m/>
    <x v="0"/>
  </r>
  <r>
    <s v="RRUPortfolioMonthly"/>
    <x v="0"/>
    <s v="No"/>
    <s v="Adrian Leerink"/>
    <s v="Marieke de Boer"/>
    <m/>
    <m/>
    <m/>
    <m/>
    <m/>
    <s v="Installed"/>
    <s v="Operational"/>
    <s v="Production"/>
    <s v="be+nl/CRO Domestic Bank Netherlands/Intensief Beheer/Office Tooling"/>
    <s v="NO"/>
    <s v="YES"/>
    <x v="46"/>
    <x v="0"/>
    <m/>
    <m/>
    <s v="RRUPortfolioMonthly"/>
    <s v="No"/>
    <s v="No"/>
    <s v="Adrian Leerink"/>
    <s v="Marieke de Boer"/>
    <n v="0"/>
    <d v="1899-12-30T00:00:00"/>
    <d v="1899-12-30T00:00:00"/>
    <n v="0"/>
    <n v="0"/>
    <s v="Installed"/>
    <s v="Operational"/>
    <s v="Production"/>
    <s v="be+nl/CRO Domestic Bank Netherlands/Intensief Beheer/Office Tooling"/>
    <x v="46"/>
    <s v="NO"/>
    <s v="YES"/>
    <m/>
    <m/>
    <m/>
    <m/>
    <m/>
    <m/>
    <m/>
    <m/>
    <m/>
    <m/>
    <m/>
    <m/>
    <m/>
    <m/>
    <m/>
    <m/>
    <m/>
    <m/>
    <m/>
    <m/>
    <x v="0"/>
  </r>
  <r>
    <s v="Salesforce"/>
    <x v="1"/>
    <m/>
    <m/>
    <m/>
    <m/>
    <m/>
    <m/>
    <m/>
    <m/>
    <m/>
    <m/>
    <m/>
    <m/>
    <s v="YES"/>
    <s v="NO"/>
    <x v="2"/>
    <x v="0"/>
    <m/>
    <m/>
    <s v="Salesforce"/>
    <m/>
    <m/>
    <m/>
    <m/>
    <m/>
    <m/>
    <m/>
    <m/>
    <m/>
    <m/>
    <m/>
    <m/>
    <m/>
    <x v="2"/>
    <s v="YES"/>
    <s v="NO"/>
    <m/>
    <m/>
    <m/>
    <s v="TBC"/>
    <s v="TBC"/>
    <s v="Yes"/>
    <s v="TBC"/>
    <s v="Yes"/>
    <s v="TBC"/>
    <d v="2023-01-01T00:00:00"/>
    <d v="2023-12-31T00:00:00"/>
    <s v="TBC"/>
    <s v="Yes"/>
    <m/>
    <s v="Not managed within NL - managed by Belgium - reach out to Emrah"/>
    <s v="TBC"/>
    <m/>
    <n v="2023"/>
    <s v="Q4"/>
    <s v="Y"/>
    <x v="1"/>
  </r>
  <r>
    <s v="Salsa"/>
    <x v="1"/>
    <m/>
    <m/>
    <m/>
    <m/>
    <m/>
    <m/>
    <m/>
    <m/>
    <m/>
    <m/>
    <m/>
    <m/>
    <s v="YES"/>
    <s v="NO"/>
    <x v="2"/>
    <x v="0"/>
    <m/>
    <m/>
    <s v="Salsa"/>
    <m/>
    <m/>
    <m/>
    <m/>
    <m/>
    <m/>
    <m/>
    <m/>
    <m/>
    <m/>
    <m/>
    <m/>
    <m/>
    <x v="2"/>
    <s v="YES"/>
    <s v="NO"/>
    <m/>
    <m/>
    <m/>
    <s v="TBC"/>
    <s v="TBC"/>
    <s v="Yes"/>
    <s v="TBC"/>
    <s v="NA"/>
    <s v="TBC"/>
    <d v="2023-01-01T00:00:00"/>
    <d v="2023-12-31T00:00:00"/>
    <s v="TBC"/>
    <s v="No"/>
    <s v="Yes, 01/06/2022"/>
    <s v="Not operational - To evaluate with Koos or Theo to if the data is still present or already moved to GRP"/>
    <s v="TBC"/>
    <s v="Y"/>
    <n v="2023"/>
    <s v="Q4"/>
    <m/>
    <x v="1"/>
  </r>
  <r>
    <s v="Salsa_Gespreksverslagen_P"/>
    <x v="1"/>
    <m/>
    <m/>
    <m/>
    <m/>
    <m/>
    <m/>
    <m/>
    <m/>
    <m/>
    <m/>
    <m/>
    <m/>
    <s v="YES"/>
    <s v="NO"/>
    <x v="2"/>
    <x v="0"/>
    <m/>
    <m/>
    <s v="Salsa_Gespreksverslagen_P"/>
    <m/>
    <m/>
    <m/>
    <m/>
    <m/>
    <m/>
    <m/>
    <m/>
    <m/>
    <m/>
    <m/>
    <m/>
    <m/>
    <x v="2"/>
    <s v="YES"/>
    <s v="NO"/>
    <m/>
    <m/>
    <m/>
    <s v="TBC"/>
    <s v="TBC"/>
    <s v="Yes"/>
    <s v="TBC"/>
    <s v="NA"/>
    <s v="TBC"/>
    <d v="2023-01-01T00:00:00"/>
    <d v="2023-12-31T00:00:00"/>
    <s v="TBC"/>
    <s v="No"/>
    <s v="Yes, 01/06/2022"/>
    <s v="Not operational - To evaluate with Koos or Theo to if the data is still present or already moved to GRP"/>
    <s v="TBC"/>
    <s v="Y"/>
    <n v="2023"/>
    <s v="Q4"/>
    <m/>
    <x v="1"/>
  </r>
  <r>
    <s v="Samos "/>
    <x v="1"/>
    <m/>
    <m/>
    <m/>
    <m/>
    <m/>
    <m/>
    <m/>
    <m/>
    <m/>
    <m/>
    <m/>
    <m/>
    <s v="YES"/>
    <s v="NO"/>
    <x v="18"/>
    <x v="0"/>
    <m/>
    <m/>
    <s v="Samos "/>
    <m/>
    <m/>
    <m/>
    <m/>
    <m/>
    <m/>
    <m/>
    <m/>
    <m/>
    <m/>
    <m/>
    <m/>
    <m/>
    <x v="18"/>
    <s v="YES"/>
    <s v="NO"/>
    <m/>
    <m/>
    <m/>
    <s v="TBC"/>
    <s v="TBC"/>
    <s v="Yes"/>
    <s v="TBC"/>
    <s v="No"/>
    <s v="TBC"/>
    <d v="2024-01-01T00:00:00"/>
    <d v="2024-03-31T00:00:00"/>
    <s v="TBC"/>
    <s v="Yes"/>
    <m/>
    <m/>
    <s v="TBC"/>
    <m/>
    <n v="2024"/>
    <s v="Q1"/>
    <m/>
    <x v="1"/>
  </r>
  <r>
    <s v="SAMOS_HYP"/>
    <x v="0"/>
    <s v="No"/>
    <s v="Khadija Khottoul"/>
    <s v="Marijn Janssen"/>
    <s v="Folkert van der Ploeg"/>
    <s v="Job van Wolferen"/>
    <s v="Reference data"/>
    <s v="Exchanged across domains"/>
    <m/>
    <s v="Installed"/>
    <s v="Operational"/>
    <s v="Production"/>
    <s v="be+nl/Mortgages NL/ILM/Repayments/No Worries"/>
    <s v="YES"/>
    <s v="YES"/>
    <x v="38"/>
    <x v="0"/>
    <m/>
    <m/>
    <s v="SAMOS_HYP"/>
    <s v="No"/>
    <s v="No"/>
    <s v="Khadija Khottoul"/>
    <s v="Marijn Janssen"/>
    <s v="Folkert van der Ploeg"/>
    <s v="Job van Wolferen"/>
    <s v="Reference data"/>
    <s v="Exchanged across domains"/>
    <n v="0"/>
    <s v="Installed"/>
    <s v="Operational"/>
    <s v="Production"/>
    <s v="be+nl/Mortgages NL/ILM/Repayments/No Worries"/>
    <x v="38"/>
    <s v="YES"/>
    <s v="YES"/>
    <m/>
    <m/>
    <m/>
    <s v="TBC"/>
    <s v="No"/>
    <s v="No"/>
    <s v="TBC"/>
    <s v="Yes"/>
    <s v="TBC"/>
    <s v="NA"/>
    <s v="NA"/>
    <s v="TBC"/>
    <s v="No"/>
    <m/>
    <m/>
    <s v="N"/>
    <m/>
    <s v="NA"/>
    <m/>
    <m/>
    <x v="2"/>
  </r>
  <r>
    <s v="SAMOS_ZKV"/>
    <x v="0"/>
    <s v="No"/>
    <s v="Sandra Nieuwenhuis"/>
    <s v="Serkan Turhal"/>
    <m/>
    <m/>
    <m/>
    <m/>
    <m/>
    <s v="Installed"/>
    <s v="Operational"/>
    <s v="Production"/>
    <s v="be+nl/Business lending/Product Engines"/>
    <s v="NO"/>
    <s v="YES"/>
    <x v="18"/>
    <x v="0"/>
    <m/>
    <m/>
    <s v="SAMOS_ZKV"/>
    <s v="No"/>
    <s v="No"/>
    <s v="Sandra Nieuwenhuis"/>
    <s v="Serkan Turhal"/>
    <n v="0"/>
    <d v="1899-12-30T00:00:00"/>
    <d v="1899-12-30T00:00:00"/>
    <n v="0"/>
    <n v="0"/>
    <s v="Installed"/>
    <s v="Operational"/>
    <s v="Production"/>
    <s v="be+nl/Business lending/Product Engines"/>
    <x v="18"/>
    <s v="NO"/>
    <s v="YES"/>
    <m/>
    <m/>
    <m/>
    <m/>
    <m/>
    <m/>
    <m/>
    <m/>
    <m/>
    <m/>
    <m/>
    <m/>
    <m/>
    <m/>
    <m/>
    <m/>
    <m/>
    <m/>
    <m/>
    <m/>
    <x v="0"/>
  </r>
  <r>
    <s v="Sandboxsales"/>
    <x v="1"/>
    <m/>
    <m/>
    <m/>
    <m/>
    <m/>
    <m/>
    <m/>
    <m/>
    <m/>
    <m/>
    <m/>
    <m/>
    <s v="YES"/>
    <s v="NO"/>
    <x v="17"/>
    <x v="0"/>
    <m/>
    <m/>
    <s v="Sandboxsales"/>
    <m/>
    <m/>
    <m/>
    <m/>
    <m/>
    <m/>
    <m/>
    <m/>
    <m/>
    <m/>
    <m/>
    <m/>
    <m/>
    <x v="17"/>
    <s v="YES"/>
    <s v="NO"/>
    <m/>
    <m/>
    <m/>
    <s v="Yes"/>
    <s v="No"/>
    <s v="Yes"/>
    <s v="Yes"/>
    <s v="Yes"/>
    <s v="NA"/>
    <s v="NA"/>
    <s v="NA"/>
    <s v="Local"/>
    <s v="Yes"/>
    <m/>
    <m/>
    <s v="TBC"/>
    <m/>
    <s v="NA"/>
    <m/>
    <m/>
    <x v="1"/>
  </r>
  <r>
    <s v="SAP FICO_APP"/>
    <x v="1"/>
    <m/>
    <m/>
    <m/>
    <m/>
    <m/>
    <m/>
    <m/>
    <m/>
    <m/>
    <m/>
    <m/>
    <m/>
    <s v="YES"/>
    <s v="NO"/>
    <x v="28"/>
    <x v="0"/>
    <m/>
    <m/>
    <s v="SAP FICO_APP"/>
    <m/>
    <m/>
    <m/>
    <m/>
    <m/>
    <m/>
    <m/>
    <m/>
    <m/>
    <m/>
    <m/>
    <m/>
    <m/>
    <x v="28"/>
    <s v="YES"/>
    <s v="NO"/>
    <m/>
    <m/>
    <m/>
    <s v="TBC"/>
    <s v="TBC"/>
    <s v="No"/>
    <s v="TBC"/>
    <s v="NA"/>
    <s v="TBC"/>
    <s v="NA"/>
    <s v="NA"/>
    <s v="TBC"/>
    <s v="No"/>
    <m/>
    <m/>
    <s v="TBC"/>
    <m/>
    <s v="NA"/>
    <m/>
    <m/>
    <x v="1"/>
  </r>
  <r>
    <s v="SAP_REF"/>
    <x v="2"/>
    <s v="No"/>
    <s v="Sandra Nieuwenhuis"/>
    <s v="Ben Harmsen"/>
    <s v="Hein Wegdam"/>
    <s v="Tim Hameeteman"/>
    <s v="Agreement data"/>
    <s v="Kept in own tribe"/>
    <m/>
    <s v="Installed"/>
    <s v="Operational"/>
    <s v="Production"/>
    <s v="be+nl/Real Estate Finance NL/SAP Core"/>
    <s v="YES"/>
    <s v="YES"/>
    <x v="5"/>
    <x v="0"/>
    <m/>
    <m/>
    <s v="SAP_REF"/>
    <s v="Yes"/>
    <s v="No"/>
    <s v="Sandra Nieuwenhuis"/>
    <s v="Ben Harmsen"/>
    <s v="Hein Wegdam"/>
    <s v="Tim Hameeteman"/>
    <s v="Agreement data"/>
    <s v="Kept in own tribe"/>
    <n v="0"/>
    <s v="Installed"/>
    <s v="Operational"/>
    <s v="Production"/>
    <s v="be+nl/Real Estate Finance NL/SAP Core"/>
    <x v="5"/>
    <s v="YES"/>
    <s v="YES"/>
    <m/>
    <m/>
    <m/>
    <s v="Yes"/>
    <s v="No"/>
    <s v="Yes"/>
    <s v="Yes "/>
    <s v="Yes"/>
    <s v="NA"/>
    <s v="NA"/>
    <s v="NA"/>
    <s v="Local  "/>
    <s v="Yes"/>
    <s v="No"/>
    <m/>
    <s v="Y"/>
    <m/>
    <s v="NA"/>
    <m/>
    <m/>
    <x v="2"/>
  </r>
  <r>
    <s v="SAS-DI_[P]"/>
    <x v="0"/>
    <s v="Yes"/>
    <s v="Ramon Riedijk"/>
    <s v="Cedric Istasse"/>
    <s v="Ihsan çakir"/>
    <s v="Michiel van Hes"/>
    <s v="Agreement data"/>
    <s v="Exchanged across domains"/>
    <m/>
    <s v="Installed"/>
    <s v="Operational"/>
    <s v="Production"/>
    <s v="be+nl/Lease/Lease Data &amp; Reporting"/>
    <s v="NO"/>
    <s v="YES"/>
    <x v="36"/>
    <x v="0"/>
    <m/>
    <m/>
    <s v="SAS-DI_[P]"/>
    <s v="No"/>
    <s v="Yes"/>
    <s v="Ramon Riedijk"/>
    <s v="Cedric Istasse"/>
    <s v="Ihsan çakir"/>
    <s v="Michiel van Hes"/>
    <s v="Agreement data"/>
    <s v="Exchanged across domains"/>
    <n v="0"/>
    <s v="Installed"/>
    <s v="Operational"/>
    <s v="Production"/>
    <s v="be+nl/Lease/Lease Data &amp; Reporting"/>
    <x v="36"/>
    <s v="NO"/>
    <s v="YES"/>
    <m/>
    <m/>
    <m/>
    <m/>
    <m/>
    <m/>
    <m/>
    <m/>
    <m/>
    <m/>
    <m/>
    <m/>
    <m/>
    <m/>
    <m/>
    <m/>
    <m/>
    <m/>
    <m/>
    <m/>
    <x v="0"/>
  </r>
  <r>
    <s v="SavingsPaymentOrderAdviceAPI"/>
    <x v="0"/>
    <m/>
    <s v="Guido Smit"/>
    <s v="Jeroen Losekoot"/>
    <s v="Jeroen Losekoot"/>
    <s v="GJ Reinders"/>
    <m/>
    <m/>
    <m/>
    <s v="Installed"/>
    <s v="Operational"/>
    <s v="Production"/>
    <s v="be+nl/Daily Banking Digital First NL/IL/PS &amp; CA/Nakamoto"/>
    <s v="YES"/>
    <s v="YES"/>
    <x v="6"/>
    <x v="0"/>
    <m/>
    <m/>
    <s v="SavingsPaymentOrderAdviceAPI"/>
    <s v="No"/>
    <n v="0"/>
    <s v="Guido Smit"/>
    <s v="Jeroen Losekoot"/>
    <s v="Jeroen Losekoot"/>
    <s v="GJ Reinders"/>
    <d v="1899-12-30T00:00:00"/>
    <n v="0"/>
    <n v="0"/>
    <s v="Installed"/>
    <s v="Operational"/>
    <s v="Production"/>
    <s v="be+nl/Daily Banking Digital First NL/IL/PS &amp; CA/Nakamoto"/>
    <x v="6"/>
    <s v="YES"/>
    <s v="YES"/>
    <m/>
    <m/>
    <m/>
    <s v="TBC"/>
    <s v="TBC"/>
    <s v="No"/>
    <s v="NA"/>
    <s v="NA"/>
    <s v="TBC"/>
    <s v="TBC"/>
    <s v="TBC"/>
    <s v="TBC"/>
    <s v="No"/>
    <m/>
    <m/>
    <s v="N"/>
    <m/>
    <s v="TBC"/>
    <m/>
    <m/>
    <x v="2"/>
  </r>
  <r>
    <s v="Schedule_Tool"/>
    <x v="0"/>
    <s v="No"/>
    <s v="Willem de Vries"/>
    <s v="Robert-Frank Hofland"/>
    <s v="Robert-Frank Hofland"/>
    <s v="Willem de Vries"/>
    <s v="Data derived by other data users"/>
    <s v="Kept in own tribe"/>
    <m/>
    <s v="Installed"/>
    <s v="Operational"/>
    <s v="Production"/>
    <s v="be+nl/Client Services Daily Banking NL/Office Tooling"/>
    <s v="NO"/>
    <s v="YES"/>
    <x v="21"/>
    <x v="0"/>
    <m/>
    <m/>
    <s v="Schedule_Tool"/>
    <s v="No"/>
    <s v="No"/>
    <s v="Willem de Vries"/>
    <s v="Robert-Frank Hofland"/>
    <s v="Robert-Frank Hofland"/>
    <s v="Willem de Vries"/>
    <s v="Data derived by other data users"/>
    <s v="Kept in own tribe"/>
    <n v="0"/>
    <s v="Installed"/>
    <s v="Operational"/>
    <s v="Production"/>
    <s v="be+nl/Client Services Daily Banking NL/Office Tooling"/>
    <x v="21"/>
    <s v="NO"/>
    <s v="YES"/>
    <m/>
    <m/>
    <m/>
    <m/>
    <m/>
    <m/>
    <m/>
    <m/>
    <m/>
    <m/>
    <m/>
    <m/>
    <m/>
    <m/>
    <m/>
    <m/>
    <m/>
    <m/>
    <m/>
    <m/>
    <x v="0"/>
  </r>
  <r>
    <s v="SCI"/>
    <x v="0"/>
    <s v="No"/>
    <s v="Rein Heddema"/>
    <s v="Ed Spitteler"/>
    <s v="Ed Spitteler"/>
    <s v="Thees Brons"/>
    <s v="Operational System Process Organisational data"/>
    <s v="Kept in own tribe"/>
    <s v="Messages in SCI (legacy inbox BE) are only accesible for the customer, he/she can delete the message. We don't know if it is a system of record. We do add data e.g. the inbox-id to the message."/>
    <s v="Installed"/>
    <s v="Operational"/>
    <s v="Production"/>
    <s v="be+nl/Document &amp; Content Services/Deliver Your Message/Obelix"/>
    <s v="YES"/>
    <s v="YES"/>
    <x v="25"/>
    <x v="0"/>
    <m/>
    <m/>
    <s v="SCI"/>
    <s v="No"/>
    <s v="No"/>
    <s v="Rein Heddema"/>
    <s v="Ed Spitteler"/>
    <s v="Ed Spitteler"/>
    <s v="Thees Brons"/>
    <s v="Operational System Process Organisational data"/>
    <s v="Kept in own tribe"/>
    <s v="Messages in SCI (legacy inbox BE) are only accesible for the customer, he/she can delete the message. We don't know if it is a system of record. We do add data e.g. the inbox-id to the message."/>
    <s v="Installed"/>
    <s v="Operational"/>
    <s v="Production"/>
    <s v="be+nl/Document &amp; Content Services/Deliver Your Message/Obelix"/>
    <x v="25"/>
    <s v="YES"/>
    <s v="YES"/>
    <m/>
    <m/>
    <m/>
    <s v="Yes"/>
    <s v="No"/>
    <s v="No"/>
    <s v="Yes"/>
    <s v="Yes"/>
    <s v="TBC"/>
    <s v="TBC"/>
    <s v="TBC"/>
    <s v="Local"/>
    <s v="No"/>
    <s v="Decom Q1 2023"/>
    <m/>
    <s v="N"/>
    <m/>
    <s v="TBC"/>
    <m/>
    <m/>
    <x v="2"/>
  </r>
  <r>
    <s v="SCORCH"/>
    <x v="0"/>
    <s v="No"/>
    <s v="Jan Reuterink"/>
    <s v="Sven Schenkel"/>
    <m/>
    <m/>
    <m/>
    <m/>
    <m/>
    <s v="Installed"/>
    <s v="Operational"/>
    <s v="Production"/>
    <s v="be+nl/Daily Banking Digital First NL/Decom MF/LEGO"/>
    <s v="NO"/>
    <s v="YES"/>
    <x v="4"/>
    <x v="0"/>
    <m/>
    <m/>
    <s v="SCORCH"/>
    <s v="No"/>
    <s v="No"/>
    <s v="Jan Reuterink"/>
    <s v="Sven Schenkel"/>
    <n v="0"/>
    <d v="1899-12-30T00:00:00"/>
    <d v="1899-12-30T00:00:00"/>
    <n v="0"/>
    <n v="0"/>
    <s v="Installed"/>
    <s v="Operational"/>
    <s v="Production"/>
    <s v="be+nl/Daily Banking Digital First NL/Decom MF/LEGO"/>
    <x v="4"/>
    <s v="NO"/>
    <s v="YES"/>
    <m/>
    <m/>
    <m/>
    <m/>
    <m/>
    <m/>
    <m/>
    <m/>
    <m/>
    <m/>
    <m/>
    <m/>
    <m/>
    <m/>
    <m/>
    <m/>
    <m/>
    <m/>
    <m/>
    <m/>
    <x v="0"/>
  </r>
  <r>
    <s v="Scripts"/>
    <x v="0"/>
    <s v="No"/>
    <s v="Pieter van Valenberg"/>
    <s v="Nick van Boven"/>
    <m/>
    <m/>
    <m/>
    <m/>
    <s v="the application is not used anymore,  please remove"/>
    <s v="Installed"/>
    <s v="Operational"/>
    <s v="Production"/>
    <s v="be+nl/Investments/Operational Journeys &amp; Ordering/EP Transaction Management"/>
    <s v="NO"/>
    <s v="YES"/>
    <x v="15"/>
    <x v="0"/>
    <m/>
    <m/>
    <s v="Scripts"/>
    <s v="No"/>
    <s v="No"/>
    <s v="Pieter van Valenberg"/>
    <s v="Nick van Boven"/>
    <n v="0"/>
    <d v="1899-12-30T00:00:00"/>
    <d v="1899-12-30T00:00:00"/>
    <n v="0"/>
    <s v="the application is not used anymore,  please remove"/>
    <s v="Installed"/>
    <s v="Operational"/>
    <s v="Production"/>
    <s v="be+nl/Investments/Operational Journeys &amp; Ordering/EP Transaction Management"/>
    <x v="15"/>
    <s v="NO"/>
    <s v="YES"/>
    <m/>
    <m/>
    <m/>
    <m/>
    <m/>
    <m/>
    <m/>
    <m/>
    <m/>
    <m/>
    <m/>
    <m/>
    <m/>
    <m/>
    <m/>
    <m/>
    <m/>
    <m/>
    <m/>
    <m/>
    <x v="0"/>
  </r>
  <r>
    <s v="Sector Insights"/>
    <x v="0"/>
    <s v="No"/>
    <s v="Jordy van der Vliet"/>
    <s v="Rob van den Biggelaar"/>
    <s v="Rene de Jong"/>
    <s v="Paul den Dulk, Monique Postma-Engelberts"/>
    <m/>
    <s v="Transferred outside ING"/>
    <s v="No data as prescribed by data validation rule in 'H'. It's only a tool to distribute ing.nl published macro-economic / sector trends &amp; developments content. "/>
    <s v="Installed"/>
    <s v="Operational"/>
    <s v="Production"/>
    <s v="be+nl/CoE Communications and brand exp/Campagne Team NL"/>
    <s v="NO"/>
    <s v="YES"/>
    <x v="16"/>
    <x v="0"/>
    <m/>
    <m/>
    <s v="Sector Insights"/>
    <s v="No"/>
    <s v="No"/>
    <s v="Jordy van der Vliet"/>
    <s v="Rob van den Biggelaar"/>
    <s v="Rene de Jong"/>
    <s v="Paul den Dulk, Monique Postma-Engelberts"/>
    <d v="1899-12-30T00:00:00"/>
    <s v="Transferred outside ING"/>
    <s v="No data as prescribed by data validation rule in 'H'. It's only a tool to distribute ing.nl published macro-economic / sector trends &amp; developments content. "/>
    <s v="Installed"/>
    <s v="Operational"/>
    <s v="Production"/>
    <s v="be+nl/CoE Communications and brand exp/Campagne Team NL"/>
    <x v="16"/>
    <s v="NO"/>
    <s v="YES"/>
    <m/>
    <m/>
    <m/>
    <m/>
    <m/>
    <m/>
    <m/>
    <m/>
    <m/>
    <m/>
    <m/>
    <m/>
    <m/>
    <m/>
    <m/>
    <m/>
    <m/>
    <m/>
    <m/>
    <m/>
    <x v="0"/>
  </r>
  <r>
    <s v="Sentry"/>
    <x v="2"/>
    <m/>
    <s v="Steven Frieswijk"/>
    <s v="Tommy van de Zande"/>
    <s v="Tommy van de Zande"/>
    <m/>
    <s v="Operational System Process Organisational data"/>
    <s v="Transferred outside ING"/>
    <s v="Sentry is used to store and retrieve error logs from front end applications (such as mobile banking app) "/>
    <s v="Installed"/>
    <s v="Operational"/>
    <s v="Production"/>
    <s v="be+nl/Digital &amp; Customer Interaction/DiPr P&amp;C/Platinum"/>
    <s v="NO"/>
    <s v="YES"/>
    <x v="13"/>
    <x v="0"/>
    <m/>
    <m/>
    <s v="Sentry"/>
    <s v="Yes"/>
    <n v="0"/>
    <s v="Steven Frieswijk"/>
    <s v="Tommy van de Zande"/>
    <s v="Tommy van de Zande"/>
    <d v="1899-12-30T00:00:00"/>
    <s v="Operational System Process Organisational data"/>
    <s v="Transferred outside ING"/>
    <s v="Sentry is used to store and retrieve error logs from front end applications (such as mobile banking app) "/>
    <s v="Installed"/>
    <s v="Operational"/>
    <s v="Production"/>
    <s v="be+nl/Digital &amp; Customer Interaction/DiPr P&amp;C/Platinum"/>
    <x v="13"/>
    <s v="NO"/>
    <s v="YES"/>
    <m/>
    <m/>
    <m/>
    <m/>
    <m/>
    <m/>
    <m/>
    <m/>
    <m/>
    <m/>
    <m/>
    <m/>
    <m/>
    <m/>
    <m/>
    <m/>
    <m/>
    <m/>
    <m/>
    <m/>
    <x v="0"/>
  </r>
  <r>
    <s v="SessionsAPI"/>
    <x v="2"/>
    <s v="No"/>
    <s v="Emile Scheilen"/>
    <s v="Adine Wempe - Kalff"/>
    <s v="Adine Wempe - Kalff"/>
    <s v="Gertjan Kruijt"/>
    <s v="Party data"/>
    <s v="Exchanged across domains"/>
    <m/>
    <s v="Installed"/>
    <s v="Operational"/>
    <s v="Production"/>
    <s v="be+nl/Fraud &amp; Cyber Security NL/Prevention/JAWAS"/>
    <s v="YES"/>
    <s v="YES"/>
    <x v="11"/>
    <x v="0"/>
    <m/>
    <m/>
    <s v="SessionsAPI"/>
    <s v="Yes"/>
    <s v="No"/>
    <s v="Emile Scheilen"/>
    <s v="Adine Wempe - Kalff"/>
    <s v="Adine Wempe - Kalff"/>
    <s v="Gertjan Kruijt"/>
    <s v="Party data"/>
    <s v="Exchanged across domains"/>
    <n v="0"/>
    <s v="Installed"/>
    <s v="Operational"/>
    <s v="Production"/>
    <s v="be+nl/Fraud &amp; Cyber Security NL/Prevention/JAWAS"/>
    <x v="11"/>
    <s v="YES"/>
    <s v="YES"/>
    <m/>
    <m/>
    <m/>
    <s v="TBC"/>
    <s v="TBC"/>
    <s v="Yes"/>
    <s v="Yes"/>
    <s v="Yes"/>
    <m/>
    <m/>
    <d v="2020-05-31T00:00:00"/>
    <s v="Local"/>
    <s v="Yes"/>
    <m/>
    <m/>
    <s v="Y"/>
    <m/>
    <n v="2020"/>
    <m/>
    <m/>
    <x v="2"/>
  </r>
  <r>
    <s v="SharpCloud"/>
    <x v="0"/>
    <s v="No"/>
    <s v="Coos van den Berg"/>
    <s v="Rik van de Ven"/>
    <m/>
    <m/>
    <m/>
    <s v="Exchanged across domains"/>
    <s v="This is limited to 5 users (architects) who enter high level info on roadmap scenario's for x-domain dependency visualisation purposes "/>
    <s v="Installed"/>
    <s v="Operational"/>
    <s v="Production"/>
    <s v="be+nl/CoE IT Architects/Portfolio"/>
    <s v="NO"/>
    <s v="YES"/>
    <x v="47"/>
    <x v="0"/>
    <m/>
    <m/>
    <s v="SharpCloud"/>
    <s v="No"/>
    <s v="No"/>
    <s v="Coos van den Berg"/>
    <s v="Rik van de Ven"/>
    <n v="0"/>
    <d v="1899-12-30T00:00:00"/>
    <d v="1899-12-30T00:00:00"/>
    <s v="Exchanged across domains"/>
    <s v="This is limited to 5 users (architects) who enter high level info on roadmap scenario's for x-domain dependency visualisation purposes "/>
    <s v="Installed"/>
    <s v="Operational"/>
    <s v="Production"/>
    <s v="be+nl/CoE IT Architects/Portfolio"/>
    <x v="47"/>
    <s v="NO"/>
    <s v="YES"/>
    <m/>
    <m/>
    <m/>
    <m/>
    <m/>
    <m/>
    <m/>
    <m/>
    <m/>
    <m/>
    <m/>
    <m/>
    <m/>
    <m/>
    <m/>
    <m/>
    <m/>
    <m/>
    <m/>
    <m/>
    <x v="0"/>
  </r>
  <r>
    <s v="SHSReconLedger"/>
    <x v="1"/>
    <m/>
    <s v="Christophe Van Campfort"/>
    <s v="Christophe Van Campfort"/>
    <m/>
    <m/>
    <m/>
    <m/>
    <m/>
    <s v="Installed"/>
    <s v="Operational"/>
    <s v="Production"/>
    <s v="be+nl/Finance NL/Office Tooling"/>
    <s v="NO"/>
    <s v="YES"/>
    <x v="12"/>
    <x v="0"/>
    <m/>
    <m/>
    <s v="SHSReconLedger"/>
    <n v="0"/>
    <n v="0"/>
    <s v="Christophe Van Campfort"/>
    <s v="Christophe Van Campfort"/>
    <n v="0"/>
    <d v="1899-12-30T00:00:00"/>
    <d v="1899-12-30T00:00:00"/>
    <n v="0"/>
    <n v="0"/>
    <s v="Installed"/>
    <s v="Operational"/>
    <s v="Production"/>
    <s v="be+nl/Finance NL/Office Tooling"/>
    <x v="12"/>
    <s v="NO"/>
    <s v="YES"/>
    <m/>
    <m/>
    <m/>
    <m/>
    <m/>
    <m/>
    <m/>
    <m/>
    <m/>
    <m/>
    <m/>
    <m/>
    <m/>
    <m/>
    <m/>
    <m/>
    <m/>
    <m/>
    <m/>
    <m/>
    <x v="0"/>
  </r>
  <r>
    <s v="SIM_Swap_TTP"/>
    <x v="2"/>
    <s v="No"/>
    <s v="Emile Scheilen"/>
    <s v="Adine Wempe - Kalff"/>
    <s v="Adine Wempe - Kalff"/>
    <s v="Gertjan Kruijt"/>
    <s v="Party data"/>
    <s v="Kept in own tribe"/>
    <m/>
    <s v="Installed"/>
    <s v="Operational"/>
    <s v="Production"/>
    <s v="be+nl/Fraud &amp; Cyber Security NL/Prevention/JAWAS"/>
    <s v="YES"/>
    <s v="YES"/>
    <x v="11"/>
    <x v="0"/>
    <m/>
    <m/>
    <s v="SIM_Swap_TTP"/>
    <s v="Yes"/>
    <s v="No"/>
    <s v="Emile Scheilen"/>
    <s v="Adine Wempe - Kalff"/>
    <s v="Adine Wempe - Kalff"/>
    <s v="Gertjan Kruijt"/>
    <s v="Party data"/>
    <s v="Kept in own tribe"/>
    <n v="0"/>
    <s v="Installed"/>
    <s v="Operational"/>
    <s v="Production"/>
    <s v="be+nl/Fraud &amp; Cyber Security NL/Prevention/JAWAS"/>
    <x v="11"/>
    <s v="YES"/>
    <s v="YES"/>
    <m/>
    <m/>
    <m/>
    <s v="TBC"/>
    <s v="TBC"/>
    <s v="Yes"/>
    <s v="Yes"/>
    <s v="Yes"/>
    <m/>
    <m/>
    <d v="2020-05-31T00:00:00"/>
    <s v="Local"/>
    <s v="Yes"/>
    <m/>
    <m/>
    <s v="Y"/>
    <m/>
    <n v="2020"/>
    <m/>
    <m/>
    <x v="2"/>
  </r>
  <r>
    <s v="SIRA"/>
    <x v="0"/>
    <s v="No"/>
    <s v="Steven van Krimpen"/>
    <s v="Arkadiy Gerasenko"/>
    <s v="NA"/>
    <s v="NA"/>
    <s v="NA"/>
    <s v="NA"/>
    <s v="[25/11 7:04 pm] Krimpen, S.R. van (Steven)_x000a_these assets aren't SoR. Info in them is/was populated out of data marts (dm_cdm/dm_kyc) that retrieve data from the SoR mdm/OnePam, or other sources of information._x000a_Nhan.nguyen@ing.com our business architect could also elaborate._x000a_"/>
    <s v="Installed"/>
    <s v="Operational"/>
    <s v="Production"/>
    <s v="be+nl/KYC Services NL"/>
    <s v="NO"/>
    <s v="YES"/>
    <x v="30"/>
    <x v="0"/>
    <m/>
    <m/>
    <s v="SIRA"/>
    <s v="No"/>
    <s v="No"/>
    <s v="Steven van Krimpen"/>
    <s v="Arkadiy Gerasenko"/>
    <s v="NA"/>
    <s v="NA"/>
    <s v="NA"/>
    <s v="NA"/>
    <s v="[25/11 7:04 pm] Krimpen, S.R. van (Steven)_x000a_these assets aren't SoR. Info in them is/was populated out of data marts (dm_cdm/dm_kyc) that retrieve data from the SoR mdm/OnePam, or other sources of information._x000a_Nhan.nguyen@ing.com our business architect could also elaborate._x000a_"/>
    <s v="Installed"/>
    <s v="Operational"/>
    <s v="Production"/>
    <s v="be+nl/KYC Services NL"/>
    <x v="30"/>
    <s v="NO"/>
    <s v="YES"/>
    <m/>
    <m/>
    <m/>
    <m/>
    <m/>
    <m/>
    <m/>
    <m/>
    <m/>
    <m/>
    <m/>
    <m/>
    <m/>
    <m/>
    <m/>
    <m/>
    <m/>
    <m/>
    <m/>
    <m/>
    <x v="0"/>
  </r>
  <r>
    <s v="SMART.PR"/>
    <x v="0"/>
    <s v="No"/>
    <s v="Jordy van der Vliet"/>
    <s v="Harold Reusken"/>
    <m/>
    <m/>
    <s v="Party data"/>
    <s v="Kept in own tribe"/>
    <m/>
    <s v="Installed"/>
    <s v="Operational"/>
    <s v="Production"/>
    <s v="be+nl/CoE Communications and brand exp/Campagne Team NL"/>
    <s v="YES"/>
    <s v="YES"/>
    <x v="27"/>
    <x v="0"/>
    <m/>
    <m/>
    <s v="SMART.PR"/>
    <s v="No"/>
    <s v="No"/>
    <s v="Jordy van der Vliet"/>
    <s v="Harold Reusken"/>
    <n v="0"/>
    <d v="1899-12-30T00:00:00"/>
    <s v="Party data"/>
    <s v="Kept in own tribe"/>
    <n v="0"/>
    <s v="Installed"/>
    <s v="Operational"/>
    <s v="Production"/>
    <s v="be+nl/CoE Communications and brand exp/Campagne Team NL"/>
    <x v="27"/>
    <s v="YES"/>
    <s v="YES"/>
    <m/>
    <m/>
    <m/>
    <s v="Yes"/>
    <s v="No"/>
    <s v="Yes"/>
    <s v="Yes"/>
    <s v="Yes"/>
    <s v="NA"/>
    <s v="NA"/>
    <s v="NA"/>
    <s v="TBC"/>
    <s v="Yes"/>
    <m/>
    <s v="SmartPR is owner of the personal data and performs their own record retention"/>
    <s v="N"/>
    <m/>
    <s v="NA"/>
    <m/>
    <m/>
    <x v="2"/>
  </r>
  <r>
    <s v="SmsAPI"/>
    <x v="0"/>
    <s v="No"/>
    <s v="Manish Vashishtha"/>
    <s v="Miente Bakker"/>
    <m/>
    <m/>
    <m/>
    <m/>
    <m/>
    <s v="Installed"/>
    <s v="Operational"/>
    <s v="Production"/>
    <s v="be+nl/Assisted channels/PA2_Portal Foundation/Kijkglas"/>
    <s v="YES"/>
    <s v="YES"/>
    <x v="2"/>
    <x v="0"/>
    <m/>
    <m/>
    <s v="SmsAPI"/>
    <s v="No"/>
    <s v="No"/>
    <s v="Manish Vashishtha"/>
    <s v="Miente Bakker"/>
    <n v="0"/>
    <d v="1899-12-30T00:00:00"/>
    <d v="1899-12-30T00:00:00"/>
    <n v="0"/>
    <n v="0"/>
    <s v="Installed"/>
    <s v="Operational"/>
    <s v="Production"/>
    <s v="be+nl/Assisted channels/PA2_Portal Foundation/Kijkglas"/>
    <x v="2"/>
    <s v="YES"/>
    <s v="YES"/>
    <m/>
    <m/>
    <m/>
    <s v="TBC"/>
    <s v="TBC"/>
    <s v="Yes"/>
    <s v="TBC"/>
    <s v="NA"/>
    <s v="TBC"/>
    <d v="2023-01-01T00:00:00"/>
    <d v="2023-12-31T00:00:00"/>
    <s v="TBC"/>
    <s v="No"/>
    <m/>
    <s v="iRisk local - applications which are between IRIS and a product tribe. These APIs do handle data but do not store any data. "/>
    <s v="N"/>
    <m/>
    <n v="2023"/>
    <s v="Q4"/>
    <m/>
    <x v="2"/>
  </r>
  <r>
    <s v="SMSMeansAdminAPI"/>
    <x v="2"/>
    <s v="No"/>
    <s v="Emile Scheilen"/>
    <s v="Adine Wempe - Kalff"/>
    <s v="Adine Wempe - Kalff"/>
    <s v="Gertjan Kruijt"/>
    <s v="Party data"/>
    <s v="Kept in own tribe"/>
    <m/>
    <s v="Installed"/>
    <s v="Operational"/>
    <s v="Production"/>
    <s v="be+nl/Fraud &amp; Cyber Security NL/Prevention/JAWAS"/>
    <s v="YES"/>
    <s v="YES"/>
    <x v="11"/>
    <x v="0"/>
    <m/>
    <m/>
    <s v="SMSMeansAdminAPI"/>
    <s v="Yes"/>
    <s v="No"/>
    <s v="Emile Scheilen"/>
    <s v="Adine Wempe - Kalff"/>
    <s v="Adine Wempe - Kalff"/>
    <s v="Gertjan Kruijt"/>
    <s v="Party data"/>
    <s v="Kept in own tribe"/>
    <n v="0"/>
    <s v="Installed"/>
    <s v="Operational"/>
    <s v="Production"/>
    <s v="be+nl/Fraud &amp; Cyber Security NL/Prevention/JAWAS"/>
    <x v="11"/>
    <s v="YES"/>
    <s v="YES"/>
    <m/>
    <m/>
    <m/>
    <s v="TBC"/>
    <s v="TBC"/>
    <s v="No"/>
    <s v="No"/>
    <s v="NA"/>
    <m/>
    <m/>
    <s v="TBC"/>
    <m/>
    <s v="No"/>
    <m/>
    <m/>
    <s v="Y"/>
    <m/>
    <s v="TBC"/>
    <m/>
    <m/>
    <x v="2"/>
  </r>
  <r>
    <s v="SOLS_RolesMandatesAPI"/>
    <x v="0"/>
    <s v="No"/>
    <s v="Jan Reuterink"/>
    <s v="Sven Schenkel"/>
    <m/>
    <m/>
    <m/>
    <m/>
    <m/>
    <s v="Installed"/>
    <s v="Operational"/>
    <s v="Production"/>
    <s v="be+nl/Digital Business Banking/CD-NL/Houdini"/>
    <s v="YES"/>
    <s v="YES"/>
    <x v="7"/>
    <x v="0"/>
    <m/>
    <m/>
    <s v="SOLS_RolesMandatesAPI"/>
    <s v="No"/>
    <s v="No"/>
    <s v="Jan Reuterink"/>
    <s v="Sven Schenkel"/>
    <n v="0"/>
    <d v="1899-12-30T00:00:00"/>
    <d v="1899-12-30T00:00:00"/>
    <n v="0"/>
    <n v="0"/>
    <s v="Installed"/>
    <s v="Operational"/>
    <s v="Production"/>
    <s v="be+nl/Digital Business Banking/CD-NL/Houdini"/>
    <x v="7"/>
    <s v="YES"/>
    <s v="YES"/>
    <m/>
    <m/>
    <m/>
    <s v="TBC"/>
    <s v="TBC"/>
    <s v="No"/>
    <s v="NA"/>
    <s v="NA"/>
    <s v="TBC"/>
    <s v="TBC"/>
    <s v="TBC"/>
    <s v="TBC"/>
    <s v="No"/>
    <m/>
    <m/>
    <s v="N"/>
    <m/>
    <s v="TBC"/>
    <m/>
    <m/>
    <x v="2"/>
  </r>
  <r>
    <s v="SOLSGEN_CCC_ANNE_P"/>
    <x v="2"/>
    <s v="No"/>
    <s v="Guido Smit"/>
    <s v="Jeroen Losekoot"/>
    <s v="Jeroen Losekoot"/>
    <s v="GJ Reinders"/>
    <s v="Reference data"/>
    <s v="Kept in own tribe"/>
    <s v="Type of data = Issuance of IBAN _x000a_Retention period is indefinite"/>
    <s v="Installed"/>
    <s v="Operational"/>
    <s v="Production"/>
    <s v="be+nl/Daily Banking Digital First NL/Platform &amp; Enablers/Oasis"/>
    <s v="YES"/>
    <s v="YES"/>
    <x v="6"/>
    <x v="0"/>
    <m/>
    <m/>
    <s v="SOLSGEN_CCC_ANNE_P"/>
    <s v="Yes"/>
    <s v="No"/>
    <s v="Guido Smit"/>
    <s v="Jeroen Losekoot"/>
    <s v="Jeroen Losekoot"/>
    <s v="GJ Reinders"/>
    <s v="Reference data"/>
    <s v="Kept in own tribe"/>
    <s v="Type of data = Issuance of IBAN _x000a_Retention period is indefinite"/>
    <s v="Installed"/>
    <s v="Operational"/>
    <s v="Production"/>
    <s v="be+nl/Daily Banking Digital First NL/Platform &amp; Enablers/Oasis"/>
    <x v="6"/>
    <s v="YES"/>
    <s v="YES"/>
    <m/>
    <m/>
    <m/>
    <s v="TBC"/>
    <s v="TBC"/>
    <s v="No"/>
    <s v="No"/>
    <s v="No"/>
    <s v="TBC"/>
    <s v="TBC"/>
    <s v="TBC"/>
    <s v="TBC"/>
    <s v="No"/>
    <m/>
    <m/>
    <s v="Y"/>
    <m/>
    <s v="TBC"/>
    <m/>
    <m/>
    <x v="2"/>
  </r>
  <r>
    <s v="SOR"/>
    <x v="0"/>
    <s v="No"/>
    <s v="Pieter van Valenberg"/>
    <s v="Nick van Boven"/>
    <m/>
    <m/>
    <m/>
    <m/>
    <s v="Unknown application, please remove"/>
    <s v="Installed"/>
    <s v="Operational"/>
    <s v="Production"/>
    <s v="be+nl/Investments/Operational Journeys &amp; Ordering/EP Transaction Management"/>
    <s v="NO"/>
    <s v="YES"/>
    <x v="15"/>
    <x v="0"/>
    <m/>
    <m/>
    <s v="SOR"/>
    <s v="No"/>
    <s v="No"/>
    <s v="Pieter van Valenberg"/>
    <s v="Nick van Boven"/>
    <n v="0"/>
    <d v="1899-12-30T00:00:00"/>
    <d v="1899-12-30T00:00:00"/>
    <n v="0"/>
    <s v="Unknown application, please remove"/>
    <s v="Installed"/>
    <s v="Operational"/>
    <s v="Production"/>
    <s v="be+nl/Investments/Operational Journeys &amp; Ordering/EP Transaction Management"/>
    <x v="15"/>
    <s v="NO"/>
    <s v="YES"/>
    <m/>
    <m/>
    <m/>
    <m/>
    <m/>
    <m/>
    <m/>
    <m/>
    <m/>
    <m/>
    <m/>
    <m/>
    <m/>
    <m/>
    <m/>
    <m/>
    <m/>
    <m/>
    <m/>
    <m/>
    <x v="0"/>
  </r>
  <r>
    <s v="SOX_AssetSegregation"/>
    <x v="0"/>
    <s v="No"/>
    <s v="Pieter van Valenberg"/>
    <s v="Nick van Boven"/>
    <m/>
    <m/>
    <m/>
    <m/>
    <s v="Not an application, only a flat excel, please remove"/>
    <s v="Installed"/>
    <s v="Operational"/>
    <s v="Production"/>
    <s v="be+nl/Investments/Operational Journeys &amp; Ordering/EP Transaction Management"/>
    <s v="NO"/>
    <s v="YES"/>
    <x v="15"/>
    <x v="0"/>
    <m/>
    <m/>
    <s v="SOX_AssetSegregation"/>
    <s v="No"/>
    <s v="No"/>
    <s v="Pieter van Valenberg"/>
    <s v="Nick van Boven"/>
    <n v="0"/>
    <d v="1899-12-30T00:00:00"/>
    <d v="1899-12-30T00:00:00"/>
    <n v="0"/>
    <s v="Not an application, only a flat excel, please remove"/>
    <s v="Installed"/>
    <s v="Operational"/>
    <s v="Production"/>
    <s v="be+nl/Investments/Operational Journeys &amp; Ordering/EP Transaction Management"/>
    <x v="15"/>
    <s v="NO"/>
    <s v="YES"/>
    <m/>
    <m/>
    <m/>
    <m/>
    <m/>
    <m/>
    <m/>
    <m/>
    <m/>
    <m/>
    <m/>
    <m/>
    <m/>
    <m/>
    <m/>
    <m/>
    <m/>
    <m/>
    <m/>
    <m/>
    <x v="0"/>
  </r>
  <r>
    <s v="Spotler"/>
    <x v="1"/>
    <m/>
    <m/>
    <m/>
    <m/>
    <m/>
    <m/>
    <m/>
    <m/>
    <m/>
    <m/>
    <m/>
    <m/>
    <s v="YES"/>
    <s v="NO"/>
    <x v="27"/>
    <x v="0"/>
    <m/>
    <m/>
    <s v="Spotler"/>
    <m/>
    <m/>
    <m/>
    <m/>
    <m/>
    <m/>
    <m/>
    <m/>
    <m/>
    <m/>
    <m/>
    <m/>
    <m/>
    <x v="27"/>
    <s v="YES"/>
    <s v="NO"/>
    <m/>
    <m/>
    <m/>
    <s v="NA"/>
    <s v="NA"/>
    <s v="NA"/>
    <s v="TBC"/>
    <s v="NA"/>
    <s v="NA"/>
    <s v="NA"/>
    <s v="NA"/>
    <s v="Global"/>
    <s v="No"/>
    <m/>
    <s v=" ownership has transfered to group services in Q1 2022, please delete from this list"/>
    <s v="TBC"/>
    <m/>
    <s v="NA"/>
    <m/>
    <m/>
    <x v="1"/>
  </r>
  <r>
    <s v="Spot-On"/>
    <x v="0"/>
    <m/>
    <s v="Jack Schilder"/>
    <s v="Jinto Jose"/>
    <m/>
    <m/>
    <m/>
    <m/>
    <m/>
    <s v="Installed"/>
    <s v="Operational"/>
    <s v="Production"/>
    <s v="be+nl/Data Management NL/InteractING/Spot On 101"/>
    <s v="NO"/>
    <s v="YES"/>
    <x v="32"/>
    <x v="0"/>
    <m/>
    <m/>
    <s v="Spot-On"/>
    <s v="No"/>
    <n v="0"/>
    <s v="Jack Schilder"/>
    <s v="Jinto Jose"/>
    <n v="0"/>
    <d v="1899-12-30T00:00:00"/>
    <d v="1899-12-30T00:00:00"/>
    <n v="0"/>
    <n v="0"/>
    <s v="Installed"/>
    <s v="Operational"/>
    <s v="Production"/>
    <s v="be+nl/Data Management NL/InteractING/Spot On 101"/>
    <x v="32"/>
    <s v="NO"/>
    <s v="YES"/>
    <m/>
    <m/>
    <m/>
    <m/>
    <m/>
    <m/>
    <m/>
    <m/>
    <m/>
    <m/>
    <m/>
    <m/>
    <m/>
    <m/>
    <m/>
    <m/>
    <m/>
    <m/>
    <m/>
    <m/>
    <x v="0"/>
  </r>
  <r>
    <s v="Spot-On Platform_P"/>
    <x v="0"/>
    <m/>
    <s v="Jack Schilder"/>
    <s v="Jinto Jose"/>
    <m/>
    <m/>
    <m/>
    <m/>
    <m/>
    <s v="Installed"/>
    <s v="Operational"/>
    <s v="Production"/>
    <s v="be+nl/Data Management NL/InteractING/Spot On 101"/>
    <s v="NO"/>
    <s v="YES"/>
    <x v="32"/>
    <x v="0"/>
    <m/>
    <m/>
    <s v="Spot-On Platform_P"/>
    <s v="No"/>
    <n v="0"/>
    <s v="Jack Schilder"/>
    <s v="Jinto Jose"/>
    <n v="0"/>
    <d v="1899-12-30T00:00:00"/>
    <d v="1899-12-30T00:00:00"/>
    <n v="0"/>
    <n v="0"/>
    <s v="Installed"/>
    <s v="Operational"/>
    <s v="Production"/>
    <s v="be+nl/Data Management NL/InteractING/Spot On 101"/>
    <x v="32"/>
    <s v="NO"/>
    <s v="YES"/>
    <m/>
    <m/>
    <m/>
    <m/>
    <m/>
    <m/>
    <m/>
    <m/>
    <m/>
    <m/>
    <m/>
    <m/>
    <m/>
    <m/>
    <m/>
    <m/>
    <m/>
    <m/>
    <m/>
    <m/>
    <x v="0"/>
  </r>
  <r>
    <s v="SSOMeansAPI"/>
    <x v="0"/>
    <m/>
    <s v="Marcin Krzysztof Pakulnicki"/>
    <s v="Tommy van de Zande"/>
    <m/>
    <m/>
    <m/>
    <m/>
    <m/>
    <s v="Installed"/>
    <s v="Operational"/>
    <s v="Production"/>
    <s v="be+nl/Omnichannel/Mobiel Bankieren"/>
    <s v="YES"/>
    <s v="YES"/>
    <x v="8"/>
    <x v="0"/>
    <m/>
    <m/>
    <s v="SSOMeansAPI"/>
    <s v="No"/>
    <n v="0"/>
    <s v="Marcin Krzysztof Pakulnicki"/>
    <s v="Tommy van de Zande"/>
    <n v="0"/>
    <d v="1899-12-30T00:00:00"/>
    <d v="1899-12-30T00:00:00"/>
    <n v="0"/>
    <n v="0"/>
    <s v="Installed"/>
    <s v="Operational"/>
    <s v="Production"/>
    <s v="be+nl/Omnichannel/Mobiel Bankieren"/>
    <x v="8"/>
    <s v="YES"/>
    <s v="YES"/>
    <m/>
    <m/>
    <m/>
    <s v="Yes"/>
    <s v="No"/>
    <s v="Yes"/>
    <s v="Yes"/>
    <s v="Yes"/>
    <m/>
    <m/>
    <s v="NA"/>
    <m/>
    <s v="Yes"/>
    <m/>
    <m/>
    <s v="N"/>
    <m/>
    <s v="NA"/>
    <m/>
    <m/>
    <x v="2"/>
  </r>
  <r>
    <s v="StandaardBankVerklaring Sharepoint"/>
    <x v="2"/>
    <s v="Yes"/>
    <s v="Manish Vashishtha"/>
    <s v="Sven Schenkel"/>
    <s v="Sven Schenkel"/>
    <s v="Ariane Swets"/>
    <s v="Product data"/>
    <s v="Kept in own tribe"/>
    <m/>
    <s v="Installed"/>
    <s v="Operational"/>
    <s v="Production"/>
    <s v="be+nl/Assisted channels/PA3_PhCh NL/Business Support Applications"/>
    <s v="YES"/>
    <s v="YES"/>
    <x v="7"/>
    <x v="0"/>
    <m/>
    <m/>
    <s v="StandaardBankVerklaring Sharepoint"/>
    <s v="Yes"/>
    <s v="Yes"/>
    <s v="Manish Vashishtha"/>
    <s v="Sven Schenkel"/>
    <s v="Sven Schenkel"/>
    <s v="Ariane Swets"/>
    <s v="Product data"/>
    <s v="Kept in own tribe"/>
    <n v="0"/>
    <s v="Installed"/>
    <s v="Operational"/>
    <s v="Production"/>
    <s v="be+nl/Assisted channels/PA3_PhCh NL/Business Support Applications"/>
    <x v="7"/>
    <s v="YES"/>
    <s v="YES"/>
    <m/>
    <m/>
    <m/>
    <s v="TBC"/>
    <s v="TBC"/>
    <s v="Yes"/>
    <s v="TBC"/>
    <s v="NA"/>
    <s v="TBC"/>
    <d v="2023-01-01T00:00:00"/>
    <d v="2023-12-31T00:00:00"/>
    <s v="TBC"/>
    <s v="No"/>
    <s v="Yes, 01/06/2022"/>
    <m/>
    <s v="Y"/>
    <s v="Y"/>
    <n v="2023"/>
    <s v="Q4"/>
    <m/>
    <x v="2"/>
  </r>
  <r>
    <s v="StatusTaxReclaim"/>
    <x v="0"/>
    <s v="No"/>
    <s v="Pieter van Valenberg"/>
    <s v="Nick van Boven"/>
    <m/>
    <m/>
    <s v="Party data"/>
    <s v="Exchanged across domains"/>
    <m/>
    <s v="Installed"/>
    <s v="Operational"/>
    <s v="Production"/>
    <s v="be+nl/Investments/Operational Journeys &amp; Ordering/Reporting &amp; Client Output"/>
    <s v="NO"/>
    <s v="YES"/>
    <x v="15"/>
    <x v="0"/>
    <m/>
    <m/>
    <s v="StatusTaxReclaim"/>
    <s v="No"/>
    <s v="No"/>
    <s v="Pieter van Valenberg"/>
    <s v="Nick van Boven"/>
    <n v="0"/>
    <d v="1899-12-30T00:00:00"/>
    <s v="Party data"/>
    <s v="Exchanged across domains"/>
    <n v="0"/>
    <s v="Installed"/>
    <s v="Operational"/>
    <s v="Production"/>
    <s v="be+nl/Investments/Operational Journeys &amp; Ordering/Reporting &amp; Client Output"/>
    <x v="15"/>
    <s v="NO"/>
    <s v="YES"/>
    <m/>
    <m/>
    <m/>
    <m/>
    <m/>
    <m/>
    <m/>
    <m/>
    <m/>
    <m/>
    <m/>
    <m/>
    <m/>
    <m/>
    <m/>
    <m/>
    <m/>
    <m/>
    <m/>
    <m/>
    <x v="0"/>
  </r>
  <r>
    <s v="STB4"/>
    <x v="1"/>
    <m/>
    <m/>
    <m/>
    <m/>
    <m/>
    <m/>
    <m/>
    <m/>
    <m/>
    <m/>
    <m/>
    <m/>
    <s v="YES"/>
    <s v="NO"/>
    <x v="9"/>
    <x v="0"/>
    <m/>
    <m/>
    <s v="STB4"/>
    <m/>
    <m/>
    <m/>
    <m/>
    <m/>
    <m/>
    <m/>
    <m/>
    <m/>
    <m/>
    <m/>
    <m/>
    <m/>
    <x v="9"/>
    <s v="YES"/>
    <s v="NO"/>
    <m/>
    <m/>
    <m/>
    <s v="TBC"/>
    <s v="TBC"/>
    <s v="No"/>
    <s v="No"/>
    <s v="No"/>
    <s v="TBC"/>
    <s v="TBC"/>
    <s v="TBC"/>
    <s v="TBC"/>
    <s v="No"/>
    <m/>
    <m/>
    <s v="TBC"/>
    <m/>
    <s v="TBC"/>
    <m/>
    <m/>
    <x v="1"/>
  </r>
  <r>
    <s v="Stichting_BGS"/>
    <x v="0"/>
    <s v="No"/>
    <s v="Pieter van Valenberg"/>
    <s v="Nick van Boven"/>
    <m/>
    <m/>
    <s v="Product data"/>
    <s v="Kept in own tribe"/>
    <m/>
    <s v="Installed"/>
    <s v="Operational"/>
    <s v="Production"/>
    <s v="be+nl/Investments/Operational Journeys &amp; Ordering/EP Transaction Management"/>
    <s v="NO"/>
    <s v="YES"/>
    <x v="15"/>
    <x v="0"/>
    <m/>
    <m/>
    <s v="Stichting_BGS"/>
    <s v="No"/>
    <s v="No"/>
    <s v="Pieter van Valenberg"/>
    <s v="Nick van Boven"/>
    <n v="0"/>
    <d v="1899-12-30T00:00:00"/>
    <s v="Product data"/>
    <s v="Kept in own tribe"/>
    <n v="0"/>
    <s v="Installed"/>
    <s v="Operational"/>
    <s v="Production"/>
    <s v="be+nl/Investments/Operational Journeys &amp; Ordering/EP Transaction Management"/>
    <x v="15"/>
    <s v="NO"/>
    <s v="YES"/>
    <m/>
    <m/>
    <m/>
    <m/>
    <m/>
    <m/>
    <m/>
    <m/>
    <m/>
    <m/>
    <m/>
    <m/>
    <m/>
    <m/>
    <m/>
    <m/>
    <m/>
    <m/>
    <m/>
    <m/>
    <x v="0"/>
  </r>
  <r>
    <s v="StomerijApp"/>
    <x v="1"/>
    <m/>
    <m/>
    <m/>
    <m/>
    <m/>
    <m/>
    <m/>
    <m/>
    <m/>
    <m/>
    <m/>
    <m/>
    <s v="YES"/>
    <s v="NO"/>
    <x v="17"/>
    <x v="0"/>
    <m/>
    <m/>
    <s v="StomerijApp"/>
    <m/>
    <m/>
    <m/>
    <m/>
    <m/>
    <m/>
    <m/>
    <m/>
    <m/>
    <m/>
    <m/>
    <m/>
    <m/>
    <x v="17"/>
    <s v="YES"/>
    <s v="NO"/>
    <m/>
    <m/>
    <m/>
    <s v="Yes"/>
    <s v="No"/>
    <s v="Yes"/>
    <s v="Yes"/>
    <s v="Yes"/>
    <s v="NA"/>
    <s v="NA"/>
    <s v="NA"/>
    <s v="External"/>
    <s v="Yes"/>
    <m/>
    <m/>
    <s v="TBC"/>
    <m/>
    <s v="NA"/>
    <m/>
    <m/>
    <x v="1"/>
  </r>
  <r>
    <s v="Strategische Omgeving Digital Insight Applicatie"/>
    <x v="0"/>
    <s v="No"/>
    <s v="Rik-Jan van Bree"/>
    <s v="Hans Krak"/>
    <s v="Narjiss Aydoun"/>
    <s v="Hans Krak"/>
    <m/>
    <m/>
    <m/>
    <s v="Installed"/>
    <s v="Operational"/>
    <s v="Production"/>
    <s v="be+nl/Payments NL/Products/Digital Insight"/>
    <s v="YES"/>
    <s v="YES"/>
    <x v="9"/>
    <x v="0"/>
    <m/>
    <m/>
    <s v="Strategische Omgeving Digital Insight Applicatie"/>
    <s v="No"/>
    <s v="No"/>
    <s v="Rik-Jan van Bree"/>
    <s v="Hans Krak"/>
    <s v="Narjiss Aydoun"/>
    <s v="Hans Krak"/>
    <d v="1899-12-30T00:00:00"/>
    <n v="0"/>
    <n v="0"/>
    <s v="Installed"/>
    <s v="Operational"/>
    <s v="Production"/>
    <s v="be+nl/Payments NL/Products/Digital Insight"/>
    <x v="9"/>
    <s v="YES"/>
    <s v="YES"/>
    <m/>
    <m/>
    <m/>
    <s v="TBC"/>
    <s v="TBC"/>
    <s v="No"/>
    <s v="No"/>
    <s v="No"/>
    <s v="TBC"/>
    <s v="TBC"/>
    <s v="TBC"/>
    <s v="TBC"/>
    <s v="No"/>
    <m/>
    <m/>
    <s v="N"/>
    <m/>
    <s v="TBC"/>
    <m/>
    <m/>
    <x v="2"/>
  </r>
  <r>
    <s v="Stuurinformatie Kantoren"/>
    <x v="1"/>
    <m/>
    <m/>
    <m/>
    <m/>
    <m/>
    <m/>
    <m/>
    <m/>
    <m/>
    <m/>
    <m/>
    <m/>
    <s v="YES"/>
    <s v="NO"/>
    <x v="2"/>
    <x v="0"/>
    <m/>
    <m/>
    <s v="Stuurinformatie Kantoren"/>
    <m/>
    <m/>
    <m/>
    <m/>
    <m/>
    <m/>
    <m/>
    <m/>
    <m/>
    <m/>
    <m/>
    <m/>
    <m/>
    <x v="2"/>
    <s v="YES"/>
    <s v="NO"/>
    <m/>
    <m/>
    <m/>
    <s v="TBC"/>
    <s v="TBC"/>
    <s v="No"/>
    <s v="TBC"/>
    <s v="No"/>
    <s v="TBC"/>
    <d v="2023-01-01T00:00:00"/>
    <d v="2023-12-31T00:00:00"/>
    <s v="TBC"/>
    <s v="No"/>
    <m/>
    <s v="Not operational - To evaluate with Koos or Theo to if the data is still present or already moved to GRP"/>
    <s v="TBC"/>
    <m/>
    <n v="2023"/>
    <s v="Q4"/>
    <m/>
    <x v="1"/>
  </r>
  <r>
    <s v="SubscriptionManagerAPI"/>
    <x v="0"/>
    <m/>
    <s v="Steven Frieswijk"/>
    <s v="Liesbeth Berns"/>
    <m/>
    <m/>
    <m/>
    <m/>
    <m/>
    <s v="Installed"/>
    <s v="Operational"/>
    <s v="Production"/>
    <s v="be+nl/Digital &amp; Customer Interaction/DiPr SSE/Ivy"/>
    <s v="NO"/>
    <s v="YES"/>
    <x v="13"/>
    <x v="0"/>
    <m/>
    <m/>
    <s v="SubscriptionManagerAPI"/>
    <s v="No"/>
    <n v="0"/>
    <s v="Steven Frieswijk"/>
    <s v="Liesbeth Berns"/>
    <n v="0"/>
    <d v="1899-12-30T00:00:00"/>
    <d v="1899-12-30T00:00:00"/>
    <n v="0"/>
    <n v="0"/>
    <s v="Installed"/>
    <s v="Operational"/>
    <s v="Production"/>
    <s v="be+nl/Digital &amp; Customer Interaction/DiPr SSE/Ivy"/>
    <x v="13"/>
    <s v="NO"/>
    <s v="YES"/>
    <m/>
    <m/>
    <m/>
    <m/>
    <m/>
    <m/>
    <m/>
    <m/>
    <m/>
    <m/>
    <m/>
    <m/>
    <m/>
    <m/>
    <m/>
    <m/>
    <m/>
    <m/>
    <m/>
    <m/>
    <x v="0"/>
  </r>
  <r>
    <s v="SummAnRevwCRR"/>
    <x v="1"/>
    <m/>
    <s v="Christophe Van Campfort"/>
    <s v="Christophe Van Campfort"/>
    <m/>
    <m/>
    <m/>
    <m/>
    <m/>
    <s v="Installed"/>
    <s v="Operational"/>
    <s v="Production"/>
    <s v="be+nl/Finance NL/Office Tooling"/>
    <s v="NO"/>
    <s v="YES"/>
    <x v="12"/>
    <x v="0"/>
    <m/>
    <m/>
    <s v="SummAnRevwCRR"/>
    <n v="0"/>
    <n v="0"/>
    <s v="Christophe Van Campfort"/>
    <s v="Christophe Van Campfort"/>
    <n v="0"/>
    <d v="1899-12-30T00:00:00"/>
    <d v="1899-12-30T00:00:00"/>
    <n v="0"/>
    <n v="0"/>
    <s v="Installed"/>
    <s v="Operational"/>
    <s v="Production"/>
    <s v="be+nl/Finance NL/Office Tooling"/>
    <x v="12"/>
    <s v="NO"/>
    <s v="YES"/>
    <m/>
    <m/>
    <m/>
    <m/>
    <m/>
    <m/>
    <m/>
    <m/>
    <m/>
    <m/>
    <m/>
    <m/>
    <m/>
    <m/>
    <m/>
    <m/>
    <m/>
    <m/>
    <m/>
    <m/>
    <x v="0"/>
  </r>
  <r>
    <s v="Tagetik Lease Accounting"/>
    <x v="1"/>
    <m/>
    <m/>
    <m/>
    <m/>
    <m/>
    <m/>
    <m/>
    <m/>
    <m/>
    <m/>
    <m/>
    <m/>
    <s v="YES"/>
    <s v="NO"/>
    <x v="44"/>
    <x v="0"/>
    <m/>
    <m/>
    <s v="Tagetik Lease Accounting"/>
    <m/>
    <m/>
    <m/>
    <m/>
    <m/>
    <m/>
    <m/>
    <m/>
    <m/>
    <m/>
    <m/>
    <m/>
    <m/>
    <x v="44"/>
    <s v="YES"/>
    <s v="NO"/>
    <m/>
    <m/>
    <m/>
    <s v="TBC"/>
    <s v="TBC"/>
    <s v="No"/>
    <s v="No"/>
    <s v="No"/>
    <s v="TBC"/>
    <s v="NA"/>
    <s v="NA"/>
    <s v="TBC"/>
    <s v="No"/>
    <m/>
    <m/>
    <s v="TBC"/>
    <m/>
    <s v="NA"/>
    <m/>
    <m/>
    <x v="1"/>
  </r>
  <r>
    <s v="TAPT-tool DBNL"/>
    <x v="0"/>
    <s v="No"/>
    <s v="Steven van Krimpen"/>
    <s v="Matthias Neuner"/>
    <s v="NA"/>
    <s v="NA"/>
    <s v="NA"/>
    <s v="NA"/>
    <s v="[25/11 7:04 pm] Krimpen, S.R. van (Steven)_x000a_these assets aren't SoR. Info in them is/was populated out of data marts (dm_cdm/dm_kyc) that retrieve data from the SoR mdm/OnePam, or other sources of information._x000a_Nhan.nguyen@ing.com our business architect could also elaborate._x000a_"/>
    <s v="Installed"/>
    <s v="Operational"/>
    <s v="Production"/>
    <s v="be+nl/KYC Services NL/Squad Argus"/>
    <s v="NO"/>
    <s v="YES"/>
    <x v="30"/>
    <x v="0"/>
    <m/>
    <m/>
    <s v="TAPT-tool DBNL"/>
    <s v="No"/>
    <s v="No"/>
    <s v="Steven van Krimpen"/>
    <s v="Matthias Neuner"/>
    <s v="NA"/>
    <s v="NA"/>
    <s v="NA"/>
    <s v="NA"/>
    <s v="[25/11 7:04 pm] Krimpen, S.R. van (Steven)_x000a_these assets aren't SoR. Info in them is/was populated out of data marts (dm_cdm/dm_kyc) that retrieve data from the SoR mdm/OnePam, or other sources of information._x000a_Nhan.nguyen@ing.com our business architect could also elaborate._x000a_"/>
    <s v="Installed"/>
    <s v="Operational"/>
    <s v="Production"/>
    <s v="be+nl/KYC Services NL/Squad Argus"/>
    <x v="30"/>
    <s v="NO"/>
    <s v="YES"/>
    <m/>
    <m/>
    <m/>
    <m/>
    <m/>
    <m/>
    <m/>
    <m/>
    <m/>
    <m/>
    <m/>
    <m/>
    <m/>
    <m/>
    <m/>
    <m/>
    <m/>
    <m/>
    <m/>
    <m/>
    <x v="0"/>
  </r>
  <r>
    <s v="TargetHours_Tool"/>
    <x v="0"/>
    <s v="No"/>
    <s v="Willem de Vries"/>
    <s v="Robert-Frank Hofland"/>
    <s v="Robert-Frank Hofland"/>
    <s v="Willem de Vries"/>
    <s v="Data derived by other data users"/>
    <s v="Kept in own tribe"/>
    <m/>
    <s v="Installed"/>
    <s v="Operational"/>
    <s v="Production"/>
    <s v="be+nl/Client Services Daily Banking NL/Office Tooling"/>
    <s v="NO"/>
    <s v="YES"/>
    <x v="21"/>
    <x v="0"/>
    <m/>
    <m/>
    <s v="TargetHours_Tool"/>
    <s v="No"/>
    <s v="No"/>
    <s v="Willem de Vries"/>
    <s v="Robert-Frank Hofland"/>
    <s v="Robert-Frank Hofland"/>
    <s v="Willem de Vries"/>
    <s v="Data derived by other data users"/>
    <s v="Kept in own tribe"/>
    <n v="0"/>
    <s v="Installed"/>
    <s v="Operational"/>
    <s v="Production"/>
    <s v="be+nl/Client Services Daily Banking NL/Office Tooling"/>
    <x v="21"/>
    <s v="NO"/>
    <s v="YES"/>
    <m/>
    <m/>
    <m/>
    <m/>
    <m/>
    <m/>
    <m/>
    <m/>
    <m/>
    <m/>
    <m/>
    <m/>
    <m/>
    <m/>
    <m/>
    <m/>
    <m/>
    <m/>
    <m/>
    <m/>
    <x v="0"/>
  </r>
  <r>
    <s v="TBMS"/>
    <x v="1"/>
    <m/>
    <m/>
    <m/>
    <m/>
    <m/>
    <m/>
    <m/>
    <m/>
    <m/>
    <m/>
    <m/>
    <m/>
    <s v="YES"/>
    <s v="NO"/>
    <x v="6"/>
    <x v="0"/>
    <m/>
    <m/>
    <s v="TBMS"/>
    <m/>
    <m/>
    <m/>
    <m/>
    <m/>
    <m/>
    <m/>
    <m/>
    <m/>
    <m/>
    <m/>
    <m/>
    <m/>
    <x v="6"/>
    <s v="YES"/>
    <s v="NO"/>
    <m/>
    <m/>
    <m/>
    <s v="TBC"/>
    <s v="TBC"/>
    <s v="Yes"/>
    <s v="Yes"/>
    <s v="Yes"/>
    <s v="TBC"/>
    <s v="TBC"/>
    <s v="NA"/>
    <s v="TBC"/>
    <s v="Yes"/>
    <m/>
    <s v="Pass through No Data Stored"/>
    <s v="TBC"/>
    <m/>
    <s v="NA"/>
    <m/>
    <m/>
    <x v="1"/>
  </r>
  <r>
    <s v="TekortenProces"/>
    <x v="0"/>
    <s v="No"/>
    <s v="Pieter van Valenberg"/>
    <s v="Nick van Boven"/>
    <m/>
    <m/>
    <s v="Party data"/>
    <s v="Kept in own tribe"/>
    <m/>
    <s v="Installed"/>
    <s v="Operational"/>
    <s v="Production"/>
    <s v="be+nl/Investments/Operational Journeys &amp; Ordering/EP Transaction Management"/>
    <s v="NO"/>
    <s v="YES"/>
    <x v="15"/>
    <x v="0"/>
    <m/>
    <m/>
    <s v="TekortenProces"/>
    <s v="No"/>
    <s v="No"/>
    <s v="Pieter van Valenberg"/>
    <s v="Nick van Boven"/>
    <n v="0"/>
    <d v="1899-12-30T00:00:00"/>
    <s v="Party data"/>
    <s v="Kept in own tribe"/>
    <n v="0"/>
    <s v="Installed"/>
    <s v="Operational"/>
    <s v="Production"/>
    <s v="be+nl/Investments/Operational Journeys &amp; Ordering/EP Transaction Management"/>
    <x v="15"/>
    <s v="NO"/>
    <s v="YES"/>
    <m/>
    <m/>
    <m/>
    <m/>
    <m/>
    <m/>
    <m/>
    <m/>
    <m/>
    <m/>
    <m/>
    <m/>
    <m/>
    <m/>
    <m/>
    <m/>
    <m/>
    <m/>
    <m/>
    <m/>
    <x v="0"/>
  </r>
  <r>
    <s v="TeleOpti"/>
    <x v="2"/>
    <s v="Yes"/>
    <s v="Theo Frieswijk"/>
    <s v="Elles Ogink"/>
    <s v="DO per country -&gt; Local Ass. Channel TL or CC Head"/>
    <s v="Christiaan Hentzen"/>
    <s v="Party data"/>
    <s v="Exchanged across domains"/>
    <m/>
    <s v="Installed"/>
    <s v="Operational"/>
    <s v="Production"/>
    <s v="be+nl/Assisted channels/PA1_CC2.0/Twix (CC2.0 Twilio - TeleOpti)"/>
    <s v="YES"/>
    <s v="YES"/>
    <x v="2"/>
    <x v="0"/>
    <m/>
    <m/>
    <s v="TeleOpti"/>
    <s v="Yes"/>
    <s v="Yes"/>
    <s v="Theo Frieswijk"/>
    <s v="Elles Ogink"/>
    <s v="DO per country -&gt; Local Ass. Channel TL or CC Head"/>
    <s v="Christiaan Hentzen"/>
    <s v="Party data"/>
    <s v="Exchanged across domains"/>
    <n v="0"/>
    <s v="Installed"/>
    <s v="Operational"/>
    <s v="Production"/>
    <s v="be+nl/Assisted channels/PA1_CC2.0/Twix (CC2.0 Twilio - TeleOpti)"/>
    <x v="2"/>
    <s v="YES"/>
    <s v="YES"/>
    <m/>
    <m/>
    <m/>
    <s v="TBC"/>
    <s v="TBC"/>
    <s v="Yes"/>
    <s v="TBC"/>
    <s v="No"/>
    <s v="TBC"/>
    <d v="2024-01-01T00:00:00"/>
    <d v="2024-03-31T00:00:00"/>
    <s v="TBC"/>
    <s v="Yes"/>
    <m/>
    <s v="No plan to include in retention platform as it only covers data of ING employees"/>
    <s v="Y"/>
    <m/>
    <n v="2024"/>
    <s v="Q1"/>
    <m/>
    <x v="2"/>
  </r>
  <r>
    <s v="The Voice"/>
    <x v="1"/>
    <m/>
    <m/>
    <m/>
    <m/>
    <m/>
    <m/>
    <m/>
    <m/>
    <m/>
    <m/>
    <m/>
    <m/>
    <s v="YES"/>
    <s v="NO"/>
    <x v="8"/>
    <x v="0"/>
    <m/>
    <m/>
    <s v="The Voice"/>
    <m/>
    <m/>
    <m/>
    <m/>
    <m/>
    <m/>
    <m/>
    <m/>
    <m/>
    <m/>
    <m/>
    <m/>
    <m/>
    <x v="8"/>
    <s v="YES"/>
    <s v="NO"/>
    <m/>
    <m/>
    <m/>
    <s v="Yes"/>
    <s v="No"/>
    <s v="Yes"/>
    <s v="Yes"/>
    <s v="Yes"/>
    <m/>
    <m/>
    <d v="2022-12-31T00:00:00"/>
    <s v="Local"/>
    <s v="Yes"/>
    <m/>
    <s v="This asset is composed of FeedbackAPI_x000a_gSurveyAPI - which needs to integrate to GRP_x000a__x000a_[10/24 12:49 PM] Roumans, J.P.S. (Sebastiaan)_x000a_Feedback and gSurveyAPI are planned to be integrated in GRP in 2022"/>
    <s v="TBC"/>
    <m/>
    <n v="2022"/>
    <m/>
    <m/>
    <x v="1"/>
  </r>
  <r>
    <s v="Thematics"/>
    <x v="0"/>
    <s v="No"/>
    <s v="Dave van der Sluis"/>
    <s v="Kris Marx"/>
    <s v="NA"/>
    <s v="NA"/>
    <s v="NA"/>
    <s v="NA"/>
    <s v="had a video call with Dave &amp; Kris, Dennis Hannon also confirmed that it's not an SoR. Kris Marx- New AO ,Arkadiy Gerasenko (old AO)"/>
    <s v="Installed"/>
    <s v="Operational"/>
    <s v="Production"/>
    <s v="be+nl/KYC Services NL"/>
    <s v="NO"/>
    <s v="YES"/>
    <x v="30"/>
    <x v="0"/>
    <m/>
    <m/>
    <s v="Thematics"/>
    <s v="No"/>
    <s v="No"/>
    <s v="Dave van der Sluis"/>
    <s v="Kris Marx"/>
    <s v="NA"/>
    <s v="NA"/>
    <s v="NA"/>
    <s v="NA"/>
    <s v="had a video call with Dave &amp; Kris, Dennis Hannon also confirmed that it's not an SoR. Kris Marx- New AO ,Arkadiy Gerasenko (old AO)"/>
    <s v="Installed"/>
    <s v="Operational"/>
    <s v="Production"/>
    <s v="be+nl/KYC Services NL"/>
    <x v="30"/>
    <s v="NO"/>
    <s v="YES"/>
    <m/>
    <m/>
    <m/>
    <m/>
    <m/>
    <m/>
    <m/>
    <m/>
    <m/>
    <m/>
    <m/>
    <m/>
    <m/>
    <m/>
    <m/>
    <m/>
    <m/>
    <m/>
    <m/>
    <m/>
    <x v="0"/>
  </r>
  <r>
    <s v="TIEtoolAPI"/>
    <x v="2"/>
    <s v="No"/>
    <s v="Emile Scheilen"/>
    <s v="Adine Wempe - Kalff"/>
    <s v="Adine Wempe - Kalff"/>
    <s v="Gertjan Kruijt"/>
    <s v="Party data"/>
    <s v="Kept in own tribe"/>
    <m/>
    <s v="Installed"/>
    <s v="Operational"/>
    <s v="Production"/>
    <s v="be+nl/Fraud &amp; Cyber Security NL/Prevention/TIE fighters"/>
    <s v="YES"/>
    <s v="YES"/>
    <x v="11"/>
    <x v="0"/>
    <m/>
    <m/>
    <s v="TIEtoolAPI"/>
    <s v="Yes"/>
    <s v="No"/>
    <s v="Emile Scheilen"/>
    <s v="Adine Wempe - Kalff"/>
    <s v="Adine Wempe - Kalff"/>
    <s v="Gertjan Kruijt"/>
    <s v="Party data"/>
    <s v="Kept in own tribe"/>
    <n v="0"/>
    <s v="Installed"/>
    <s v="Operational"/>
    <s v="Production"/>
    <s v="be+nl/Fraud &amp; Cyber Security NL/Prevention/TIE fighters"/>
    <x v="11"/>
    <s v="YES"/>
    <s v="YES"/>
    <m/>
    <m/>
    <m/>
    <s v="TBC"/>
    <s v="TBC"/>
    <s v="No"/>
    <s v="No"/>
    <s v="NA"/>
    <m/>
    <m/>
    <s v="TBC"/>
    <s v="Local"/>
    <s v="No"/>
    <m/>
    <m/>
    <s v="Y"/>
    <m/>
    <s v="TBC"/>
    <m/>
    <m/>
    <x v="2"/>
  </r>
  <r>
    <s v="TMS Art Management"/>
    <x v="1"/>
    <m/>
    <m/>
    <m/>
    <m/>
    <m/>
    <m/>
    <m/>
    <m/>
    <m/>
    <m/>
    <m/>
    <m/>
    <s v="YES"/>
    <s v="NO"/>
    <x v="27"/>
    <x v="0"/>
    <m/>
    <m/>
    <s v="TMS Art Management"/>
    <m/>
    <m/>
    <m/>
    <m/>
    <m/>
    <m/>
    <m/>
    <m/>
    <m/>
    <m/>
    <m/>
    <m/>
    <m/>
    <x v="27"/>
    <s v="YES"/>
    <s v="NO"/>
    <m/>
    <m/>
    <m/>
    <s v="Yes"/>
    <s v="No"/>
    <s v="Yes"/>
    <s v="Yes"/>
    <s v="No"/>
    <m/>
    <s v="NA"/>
    <s v="NA"/>
    <s v="TBC"/>
    <s v="Yes"/>
    <m/>
    <s v="Team Art management has moved out of the scope of the CoE Comm &amp; Brand Exp in Q4 2021. However, no new assetmanager has been assigned yet _x000a__x000a_The personal data of artist is connected to the art work. So deleting personal data in this system can only be performed if the art work is deleted "/>
    <s v="TBC"/>
    <m/>
    <s v="NA"/>
    <m/>
    <m/>
    <x v="1"/>
  </r>
  <r>
    <s v="TMS Art Management System"/>
    <x v="2"/>
    <s v="No"/>
    <s v="Jordy van der Vliet"/>
    <s v="Harold Reusken"/>
    <m/>
    <m/>
    <s v="Party data"/>
    <s v="Kept in own tribe"/>
    <m/>
    <s v="Installed"/>
    <s v="Operational"/>
    <s v="Production"/>
    <s v="be+nl/CoE Communications and brand exp/Campagne Team NL"/>
    <s v="NO"/>
    <s v="YES"/>
    <x v="16"/>
    <x v="0"/>
    <m/>
    <m/>
    <s v="TMS Art Management System"/>
    <s v="Yes"/>
    <s v="No"/>
    <s v="Jordy van der Vliet"/>
    <s v="Harold Reusken"/>
    <n v="0"/>
    <d v="1899-12-30T00:00:00"/>
    <s v="Party data"/>
    <s v="Kept in own tribe"/>
    <n v="0"/>
    <s v="Installed"/>
    <s v="Operational"/>
    <s v="Production"/>
    <s v="be+nl/CoE Communications and brand exp/Campagne Team NL"/>
    <x v="16"/>
    <s v="NO"/>
    <s v="YES"/>
    <m/>
    <m/>
    <m/>
    <m/>
    <m/>
    <m/>
    <m/>
    <m/>
    <m/>
    <m/>
    <m/>
    <m/>
    <m/>
    <m/>
    <m/>
    <m/>
    <m/>
    <m/>
    <m/>
    <m/>
    <x v="0"/>
  </r>
  <r>
    <s v="TradeReconciliation"/>
    <x v="0"/>
    <s v="No"/>
    <s v="Pieter van Valenberg"/>
    <s v="Nick van Boven"/>
    <m/>
    <m/>
    <s v="Product data"/>
    <s v="Kept in own tribe"/>
    <m/>
    <s v="Installed"/>
    <s v="Operational"/>
    <s v="Production"/>
    <s v="be+nl/Investments/Operational Journeys &amp; Ordering/EP Transaction Management"/>
    <s v="NO"/>
    <s v="YES"/>
    <x v="15"/>
    <x v="0"/>
    <m/>
    <m/>
    <s v="TradeReconciliation"/>
    <s v="No"/>
    <s v="No"/>
    <s v="Pieter van Valenberg"/>
    <s v="Nick van Boven"/>
    <n v="0"/>
    <d v="1899-12-30T00:00:00"/>
    <s v="Product data"/>
    <s v="Kept in own tribe"/>
    <n v="0"/>
    <s v="Installed"/>
    <s v="Operational"/>
    <s v="Production"/>
    <s v="be+nl/Investments/Operational Journeys &amp; Ordering/EP Transaction Management"/>
    <x v="15"/>
    <s v="NO"/>
    <s v="YES"/>
    <m/>
    <m/>
    <m/>
    <m/>
    <m/>
    <m/>
    <m/>
    <m/>
    <m/>
    <m/>
    <m/>
    <m/>
    <m/>
    <m/>
    <m/>
    <m/>
    <m/>
    <m/>
    <m/>
    <m/>
    <x v="0"/>
  </r>
  <r>
    <s v="TradingApp"/>
    <x v="0"/>
    <s v="No"/>
    <s v="Klaas Jan Wieringa"/>
    <s v="Nick van Boven"/>
    <s v="Nick van Boven"/>
    <m/>
    <m/>
    <m/>
    <m/>
    <s v="Installed"/>
    <s v="Operational"/>
    <s v="Production"/>
    <s v="be+nl/Investments/Value Proposition/Mobile 1"/>
    <s v="YES"/>
    <s v="YES"/>
    <x v="15"/>
    <x v="0"/>
    <m/>
    <m/>
    <s v="TradingApp"/>
    <s v="No"/>
    <s v="No"/>
    <s v="Klaas Jan Wieringa"/>
    <s v="Nick van Boven"/>
    <s v="Nick van Boven"/>
    <d v="1899-12-30T00:00:00"/>
    <d v="1899-12-30T00:00:00"/>
    <n v="0"/>
    <n v="0"/>
    <s v="Installed"/>
    <s v="Operational"/>
    <s v="Production"/>
    <s v="be+nl/Investments/Value Proposition/Mobile 1"/>
    <x v="15"/>
    <s v="YES"/>
    <s v="YES"/>
    <m/>
    <m/>
    <m/>
    <s v="No"/>
    <s v="No"/>
    <s v="No"/>
    <s v="No"/>
    <s v="No"/>
    <s v="NA"/>
    <s v="NA"/>
    <s v="NA"/>
    <s v="Local"/>
    <s v="No"/>
    <m/>
    <m/>
    <s v="N"/>
    <m/>
    <s v="NA"/>
    <m/>
    <m/>
    <x v="2"/>
  </r>
  <r>
    <s v="TRAKA"/>
    <x v="1"/>
    <m/>
    <m/>
    <m/>
    <m/>
    <m/>
    <m/>
    <m/>
    <m/>
    <m/>
    <m/>
    <m/>
    <m/>
    <s v="YES"/>
    <s v="NO"/>
    <x v="1"/>
    <x v="0"/>
    <m/>
    <m/>
    <s v="TRAKA"/>
    <m/>
    <m/>
    <m/>
    <m/>
    <m/>
    <m/>
    <m/>
    <m/>
    <m/>
    <m/>
    <m/>
    <m/>
    <m/>
    <x v="1"/>
    <s v="YES"/>
    <s v="NO"/>
    <m/>
    <m/>
    <m/>
    <s v="TBC"/>
    <s v="TBC"/>
    <s v="Yes"/>
    <s v="TBC"/>
    <s v="No"/>
    <s v="TBC"/>
    <d v="2024-01-01T00:00:00"/>
    <d v="2024-03-31T00:00:00"/>
    <s v="TBC"/>
    <s v="Yes"/>
    <m/>
    <m/>
    <s v="TBC"/>
    <m/>
    <n v="2024"/>
    <s v="Q1"/>
    <m/>
    <x v="1"/>
  </r>
  <r>
    <s v="TransferShortcutsAPI"/>
    <x v="0"/>
    <s v="No"/>
    <s v="Emile Scheilen"/>
    <s v="Michel Tetteroo"/>
    <s v="Michel Tetteroo"/>
    <s v="NA"/>
    <m/>
    <m/>
    <s v="Not generating or storing new data, only giving suggestions for money transfers."/>
    <s v="Installed"/>
    <s v="Operational"/>
    <s v="Production"/>
    <s v="be+nl/Digital &amp; Customer Interaction/Di NL/ARTA"/>
    <s v="YES"/>
    <s v="YES"/>
    <x v="8"/>
    <x v="0"/>
    <m/>
    <m/>
    <s v="TransferShortcutsAPI"/>
    <s v="No"/>
    <s v="No"/>
    <s v="Emile Scheilen"/>
    <s v="Michel Tetteroo"/>
    <s v="Michel Tetteroo"/>
    <s v="NA"/>
    <d v="1899-12-30T00:00:00"/>
    <n v="0"/>
    <s v="Not generating or storing new data, only giving suggestions for money transfers."/>
    <s v="Installed"/>
    <s v="Operational"/>
    <s v="Production"/>
    <s v="be+nl/Digital &amp; Customer Interaction/Di NL/ARTA"/>
    <x v="8"/>
    <s v="YES"/>
    <s v="YES"/>
    <m/>
    <m/>
    <m/>
    <s v="Yes"/>
    <s v="No"/>
    <s v="Yes"/>
    <s v="Yes"/>
    <s v="Yes"/>
    <m/>
    <m/>
    <s v="NA"/>
    <m/>
    <s v="Yes"/>
    <m/>
    <s v="Stores data for at most a couple of months (related to Quickpay)"/>
    <s v="N"/>
    <m/>
    <s v="NA"/>
    <m/>
    <m/>
    <x v="2"/>
  </r>
  <r>
    <s v="TransitionAllowance"/>
    <x v="0"/>
    <s v="No"/>
    <s v="Erik van der Heide"/>
    <s v="Ward Torrekens"/>
    <m/>
    <m/>
    <m/>
    <m/>
    <m/>
    <s v="Installed"/>
    <s v="Operational"/>
    <s v="Production"/>
    <s v="be+nl/People Services/Employee Experience/Office Tooling"/>
    <s v="NO"/>
    <s v="YES"/>
    <x v="0"/>
    <x v="0"/>
    <m/>
    <m/>
    <s v="TransitionAllowance"/>
    <s v="No"/>
    <s v="No"/>
    <s v="Erik van der Heide"/>
    <s v="Ward Torrekens"/>
    <n v="0"/>
    <d v="1899-12-30T00:00:00"/>
    <d v="1899-12-30T00:00:00"/>
    <n v="0"/>
    <n v="0"/>
    <s v="Installed"/>
    <s v="Operational"/>
    <s v="Production"/>
    <s v="be+nl/People Services/Employee Experience/Office Tooling"/>
    <x v="0"/>
    <s v="NO"/>
    <s v="YES"/>
    <m/>
    <m/>
    <m/>
    <m/>
    <m/>
    <m/>
    <m/>
    <m/>
    <m/>
    <m/>
    <m/>
    <m/>
    <m/>
    <m/>
    <m/>
    <m/>
    <m/>
    <m/>
    <m/>
    <m/>
    <x v="0"/>
  </r>
  <r>
    <s v="TRISS_Constructor"/>
    <x v="0"/>
    <s v="No"/>
    <s v="Ameet Singh"/>
    <s v="Annemieke Tromp"/>
    <s v="Annemieke Tromp"/>
    <s v="No formal Data Steward appointed yet after Mo Abarkan left the Tribe"/>
    <s v="Data derived by Risk"/>
    <s v="Exchanged across domains"/>
    <m/>
    <s v="Installed"/>
    <s v="Operational"/>
    <s v="Production"/>
    <s v="be+nl/CRO NL/MRM/Office Tooling"/>
    <s v="NO"/>
    <s v="YES"/>
    <x v="19"/>
    <x v="0"/>
    <m/>
    <m/>
    <s v="TRISS_Constructor"/>
    <s v="No"/>
    <s v="No"/>
    <s v="Ameet Singh"/>
    <s v="Annemieke Tromp"/>
    <s v="Annemieke Tromp"/>
    <s v="No formal Data Steward appointed yet after Mo Abarkan left the Tribe"/>
    <s v="Data derived by Risk"/>
    <s v="Exchanged across domains"/>
    <n v="0"/>
    <s v="Installed"/>
    <s v="Operational"/>
    <s v="Production"/>
    <s v="be+nl/CRO NL/MRM/Office Tooling"/>
    <x v="19"/>
    <s v="NO"/>
    <s v="YES"/>
    <m/>
    <m/>
    <m/>
    <m/>
    <m/>
    <m/>
    <m/>
    <m/>
    <m/>
    <m/>
    <m/>
    <m/>
    <m/>
    <m/>
    <m/>
    <m/>
    <m/>
    <m/>
    <m/>
    <m/>
    <x v="0"/>
  </r>
  <r>
    <s v="TrusteerAPI"/>
    <x v="0"/>
    <s v="No"/>
    <s v="Emile Scheilen"/>
    <s v="Adine Wempe - Kalff"/>
    <s v="Adine Wempe - Kalff"/>
    <s v="Britt Grimpe"/>
    <s v="Data derived by other data users"/>
    <s v="Transferred outside ING"/>
    <m/>
    <s v="Installed"/>
    <s v="Operational"/>
    <s v="Production"/>
    <s v="be+nl/Fraud &amp; Cyber Security NL/Detection/Justice League"/>
    <s v="YES"/>
    <s v="YES"/>
    <x v="11"/>
    <x v="0"/>
    <m/>
    <m/>
    <s v="TrusteerAPI"/>
    <s v="No"/>
    <s v="No"/>
    <s v="Emile Scheilen"/>
    <s v="Adine Wempe - Kalff"/>
    <s v="Adine Wempe - Kalff"/>
    <s v="Britt Grimpe"/>
    <s v="Data derived by other data users"/>
    <s v="Transferred outside ING"/>
    <n v="0"/>
    <s v="Installed"/>
    <s v="Operational"/>
    <s v="Production"/>
    <s v="be+nl/Fraud &amp; Cyber Security NL/Detection/Justice League"/>
    <x v="11"/>
    <s v="YES"/>
    <s v="YES"/>
    <m/>
    <m/>
    <m/>
    <s v="TBC"/>
    <s v="TBC"/>
    <s v="No"/>
    <s v="No"/>
    <s v="NA"/>
    <m/>
    <m/>
    <s v="NA"/>
    <s v="Local"/>
    <s v="No"/>
    <m/>
    <s v="External supplier "/>
    <s v="N"/>
    <m/>
    <s v="NA"/>
    <m/>
    <m/>
    <x v="2"/>
  </r>
  <r>
    <s v="TWS KPI Monitoring"/>
    <x v="1"/>
    <m/>
    <m/>
    <m/>
    <m/>
    <m/>
    <m/>
    <m/>
    <m/>
    <m/>
    <m/>
    <m/>
    <m/>
    <s v="YES"/>
    <s v="NO"/>
    <x v="9"/>
    <x v="0"/>
    <m/>
    <m/>
    <s v="TWS KPI Monitoring"/>
    <m/>
    <m/>
    <m/>
    <m/>
    <m/>
    <m/>
    <m/>
    <m/>
    <m/>
    <m/>
    <m/>
    <m/>
    <m/>
    <x v="9"/>
    <s v="YES"/>
    <s v="NO"/>
    <m/>
    <m/>
    <m/>
    <s v="TBC"/>
    <s v="TBC"/>
    <s v="No"/>
    <s v="No"/>
    <s v="No"/>
    <s v="TBC"/>
    <s v="TBC"/>
    <s v="TBC"/>
    <s v="TBC"/>
    <s v="No"/>
    <m/>
    <m/>
    <s v="TBC"/>
    <m/>
    <s v="TBC"/>
    <m/>
    <m/>
    <x v="1"/>
  </r>
  <r>
    <s v="TWS-d-PROD"/>
    <x v="1"/>
    <m/>
    <m/>
    <m/>
    <m/>
    <m/>
    <m/>
    <m/>
    <m/>
    <m/>
    <m/>
    <m/>
    <m/>
    <s v="YES"/>
    <s v="NO"/>
    <x v="9"/>
    <x v="0"/>
    <m/>
    <m/>
    <s v="TWS-d-PROD"/>
    <m/>
    <m/>
    <m/>
    <m/>
    <m/>
    <m/>
    <m/>
    <m/>
    <m/>
    <m/>
    <m/>
    <m/>
    <m/>
    <x v="9"/>
    <s v="YES"/>
    <s v="NO"/>
    <m/>
    <m/>
    <m/>
    <s v="TBC"/>
    <s v="TBC"/>
    <s v="No"/>
    <s v="No"/>
    <s v="No"/>
    <s v="TBC"/>
    <s v="TBC"/>
    <s v="TBC"/>
    <s v="TBC"/>
    <s v="No"/>
    <m/>
    <m/>
    <s v="TBC"/>
    <m/>
    <s v="TBC"/>
    <m/>
    <m/>
    <x v="1"/>
  </r>
  <r>
    <s v="ULTRA_P"/>
    <x v="1"/>
    <m/>
    <m/>
    <m/>
    <m/>
    <m/>
    <m/>
    <m/>
    <m/>
    <m/>
    <m/>
    <m/>
    <m/>
    <s v="YES"/>
    <s v="NO"/>
    <x v="7"/>
    <x v="0"/>
    <m/>
    <m/>
    <s v="ULTRA_P"/>
    <m/>
    <m/>
    <m/>
    <m/>
    <m/>
    <m/>
    <m/>
    <m/>
    <m/>
    <m/>
    <m/>
    <m/>
    <m/>
    <x v="7"/>
    <s v="YES"/>
    <s v="NO"/>
    <m/>
    <m/>
    <m/>
    <s v="TBC"/>
    <s v="TBC"/>
    <s v="Yes"/>
    <s v="Yes"/>
    <s v="Yes"/>
    <s v="TBC"/>
    <s v="TBC"/>
    <s v="NA"/>
    <s v="TBC"/>
    <s v="Yes"/>
    <m/>
    <s v="Based from CMDB  Business Unit is Tech/CDMO/GSm_x000a__x000a_Not owned by Digital Business Banking"/>
    <s v="TBC"/>
    <m/>
    <s v="NA"/>
    <m/>
    <m/>
    <x v="1"/>
  </r>
  <r>
    <s v="Unica"/>
    <x v="1"/>
    <m/>
    <m/>
    <m/>
    <m/>
    <m/>
    <m/>
    <m/>
    <m/>
    <m/>
    <m/>
    <m/>
    <m/>
    <s v="YES"/>
    <s v="NO"/>
    <x v="8"/>
    <x v="0"/>
    <m/>
    <m/>
    <s v="Unica"/>
    <m/>
    <m/>
    <m/>
    <m/>
    <m/>
    <m/>
    <m/>
    <m/>
    <m/>
    <m/>
    <m/>
    <m/>
    <m/>
    <x v="8"/>
    <s v="YES"/>
    <s v="NO"/>
    <m/>
    <m/>
    <m/>
    <s v="Yes"/>
    <s v="No"/>
    <s v="Yes"/>
    <s v="NA"/>
    <s v="NA"/>
    <s v="NA"/>
    <s v="NA"/>
    <s v="NA"/>
    <s v="Local"/>
    <s v="No"/>
    <n v="44197"/>
    <s v="Decommissioned"/>
    <s v="TBC"/>
    <m/>
    <s v="NA"/>
    <m/>
    <m/>
    <x v="1"/>
  </r>
  <r>
    <s v="UniteMigrationController_P"/>
    <x v="0"/>
    <s v="No"/>
    <s v="Jan Reuterink"/>
    <s v="Sven Schenkel"/>
    <m/>
    <m/>
    <m/>
    <m/>
    <m/>
    <s v="Installed"/>
    <s v="Operational"/>
    <s v="Production"/>
    <s v="be+nl/Digital Business Banking/CD-NL/Data Ninjas"/>
    <s v="NO"/>
    <s v="YES"/>
    <x v="7"/>
    <x v="0"/>
    <m/>
    <m/>
    <s v="UniteMigrationController_P"/>
    <s v="No"/>
    <s v="No"/>
    <s v="Jan Reuterink"/>
    <s v="Sven Schenkel"/>
    <n v="0"/>
    <d v="1899-12-30T00:00:00"/>
    <d v="1899-12-30T00:00:00"/>
    <n v="0"/>
    <n v="0"/>
    <s v="Installed"/>
    <s v="Operational"/>
    <s v="Production"/>
    <s v="be+nl/Digital Business Banking/CD-NL/Data Ninjas"/>
    <x v="7"/>
    <s v="NO"/>
    <s v="YES"/>
    <m/>
    <m/>
    <m/>
    <m/>
    <m/>
    <m/>
    <m/>
    <m/>
    <m/>
    <m/>
    <m/>
    <m/>
    <m/>
    <m/>
    <m/>
    <m/>
    <m/>
    <m/>
    <m/>
    <m/>
    <x v="0"/>
  </r>
  <r>
    <s v="UnlikelyToPay"/>
    <x v="0"/>
    <s v="No"/>
    <s v="Khadija Khottoul"/>
    <s v="Loret Temmerman-Tijhuis"/>
    <s v="Folkert van der Ploeg"/>
    <s v="Mark van Dinter"/>
    <s v="Operational System Process Organisational data"/>
    <s v="Kept in own tribe"/>
    <m/>
    <s v="Installed"/>
    <s v="Operational"/>
    <s v="Production"/>
    <s v="be+nl/Mortgages NL/Office Tooling"/>
    <s v="NO"/>
    <s v="YES"/>
    <x v="23"/>
    <x v="0"/>
    <m/>
    <m/>
    <s v="UnlikelyToPay"/>
    <s v="No"/>
    <s v="No"/>
    <s v="Khadija Khottoul"/>
    <s v="Loret Temmerman-Tijhuis"/>
    <s v="Folkert van der Ploeg"/>
    <s v="Mark van Dinter"/>
    <s v="Operational System Process Organisational data"/>
    <s v="Kept in own tribe"/>
    <n v="0"/>
    <s v="Installed"/>
    <s v="Operational"/>
    <s v="Production"/>
    <s v="be+nl/Mortgages NL/Office Tooling"/>
    <x v="23"/>
    <s v="NO"/>
    <s v="YES"/>
    <m/>
    <m/>
    <m/>
    <m/>
    <m/>
    <m/>
    <m/>
    <m/>
    <m/>
    <m/>
    <m/>
    <m/>
    <m/>
    <m/>
    <m/>
    <m/>
    <m/>
    <m/>
    <m/>
    <m/>
    <x v="0"/>
  </r>
  <r>
    <s v="Valueing _BL"/>
    <x v="0"/>
    <m/>
    <s v="Georgian Bacain"/>
    <s v="Stefan Schoemaker"/>
    <m/>
    <m/>
    <m/>
    <m/>
    <m/>
    <s v="Installed"/>
    <s v="Operational"/>
    <s v="Production"/>
    <s v="be+nl/Finance NL/Office Tooling"/>
    <s v="NO"/>
    <s v="YES"/>
    <x v="12"/>
    <x v="0"/>
    <m/>
    <m/>
    <s v="Valueing _BL"/>
    <s v="No"/>
    <n v="0"/>
    <s v="Georgian Bacain"/>
    <s v="Stefan Schoemaker"/>
    <n v="0"/>
    <d v="1899-12-30T00:00:00"/>
    <d v="1899-12-30T00:00:00"/>
    <n v="0"/>
    <n v="0"/>
    <s v="Installed"/>
    <s v="Operational"/>
    <s v="Production"/>
    <s v="be+nl/Finance NL/Office Tooling"/>
    <x v="12"/>
    <s v="NO"/>
    <s v="YES"/>
    <m/>
    <m/>
    <m/>
    <m/>
    <m/>
    <m/>
    <m/>
    <m/>
    <m/>
    <m/>
    <m/>
    <m/>
    <m/>
    <m/>
    <m/>
    <m/>
    <m/>
    <m/>
    <m/>
    <m/>
    <x v="0"/>
  </r>
  <r>
    <s v="VAS tool"/>
    <x v="0"/>
    <s v="No"/>
    <s v="Luuk Holtappels"/>
    <s v="Nick van Boven"/>
    <m/>
    <m/>
    <s v="Transaction data"/>
    <s v="Exchanged across domains"/>
    <s v=" sales UDA "/>
    <s v="Installed"/>
    <s v="Operational"/>
    <s v="Production"/>
    <s v="be+nl/Investments/Operational Journeys &amp; Ordering/@Vice"/>
    <s v="NO"/>
    <s v="YES"/>
    <x v="15"/>
    <x v="0"/>
    <m/>
    <m/>
    <s v="VAS tool"/>
    <s v="No"/>
    <s v="No"/>
    <s v="Luuk Holtappels"/>
    <s v="Nick van Boven"/>
    <n v="0"/>
    <d v="1899-12-30T00:00:00"/>
    <s v="Transaction data"/>
    <s v="Exchanged across domains"/>
    <s v=" sales UDA "/>
    <s v="Installed"/>
    <s v="Operational"/>
    <s v="Production"/>
    <s v="be+nl/Investments/Operational Journeys &amp; Ordering/@Vice"/>
    <x v="15"/>
    <s v="NO"/>
    <s v="YES"/>
    <m/>
    <m/>
    <m/>
    <m/>
    <m/>
    <m/>
    <m/>
    <m/>
    <m/>
    <m/>
    <m/>
    <m/>
    <m/>
    <m/>
    <m/>
    <m/>
    <m/>
    <m/>
    <m/>
    <m/>
    <x v="0"/>
  </r>
  <r>
    <s v="VbsAPI"/>
    <x v="2"/>
    <s v="Yes"/>
    <s v="Manish Vashishtha"/>
    <s v="Miente Bakker"/>
    <m/>
    <m/>
    <s v="Product data"/>
    <s v="Kept in own tribe"/>
    <s v="VBS API is a backbone API for saldolijn product arrangements are stored along with authentication information(Access Code)."/>
    <s v="Installed"/>
    <s v="Operational"/>
    <s v="Production"/>
    <s v="be+nl/Assisted channels/PA2_NL/InteractING NL Call &amp; Video"/>
    <s v="YES"/>
    <s v="YES"/>
    <x v="2"/>
    <x v="0"/>
    <m/>
    <m/>
    <s v="VbsAPI"/>
    <s v="Yes"/>
    <s v="Yes"/>
    <s v="Manish Vashishtha"/>
    <s v="Miente Bakker"/>
    <n v="0"/>
    <d v="1899-12-30T00:00:00"/>
    <s v="Product data"/>
    <s v="Kept in own tribe"/>
    <s v="VBS API is a backbone API for saldolijn product arrangements are stored along with authentication information(Access Code)."/>
    <s v="Installed"/>
    <s v="Operational"/>
    <s v="Production"/>
    <s v="be+nl/Assisted channels/PA2_NL/InteractING NL Call &amp; Video"/>
    <x v="2"/>
    <s v="YES"/>
    <s v="YES"/>
    <m/>
    <m/>
    <m/>
    <s v="TBC"/>
    <s v="TBC"/>
    <s v="Yes"/>
    <s v="TBC"/>
    <s v="Yes"/>
    <s v="TBC"/>
    <s v="NA"/>
    <s v="NA"/>
    <s v="TBC"/>
    <s v="Yes"/>
    <m/>
    <m/>
    <s v="Y"/>
    <m/>
    <s v="NA"/>
    <m/>
    <m/>
    <x v="2"/>
  </r>
  <r>
    <s v="VerzuimXpert_APP"/>
    <x v="1"/>
    <m/>
    <m/>
    <m/>
    <m/>
    <m/>
    <m/>
    <m/>
    <m/>
    <m/>
    <m/>
    <m/>
    <m/>
    <s v="YES"/>
    <s v="NO"/>
    <x v="28"/>
    <x v="0"/>
    <m/>
    <m/>
    <s v="VerzuimXpert_APP"/>
    <m/>
    <m/>
    <m/>
    <m/>
    <m/>
    <m/>
    <m/>
    <m/>
    <m/>
    <m/>
    <m/>
    <m/>
    <m/>
    <x v="28"/>
    <s v="YES"/>
    <s v="NO"/>
    <m/>
    <m/>
    <m/>
    <s v="TBC"/>
    <s v="TBC"/>
    <s v="Yes"/>
    <s v="TBC"/>
    <s v="Yes"/>
    <s v="TBC"/>
    <s v="NA"/>
    <s v="NA"/>
    <s v="TBC"/>
    <s v="Yes"/>
    <m/>
    <m/>
    <s v="TBC"/>
    <m/>
    <s v="NA"/>
    <m/>
    <m/>
    <x v="1"/>
  </r>
  <r>
    <s v="VirtualAssistantAPI"/>
    <x v="2"/>
    <s v="Yes"/>
    <s v="Theo Frieswijk"/>
    <s v="Elles Ogink"/>
    <s v="DO per country -&gt; Local Ass. Channel TL or CC Head"/>
    <s v="Gregory Beirens"/>
    <s v="Party data"/>
    <s v="Exchanged across domains"/>
    <m/>
    <s v="Installed"/>
    <s v="Operational"/>
    <s v="Production"/>
    <s v="be+nl/Assisted channels/PA1_CC2.0/Twilion (CC 2.0 admin &amp; routing &amp; callflows)"/>
    <s v="YES"/>
    <s v="YES"/>
    <x v="2"/>
    <x v="0"/>
    <m/>
    <m/>
    <s v="VirtualAssistantAPI"/>
    <s v="Yes"/>
    <s v="Yes"/>
    <s v="Theo Frieswijk"/>
    <s v="Elles Ogink"/>
    <s v="DO per country -&gt; Local Ass. Channel TL or CC Head"/>
    <s v="Gregory Beirens"/>
    <s v="Party data"/>
    <s v="Exchanged across domains"/>
    <n v="0"/>
    <s v="Installed"/>
    <s v="Operational"/>
    <s v="Production"/>
    <s v="be+nl/Assisted channels/PA1_CC2.0/Twilion (CC 2.0 admin &amp; routing &amp; callflows)"/>
    <x v="2"/>
    <s v="YES"/>
    <s v="YES"/>
    <m/>
    <m/>
    <m/>
    <s v="TBC"/>
    <s v="TBC"/>
    <s v="No"/>
    <s v="TBC"/>
    <s v="Yes"/>
    <s v="TBC"/>
    <s v="NA"/>
    <s v="NA"/>
    <s v="TBC"/>
    <s v="No"/>
    <m/>
    <s v="Check BIA &amp; DRA for details - it doesnt cover permanent storage - "/>
    <s v="Y"/>
    <m/>
    <s v="NA"/>
    <m/>
    <m/>
    <x v="2"/>
  </r>
  <r>
    <s v="Vooradvies_Tool"/>
    <x v="0"/>
    <s v="No"/>
    <s v="Pieter van Valenberg"/>
    <s v="Nick van Boven"/>
    <m/>
    <m/>
    <s v="Product data"/>
    <s v="Kept in own tribe"/>
    <m/>
    <s v="Installed"/>
    <s v="Operational"/>
    <s v="Production"/>
    <s v="be+nl/Investments/Operational Journeys &amp; Ordering/EP Transaction Management"/>
    <s v="NO"/>
    <s v="YES"/>
    <x v="15"/>
    <x v="0"/>
    <m/>
    <m/>
    <s v="Vooradvies_Tool"/>
    <s v="No"/>
    <s v="No"/>
    <s v="Pieter van Valenberg"/>
    <s v="Nick van Boven"/>
    <n v="0"/>
    <d v="1899-12-30T00:00:00"/>
    <s v="Product data"/>
    <s v="Kept in own tribe"/>
    <n v="0"/>
    <s v="Installed"/>
    <s v="Operational"/>
    <s v="Production"/>
    <s v="be+nl/Investments/Operational Journeys &amp; Ordering/EP Transaction Management"/>
    <x v="15"/>
    <s v="NO"/>
    <s v="YES"/>
    <m/>
    <m/>
    <m/>
    <m/>
    <m/>
    <m/>
    <m/>
    <m/>
    <m/>
    <m/>
    <m/>
    <m/>
    <m/>
    <m/>
    <m/>
    <m/>
    <m/>
    <m/>
    <m/>
    <m/>
    <x v="0"/>
  </r>
  <r>
    <s v="VoS_Input"/>
    <x v="0"/>
    <m/>
    <s v="Vlad Kogan"/>
    <s v="Annemieke Tromp"/>
    <m/>
    <m/>
    <m/>
    <m/>
    <s v="Obsolete and to removed in CMDB"/>
    <s v="Installed"/>
    <s v="Operational"/>
    <s v="Production"/>
    <s v="be+nl/CRO NL/MRM/Office Tooling"/>
    <s v="NO"/>
    <s v="YES"/>
    <x v="19"/>
    <x v="0"/>
    <m/>
    <m/>
    <s v="VoS_Input"/>
    <s v="No"/>
    <n v="0"/>
    <s v="Vlad Kogan"/>
    <s v="Annemieke Tromp"/>
    <n v="0"/>
    <d v="1899-12-30T00:00:00"/>
    <d v="1899-12-30T00:00:00"/>
    <n v="0"/>
    <s v="Obsolete and to removed in CMDB"/>
    <s v="Installed"/>
    <s v="Operational"/>
    <s v="Production"/>
    <s v="be+nl/CRO NL/MRM/Office Tooling"/>
    <x v="19"/>
    <s v="NO"/>
    <s v="YES"/>
    <m/>
    <m/>
    <m/>
    <m/>
    <m/>
    <m/>
    <m/>
    <m/>
    <m/>
    <m/>
    <m/>
    <m/>
    <m/>
    <m/>
    <m/>
    <m/>
    <m/>
    <m/>
    <m/>
    <m/>
    <x v="0"/>
  </r>
  <r>
    <s v="VoS_Input_CBR"/>
    <x v="0"/>
    <s v="No"/>
    <s v="Petra Danisevska"/>
    <s v="Annemieke Tromp"/>
    <s v="Annemieke Tromp"/>
    <s v="No formal Data Steward appointed yet after Mo Abarkan left the Tribe"/>
    <s v="Data derived by Risk"/>
    <s v="Kept in own tribe"/>
    <m/>
    <s v="Installed"/>
    <s v="Operational"/>
    <s v="Production"/>
    <s v="be+nl/CRO NL/MRM/Office Tooling"/>
    <s v="NO"/>
    <s v="YES"/>
    <x v="19"/>
    <x v="0"/>
    <m/>
    <m/>
    <s v="VoS_Input_CBR"/>
    <s v="No"/>
    <s v="No"/>
    <s v="Petra Danisevska"/>
    <s v="Annemieke Tromp"/>
    <s v="Annemieke Tromp"/>
    <s v="No formal Data Steward appointed yet after Mo Abarkan left the Tribe"/>
    <s v="Data derived by Risk"/>
    <s v="Kept in own tribe"/>
    <n v="0"/>
    <s v="Installed"/>
    <s v="Operational"/>
    <s v="Production"/>
    <s v="be+nl/CRO NL/MRM/Office Tooling"/>
    <x v="19"/>
    <s v="NO"/>
    <s v="YES"/>
    <m/>
    <m/>
    <m/>
    <m/>
    <m/>
    <m/>
    <m/>
    <m/>
    <m/>
    <m/>
    <m/>
    <m/>
    <m/>
    <m/>
    <m/>
    <m/>
    <m/>
    <m/>
    <m/>
    <m/>
    <x v="0"/>
  </r>
  <r>
    <s v="Webtrekk"/>
    <x v="1"/>
    <m/>
    <m/>
    <m/>
    <m/>
    <m/>
    <m/>
    <m/>
    <m/>
    <m/>
    <m/>
    <m/>
    <m/>
    <s v="YES"/>
    <s v="NO"/>
    <x v="8"/>
    <x v="0"/>
    <m/>
    <m/>
    <s v="Webtrekk"/>
    <m/>
    <m/>
    <m/>
    <m/>
    <m/>
    <m/>
    <m/>
    <m/>
    <m/>
    <m/>
    <m/>
    <m/>
    <m/>
    <x v="8"/>
    <s v="YES"/>
    <s v="NO"/>
    <m/>
    <m/>
    <m/>
    <s v="Yes"/>
    <s v="No"/>
    <s v="Yes"/>
    <s v="NA"/>
    <s v="NA"/>
    <m/>
    <m/>
    <s v="NA"/>
    <m/>
    <s v="No"/>
    <n v="44652"/>
    <s v="Transferred to Group - out of scope for D&amp;CI"/>
    <s v="TBC"/>
    <m/>
    <s v="NA"/>
    <m/>
    <m/>
    <x v="1"/>
  </r>
  <r>
    <s v="WellbeingatING"/>
    <x v="1"/>
    <m/>
    <m/>
    <m/>
    <m/>
    <m/>
    <m/>
    <m/>
    <m/>
    <m/>
    <m/>
    <m/>
    <m/>
    <s v="YES"/>
    <s v="NO"/>
    <x v="28"/>
    <x v="0"/>
    <m/>
    <m/>
    <s v="WellbeingatING"/>
    <m/>
    <m/>
    <m/>
    <m/>
    <m/>
    <m/>
    <m/>
    <m/>
    <m/>
    <m/>
    <m/>
    <m/>
    <m/>
    <x v="28"/>
    <s v="YES"/>
    <s v="NO"/>
    <m/>
    <m/>
    <m/>
    <s v="TBC"/>
    <s v="TBC"/>
    <s v="Yes"/>
    <s v="TBC"/>
    <s v="No"/>
    <s v="Tranche 1"/>
    <d v="2023-01-01T00:00:00"/>
    <d v="2023-12-31T00:00:00"/>
    <s v="TBC"/>
    <s v="Yes"/>
    <m/>
    <m/>
    <s v="TBC"/>
    <m/>
    <n v="2023"/>
    <s v="Q4"/>
    <m/>
    <x v="1"/>
  </r>
  <r>
    <s v="WOEF"/>
    <x v="2"/>
    <s v="No"/>
    <s v="Tim Kok"/>
    <s v="Vincent Mahler"/>
    <s v="Tim Kok"/>
    <s v="Rob van Caspel"/>
    <s v="Party data"/>
    <s v="Kept in own tribe"/>
    <m/>
    <s v="Installed"/>
    <s v="Operational"/>
    <s v="Production"/>
    <s v="be+nl/mortgages NL/WU/Office Tooling"/>
    <s v="NO"/>
    <s v="YES"/>
    <x v="23"/>
    <x v="0"/>
    <m/>
    <m/>
    <s v="WOEF"/>
    <s v="Yes"/>
    <s v="No"/>
    <s v="Tim Kok"/>
    <s v="Vincent Mahler"/>
    <s v="Tim Kok"/>
    <s v="Rob van Caspel"/>
    <s v="Party data"/>
    <s v="Kept in own tribe"/>
    <n v="0"/>
    <s v="Installed"/>
    <s v="Operational"/>
    <s v="Production"/>
    <s v="be+nl/mortgages NL/WU/Office Tooling"/>
    <x v="23"/>
    <s v="NO"/>
    <s v="YES"/>
    <m/>
    <m/>
    <m/>
    <m/>
    <m/>
    <m/>
    <m/>
    <m/>
    <m/>
    <m/>
    <m/>
    <m/>
    <m/>
    <m/>
    <m/>
    <m/>
    <m/>
    <m/>
    <m/>
    <m/>
    <x v="0"/>
  </r>
  <r>
    <s v="WorkerPermissionsAPI"/>
    <x v="0"/>
    <s v="No"/>
    <s v="Theo Frieswijk"/>
    <s v="Elles Ogink"/>
    <s v="DO per country -&gt; Local Ass. Channel TL or CC Head"/>
    <s v="Jan van Hoek"/>
    <m/>
    <m/>
    <m/>
    <s v="Installed"/>
    <s v="Operational"/>
    <s v="Production"/>
    <s v="be+nl/Assisted channels/PA1_IRIS Platform/One4All"/>
    <s v="YES"/>
    <s v="YES"/>
    <x v="2"/>
    <x v="0"/>
    <m/>
    <m/>
    <s v="WorkerPermissionsAPI"/>
    <s v="No"/>
    <s v="No"/>
    <s v="Theo Frieswijk"/>
    <s v="Elles Ogink"/>
    <s v="DO per country -&gt; Local Ass. Channel TL or CC Head"/>
    <s v="Jan van Hoek"/>
    <d v="1899-12-30T00:00:00"/>
    <n v="0"/>
    <n v="0"/>
    <s v="Installed"/>
    <s v="Operational"/>
    <s v="Production"/>
    <s v="be+nl/Assisted channels/PA1_IRIS Platform/One4All"/>
    <x v="2"/>
    <s v="YES"/>
    <s v="YES"/>
    <m/>
    <m/>
    <m/>
    <s v="TBC"/>
    <s v="TBC"/>
    <s v="Yes"/>
    <s v="TBC"/>
    <s v="Yes"/>
    <s v="TBC"/>
    <s v="NA"/>
    <s v="NA"/>
    <s v="TBC"/>
    <s v="Yes"/>
    <m/>
    <s v="Only stores data from employees"/>
    <s v="N"/>
    <m/>
    <s v="NA"/>
    <m/>
    <m/>
    <x v="2"/>
  </r>
  <r>
    <s v="Worldline_CIM"/>
    <x v="2"/>
    <s v="No"/>
    <s v="Rik-Jan van Bree"/>
    <s v="Maaike Teeuwen"/>
    <s v="External"/>
    <s v="External"/>
    <s v="Agreement data"/>
    <s v="Transferred outside ING"/>
    <s v="External system used by ING employees"/>
    <s v="Installed"/>
    <s v="Operational"/>
    <s v="Production"/>
    <s v="be+nl/Payments NL/Products/Paymission"/>
    <s v="NO"/>
    <s v="YES"/>
    <x v="3"/>
    <x v="0"/>
    <m/>
    <m/>
    <s v="Worldline_CIM"/>
    <s v="Yes"/>
    <s v="No"/>
    <s v="Rik-Jan van Bree"/>
    <s v="Maaike Teeuwen"/>
    <s v="External"/>
    <s v="External"/>
    <s v="Agreement data"/>
    <s v="Transferred outside ING"/>
    <s v="External system used by ING employees"/>
    <s v="Installed"/>
    <s v="Operational"/>
    <s v="Production"/>
    <s v="be+nl/Payments NL/Products/Paymission"/>
    <x v="3"/>
    <s v="NO"/>
    <s v="YES"/>
    <m/>
    <m/>
    <m/>
    <m/>
    <m/>
    <m/>
    <m/>
    <m/>
    <m/>
    <m/>
    <m/>
    <m/>
    <m/>
    <m/>
    <m/>
    <m/>
    <m/>
    <m/>
    <m/>
    <m/>
    <x v="0"/>
  </r>
  <r>
    <s v="WU Spirit"/>
    <x v="2"/>
    <s v="Yes"/>
    <s v="Khadija Khottoul"/>
    <s v="Vincent Mahler"/>
    <s v="Vincent Mahler"/>
    <s v="Robert de Horde"/>
    <s v="Product data"/>
    <s v="Exchanged across domains"/>
    <m/>
    <s v="Installed"/>
    <s v="Operational"/>
    <s v="Production"/>
    <s v="be+nl/Mortgages NL/WU/IT-Fire"/>
    <s v="YES"/>
    <s v="YES"/>
    <x v="53"/>
    <x v="0"/>
    <m/>
    <m/>
    <s v="WU Spirit"/>
    <s v="Yes"/>
    <s v="Yes"/>
    <s v="Khadija Khottoul"/>
    <s v="Vincent Mahler"/>
    <s v="Vincent Mahler"/>
    <s v="Robert de Horde"/>
    <s v="Product data"/>
    <s v="Exchanged across domains"/>
    <n v="0"/>
    <s v="Installed"/>
    <s v="Operational"/>
    <s v="Production"/>
    <s v="be+nl/Mortgages NL/WU/IT-Fire"/>
    <x v="53"/>
    <s v="YES"/>
    <s v="YES"/>
    <m/>
    <m/>
    <m/>
    <s v="Yes"/>
    <s v="Yes "/>
    <s v="Yes"/>
    <s v="Yes"/>
    <s v="Yes"/>
    <s v="Tranche 1"/>
    <d v="2022-01-01T00:00:00"/>
    <d v="2022-10-31T00:00:00"/>
    <s v="Local "/>
    <s v="Yes"/>
    <m/>
    <m/>
    <s v="Y"/>
    <m/>
    <n v="2022"/>
    <m/>
    <m/>
    <x v="2"/>
  </r>
  <r>
    <s v="WU Spirit AC Netvice"/>
    <x v="1"/>
    <m/>
    <m/>
    <m/>
    <m/>
    <m/>
    <m/>
    <m/>
    <m/>
    <m/>
    <m/>
    <m/>
    <m/>
    <s v="YES"/>
    <s v="NO"/>
    <x v="53"/>
    <x v="0"/>
    <m/>
    <m/>
    <s v="WU Spirit AC Netvice"/>
    <m/>
    <m/>
    <m/>
    <m/>
    <m/>
    <m/>
    <m/>
    <m/>
    <m/>
    <m/>
    <m/>
    <m/>
    <m/>
    <x v="53"/>
    <s v="YES"/>
    <s v="NO"/>
    <m/>
    <m/>
    <m/>
    <s v="Yes"/>
    <s v="Yes "/>
    <s v="No"/>
    <s v="No"/>
    <s v="NA"/>
    <s v="NA"/>
    <s v="NA"/>
    <s v="NA"/>
    <s v="External"/>
    <s v="No"/>
    <m/>
    <s v="WU Spirit AC Netvice in the list, but is not in scope for GRP."/>
    <s v="TBC"/>
    <m/>
    <s v="NA"/>
    <m/>
    <m/>
    <x v="1"/>
  </r>
  <r>
    <s v="WUB Bank data retrieval portal webservices"/>
    <x v="1"/>
    <m/>
    <m/>
    <m/>
    <m/>
    <m/>
    <m/>
    <m/>
    <m/>
    <m/>
    <m/>
    <m/>
    <m/>
    <s v="YES"/>
    <s v="NO"/>
    <x v="53"/>
    <x v="0"/>
    <m/>
    <m/>
    <s v="WUB Bank data retrieval portal webservices"/>
    <m/>
    <m/>
    <m/>
    <m/>
    <m/>
    <m/>
    <m/>
    <m/>
    <m/>
    <m/>
    <m/>
    <m/>
    <m/>
    <x v="53"/>
    <s v="YES"/>
    <s v="NO"/>
    <m/>
    <m/>
    <m/>
    <s v="Yes"/>
    <s v="No"/>
    <s v="No"/>
    <s v="No"/>
    <s v="NA"/>
    <s v="NA"/>
    <s v="NA"/>
    <s v="NA"/>
    <s v="Local"/>
    <s v="No"/>
    <m/>
    <s v="WUB Bank data retrieval portal webservices is in the list, but is not in scope for GRP."/>
    <s v="TBC"/>
    <m/>
    <s v="NA"/>
    <m/>
    <m/>
    <x v="1"/>
  </r>
  <r>
    <s v="WUB Public Website"/>
    <x v="0"/>
    <s v="No"/>
    <s v="Khadija Khottoul"/>
    <s v="Vincent Mahler"/>
    <m/>
    <m/>
    <m/>
    <m/>
    <s v="[25/11 9:05 pm] Beld, M. van den (Maarten)_x000a_WUB public website... seems to me as an informing platform without database_x000a__x000a_[25/11 9:06 pm] Beld, M. van den (Maarten)_x000a_So no SoR_x000a_"/>
    <s v="Installed"/>
    <s v="Operational"/>
    <s v="Production"/>
    <s v="be+nl/Mortgages NL/WU/WUB_public_website"/>
    <s v="YES"/>
    <s v="YES"/>
    <x v="53"/>
    <x v="0"/>
    <m/>
    <m/>
    <s v="WUB Public Website"/>
    <s v="No"/>
    <s v="No"/>
    <s v="Khadija Khottoul"/>
    <s v="Vincent Mahler"/>
    <n v="0"/>
    <d v="1899-12-30T00:00:00"/>
    <d v="1899-12-30T00:00:00"/>
    <n v="0"/>
    <s v="[25/11 9:05 pm] Beld, M. van den (Maarten)_x000a_WUB public website... seems to me as an informing platform without database_x000a__x000a_[25/11 9:06 pm] Beld, M. van den (Maarten)_x000a_So no SoR_x000a_"/>
    <s v="Installed"/>
    <s v="Operational"/>
    <s v="Production"/>
    <s v="be+nl/Mortgages NL/WU/WUB_public_website"/>
    <x v="53"/>
    <s v="YES"/>
    <s v="YES"/>
    <m/>
    <m/>
    <m/>
    <s v="Yes"/>
    <s v="No"/>
    <s v="No"/>
    <s v="No"/>
    <s v="NA"/>
    <s v="NA"/>
    <s v="NA"/>
    <s v="NA"/>
    <s v="External"/>
    <s v="No"/>
    <m/>
    <s v="WUB Public Website is in the list, but is not in scope for GRP."/>
    <s v="N"/>
    <m/>
    <s v="NA"/>
    <m/>
    <m/>
    <x v="2"/>
  </r>
  <r>
    <s v="WUB_889-Vrachtbrf"/>
    <x v="0"/>
    <s v="No"/>
    <s v="Fedor Bruins"/>
    <s v="Vincent Mahler"/>
    <s v="Fedor Bruins"/>
    <s v="Ruud Fokker"/>
    <s v="Reference data"/>
    <s v="Transferred outside ING"/>
    <m/>
    <s v="Installed"/>
    <s v="Operational"/>
    <s v="Production"/>
    <s v="be+nl/mortgages NL/WU/Office Tooling"/>
    <s v="NO"/>
    <s v="YES"/>
    <x v="23"/>
    <x v="0"/>
    <m/>
    <m/>
    <s v="WUB_889-Vrachtbrf"/>
    <s v="No"/>
    <s v="No"/>
    <s v="Fedor Bruins"/>
    <s v="Vincent Mahler"/>
    <s v="Fedor Bruins"/>
    <s v="Ruud Fokker"/>
    <s v="Reference data"/>
    <s v="Transferred outside ING"/>
    <n v="0"/>
    <s v="Installed"/>
    <s v="Operational"/>
    <s v="Production"/>
    <s v="be+nl/mortgages NL/WU/Office Tooling"/>
    <x v="23"/>
    <s v="NO"/>
    <s v="YES"/>
    <m/>
    <m/>
    <m/>
    <m/>
    <m/>
    <m/>
    <m/>
    <m/>
    <m/>
    <m/>
    <m/>
    <m/>
    <m/>
    <m/>
    <m/>
    <m/>
    <m/>
    <m/>
    <m/>
    <m/>
    <x v="0"/>
  </r>
  <r>
    <s v="WUB_Act-rapport"/>
    <x v="0"/>
    <s v="No"/>
    <s v="Fedor Bruins"/>
    <s v="Vincent Mahler"/>
    <s v="Fedor Bruins"/>
    <s v="Ruud Fokker"/>
    <s v="Product data"/>
    <s v="Kept in own tribe"/>
    <m/>
    <s v="Installed"/>
    <s v="Operational"/>
    <s v="Production"/>
    <s v="be+nl/mortgages NL/WU/Office Tooling"/>
    <s v="NO"/>
    <s v="YES"/>
    <x v="23"/>
    <x v="0"/>
    <m/>
    <m/>
    <s v="WUB_Act-rapport"/>
    <s v="No"/>
    <s v="No"/>
    <s v="Fedor Bruins"/>
    <s v="Vincent Mahler"/>
    <s v="Fedor Bruins"/>
    <s v="Ruud Fokker"/>
    <s v="Product data"/>
    <s v="Kept in own tribe"/>
    <n v="0"/>
    <s v="Installed"/>
    <s v="Operational"/>
    <s v="Production"/>
    <s v="be+nl/mortgages NL/WU/Office Tooling"/>
    <x v="23"/>
    <s v="NO"/>
    <s v="YES"/>
    <m/>
    <m/>
    <m/>
    <m/>
    <m/>
    <m/>
    <m/>
    <m/>
    <m/>
    <m/>
    <m/>
    <m/>
    <m/>
    <m/>
    <m/>
    <m/>
    <m/>
    <m/>
    <m/>
    <m/>
    <x v="0"/>
  </r>
  <r>
    <s v="WUB_Adviestool"/>
    <x v="2"/>
    <s v="No"/>
    <s v="Tim Kok"/>
    <s v="Vincent Mahler"/>
    <s v="Tim Kok"/>
    <s v="Suzanne van Londen"/>
    <s v="Reference data"/>
    <s v="Kept in own tribe"/>
    <m/>
    <s v="Installed"/>
    <s v="Operational"/>
    <s v="Production"/>
    <s v="be+nl/mortgages NL/WU/Office Tooling"/>
    <s v="NO"/>
    <s v="YES"/>
    <x v="23"/>
    <x v="0"/>
    <m/>
    <m/>
    <s v="WUB_Adviestool"/>
    <s v="Yes"/>
    <s v="No"/>
    <s v="Tim Kok"/>
    <s v="Vincent Mahler"/>
    <s v="Tim Kok"/>
    <s v="Suzanne van Londen"/>
    <s v="Reference data"/>
    <s v="Kept in own tribe"/>
    <n v="0"/>
    <s v="Installed"/>
    <s v="Operational"/>
    <s v="Production"/>
    <s v="be+nl/mortgages NL/WU/Office Tooling"/>
    <x v="23"/>
    <s v="NO"/>
    <s v="YES"/>
    <m/>
    <m/>
    <m/>
    <m/>
    <m/>
    <m/>
    <m/>
    <m/>
    <m/>
    <m/>
    <m/>
    <m/>
    <m/>
    <m/>
    <m/>
    <m/>
    <m/>
    <m/>
    <m/>
    <m/>
    <x v="0"/>
  </r>
  <r>
    <s v="WUB_Afdr-risicopremies"/>
    <x v="0"/>
    <s v="No"/>
    <s v="Fedor Bruins"/>
    <s v="Vincent Mahler"/>
    <s v="Fedor Bruins"/>
    <s v="Ruud Fokker"/>
    <s v="Product data"/>
    <s v="Kept in own tribe"/>
    <m/>
    <s v="Installed"/>
    <s v="Operational"/>
    <s v="Production"/>
    <s v="be+nl/mortgages NL/WU/Office Tooling"/>
    <s v="NO"/>
    <s v="YES"/>
    <x v="23"/>
    <x v="0"/>
    <m/>
    <m/>
    <s v="WUB_Afdr-risicopremies"/>
    <s v="No"/>
    <s v="No"/>
    <s v="Fedor Bruins"/>
    <s v="Vincent Mahler"/>
    <s v="Fedor Bruins"/>
    <s v="Ruud Fokker"/>
    <s v="Product data"/>
    <s v="Kept in own tribe"/>
    <n v="0"/>
    <s v="Installed"/>
    <s v="Operational"/>
    <s v="Production"/>
    <s v="be+nl/mortgages NL/WU/Office Tooling"/>
    <x v="23"/>
    <s v="NO"/>
    <s v="YES"/>
    <m/>
    <m/>
    <m/>
    <m/>
    <m/>
    <m/>
    <m/>
    <m/>
    <m/>
    <m/>
    <m/>
    <m/>
    <m/>
    <m/>
    <m/>
    <m/>
    <m/>
    <m/>
    <m/>
    <m/>
    <x v="0"/>
  </r>
  <r>
    <s v="WUB_Analyse-Recon"/>
    <x v="1"/>
    <m/>
    <s v="Jack Biesterveld"/>
    <s v="Vincent Mahler"/>
    <m/>
    <m/>
    <m/>
    <m/>
    <m/>
    <s v="Installed"/>
    <s v="Operational"/>
    <s v="Production"/>
    <s v="be+nl/mortgages NL/WU/Office Tooling"/>
    <s v="NO"/>
    <s v="YES"/>
    <x v="23"/>
    <x v="0"/>
    <m/>
    <m/>
    <s v="WUB_Analyse-Recon"/>
    <n v="0"/>
    <n v="0"/>
    <s v="Jack Biesterveld"/>
    <s v="Vincent Mahler"/>
    <n v="0"/>
    <d v="1899-12-30T00:00:00"/>
    <d v="1899-12-30T00:00:00"/>
    <n v="0"/>
    <n v="0"/>
    <s v="Installed"/>
    <s v="Operational"/>
    <s v="Production"/>
    <s v="be+nl/mortgages NL/WU/Office Tooling"/>
    <x v="23"/>
    <s v="NO"/>
    <s v="YES"/>
    <m/>
    <m/>
    <m/>
    <m/>
    <m/>
    <m/>
    <m/>
    <m/>
    <m/>
    <m/>
    <m/>
    <m/>
    <m/>
    <m/>
    <m/>
    <m/>
    <m/>
    <m/>
    <m/>
    <m/>
    <x v="0"/>
  </r>
  <r>
    <s v="WUB_Analytical-Review-External_Rep"/>
    <x v="1"/>
    <m/>
    <s v="Jack Biesterveld"/>
    <s v="Vincent Mahler"/>
    <m/>
    <m/>
    <m/>
    <m/>
    <m/>
    <s v="Installed"/>
    <s v="Operational"/>
    <s v="Production"/>
    <s v="be+nl/mortgages NL/WU/Office Tooling"/>
    <s v="NO"/>
    <s v="YES"/>
    <x v="23"/>
    <x v="0"/>
    <m/>
    <m/>
    <s v="WUB_Analytical-Review-External_Rep"/>
    <n v="0"/>
    <n v="0"/>
    <s v="Jack Biesterveld"/>
    <s v="Vincent Mahler"/>
    <n v="0"/>
    <d v="1899-12-30T00:00:00"/>
    <d v="1899-12-30T00:00:00"/>
    <n v="0"/>
    <n v="0"/>
    <s v="Installed"/>
    <s v="Operational"/>
    <s v="Production"/>
    <s v="be+nl/mortgages NL/WU/Office Tooling"/>
    <x v="23"/>
    <s v="NO"/>
    <s v="YES"/>
    <m/>
    <m/>
    <m/>
    <m/>
    <m/>
    <m/>
    <m/>
    <m/>
    <m/>
    <m/>
    <m/>
    <m/>
    <m/>
    <m/>
    <m/>
    <m/>
    <m/>
    <m/>
    <m/>
    <m/>
    <x v="0"/>
  </r>
  <r>
    <s v="WUB_buiten-mandaat"/>
    <x v="0"/>
    <s v="No"/>
    <s v="Fedor Bruins"/>
    <s v="Vincent Mahler"/>
    <s v="Fedor Bruins"/>
    <s v="Ruud Fokker"/>
    <s v="Product data"/>
    <s v="Kept in own tribe"/>
    <m/>
    <s v="Installed"/>
    <s v="Operational"/>
    <s v="Production"/>
    <s v="be+nl/mortgages NL/WU/Office Tooling"/>
    <s v="NO"/>
    <s v="YES"/>
    <x v="23"/>
    <x v="0"/>
    <m/>
    <m/>
    <s v="WUB_buiten-mandaat"/>
    <s v="No"/>
    <s v="No"/>
    <s v="Fedor Bruins"/>
    <s v="Vincent Mahler"/>
    <s v="Fedor Bruins"/>
    <s v="Ruud Fokker"/>
    <s v="Product data"/>
    <s v="Kept in own tribe"/>
    <n v="0"/>
    <s v="Installed"/>
    <s v="Operational"/>
    <s v="Production"/>
    <s v="be+nl/mortgages NL/WU/Office Tooling"/>
    <x v="23"/>
    <s v="NO"/>
    <s v="YES"/>
    <m/>
    <m/>
    <m/>
    <m/>
    <m/>
    <m/>
    <m/>
    <m/>
    <m/>
    <m/>
    <m/>
    <m/>
    <m/>
    <m/>
    <m/>
    <m/>
    <m/>
    <m/>
    <m/>
    <m/>
    <x v="0"/>
  </r>
  <r>
    <s v="WUB_CAM-tooling"/>
    <x v="2"/>
    <s v="No"/>
    <s v="Tim Kok"/>
    <s v="Vincent Mahler"/>
    <s v="Tim Kok"/>
    <s v="Daan Grool"/>
    <s v="Transaction data"/>
    <s v="Kept in own tribe"/>
    <m/>
    <s v="Installed"/>
    <s v="Operational"/>
    <s v="Production"/>
    <s v="be+nl/mortgages NL/WU/Office Tooling"/>
    <s v="NO"/>
    <s v="YES"/>
    <x v="23"/>
    <x v="0"/>
    <m/>
    <m/>
    <s v="WUB_CAM-tooling"/>
    <s v="Yes"/>
    <s v="No"/>
    <s v="Tim Kok"/>
    <s v="Vincent Mahler"/>
    <s v="Tim Kok"/>
    <s v="Daan Grool"/>
    <s v="Transaction data"/>
    <s v="Kept in own tribe"/>
    <n v="0"/>
    <s v="Installed"/>
    <s v="Operational"/>
    <s v="Production"/>
    <s v="be+nl/mortgages NL/WU/Office Tooling"/>
    <x v="23"/>
    <s v="NO"/>
    <s v="YES"/>
    <m/>
    <m/>
    <m/>
    <m/>
    <m/>
    <m/>
    <m/>
    <m/>
    <m/>
    <m/>
    <m/>
    <m/>
    <m/>
    <m/>
    <m/>
    <m/>
    <m/>
    <m/>
    <m/>
    <m/>
    <x v="0"/>
  </r>
  <r>
    <s v="WUB_Close_Spirit"/>
    <x v="1"/>
    <m/>
    <s v="Jack Biesterveld"/>
    <s v="Vincent Mahler"/>
    <m/>
    <m/>
    <m/>
    <m/>
    <m/>
    <s v="Installed"/>
    <s v="Operational"/>
    <s v="Production"/>
    <s v="be+nl/mortgages NL/WU/Office Tooling"/>
    <s v="NO"/>
    <s v="YES"/>
    <x v="23"/>
    <x v="0"/>
    <m/>
    <m/>
    <s v="WUB_Close_Spirit"/>
    <n v="0"/>
    <n v="0"/>
    <s v="Jack Biesterveld"/>
    <s v="Vincent Mahler"/>
    <n v="0"/>
    <d v="1899-12-30T00:00:00"/>
    <d v="1899-12-30T00:00:00"/>
    <n v="0"/>
    <n v="0"/>
    <s v="Installed"/>
    <s v="Operational"/>
    <s v="Production"/>
    <s v="be+nl/mortgages NL/WU/Office Tooling"/>
    <x v="23"/>
    <s v="NO"/>
    <s v="YES"/>
    <m/>
    <m/>
    <m/>
    <m/>
    <m/>
    <m/>
    <m/>
    <m/>
    <m/>
    <m/>
    <m/>
    <m/>
    <m/>
    <m/>
    <m/>
    <m/>
    <m/>
    <m/>
    <m/>
    <m/>
    <x v="0"/>
  </r>
  <r>
    <s v="WUB_Confirmation_SPV"/>
    <x v="1"/>
    <m/>
    <s v="Jack Biesterveld"/>
    <s v="Vincent Mahler"/>
    <m/>
    <m/>
    <m/>
    <m/>
    <m/>
    <s v="Installed"/>
    <s v="Operational"/>
    <s v="Production"/>
    <s v="be+nl/mortgages NL/WU/Office Tooling"/>
    <s v="NO"/>
    <s v="YES"/>
    <x v="23"/>
    <x v="0"/>
    <m/>
    <m/>
    <s v="WUB_Confirmation_SPV"/>
    <n v="0"/>
    <n v="0"/>
    <s v="Jack Biesterveld"/>
    <s v="Vincent Mahler"/>
    <n v="0"/>
    <d v="1899-12-30T00:00:00"/>
    <d v="1899-12-30T00:00:00"/>
    <n v="0"/>
    <n v="0"/>
    <s v="Installed"/>
    <s v="Operational"/>
    <s v="Production"/>
    <s v="be+nl/mortgages NL/WU/Office Tooling"/>
    <x v="23"/>
    <s v="NO"/>
    <s v="YES"/>
    <m/>
    <m/>
    <m/>
    <m/>
    <m/>
    <m/>
    <m/>
    <m/>
    <m/>
    <m/>
    <m/>
    <m/>
    <m/>
    <m/>
    <m/>
    <m/>
    <m/>
    <m/>
    <m/>
    <m/>
    <x v="0"/>
  </r>
  <r>
    <s v="WUB_DQF-Actuariaat"/>
    <x v="0"/>
    <s v="No"/>
    <s v="Fedor Bruins"/>
    <s v="Vincent Mahler"/>
    <s v="Fedor Bruins"/>
    <s v="Ruud Fokker"/>
    <s v="Product data"/>
    <s v="Kept in own tribe"/>
    <m/>
    <s v="Installed"/>
    <s v="Operational"/>
    <s v="Production"/>
    <s v="be+nl/mortgages NL/WU/Office Tooling"/>
    <s v="NO"/>
    <s v="YES"/>
    <x v="23"/>
    <x v="0"/>
    <m/>
    <m/>
    <s v="WUB_DQF-Actuariaat"/>
    <s v="No"/>
    <s v="No"/>
    <s v="Fedor Bruins"/>
    <s v="Vincent Mahler"/>
    <s v="Fedor Bruins"/>
    <s v="Ruud Fokker"/>
    <s v="Product data"/>
    <s v="Kept in own tribe"/>
    <n v="0"/>
    <s v="Installed"/>
    <s v="Operational"/>
    <s v="Production"/>
    <s v="be+nl/mortgages NL/WU/Office Tooling"/>
    <x v="23"/>
    <s v="NO"/>
    <s v="YES"/>
    <m/>
    <m/>
    <m/>
    <m/>
    <m/>
    <m/>
    <m/>
    <m/>
    <m/>
    <m/>
    <m/>
    <m/>
    <m/>
    <m/>
    <m/>
    <m/>
    <m/>
    <m/>
    <m/>
    <m/>
    <x v="0"/>
  </r>
  <r>
    <s v="WUB_Feedbackloop_SAS_SPIRIT"/>
    <x v="1"/>
    <m/>
    <s v="Rudy van de Lugt"/>
    <s v="Vincent Mahler"/>
    <m/>
    <m/>
    <m/>
    <m/>
    <m/>
    <s v="Installed"/>
    <s v="Operational"/>
    <s v="Production"/>
    <s v="be+nl/mortgages NL/WU/Office Tooling"/>
    <s v="NO"/>
    <s v="YES"/>
    <x v="23"/>
    <x v="0"/>
    <m/>
    <m/>
    <s v="WUB_Feedbackloop_SAS_SPIRIT"/>
    <n v="0"/>
    <n v="0"/>
    <s v="Rudy van de Lugt"/>
    <s v="Vincent Mahler"/>
    <n v="0"/>
    <d v="1899-12-30T00:00:00"/>
    <d v="1899-12-30T00:00:00"/>
    <n v="0"/>
    <n v="0"/>
    <s v="Installed"/>
    <s v="Operational"/>
    <s v="Production"/>
    <s v="be+nl/mortgages NL/WU/Office Tooling"/>
    <x v="23"/>
    <s v="NO"/>
    <s v="YES"/>
    <m/>
    <m/>
    <m/>
    <m/>
    <m/>
    <m/>
    <m/>
    <m/>
    <m/>
    <m/>
    <m/>
    <m/>
    <m/>
    <m/>
    <m/>
    <m/>
    <m/>
    <m/>
    <m/>
    <m/>
    <x v="0"/>
  </r>
  <r>
    <s v="WUB_IC-database"/>
    <x v="0"/>
    <s v="Yes"/>
    <s v="Jack Schilder"/>
    <s v="Jos Diekman"/>
    <m/>
    <m/>
    <m/>
    <m/>
    <m/>
    <s v="Installed"/>
    <s v="Operational"/>
    <s v="Production"/>
    <s v="be+nl/Data Management NL/Platform/Neptune"/>
    <s v="NO"/>
    <s v="YES"/>
    <x v="32"/>
    <x v="0"/>
    <m/>
    <m/>
    <s v="WUB_IC-database"/>
    <s v="No"/>
    <s v="Yes"/>
    <s v="Jack Schilder"/>
    <s v="Jos Diekman"/>
    <n v="0"/>
    <d v="1899-12-30T00:00:00"/>
    <d v="1899-12-30T00:00:00"/>
    <n v="0"/>
    <n v="0"/>
    <s v="Installed"/>
    <s v="Operational"/>
    <s v="Production"/>
    <s v="be+nl/Data Management NL/Platform/Neptune"/>
    <x v="32"/>
    <s v="NO"/>
    <s v="YES"/>
    <m/>
    <m/>
    <m/>
    <m/>
    <m/>
    <m/>
    <m/>
    <m/>
    <m/>
    <m/>
    <m/>
    <m/>
    <m/>
    <m/>
    <m/>
    <m/>
    <m/>
    <m/>
    <m/>
    <m/>
    <x v="0"/>
  </r>
  <r>
    <s v="WUB_IFRS9-NNHB-FV-model"/>
    <x v="0"/>
    <m/>
    <s v="Redjesh Pooran"/>
    <s v="Vincent Mahler"/>
    <m/>
    <m/>
    <m/>
    <m/>
    <m/>
    <s v="Installed"/>
    <s v="Operational"/>
    <s v="Production"/>
    <s v="be+nl/mortgages NL/WU/Office Tooling"/>
    <s v="NO"/>
    <s v="YES"/>
    <x v="23"/>
    <x v="0"/>
    <m/>
    <m/>
    <s v="WUB_IFRS9-NNHB-FV-model"/>
    <s v="No"/>
    <n v="0"/>
    <s v="Redjesh Pooran"/>
    <s v="Vincent Mahler"/>
    <n v="0"/>
    <d v="1899-12-30T00:00:00"/>
    <d v="1899-12-30T00:00:00"/>
    <n v="0"/>
    <n v="0"/>
    <s v="Installed"/>
    <s v="Operational"/>
    <s v="Production"/>
    <s v="be+nl/mortgages NL/WU/Office Tooling"/>
    <x v="23"/>
    <s v="NO"/>
    <s v="YES"/>
    <m/>
    <m/>
    <m/>
    <m/>
    <m/>
    <m/>
    <m/>
    <m/>
    <m/>
    <m/>
    <m/>
    <m/>
    <m/>
    <m/>
    <m/>
    <m/>
    <m/>
    <m/>
    <m/>
    <m/>
    <x v="0"/>
  </r>
  <r>
    <s v="WUB_IFRS9-NNHB-FV-model_shocks"/>
    <x v="0"/>
    <m/>
    <s v="Redjesh Pooran"/>
    <s v="Vincent Mahler"/>
    <m/>
    <m/>
    <m/>
    <m/>
    <m/>
    <s v="Installed"/>
    <s v="Operational"/>
    <s v="Production"/>
    <s v="be+nl/mortgages NL/WU/Office Tooling"/>
    <s v="NO"/>
    <s v="YES"/>
    <x v="23"/>
    <x v="0"/>
    <m/>
    <m/>
    <s v="WUB_IFRS9-NNHB-FV-model_shocks"/>
    <s v="No"/>
    <n v="0"/>
    <s v="Redjesh Pooran"/>
    <s v="Vincent Mahler"/>
    <n v="0"/>
    <d v="1899-12-30T00:00:00"/>
    <d v="1899-12-30T00:00:00"/>
    <n v="0"/>
    <n v="0"/>
    <s v="Installed"/>
    <s v="Operational"/>
    <s v="Production"/>
    <s v="be+nl/mortgages NL/WU/Office Tooling"/>
    <x v="23"/>
    <s v="NO"/>
    <s v="YES"/>
    <m/>
    <m/>
    <m/>
    <m/>
    <m/>
    <m/>
    <m/>
    <m/>
    <m/>
    <m/>
    <m/>
    <m/>
    <m/>
    <m/>
    <m/>
    <m/>
    <m/>
    <m/>
    <m/>
    <m/>
    <x v="0"/>
  </r>
  <r>
    <s v="WUB_LCR-DA_Liquidity_Reporting"/>
    <x v="1"/>
    <m/>
    <s v="Jack Biesterveld"/>
    <s v="Vincent Mahler"/>
    <m/>
    <m/>
    <m/>
    <m/>
    <m/>
    <s v="Installed"/>
    <s v="Operational"/>
    <s v="Production"/>
    <s v="be+nl/mortgages NL/WU/Office Tooling"/>
    <s v="NO"/>
    <s v="YES"/>
    <x v="23"/>
    <x v="0"/>
    <m/>
    <m/>
    <s v="WUB_LCR-DA_Liquidity_Reporting"/>
    <n v="0"/>
    <n v="0"/>
    <s v="Jack Biesterveld"/>
    <s v="Vincent Mahler"/>
    <n v="0"/>
    <d v="1899-12-30T00:00:00"/>
    <d v="1899-12-30T00:00:00"/>
    <n v="0"/>
    <n v="0"/>
    <s v="Installed"/>
    <s v="Operational"/>
    <s v="Production"/>
    <s v="be+nl/mortgages NL/WU/Office Tooling"/>
    <x v="23"/>
    <s v="NO"/>
    <s v="YES"/>
    <m/>
    <m/>
    <m/>
    <m/>
    <m/>
    <m/>
    <m/>
    <m/>
    <m/>
    <m/>
    <m/>
    <m/>
    <m/>
    <m/>
    <m/>
    <m/>
    <m/>
    <m/>
    <m/>
    <m/>
    <x v="0"/>
  </r>
  <r>
    <s v="WUB_Liquidity-reports_Realm-data"/>
    <x v="0"/>
    <m/>
    <s v="Redjesh Pooran"/>
    <s v="Vincent Mahler"/>
    <m/>
    <m/>
    <m/>
    <m/>
    <m/>
    <s v="Installed"/>
    <s v="Operational"/>
    <s v="Production"/>
    <s v="be+nl/mortgages NL/WU/Office Tooling"/>
    <s v="NO"/>
    <s v="YES"/>
    <x v="23"/>
    <x v="0"/>
    <m/>
    <m/>
    <s v="WUB_Liquidity-reports_Realm-data"/>
    <s v="No"/>
    <n v="0"/>
    <s v="Redjesh Pooran"/>
    <s v="Vincent Mahler"/>
    <n v="0"/>
    <d v="1899-12-30T00:00:00"/>
    <d v="1899-12-30T00:00:00"/>
    <n v="0"/>
    <n v="0"/>
    <s v="Installed"/>
    <s v="Operational"/>
    <s v="Production"/>
    <s v="be+nl/mortgages NL/WU/Office Tooling"/>
    <x v="23"/>
    <s v="NO"/>
    <s v="YES"/>
    <m/>
    <m/>
    <m/>
    <m/>
    <m/>
    <m/>
    <m/>
    <m/>
    <m/>
    <m/>
    <m/>
    <m/>
    <m/>
    <m/>
    <m/>
    <m/>
    <m/>
    <m/>
    <m/>
    <m/>
    <x v="0"/>
  </r>
  <r>
    <s v="WUB_LLP"/>
    <x v="0"/>
    <m/>
    <s v="Jan Willem Koelewijn"/>
    <s v="Vincent Mahler"/>
    <m/>
    <m/>
    <m/>
    <m/>
    <m/>
    <s v="Installed"/>
    <s v="Operational"/>
    <s v="Production"/>
    <s v="be+nl/mortgages NL/WU/Office Tooling"/>
    <s v="NO"/>
    <s v="YES"/>
    <x v="23"/>
    <x v="0"/>
    <m/>
    <m/>
    <s v="WUB_LLP"/>
    <s v="No"/>
    <n v="0"/>
    <s v="Jan Willem Koelewijn"/>
    <s v="Vincent Mahler"/>
    <n v="0"/>
    <d v="1899-12-30T00:00:00"/>
    <d v="1899-12-30T00:00:00"/>
    <n v="0"/>
    <n v="0"/>
    <s v="Installed"/>
    <s v="Operational"/>
    <s v="Production"/>
    <s v="be+nl/mortgages NL/WU/Office Tooling"/>
    <x v="23"/>
    <s v="NO"/>
    <s v="YES"/>
    <m/>
    <m/>
    <m/>
    <m/>
    <m/>
    <m/>
    <m/>
    <m/>
    <m/>
    <m/>
    <m/>
    <m/>
    <m/>
    <m/>
    <m/>
    <m/>
    <m/>
    <m/>
    <m/>
    <m/>
    <x v="0"/>
  </r>
  <r>
    <s v="WUB_MTP-forecast-REALM"/>
    <x v="0"/>
    <m/>
    <s v="Redjesh Pooran"/>
    <s v="Vincent Mahler"/>
    <m/>
    <m/>
    <m/>
    <m/>
    <m/>
    <s v="Installed"/>
    <s v="Operational"/>
    <s v="Production"/>
    <s v="be+nl/mortgages NL/WU/Office Tooling"/>
    <s v="NO"/>
    <s v="YES"/>
    <x v="23"/>
    <x v="0"/>
    <m/>
    <m/>
    <s v="WUB_MTP-forecast-REALM"/>
    <s v="No"/>
    <n v="0"/>
    <s v="Redjesh Pooran"/>
    <s v="Vincent Mahler"/>
    <n v="0"/>
    <d v="1899-12-30T00:00:00"/>
    <d v="1899-12-30T00:00:00"/>
    <n v="0"/>
    <n v="0"/>
    <s v="Installed"/>
    <s v="Operational"/>
    <s v="Production"/>
    <s v="be+nl/mortgages NL/WU/Office Tooling"/>
    <x v="23"/>
    <s v="NO"/>
    <s v="YES"/>
    <m/>
    <m/>
    <m/>
    <m/>
    <m/>
    <m/>
    <m/>
    <m/>
    <m/>
    <m/>
    <m/>
    <m/>
    <m/>
    <m/>
    <m/>
    <m/>
    <m/>
    <m/>
    <m/>
    <m/>
    <x v="0"/>
  </r>
  <r>
    <s v="WUB_NNHB-Reset-valuation-model"/>
    <x v="0"/>
    <m/>
    <s v="Redjesh Pooran"/>
    <s v="Vincent Mahler"/>
    <m/>
    <m/>
    <m/>
    <m/>
    <m/>
    <s v="Installed"/>
    <s v="Operational"/>
    <s v="Production"/>
    <s v="be+nl/mortgages NL/WU/Office Tooling"/>
    <s v="NO"/>
    <s v="YES"/>
    <x v="23"/>
    <x v="0"/>
    <m/>
    <m/>
    <s v="WUB_NNHB-Reset-valuation-model"/>
    <s v="No"/>
    <n v="0"/>
    <s v="Redjesh Pooran"/>
    <s v="Vincent Mahler"/>
    <n v="0"/>
    <d v="1899-12-30T00:00:00"/>
    <d v="1899-12-30T00:00:00"/>
    <n v="0"/>
    <n v="0"/>
    <s v="Installed"/>
    <s v="Operational"/>
    <s v="Production"/>
    <s v="be+nl/mortgages NL/WU/Office Tooling"/>
    <x v="23"/>
    <s v="NO"/>
    <s v="YES"/>
    <m/>
    <m/>
    <m/>
    <m/>
    <m/>
    <m/>
    <m/>
    <m/>
    <m/>
    <m/>
    <m/>
    <m/>
    <m/>
    <m/>
    <m/>
    <m/>
    <m/>
    <m/>
    <m/>
    <m/>
    <x v="0"/>
  </r>
  <r>
    <s v="WUB_normmodel_hypotheektarieven"/>
    <x v="1"/>
    <m/>
    <s v="Jack Biesterveld"/>
    <s v="Vincent Mahler"/>
    <m/>
    <m/>
    <m/>
    <m/>
    <m/>
    <s v="Installed"/>
    <s v="Operational"/>
    <s v="Production"/>
    <s v="be+nl/mortgages NL/WU/Office Tooling"/>
    <s v="NO"/>
    <s v="YES"/>
    <x v="23"/>
    <x v="0"/>
    <m/>
    <m/>
    <s v="WUB_normmodel_hypotheektarieven"/>
    <n v="0"/>
    <n v="0"/>
    <s v="Jack Biesterveld"/>
    <s v="Vincent Mahler"/>
    <n v="0"/>
    <d v="1899-12-30T00:00:00"/>
    <d v="1899-12-30T00:00:00"/>
    <n v="0"/>
    <n v="0"/>
    <s v="Installed"/>
    <s v="Operational"/>
    <s v="Production"/>
    <s v="be+nl/mortgages NL/WU/Office Tooling"/>
    <x v="23"/>
    <s v="NO"/>
    <s v="YES"/>
    <m/>
    <m/>
    <m/>
    <m/>
    <m/>
    <m/>
    <m/>
    <m/>
    <m/>
    <m/>
    <m/>
    <m/>
    <m/>
    <m/>
    <m/>
    <m/>
    <m/>
    <m/>
    <m/>
    <m/>
    <x v="0"/>
  </r>
  <r>
    <s v="WUB_Offer-hedge"/>
    <x v="0"/>
    <m/>
    <s v="Redjesh Pooran"/>
    <s v="Vincent Mahler"/>
    <m/>
    <m/>
    <m/>
    <m/>
    <m/>
    <s v="Installed"/>
    <s v="Operational"/>
    <s v="Production"/>
    <s v="be+nl/mortgages NL/WU/Office Tooling"/>
    <s v="NO"/>
    <s v="YES"/>
    <x v="23"/>
    <x v="0"/>
    <m/>
    <m/>
    <s v="WUB_Offer-hedge"/>
    <s v="No"/>
    <n v="0"/>
    <s v="Redjesh Pooran"/>
    <s v="Vincent Mahler"/>
    <n v="0"/>
    <d v="1899-12-30T00:00:00"/>
    <d v="1899-12-30T00:00:00"/>
    <n v="0"/>
    <n v="0"/>
    <s v="Installed"/>
    <s v="Operational"/>
    <s v="Production"/>
    <s v="be+nl/mortgages NL/WU/Office Tooling"/>
    <x v="23"/>
    <s v="NO"/>
    <s v="YES"/>
    <m/>
    <m/>
    <m/>
    <m/>
    <m/>
    <m/>
    <m/>
    <m/>
    <m/>
    <m/>
    <m/>
    <m/>
    <m/>
    <m/>
    <m/>
    <m/>
    <m/>
    <m/>
    <m/>
    <m/>
    <x v="0"/>
  </r>
  <r>
    <s v="WUB_PB-model"/>
    <x v="1"/>
    <m/>
    <s v="Wouter Hupkes"/>
    <s v="Vincent Mahler"/>
    <m/>
    <m/>
    <m/>
    <m/>
    <m/>
    <s v="Installed"/>
    <s v="Operational"/>
    <s v="Production"/>
    <s v="be+nl/mortgages NL/WU/Office Tooling"/>
    <s v="NO"/>
    <s v="YES"/>
    <x v="23"/>
    <x v="0"/>
    <m/>
    <m/>
    <s v="WUB_PB-model"/>
    <n v="0"/>
    <n v="0"/>
    <s v="Wouter Hupkes"/>
    <s v="Vincent Mahler"/>
    <n v="0"/>
    <d v="1899-12-30T00:00:00"/>
    <d v="1899-12-30T00:00:00"/>
    <n v="0"/>
    <n v="0"/>
    <s v="Installed"/>
    <s v="Operational"/>
    <s v="Production"/>
    <s v="be+nl/mortgages NL/WU/Office Tooling"/>
    <x v="23"/>
    <s v="NO"/>
    <s v="YES"/>
    <m/>
    <m/>
    <m/>
    <m/>
    <m/>
    <m/>
    <m/>
    <m/>
    <m/>
    <m/>
    <m/>
    <m/>
    <m/>
    <m/>
    <m/>
    <m/>
    <m/>
    <m/>
    <m/>
    <m/>
    <x v="0"/>
  </r>
  <r>
    <s v="WUB_Personeelshypotheken"/>
    <x v="2"/>
    <s v="No"/>
    <s v="Tim Kok"/>
    <s v="Vincent Mahler"/>
    <s v="Tim Kok"/>
    <s v="Rob van Caspel"/>
    <s v="Agreement data"/>
    <s v="Kept in own tribe"/>
    <m/>
    <s v="Installed"/>
    <s v="Operational"/>
    <s v="Production"/>
    <s v="be+nl/mortgages NL/WU/Office Tooling"/>
    <s v="NO"/>
    <s v="YES"/>
    <x v="23"/>
    <x v="0"/>
    <m/>
    <m/>
    <s v="WUB_Personeelshypotheken"/>
    <s v="Yes"/>
    <s v="No"/>
    <s v="Tim Kok"/>
    <s v="Vincent Mahler"/>
    <s v="Tim Kok"/>
    <s v="Rob van Caspel"/>
    <s v="Agreement data"/>
    <s v="Kept in own tribe"/>
    <n v="0"/>
    <s v="Installed"/>
    <s v="Operational"/>
    <s v="Production"/>
    <s v="be+nl/mortgages NL/WU/Office Tooling"/>
    <x v="23"/>
    <s v="NO"/>
    <s v="YES"/>
    <m/>
    <m/>
    <m/>
    <m/>
    <m/>
    <m/>
    <m/>
    <m/>
    <m/>
    <m/>
    <m/>
    <m/>
    <m/>
    <m/>
    <m/>
    <m/>
    <m/>
    <m/>
    <m/>
    <m/>
    <x v="0"/>
  </r>
  <r>
    <s v="WUB_Prepayment-data-SAS"/>
    <x v="0"/>
    <m/>
    <s v="Redjesh Pooran"/>
    <s v="Vincent Mahler"/>
    <m/>
    <m/>
    <m/>
    <m/>
    <m/>
    <s v="Installed"/>
    <s v="Operational"/>
    <s v="Production"/>
    <s v="be+nl/mortgages NL/WU/Office Tooling"/>
    <s v="NO"/>
    <s v="YES"/>
    <x v="23"/>
    <x v="0"/>
    <m/>
    <m/>
    <s v="WUB_Prepayment-data-SAS"/>
    <s v="No"/>
    <n v="0"/>
    <s v="Redjesh Pooran"/>
    <s v="Vincent Mahler"/>
    <n v="0"/>
    <d v="1899-12-30T00:00:00"/>
    <d v="1899-12-30T00:00:00"/>
    <n v="0"/>
    <n v="0"/>
    <s v="Installed"/>
    <s v="Operational"/>
    <s v="Production"/>
    <s v="be+nl/mortgages NL/WU/Office Tooling"/>
    <x v="23"/>
    <s v="NO"/>
    <s v="YES"/>
    <m/>
    <m/>
    <m/>
    <m/>
    <m/>
    <m/>
    <m/>
    <m/>
    <m/>
    <m/>
    <m/>
    <m/>
    <m/>
    <m/>
    <m/>
    <m/>
    <m/>
    <m/>
    <m/>
    <m/>
    <x v="0"/>
  </r>
  <r>
    <s v="WUB_Replacement-capitals"/>
    <x v="0"/>
    <m/>
    <s v="Redjesh Pooran"/>
    <s v="Vincent Mahler"/>
    <m/>
    <m/>
    <m/>
    <m/>
    <m/>
    <s v="Installed"/>
    <s v="Operational"/>
    <s v="Production"/>
    <s v="be+nl/mortgages NL/WU/Office Tooling"/>
    <s v="NO"/>
    <s v="YES"/>
    <x v="23"/>
    <x v="0"/>
    <m/>
    <m/>
    <s v="WUB_Replacement-capitals"/>
    <s v="No"/>
    <n v="0"/>
    <s v="Redjesh Pooran"/>
    <s v="Vincent Mahler"/>
    <n v="0"/>
    <d v="1899-12-30T00:00:00"/>
    <d v="1899-12-30T00:00:00"/>
    <n v="0"/>
    <n v="0"/>
    <s v="Installed"/>
    <s v="Operational"/>
    <s v="Production"/>
    <s v="be+nl/mortgages NL/WU/Office Tooling"/>
    <x v="23"/>
    <s v="NO"/>
    <s v="YES"/>
    <m/>
    <m/>
    <m/>
    <m/>
    <m/>
    <m/>
    <m/>
    <m/>
    <m/>
    <m/>
    <m/>
    <m/>
    <m/>
    <m/>
    <m/>
    <m/>
    <m/>
    <m/>
    <m/>
    <m/>
    <x v="0"/>
  </r>
  <r>
    <s v="WUB_Verlengen_AFV"/>
    <x v="2"/>
    <s v="No"/>
    <s v="Tim Kok"/>
    <s v="Vincent Mahler"/>
    <s v="Tim Kok"/>
    <s v="Suzanne van Londen"/>
    <s v="Reference data"/>
    <s v="Kept in own tribe"/>
    <m/>
    <s v="Installed"/>
    <s v="Operational"/>
    <s v="Production"/>
    <s v="be+nl/mortgages NL/WU/Office Tooling"/>
    <s v="NO"/>
    <s v="YES"/>
    <x v="23"/>
    <x v="0"/>
    <m/>
    <m/>
    <s v="WUB_Verlengen_AFV"/>
    <s v="Yes"/>
    <s v="No"/>
    <s v="Tim Kok"/>
    <s v="Vincent Mahler"/>
    <s v="Tim Kok"/>
    <s v="Suzanne van Londen"/>
    <s v="Reference data"/>
    <s v="Kept in own tribe"/>
    <n v="0"/>
    <s v="Installed"/>
    <s v="Operational"/>
    <s v="Production"/>
    <s v="be+nl/mortgages NL/WU/Office Tooling"/>
    <x v="23"/>
    <s v="NO"/>
    <s v="YES"/>
    <m/>
    <m/>
    <m/>
    <m/>
    <m/>
    <m/>
    <m/>
    <m/>
    <m/>
    <m/>
    <m/>
    <m/>
    <m/>
    <m/>
    <m/>
    <m/>
    <m/>
    <m/>
    <m/>
    <m/>
    <x v="0"/>
  </r>
  <r>
    <s v="XCLAS_NL"/>
    <x v="2"/>
    <s v="Yes"/>
    <s v="Martijn Boshuisen"/>
    <s v="Cornelia Coman"/>
    <s v="Sinan Tiftikci"/>
    <s v="Erik Keesom"/>
    <s v="Product data"/>
    <s v="Exchanged across domains"/>
    <s v="Next to product data we have Agreement - and Party Data "/>
    <s v="Installed"/>
    <s v="Operational"/>
    <s v="Production"/>
    <s v="be+nl/Consumer Loans/Quicksilver"/>
    <s v="NO"/>
    <s v="YES"/>
    <x v="26"/>
    <x v="0"/>
    <m/>
    <m/>
    <s v="XCLAS_NL"/>
    <s v="Yes"/>
    <s v="Yes"/>
    <s v="Martijn Boshuisen"/>
    <s v="Cornelia Coman"/>
    <s v="Sinan Tiftikci"/>
    <s v="Erik Keesom"/>
    <s v="Product data"/>
    <s v="Exchanged across domains"/>
    <s v="Next to product data we have Agreement - and Party Data "/>
    <s v="Installed"/>
    <s v="Operational"/>
    <s v="Production"/>
    <s v="be+nl/Consumer Loans/Quicksilver"/>
    <x v="26"/>
    <s v="NO"/>
    <s v="YES"/>
    <m/>
    <m/>
    <m/>
    <m/>
    <m/>
    <m/>
    <m/>
    <m/>
    <m/>
    <m/>
    <m/>
    <m/>
    <m/>
    <m/>
    <m/>
    <m/>
    <m/>
    <m/>
    <m/>
    <m/>
    <x v="0"/>
  </r>
  <r>
    <s v="XCLAS_NL-appl-fail"/>
    <x v="1"/>
    <m/>
    <m/>
    <m/>
    <m/>
    <m/>
    <m/>
    <m/>
    <m/>
    <m/>
    <m/>
    <m/>
    <m/>
    <s v="YES"/>
    <s v="NO"/>
    <x v="50"/>
    <x v="0"/>
    <m/>
    <m/>
    <s v="XCLAS_NL-appl-fail"/>
    <m/>
    <m/>
    <m/>
    <m/>
    <m/>
    <m/>
    <m/>
    <m/>
    <m/>
    <m/>
    <m/>
    <m/>
    <m/>
    <x v="50"/>
    <s v="YES"/>
    <s v="NO"/>
    <m/>
    <m/>
    <m/>
    <s v="TBC"/>
    <s v="TBC"/>
    <s v="Yes"/>
    <m/>
    <s v="Yes"/>
    <s v="TBC"/>
    <d v="2023-01-01T00:00:00"/>
    <d v="2023-12-31T00:00:00"/>
    <s v="TBC"/>
    <s v="Yes"/>
    <m/>
    <m/>
    <s v="TBC"/>
    <m/>
    <n v="2023"/>
    <s v="Q4"/>
    <s v="Y"/>
    <x v="1"/>
  </r>
  <r>
    <s v="XCLAS_NL-appl-succes"/>
    <x v="1"/>
    <m/>
    <m/>
    <m/>
    <m/>
    <m/>
    <m/>
    <m/>
    <m/>
    <m/>
    <m/>
    <m/>
    <m/>
    <s v="YES"/>
    <s v="NO"/>
    <x v="50"/>
    <x v="0"/>
    <m/>
    <m/>
    <s v="XCLAS_NL-appl-succes"/>
    <m/>
    <m/>
    <m/>
    <m/>
    <m/>
    <m/>
    <m/>
    <m/>
    <m/>
    <m/>
    <m/>
    <m/>
    <m/>
    <x v="50"/>
    <s v="YES"/>
    <s v="NO"/>
    <m/>
    <m/>
    <m/>
    <s v="TBC"/>
    <s v="TBC"/>
    <s v="Yes"/>
    <s v="No"/>
    <s v="No"/>
    <s v="TBC"/>
    <d v="2023-01-01T00:00:00"/>
    <d v="2023-12-31T00:00:00"/>
    <s v="TBC"/>
    <s v="Yes"/>
    <m/>
    <s v="The retention rule is not applied yet because the system exists since november 2018"/>
    <s v="TBC"/>
    <m/>
    <n v="2023"/>
    <s v="Q4"/>
    <s v="Y"/>
    <x v="1"/>
  </r>
  <r>
    <s v="XTC"/>
    <x v="1"/>
    <m/>
    <m/>
    <m/>
    <m/>
    <m/>
    <m/>
    <m/>
    <m/>
    <m/>
    <m/>
    <m/>
    <m/>
    <s v="YES"/>
    <s v="NO"/>
    <x v="8"/>
    <x v="0"/>
    <m/>
    <m/>
    <s v="XTC"/>
    <m/>
    <m/>
    <m/>
    <m/>
    <m/>
    <m/>
    <m/>
    <m/>
    <m/>
    <m/>
    <m/>
    <m/>
    <m/>
    <x v="8"/>
    <s v="YES"/>
    <s v="NO"/>
    <m/>
    <m/>
    <m/>
    <s v="Yes"/>
    <s v="No"/>
    <s v="Yes"/>
    <s v="Yes"/>
    <s v="Yes"/>
    <m/>
    <m/>
    <s v="NA"/>
    <m/>
    <s v="Yes"/>
    <n v="44652"/>
    <s v="Decommissioned"/>
    <s v="TBC"/>
    <m/>
    <s v="NA"/>
    <m/>
    <m/>
    <x v="1"/>
  </r>
  <r>
    <s v="XU_DM_CAM"/>
    <x v="0"/>
    <s v="Yes"/>
    <s v="Jack Schilder"/>
    <s v="Jos Diekman"/>
    <s v="multiple"/>
    <s v="multiple"/>
    <s v="multiple"/>
    <s v="multiple"/>
    <s v="Party, Product, Agreement data, Transaction data, Post transaction Data"/>
    <s v="Installed"/>
    <s v="Operational"/>
    <s v="Production"/>
    <s v="be+nl/Data Management NL/KYC/Leopards"/>
    <s v="NO"/>
    <s v="YES"/>
    <x v="32"/>
    <x v="0"/>
    <m/>
    <m/>
    <s v="XU_DM_CAM"/>
    <s v="No"/>
    <s v="Yes"/>
    <s v="Jack Schilder"/>
    <s v="Jos Diekman"/>
    <s v="multiple"/>
    <s v="multiple"/>
    <s v="multiple"/>
    <s v="multiple"/>
    <s v="Party, Product, Agreement data, Transaction data, Post transaction Data"/>
    <s v="Installed"/>
    <s v="Operational"/>
    <s v="Production"/>
    <s v="be+nl/Data Management NL/KYC/Leopards"/>
    <x v="32"/>
    <s v="NO"/>
    <s v="YES"/>
    <m/>
    <m/>
    <m/>
    <m/>
    <m/>
    <m/>
    <m/>
    <m/>
    <m/>
    <m/>
    <m/>
    <m/>
    <m/>
    <m/>
    <m/>
    <m/>
    <m/>
    <m/>
    <m/>
    <m/>
    <x v="0"/>
  </r>
  <r>
    <s v="XU_OS_PPA"/>
    <x v="0"/>
    <s v="Yes"/>
    <s v="Jack Schilder"/>
    <s v="Jos Diekman"/>
    <s v="multiple"/>
    <s v="multiple"/>
    <s v="Party data"/>
    <s v="Exchanged across domains"/>
    <s v="Multiple SOR data stored in OS_PPA for both BE and NL ( this sheet is not made to list everything easily so let me know how we can best do it)"/>
    <s v="Installed"/>
    <s v="Operational"/>
    <s v="Production"/>
    <s v="be+nl/Data Management NL/KYC/Leopards"/>
    <s v="NO"/>
    <s v="YES"/>
    <x v="32"/>
    <x v="0"/>
    <m/>
    <m/>
    <s v="XU_OS_PPA"/>
    <s v="No"/>
    <s v="Yes"/>
    <s v="Jack Schilder"/>
    <s v="Jos Diekman"/>
    <s v="multiple"/>
    <s v="multiple"/>
    <s v="Party data"/>
    <s v="Exchanged across domains"/>
    <s v="Multiple SOR data stored in OS_PPA for both BE and NL ( this sheet is not made to list everything easily so let me know how we can best do it)"/>
    <s v="Installed"/>
    <s v="Operational"/>
    <s v="Production"/>
    <s v="be+nl/Data Management NL/KYC/Leopards"/>
    <x v="32"/>
    <s v="NO"/>
    <s v="YES"/>
    <m/>
    <m/>
    <m/>
    <m/>
    <m/>
    <m/>
    <m/>
    <m/>
    <m/>
    <m/>
    <m/>
    <m/>
    <m/>
    <m/>
    <m/>
    <m/>
    <m/>
    <m/>
    <m/>
    <m/>
    <x v="0"/>
  </r>
  <r>
    <s v="zCreditCardsAPI"/>
    <x v="0"/>
    <s v="No"/>
    <s v="Rik-Jan van Bree"/>
    <s v="tbd"/>
    <s v="n/a"/>
    <s v="n/a"/>
    <s v="Product data"/>
    <m/>
    <s v="Only data caption from other sources"/>
    <s v="Installed"/>
    <s v="Operational"/>
    <s v="Production"/>
    <s v="be+nl/Payments NL/Products/InsightOut"/>
    <s v="YES"/>
    <s v="YES"/>
    <x v="9"/>
    <x v="0"/>
    <m/>
    <m/>
    <s v="zCreditCardsAPI"/>
    <s v="No"/>
    <s v="No"/>
    <s v="Rik-Jan van Bree"/>
    <s v="tbd"/>
    <s v="n/a"/>
    <s v="n/a"/>
    <s v="Product data"/>
    <n v="0"/>
    <s v="Only data caption from other sources"/>
    <s v="Installed"/>
    <s v="Operational"/>
    <s v="Production"/>
    <s v="be+nl/Payments NL/Products/InsightOut"/>
    <x v="9"/>
    <s v="YES"/>
    <s v="YES"/>
    <m/>
    <m/>
    <m/>
    <s v="TBC"/>
    <s v="TBC"/>
    <s v="No"/>
    <s v="No"/>
    <s v="No"/>
    <s v="TBC"/>
    <s v="TBC"/>
    <s v="TBC"/>
    <s v="TBC"/>
    <s v="No"/>
    <m/>
    <m/>
    <s v="N"/>
    <m/>
    <s v="TBC"/>
    <m/>
    <m/>
    <x v="2"/>
  </r>
  <r>
    <s v="zGingerImportBatch"/>
    <x v="1"/>
    <m/>
    <m/>
    <m/>
    <m/>
    <m/>
    <m/>
    <m/>
    <m/>
    <m/>
    <m/>
    <m/>
    <m/>
    <s v="YES"/>
    <s v="NO"/>
    <x v="9"/>
    <x v="0"/>
    <m/>
    <m/>
    <s v="zGingerImportBatch"/>
    <m/>
    <m/>
    <m/>
    <m/>
    <m/>
    <m/>
    <m/>
    <m/>
    <m/>
    <m/>
    <m/>
    <m/>
    <m/>
    <x v="9"/>
    <s v="YES"/>
    <s v="NO"/>
    <m/>
    <m/>
    <m/>
    <s v="TBC"/>
    <s v="TBC"/>
    <s v="No"/>
    <s v="No"/>
    <s v="No"/>
    <s v="TBC"/>
    <s v="TBC"/>
    <s v="TBC"/>
    <s v="TBC"/>
    <s v="No"/>
    <s v="Already Decommissioned"/>
    <m/>
    <s v="TBC"/>
    <m/>
    <s v="TBC"/>
    <m/>
    <m/>
    <x v="1"/>
  </r>
  <r>
    <s v="ZKV_Calculation_App"/>
    <x v="0"/>
    <s v="No"/>
    <s v="Sandra Nieuwenhuis"/>
    <s v="Serkan Turhal"/>
    <m/>
    <m/>
    <m/>
    <m/>
    <m/>
    <s v="Installed"/>
    <s v="Operational"/>
    <s v="Production"/>
    <s v="be+nl/Business lending/Customer Value Proposition/Joint Price Fighters"/>
    <s v="NO"/>
    <s v="YES"/>
    <x v="18"/>
    <x v="0"/>
    <m/>
    <m/>
    <s v="ZKV_Calculation_App"/>
    <s v="No"/>
    <s v="No"/>
    <s v="Sandra Nieuwenhuis"/>
    <s v="Serkan Turhal"/>
    <n v="0"/>
    <d v="1899-12-30T00:00:00"/>
    <d v="1899-12-30T00:00:00"/>
    <n v="0"/>
    <n v="0"/>
    <s v="Installed"/>
    <s v="Operational"/>
    <s v="Production"/>
    <s v="be+nl/Business lending/Customer Value Proposition/Joint Price Fighters"/>
    <x v="18"/>
    <s v="NO"/>
    <s v="YES"/>
    <m/>
    <m/>
    <m/>
    <m/>
    <m/>
    <m/>
    <m/>
    <m/>
    <m/>
    <m/>
    <m/>
    <m/>
    <m/>
    <m/>
    <m/>
    <m/>
    <m/>
    <m/>
    <m/>
    <m/>
    <x v="0"/>
  </r>
  <r>
    <s v="zLendingOnlineAPIs"/>
    <x v="0"/>
    <s v="No"/>
    <s v="Sandra Nieuwenhuis"/>
    <s v="Serkan Turhal"/>
    <m/>
    <m/>
    <m/>
    <m/>
    <m/>
    <s v="Installed"/>
    <s v="Operational"/>
    <s v="Production"/>
    <s v="be+nl/Business lending/Customer Value Proposition/Talos"/>
    <s v="NO"/>
    <s v="YES"/>
    <x v="18"/>
    <x v="0"/>
    <m/>
    <m/>
    <s v="zLendingOnlineAPIs"/>
    <s v="No"/>
    <s v="No"/>
    <s v="Sandra Nieuwenhuis"/>
    <s v="Serkan Turhal"/>
    <n v="0"/>
    <d v="1899-12-30T00:00:00"/>
    <d v="1899-12-30T00:00:00"/>
    <n v="0"/>
    <n v="0"/>
    <s v="Installed"/>
    <s v="Operational"/>
    <s v="Production"/>
    <s v="be+nl/Business lending/Customer Value Proposition/Talos"/>
    <x v="18"/>
    <s v="NO"/>
    <s v="YES"/>
    <m/>
    <m/>
    <m/>
    <m/>
    <m/>
    <m/>
    <m/>
    <m/>
    <m/>
    <m/>
    <m/>
    <m/>
    <m/>
    <m/>
    <m/>
    <m/>
    <m/>
    <m/>
    <m/>
    <m/>
    <x v="0"/>
  </r>
  <r>
    <s v="zLendingOnlineImportServices"/>
    <x v="0"/>
    <s v="No"/>
    <s v="Sandra Nieuwenhuis"/>
    <s v="Serkan Turhal"/>
    <m/>
    <m/>
    <m/>
    <m/>
    <m/>
    <s v="Installed"/>
    <s v="Operational"/>
    <s v="Production"/>
    <s v="be+nl/Business lending/Customer Value Proposition/Talos"/>
    <s v="NO"/>
    <s v="YES"/>
    <x v="18"/>
    <x v="0"/>
    <m/>
    <m/>
    <s v="zLendingOnlineImportServices"/>
    <s v="No"/>
    <s v="No"/>
    <s v="Sandra Nieuwenhuis"/>
    <s v="Serkan Turhal"/>
    <n v="0"/>
    <d v="1899-12-30T00:00:00"/>
    <d v="1899-12-30T00:00:00"/>
    <n v="0"/>
    <n v="0"/>
    <s v="Installed"/>
    <s v="Operational"/>
    <s v="Production"/>
    <s v="be+nl/Business lending/Customer Value Proposition/Talos"/>
    <x v="18"/>
    <s v="NO"/>
    <s v="YES"/>
    <m/>
    <m/>
    <m/>
    <m/>
    <m/>
    <m/>
    <m/>
    <m/>
    <m/>
    <m/>
    <m/>
    <m/>
    <m/>
    <m/>
    <m/>
    <m/>
    <m/>
    <m/>
    <m/>
    <m/>
    <x v="0"/>
  </r>
  <r>
    <s v="zManageBussAccACWA"/>
    <x v="1"/>
    <m/>
    <m/>
    <m/>
    <m/>
    <m/>
    <m/>
    <m/>
    <m/>
    <m/>
    <m/>
    <m/>
    <m/>
    <s v="YES"/>
    <s v="NO"/>
    <x v="6"/>
    <x v="0"/>
    <m/>
    <m/>
    <s v="zManageBussAccACWA"/>
    <m/>
    <m/>
    <m/>
    <m/>
    <m/>
    <m/>
    <m/>
    <m/>
    <m/>
    <m/>
    <m/>
    <m/>
    <m/>
    <x v="6"/>
    <s v="YES"/>
    <s v="NO"/>
    <m/>
    <m/>
    <m/>
    <s v="TBC"/>
    <s v="TBC"/>
    <s v="No"/>
    <s v="NA"/>
    <s v="NA"/>
    <s v="TBC"/>
    <s v="TBC"/>
    <s v="TBC"/>
    <s v="TBC"/>
    <s v="No"/>
    <m/>
    <m/>
    <s v="TBC"/>
    <m/>
    <s v="TBC"/>
    <m/>
    <m/>
    <x v="1"/>
  </r>
  <r>
    <s v="zManageBussAccAPI"/>
    <x v="0"/>
    <m/>
    <s v="Guido Smit"/>
    <s v="Hans Overeem"/>
    <m/>
    <m/>
    <m/>
    <m/>
    <m/>
    <s v="Installed"/>
    <s v="Operational"/>
    <s v="Production"/>
    <s v="be+nl/Daily Banking Digital First NL/Business Journeys/ACDC"/>
    <s v="NO"/>
    <s v="YES"/>
    <x v="4"/>
    <x v="0"/>
    <m/>
    <m/>
    <s v="zManageBussAccAPI"/>
    <s v="No"/>
    <n v="0"/>
    <s v="Guido Smit"/>
    <s v="Hans Overeem"/>
    <n v="0"/>
    <d v="1899-12-30T00:00:00"/>
    <d v="1899-12-30T00:00:00"/>
    <n v="0"/>
    <n v="0"/>
    <s v="Installed"/>
    <s v="Operational"/>
    <s v="Production"/>
    <s v="be+nl/Daily Banking Digital First NL/Business Journeys/ACDC"/>
    <x v="4"/>
    <s v="NO"/>
    <s v="YES"/>
    <m/>
    <m/>
    <m/>
    <m/>
    <m/>
    <m/>
    <m/>
    <m/>
    <m/>
    <m/>
    <m/>
    <m/>
    <m/>
    <m/>
    <m/>
    <m/>
    <m/>
    <m/>
    <m/>
    <m/>
    <x v="0"/>
  </r>
  <r>
    <s v="zManageIdealAPI"/>
    <x v="1"/>
    <m/>
    <m/>
    <m/>
    <m/>
    <m/>
    <m/>
    <m/>
    <m/>
    <m/>
    <m/>
    <m/>
    <m/>
    <s v="YES"/>
    <s v="NO"/>
    <x v="9"/>
    <x v="0"/>
    <m/>
    <m/>
    <s v="zManageIdealAPI"/>
    <m/>
    <m/>
    <m/>
    <m/>
    <m/>
    <m/>
    <m/>
    <m/>
    <m/>
    <m/>
    <m/>
    <m/>
    <m/>
    <x v="9"/>
    <s v="YES"/>
    <s v="NO"/>
    <m/>
    <m/>
    <m/>
    <s v="TBC"/>
    <s v="TBC"/>
    <s v="No"/>
    <s v="No"/>
    <s v="No"/>
    <s v="TBC"/>
    <s v="TBC"/>
    <s v="TBC"/>
    <s v="TBC"/>
    <s v="No"/>
    <m/>
    <m/>
    <s v="TBC"/>
    <m/>
    <s v="TBC"/>
    <m/>
    <m/>
    <x v="1"/>
  </r>
  <r>
    <s v="zManagePayvisionAPI"/>
    <x v="1"/>
    <m/>
    <m/>
    <m/>
    <m/>
    <m/>
    <m/>
    <m/>
    <m/>
    <m/>
    <m/>
    <m/>
    <m/>
    <s v="YES"/>
    <s v="NO"/>
    <x v="9"/>
    <x v="0"/>
    <m/>
    <m/>
    <s v="zManagePayvisionAPI"/>
    <m/>
    <m/>
    <m/>
    <m/>
    <m/>
    <m/>
    <m/>
    <m/>
    <m/>
    <m/>
    <m/>
    <m/>
    <m/>
    <x v="9"/>
    <s v="YES"/>
    <s v="NO"/>
    <m/>
    <m/>
    <m/>
    <s v="TBC"/>
    <s v="TBC"/>
    <s v="No"/>
    <s v="No"/>
    <s v="No"/>
    <s v="TBC"/>
    <s v="TBC"/>
    <s v="TBC"/>
    <s v="TBC"/>
    <s v="No"/>
    <s v="Already Decommissioned"/>
    <m/>
    <s v="TBC"/>
    <m/>
    <s v="TBC"/>
    <m/>
    <m/>
    <x v="1"/>
  </r>
  <r>
    <s v="zOverstapserviceBusiness"/>
    <x v="1"/>
    <m/>
    <m/>
    <m/>
    <m/>
    <m/>
    <m/>
    <m/>
    <m/>
    <m/>
    <m/>
    <m/>
    <m/>
    <s v="YES"/>
    <s v="NO"/>
    <x v="6"/>
    <x v="0"/>
    <m/>
    <m/>
    <s v="zOverstapserviceBusiness"/>
    <m/>
    <m/>
    <m/>
    <m/>
    <m/>
    <m/>
    <m/>
    <m/>
    <m/>
    <m/>
    <m/>
    <m/>
    <m/>
    <x v="6"/>
    <s v="YES"/>
    <s v="NO"/>
    <m/>
    <m/>
    <m/>
    <s v="TBC"/>
    <s v="TBC"/>
    <s v="No"/>
    <s v="NA"/>
    <s v="NA"/>
    <s v="TBC"/>
    <s v="TBC"/>
    <s v="TBC"/>
    <s v="TBC"/>
    <s v="No"/>
    <m/>
    <m/>
    <s v="TBC"/>
    <m/>
    <s v="TBC"/>
    <m/>
    <m/>
    <x v="1"/>
  </r>
  <r>
    <s v="zRequestBusinessCardAPI"/>
    <x v="0"/>
    <s v="No"/>
    <s v="Rik-Jan van Bree"/>
    <s v="tbd"/>
    <s v="n/a"/>
    <s v="n/a"/>
    <s v="Product data"/>
    <s v="Transferred outside ING"/>
    <s v="Temporarily process data stored"/>
    <s v="Installed"/>
    <s v="Operational"/>
    <s v="Production"/>
    <s v="be+nl/Payments NL/Products/InsightOut"/>
    <s v="YES"/>
    <s v="YES"/>
    <x v="9"/>
    <x v="0"/>
    <m/>
    <m/>
    <s v="zRequestBusinessCardAPI"/>
    <s v="No"/>
    <s v="No"/>
    <s v="Rik-Jan van Bree"/>
    <s v="tbd"/>
    <s v="n/a"/>
    <s v="n/a"/>
    <s v="Product data"/>
    <s v="Transferred outside ING"/>
    <s v="Temporarily process data stored"/>
    <s v="Installed"/>
    <s v="Operational"/>
    <s v="Production"/>
    <s v="be+nl/Payments NL/Products/InsightOut"/>
    <x v="9"/>
    <s v="YES"/>
    <s v="YES"/>
    <m/>
    <m/>
    <m/>
    <s v="TBC"/>
    <s v="TBC"/>
    <s v="No"/>
    <s v="No"/>
    <s v="No"/>
    <s v="TBC"/>
    <s v="TBC"/>
    <s v="TBC"/>
    <s v="TBC"/>
    <s v="No"/>
    <m/>
    <m/>
    <s v="N"/>
    <m/>
    <s v="TBC"/>
    <m/>
    <m/>
    <x v="2"/>
  </r>
  <r>
    <s v="zRequestPosContractAPI"/>
    <x v="0"/>
    <s v="No"/>
    <s v="Rik-Jan van Bree"/>
    <s v="Maaike Teeuwen"/>
    <s v="n/a"/>
    <s v="n/a"/>
    <s v="Product data"/>
    <s v="Transferred outside ING"/>
    <s v="Temporarily process data stored"/>
    <s v="Installed"/>
    <s v="Operational"/>
    <s v="Production"/>
    <s v="be+nl/Payments NL/Products/InsightOut"/>
    <s v="YES"/>
    <s v="YES"/>
    <x v="9"/>
    <x v="0"/>
    <m/>
    <m/>
    <s v="zRequestPosContractAPI"/>
    <s v="No"/>
    <s v="No"/>
    <s v="Rik-Jan van Bree"/>
    <s v="Maaike Teeuwen"/>
    <s v="n/a"/>
    <s v="n/a"/>
    <s v="Product data"/>
    <s v="Transferred outside ING"/>
    <s v="Temporarily process data stored"/>
    <s v="Installed"/>
    <s v="Operational"/>
    <s v="Production"/>
    <s v="be+nl/Payments NL/Products/InsightOut"/>
    <x v="9"/>
    <s v="YES"/>
    <s v="YES"/>
    <m/>
    <m/>
    <m/>
    <s v="TBC"/>
    <s v="TBC"/>
    <s v="No"/>
    <s v="No"/>
    <s v="No"/>
    <s v="TBC"/>
    <s v="TBC"/>
    <s v="TBC"/>
    <s v="TBC"/>
    <s v="No"/>
    <m/>
    <m/>
    <s v="N"/>
    <m/>
    <s v="TBC"/>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020F8F-78DB-430C-8AC2-1C346571E8B6}" name="PivotTable6" cacheId="17387" applyNumberFormats="0" applyBorderFormats="0" applyFontFormats="0" applyPatternFormats="0" applyAlignmentFormats="0" applyWidthHeightFormats="1" dataCaption="Values" tag="69feaa48-6d58-40ab-a5b4-c68020e81133" updatedVersion="8" minRefreshableVersion="3" useAutoFormatting="1" subtotalHiddenItems="1" itemPrintTitles="1" createdVersion="8" indent="0" outline="1" outlineData="1" multipleFieldFilters="0" rowHeaderCaption="Tribe Names">
  <location ref="B4:F60" firstHeaderRow="1" firstDataRow="2" firstDataCol="1" rowPageCount="1" colPageCount="1"/>
  <pivotFields count="4">
    <pivotField dataField="1" subtotalTop="0" showAll="0" defaultSubtotal="0"/>
    <pivotField axis="axisCol"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2"/>
  </rowFields>
  <rowItems count="55">
    <i>
      <x v="43"/>
    </i>
    <i>
      <x v="19"/>
    </i>
    <i>
      <x v="1"/>
    </i>
    <i>
      <x v="18"/>
    </i>
    <i>
      <x v="27"/>
    </i>
    <i>
      <x v="22"/>
    </i>
    <i>
      <x v="34"/>
    </i>
    <i>
      <x v="24"/>
    </i>
    <i>
      <x v="3"/>
    </i>
    <i>
      <x v="30"/>
    </i>
    <i>
      <x v="39"/>
    </i>
    <i>
      <x v="17"/>
    </i>
    <i>
      <x v="38"/>
    </i>
    <i>
      <x v="25"/>
    </i>
    <i>
      <x v="20"/>
    </i>
    <i>
      <x v="23"/>
    </i>
    <i>
      <x v="44"/>
    </i>
    <i>
      <x v="46"/>
    </i>
    <i>
      <x v="12"/>
    </i>
    <i>
      <x v="32"/>
    </i>
    <i>
      <x v="14"/>
    </i>
    <i>
      <x v="51"/>
    </i>
    <i>
      <x v="36"/>
    </i>
    <i>
      <x v="37"/>
    </i>
    <i>
      <x v="35"/>
    </i>
    <i>
      <x v="28"/>
    </i>
    <i>
      <x v="50"/>
    </i>
    <i>
      <x v="10"/>
    </i>
    <i>
      <x v="42"/>
    </i>
    <i>
      <x v="13"/>
    </i>
    <i>
      <x v="4"/>
    </i>
    <i>
      <x v="5"/>
    </i>
    <i>
      <x v="26"/>
    </i>
    <i>
      <x v="31"/>
    </i>
    <i>
      <x v="45"/>
    </i>
    <i>
      <x v="9"/>
    </i>
    <i>
      <x v="21"/>
    </i>
    <i>
      <x v="11"/>
    </i>
    <i>
      <x v="16"/>
    </i>
    <i>
      <x v="53"/>
    </i>
    <i>
      <x/>
    </i>
    <i>
      <x v="2"/>
    </i>
    <i>
      <x v="33"/>
    </i>
    <i>
      <x v="48"/>
    </i>
    <i>
      <x v="7"/>
    </i>
    <i>
      <x v="15"/>
    </i>
    <i>
      <x v="40"/>
    </i>
    <i>
      <x v="6"/>
    </i>
    <i>
      <x v="47"/>
    </i>
    <i>
      <x v="52"/>
    </i>
    <i>
      <x v="49"/>
    </i>
    <i>
      <x v="41"/>
    </i>
    <i>
      <x v="29"/>
    </i>
    <i>
      <x v="8"/>
    </i>
    <i t="grand">
      <x/>
    </i>
  </rowItems>
  <colFields count="1">
    <field x="1"/>
  </colFields>
  <colItems count="4">
    <i>
      <x/>
    </i>
    <i>
      <x v="2"/>
    </i>
    <i>
      <x v="1"/>
    </i>
    <i t="grand">
      <x/>
    </i>
  </colItems>
  <pageFields count="1">
    <pageField fld="3" hier="56" name="[Append1].[RISK_ITM].[All]" cap="All"/>
  </pageFields>
  <dataFields count="1">
    <dataField name="Count of Asset_Name" fld="0" subtotal="count" baseField="0" baseItem="0"/>
  </dataFields>
  <formats count="3">
    <format dxfId="96">
      <pivotArea outline="0" collapsedLevelsAreSubtotals="1" fieldPosition="0"/>
    </format>
    <format dxfId="97">
      <pivotArea dataOnly="0" labelOnly="1" fieldPosition="0">
        <references count="1">
          <reference field="1" count="0"/>
        </references>
      </pivotArea>
    </format>
    <format dxfId="98">
      <pivotArea dataOnly="0" labelOnly="1" grandCol="1" outline="0" fieldPosition="0"/>
    </format>
  </formats>
  <pivotHierarchies count="10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5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BINED (FINAL).xlsx!Append1">
        <x15:activeTabTopLevelEntity name="[Appen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13B95F-AF8D-4BDE-9471-073062CA2102}" name="PivotTable1" cacheId="173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1" firstHeaderRow="1" firstDataRow="1" firstDataCol="1" rowPageCount="2" colPageCount="1"/>
  <pivotFields count="58">
    <pivotField dataField="1" showAll="0"/>
    <pivotField axis="axisPage"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5">
        <item x="40"/>
        <item x="2"/>
        <item x="35"/>
        <item x="18"/>
        <item x="21"/>
        <item x="16"/>
        <item x="47"/>
        <item x="37"/>
        <item x="31"/>
        <item x="22"/>
        <item x="27"/>
        <item x="50"/>
        <item x="26"/>
        <item x="42"/>
        <item x="1"/>
        <item x="45"/>
        <item x="46"/>
        <item x="19"/>
        <item x="8"/>
        <item x="6"/>
        <item x="4"/>
        <item x="33"/>
        <item x="32"/>
        <item x="13"/>
        <item x="7"/>
        <item x="25"/>
        <item x="29"/>
        <item x="11"/>
        <item x="44"/>
        <item x="41"/>
        <item x="12"/>
        <item x="39"/>
        <item x="28"/>
        <item x="48"/>
        <item x="15"/>
        <item x="10"/>
        <item x="30"/>
        <item x="36"/>
        <item x="38"/>
        <item x="23"/>
        <item x="51"/>
        <item x="43"/>
        <item x="24"/>
        <item x="9"/>
        <item x="3"/>
        <item x="0"/>
        <item x="20"/>
        <item x="49"/>
        <item x="14"/>
        <item x="52"/>
        <item x="5"/>
        <item x="17"/>
        <item x="34"/>
        <item x="53"/>
        <item t="default"/>
      </items>
    </pivotField>
    <pivotField multipleItemSelectionAllowed="1" showAll="0">
      <items count="5">
        <item h="1" x="2"/>
        <item h="1" x="3"/>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5">
        <item x="40"/>
        <item x="2"/>
        <item x="35"/>
        <item x="18"/>
        <item x="21"/>
        <item x="16"/>
        <item x="47"/>
        <item x="37"/>
        <item x="31"/>
        <item x="22"/>
        <item x="27"/>
        <item x="50"/>
        <item x="26"/>
        <item x="42"/>
        <item x="1"/>
        <item x="45"/>
        <item x="46"/>
        <item x="19"/>
        <item x="8"/>
        <item x="6"/>
        <item x="4"/>
        <item x="33"/>
        <item x="32"/>
        <item x="13"/>
        <item x="7"/>
        <item x="25"/>
        <item x="29"/>
        <item x="11"/>
        <item x="44"/>
        <item x="41"/>
        <item x="12"/>
        <item x="39"/>
        <item x="28"/>
        <item x="48"/>
        <item x="15"/>
        <item x="10"/>
        <item x="30"/>
        <item x="36"/>
        <item x="38"/>
        <item x="23"/>
        <item x="51"/>
        <item x="43"/>
        <item x="24"/>
        <item x="9"/>
        <item x="3"/>
        <item x="0"/>
        <item x="20"/>
        <item x="49"/>
        <item x="14"/>
        <item x="52"/>
        <item x="5"/>
        <item x="17"/>
        <item x="34"/>
        <item x="5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x="0"/>
        <item x="2"/>
        <item h="1" x="1"/>
        <item t="default"/>
      </items>
    </pivotField>
  </pivotFields>
  <rowFields count="1">
    <field x="16"/>
  </rowFields>
  <rowItems count="47">
    <i>
      <x/>
    </i>
    <i>
      <x v="1"/>
    </i>
    <i>
      <x v="2"/>
    </i>
    <i>
      <x v="3"/>
    </i>
    <i>
      <x v="4"/>
    </i>
    <i>
      <x v="5"/>
    </i>
    <i>
      <x v="6"/>
    </i>
    <i>
      <x v="7"/>
    </i>
    <i>
      <x v="8"/>
    </i>
    <i>
      <x v="9"/>
    </i>
    <i>
      <x v="10"/>
    </i>
    <i>
      <x v="12"/>
    </i>
    <i>
      <x v="13"/>
    </i>
    <i>
      <x v="16"/>
    </i>
    <i>
      <x v="17"/>
    </i>
    <i>
      <x v="18"/>
    </i>
    <i>
      <x v="19"/>
    </i>
    <i>
      <x v="20"/>
    </i>
    <i>
      <x v="21"/>
    </i>
    <i>
      <x v="22"/>
    </i>
    <i>
      <x v="23"/>
    </i>
    <i>
      <x v="24"/>
    </i>
    <i>
      <x v="25"/>
    </i>
    <i>
      <x v="27"/>
    </i>
    <i>
      <x v="29"/>
    </i>
    <i>
      <x v="30"/>
    </i>
    <i>
      <x v="31"/>
    </i>
    <i>
      <x v="33"/>
    </i>
    <i>
      <x v="34"/>
    </i>
    <i>
      <x v="35"/>
    </i>
    <i>
      <x v="36"/>
    </i>
    <i>
      <x v="37"/>
    </i>
    <i>
      <x v="38"/>
    </i>
    <i>
      <x v="39"/>
    </i>
    <i>
      <x v="41"/>
    </i>
    <i>
      <x v="42"/>
    </i>
    <i>
      <x v="43"/>
    </i>
    <i>
      <x v="44"/>
    </i>
    <i>
      <x v="45"/>
    </i>
    <i>
      <x v="46"/>
    </i>
    <i>
      <x v="48"/>
    </i>
    <i>
      <x v="49"/>
    </i>
    <i>
      <x v="50"/>
    </i>
    <i>
      <x v="51"/>
    </i>
    <i>
      <x v="52"/>
    </i>
    <i>
      <x v="53"/>
    </i>
    <i t="grand">
      <x/>
    </i>
  </rowItems>
  <colItems count="1">
    <i/>
  </colItems>
  <pageFields count="2">
    <pageField fld="57" hier="-1"/>
    <pageField fld="1" item="0" hier="-1"/>
  </pageFields>
  <dataFields count="1">
    <dataField name="Count of Asset_Name" fld="0" subtotal="count" baseField="0" baseItem="0"/>
  </dataFields>
  <formats count="20">
    <format dxfId="76">
      <pivotArea collapsedLevelsAreSubtotals="1" fieldPosition="0">
        <references count="1">
          <reference field="16" count="1">
            <x v="21"/>
          </reference>
        </references>
      </pivotArea>
    </format>
    <format dxfId="77">
      <pivotArea dataOnly="0" labelOnly="1" fieldPosition="0">
        <references count="1">
          <reference field="16" count="1">
            <x v="21"/>
          </reference>
        </references>
      </pivotArea>
    </format>
    <format dxfId="78">
      <pivotArea collapsedLevelsAreSubtotals="1" fieldPosition="0">
        <references count="1">
          <reference field="16" count="2">
            <x v="35"/>
            <x v="36"/>
          </reference>
        </references>
      </pivotArea>
    </format>
    <format dxfId="79">
      <pivotArea dataOnly="0" labelOnly="1" fieldPosition="0">
        <references count="1">
          <reference field="16" count="2">
            <x v="35"/>
            <x v="36"/>
          </reference>
        </references>
      </pivotArea>
    </format>
    <format dxfId="80">
      <pivotArea collapsedLevelsAreSubtotals="1" fieldPosition="0">
        <references count="1">
          <reference field="16" count="2">
            <x v="38"/>
            <x v="39"/>
          </reference>
        </references>
      </pivotArea>
    </format>
    <format dxfId="81">
      <pivotArea dataOnly="0" labelOnly="1" fieldPosition="0">
        <references count="1">
          <reference field="16" count="2">
            <x v="38"/>
            <x v="39"/>
          </reference>
        </references>
      </pivotArea>
    </format>
    <format dxfId="82">
      <pivotArea collapsedLevelsAreSubtotals="1" fieldPosition="0">
        <references count="1">
          <reference field="16" count="2">
            <x v="43"/>
            <x v="44"/>
          </reference>
        </references>
      </pivotArea>
    </format>
    <format dxfId="83">
      <pivotArea dataOnly="0" labelOnly="1" fieldPosition="0">
        <references count="1">
          <reference field="16" count="2">
            <x v="43"/>
            <x v="44"/>
          </reference>
        </references>
      </pivotArea>
    </format>
    <format dxfId="84">
      <pivotArea collapsedLevelsAreSubtotals="1" fieldPosition="0">
        <references count="1">
          <reference field="16" count="2">
            <x v="51"/>
            <x v="52"/>
          </reference>
        </references>
      </pivotArea>
    </format>
    <format dxfId="85">
      <pivotArea dataOnly="0" labelOnly="1" fieldPosition="0">
        <references count="1">
          <reference field="16" count="2">
            <x v="51"/>
            <x v="52"/>
          </reference>
        </references>
      </pivotArea>
    </format>
    <format dxfId="86">
      <pivotArea collapsedLevelsAreSubtotals="1" fieldPosition="0">
        <references count="1">
          <reference field="16" count="2">
            <x v="49"/>
            <x v="50"/>
          </reference>
        </references>
      </pivotArea>
    </format>
    <format dxfId="87">
      <pivotArea dataOnly="0" labelOnly="1" fieldPosition="0">
        <references count="1">
          <reference field="16" count="2">
            <x v="49"/>
            <x v="50"/>
          </reference>
        </references>
      </pivotArea>
    </format>
    <format dxfId="88">
      <pivotArea collapsedLevelsAreSubtotals="1" fieldPosition="0">
        <references count="1">
          <reference field="16" count="2">
            <x v="49"/>
            <x v="50"/>
          </reference>
        </references>
      </pivotArea>
    </format>
    <format dxfId="89">
      <pivotArea dataOnly="0" labelOnly="1" fieldPosition="0">
        <references count="1">
          <reference field="16" count="2">
            <x v="49"/>
            <x v="50"/>
          </reference>
        </references>
      </pivotArea>
    </format>
    <format dxfId="90">
      <pivotArea collapsedLevelsAreSubtotals="1" fieldPosition="0">
        <references count="1">
          <reference field="16" count="2">
            <x v="19"/>
            <x v="20"/>
          </reference>
        </references>
      </pivotArea>
    </format>
    <format dxfId="91">
      <pivotArea dataOnly="0" labelOnly="1" fieldPosition="0">
        <references count="1">
          <reference field="16" count="2">
            <x v="19"/>
            <x v="20"/>
          </reference>
        </references>
      </pivotArea>
    </format>
    <format dxfId="92">
      <pivotArea collapsedLevelsAreSubtotals="1" fieldPosition="0">
        <references count="1">
          <reference field="16" count="2">
            <x v="19"/>
            <x v="20"/>
          </reference>
        </references>
      </pivotArea>
    </format>
    <format dxfId="93">
      <pivotArea dataOnly="0" labelOnly="1" fieldPosition="0">
        <references count="1">
          <reference field="16" count="2">
            <x v="19"/>
            <x v="20"/>
          </reference>
        </references>
      </pivotArea>
    </format>
    <format dxfId="94">
      <pivotArea collapsedLevelsAreSubtotals="1" fieldPosition="0">
        <references count="1">
          <reference field="16" count="2">
            <x v="7"/>
            <x v="8"/>
          </reference>
        </references>
      </pivotArea>
    </format>
    <format dxfId="95">
      <pivotArea dataOnly="0" labelOnly="1" fieldPosition="0">
        <references count="1">
          <reference field="16" count="2">
            <x v="7"/>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78B52D2-7FC7-4BC5-8592-4FA8A714F90E}" autoFormatId="16" applyNumberFormats="0" applyBorderFormats="0" applyFontFormats="0" applyPatternFormats="0" applyAlignmentFormats="0" applyWidthHeightFormats="0">
  <queryTableRefresh nextId="64" unboundColumnsRight="57">
    <queryTableFields count="58">
      <queryTableField id="1" name="Asset_name" tableColumnId="1"/>
      <queryTableField id="2" dataBound="0" tableColumnId="2"/>
      <queryTableField id="3" dataBound="0" tableColumnId="3"/>
      <queryTableField id="4" dataBound="0" tableColumnId="4"/>
      <queryTableField id="5" dataBound="0" tableColumnId="5"/>
      <queryTableField id="6" dataBound="0" tableColumnId="6"/>
      <queryTableField id="7" dataBound="0" tableColumnId="7"/>
      <queryTableField id="8" dataBound="0" tableColumnId="8"/>
      <queryTableField id="9" dataBound="0" tableColumnId="9"/>
      <queryTableField id="10" dataBound="0" tableColumnId="10"/>
      <queryTableField id="13" dataBound="0" tableColumnId="13"/>
      <queryTableField id="14" dataBound="0" tableColumnId="14"/>
      <queryTableField id="15" dataBound="0" tableColumnId="15"/>
      <queryTableField id="16" dataBound="0" tableColumnId="16"/>
      <queryTableField id="17" dataBound="0" tableColumnId="17"/>
      <queryTableField id="34" dataBound="0" tableColumnId="34"/>
      <queryTableField id="18" dataBound="0" tableColumnId="18"/>
      <queryTableField id="19" dataBound="0" tableColumnId="19"/>
      <queryTableField id="20" dataBound="0" tableColumnId="20"/>
      <queryTableField id="21" dataBound="0" tableColumnId="21"/>
      <queryTableField id="22" dataBound="0" tableColumnId="22"/>
      <queryTableField id="23" dataBound="0" tableColumnId="23"/>
      <queryTableField id="24" dataBound="0" tableColumnId="24"/>
      <queryTableField id="25" dataBound="0" tableColumnId="25"/>
      <queryTableField id="26" dataBound="0" tableColumnId="26"/>
      <queryTableField id="27" dataBound="0" tableColumnId="27"/>
      <queryTableField id="28" dataBound="0" tableColumnId="28"/>
      <queryTableField id="29" dataBound="0" tableColumnId="29"/>
      <queryTableField id="30" dataBound="0" tableColumnId="30"/>
      <queryTableField id="31" dataBound="0" tableColumnId="31"/>
      <queryTableField id="32" dataBound="0" tableColumnId="32"/>
      <queryTableField id="33" dataBound="0" tableColumnId="33"/>
      <queryTableField id="35" dataBound="0" tableColumnId="35"/>
      <queryTableField id="36" dataBound="0" tableColumnId="36"/>
      <queryTableField id="39" dataBound="0" tableColumnId="39"/>
      <queryTableField id="37" dataBound="0" tableColumnId="37"/>
      <queryTableField id="38" dataBound="0" tableColumnId="38"/>
      <queryTableField id="42" dataBound="0" tableColumnId="41"/>
      <queryTableField id="43" dataBound="0" tableColumnId="42"/>
      <queryTableField id="44" dataBound="0" tableColumnId="43"/>
      <queryTableField id="45" dataBound="0" tableColumnId="44"/>
      <queryTableField id="46" dataBound="0" tableColumnId="45"/>
      <queryTableField id="47" dataBound="0" tableColumnId="46"/>
      <queryTableField id="48" dataBound="0" tableColumnId="47"/>
      <queryTableField id="49" dataBound="0" tableColumnId="48"/>
      <queryTableField id="50" dataBound="0" tableColumnId="49"/>
      <queryTableField id="51" dataBound="0" tableColumnId="50"/>
      <queryTableField id="52" dataBound="0" tableColumnId="51"/>
      <queryTableField id="53" dataBound="0" tableColumnId="52"/>
      <queryTableField id="54" dataBound="0" tableColumnId="53"/>
      <queryTableField id="55" dataBound="0" tableColumnId="54"/>
      <queryTableField id="56" dataBound="0" tableColumnId="55"/>
      <queryTableField id="57" dataBound="0" tableColumnId="56"/>
      <queryTableField id="58" dataBound="0" tableColumnId="57"/>
      <queryTableField id="59" dataBound="0" tableColumnId="58"/>
      <queryTableField id="60" dataBound="0" tableColumnId="59"/>
      <queryTableField id="61" dataBound="0" tableColumnId="60"/>
      <queryTableField id="62" dataBound="0" tableColumnId="61"/>
    </queryTableFields>
    <queryTableDeletedFields count="39">
      <deletedField name="Entity"/>
      <deletedField name="Class"/>
      <deletedField name="CMDB Name"/>
      <deletedField name="SOR"/>
      <deletedField name="In_data_lake"/>
      <deletedField name="ITC"/>
      <deletedField name="AO"/>
      <deletedField name="DO"/>
      <deletedField name="DS"/>
      <deletedField name="Type of data"/>
      <deletedField name="Type of consumption"/>
      <deletedField name="Remarks (optional)"/>
      <deletedField name="Status"/>
      <deletedField name="Operational status"/>
      <deletedField name="Environment"/>
      <deletedField name="Config Admin Group"/>
      <deletedField name="IN_CDMO_LIST"/>
      <deletedField name="TRIBE"/>
      <deletedField name="Personal Data (Y/N, if SoR contains Personal Data or not)"/>
      <deletedField name="Data Retention and Deletion Description(Y/N, if data retention and deletion applies )"/>
      <deletedField name="Data Retention and Deletion Compliant Date"/>
      <deletedField name="(BIA Privacy Quick Scan) Does the application process personal data? _x000a_(Yes/No/NA/TBC)"/>
      <deletedField name="(BIA Privacy Quick Scan) Does the application process sensitive personal data? _x000a_(Yes/No/NA/TBC)"/>
      <deletedField name="Does the application store personal data? (Yes/No/NA/TBC)"/>
      <deletedField name="Is deletion capabilitiy implemented? (Yes/No)"/>
      <deletedField name="Is deletion mechanism executed in line with retention rules? (Yes/No/NA/TBC) "/>
      <deletedField name="Implementation plan - Tranche 1, 2, 3, etc."/>
      <deletedField name="Implementation plan - Start delivery (mm/dd/yyyy) or (NA/TBC)"/>
      <deletedField name="Implementation plan - End delivery date (mm/dd/yyyy) or (NA/TBC)"/>
      <deletedField name="Local / Global / External"/>
      <deletedField name="In scope of RD Reporting"/>
      <deletedField name="Are there plans to decommision the application? If yes, by when (Month-Year)"/>
      <deletedField name="Notes"/>
      <deletedField name="In DMPCS SOR List?"/>
      <deletedField name="Is_x000a_SoR?"/>
      <deletedField name="Decomm?"/>
      <deletedField name="Year"/>
      <deletedField name="Quarter"/>
      <deletedField name="iRisk item?"/>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D17D24-A19A-4DD2-9D70-841AFC9779DF}" name="Append1" displayName="Append1" ref="B2:BG978" tableType="queryTable" totalsRowShown="0">
  <autoFilter ref="B2:BG978" xr:uid="{2DD17D24-A19A-4DD2-9D70-841AFC9779DF}">
    <filterColumn colId="1">
      <filters>
        <filter val="No"/>
      </filters>
    </filterColumn>
    <filterColumn colId="57">
      <filters>
        <filter val="CMDB"/>
        <filter val="COMMON"/>
      </filters>
    </filterColumn>
  </autoFilter>
  <tableColumns count="58">
    <tableColumn id="1" xr3:uid="{BF5CCE8C-7246-41C1-AB07-0A705C7189FA}" uniqueName="1" name="Asset_Name" queryTableFieldId="1" dataDxfId="70"/>
    <tableColumn id="2" xr3:uid="{F50BEDFD-38AC-46B9-BC17-06087EA31B7B}" uniqueName="2" name="SOR" queryTableFieldId="2" dataDxfId="69"/>
    <tableColumn id="3" xr3:uid="{5CD5B955-32CA-447A-90F2-DE0A373E6A58}" uniqueName="3" name="IN_DL" queryTableFieldId="3" dataDxfId="68"/>
    <tableColumn id="4" xr3:uid="{19271A42-9329-4E9E-A25B-E3DB5F9E50B5}" uniqueName="4" name="ITC" queryTableFieldId="4" dataDxfId="67"/>
    <tableColumn id="5" xr3:uid="{14135244-E2D0-4826-8A01-7B4A4BA2251C}" uniqueName="5" name="AO" queryTableFieldId="5" dataDxfId="66"/>
    <tableColumn id="6" xr3:uid="{39A0D413-69F0-42DE-86C9-1432000259AA}" uniqueName="6" name="DO" queryTableFieldId="6" dataDxfId="65"/>
    <tableColumn id="7" xr3:uid="{4216ACAF-1F96-478F-9FF6-C8411BA4D026}" uniqueName="7" name="DS" queryTableFieldId="7" dataDxfId="64"/>
    <tableColumn id="8" xr3:uid="{A98D4463-F949-4A95-B42C-F1D3055DADC0}" uniqueName="8" name="DATA_CAT" queryTableFieldId="8" dataDxfId="63"/>
    <tableColumn id="9" xr3:uid="{8AD37108-37CB-471B-8798-C7F976C76FBA}" uniqueName="9" name="CONSP_TYP" queryTableFieldId="9" dataDxfId="62"/>
    <tableColumn id="10" xr3:uid="{0C437C52-F804-4496-9C52-866359819E63}" uniqueName="10" name="REM" queryTableFieldId="10" dataDxfId="61"/>
    <tableColumn id="13" xr3:uid="{8240ADCB-4B3A-4F5B-947A-909607276D57}" uniqueName="13" name="STAT" queryTableFieldId="13" dataDxfId="60"/>
    <tableColumn id="14" xr3:uid="{DA137BB1-9A68-4B45-A822-725272977A33}" uniqueName="14" name="OP_STAT" queryTableFieldId="14" dataDxfId="59"/>
    <tableColumn id="15" xr3:uid="{95C42A61-57DF-4233-BCB4-F0259560A483}" uniqueName="15" name="ENVI" queryTableFieldId="15" dataDxfId="58"/>
    <tableColumn id="16" xr3:uid="{53EAF01E-F0EC-41B5-A806-3B6A22395B21}" uniqueName="16" name="CON_AD_GROUP" queryTableFieldId="16" dataDxfId="57"/>
    <tableColumn id="17" xr3:uid="{2DFDB82B-FBBB-434D-99FA-A5CA2CF4A2D0}" uniqueName="17" name="IN_GDPR_LIST" queryTableFieldId="17" dataDxfId="56"/>
    <tableColumn id="34" xr3:uid="{A3492F51-B50C-4352-A9D2-2A102101F56F}" uniqueName="34" name="IN_CMDB_LIST" queryTableFieldId="34" dataDxfId="55"/>
    <tableColumn id="18" xr3:uid="{D7DF520A-A82F-4EB9-AA80-A87C1010A8B1}" uniqueName="18" name="TRIBE" queryTableFieldId="18" dataDxfId="54"/>
    <tableColumn id="19" xr3:uid="{9E98965E-A549-49D5-ACD2-536D532EE8FF}" uniqueName="19" name="PRN_DATA" queryTableFieldId="19" dataDxfId="53"/>
    <tableColumn id="20" xr3:uid="{9585987D-169B-423A-A8F2-2E3CDEE983D2}" uniqueName="20" name="DR_DD" queryTableFieldId="20" dataDxfId="52"/>
    <tableColumn id="21" xr3:uid="{3AFD1265-F8EE-45F8-8A94-FE676F488965}" uniqueName="21" name="DR_DCD" queryTableFieldId="21" dataDxfId="51"/>
    <tableColumn id="22" xr3:uid="{7684F98E-FDC6-4C1A-A257-1372FC0F4A87}" uniqueName="22" name="Asset_Name2" queryTableFieldId="22" dataDxfId="50"/>
    <tableColumn id="23" xr3:uid="{BDD471CA-71FE-4E43-B5F8-4FAAA4B040F6}" uniqueName="23" name="SOR3" queryTableFieldId="23" dataDxfId="49"/>
    <tableColumn id="24" xr3:uid="{F8780B9B-495C-43D8-BBE9-34512FA7BD92}" uniqueName="24" name="IN_DL4" queryTableFieldId="24" dataDxfId="48"/>
    <tableColumn id="25" xr3:uid="{7B35C0D0-D0B0-42B5-9031-1AB67FAD766D}" uniqueName="25" name="ITC5" queryTableFieldId="25" dataDxfId="47"/>
    <tableColumn id="26" xr3:uid="{187AA7E3-44CA-476F-A688-58CBFB8F1752}" uniqueName="26" name="AO6" queryTableFieldId="26" dataDxfId="46"/>
    <tableColumn id="27" xr3:uid="{D75799C2-59F6-4916-910D-0684CB39F7BF}" uniqueName="27" name="DO7" queryTableFieldId="27" dataDxfId="45"/>
    <tableColumn id="28" xr3:uid="{C3484233-0591-4C72-B108-195B2F7CEBFE}" uniqueName="28" name="DS8" queryTableFieldId="28" dataDxfId="44"/>
    <tableColumn id="29" xr3:uid="{FBAD9423-1AE1-4D5C-8182-F6C4017CB2E6}" uniqueName="29" name="DATA_CAT9" queryTableFieldId="29" dataDxfId="43"/>
    <tableColumn id="30" xr3:uid="{5B5C5805-B61D-4B90-912C-8E05AC8BABA5}" uniqueName="30" name="CONSP_TYP10" queryTableFieldId="30" dataDxfId="42"/>
    <tableColumn id="31" xr3:uid="{08706973-5410-4350-A764-B74C5E2D8BD9}" uniqueName="31" name="REM11" queryTableFieldId="31" dataDxfId="41"/>
    <tableColumn id="32" xr3:uid="{4409B115-3B35-4B67-83AF-5B85CFD53298}" uniqueName="32" name="STAT12" queryTableFieldId="32" dataDxfId="40"/>
    <tableColumn id="33" xr3:uid="{AA8EF899-1F8F-4F82-B932-D8AB2F8527ED}" uniqueName="33" name="OP_STAT13" queryTableFieldId="33" dataDxfId="39"/>
    <tableColumn id="35" xr3:uid="{169DC171-BD5F-4B8D-92D4-5B82F8700D3B}" uniqueName="35" name="ENVI14" queryTableFieldId="35" dataDxfId="38"/>
    <tableColumn id="36" xr3:uid="{292F8CCF-ED26-40D5-969E-1CD43AB59C56}" uniqueName="36" name="CON_AD_GROUP15" queryTableFieldId="36" dataDxfId="37"/>
    <tableColumn id="39" xr3:uid="{8E40FD28-E482-47D7-B631-64ECD13621E0}" uniqueName="39" name="TRIBE18" queryTableFieldId="39" dataDxfId="36"/>
    <tableColumn id="37" xr3:uid="{26530770-3992-4EC6-B4AC-FA97F114EA8C}" uniqueName="37" name="IN_GDPR_LIST16" queryTableFieldId="37" dataDxfId="35"/>
    <tableColumn id="38" xr3:uid="{8956485E-1B09-43A6-84A5-D297930BC566}" uniqueName="38" name="IN_CMDB_LIST17" queryTableFieldId="38" dataDxfId="34"/>
    <tableColumn id="41" xr3:uid="{9BDA19BF-8A20-4068-BB8B-B1C9A36FAFDC}" uniqueName="41" name="PRN_DATA19" queryTableFieldId="42" dataDxfId="33"/>
    <tableColumn id="42" xr3:uid="{EBBD6953-1B8D-4FF1-BE08-B060281AD494}" uniqueName="42" name="DR_DD2" queryTableFieldId="43" dataDxfId="32"/>
    <tableColumn id="43" xr3:uid="{CA23B7DA-41CA-4D44-864F-AA47FF4DF21E}" uniqueName="43" name="DR_DCD3" queryTableFieldId="44" dataDxfId="31"/>
    <tableColumn id="44" xr3:uid="{B102E608-8385-4B54-A928-CFE157782A4E}" uniqueName="44" name="HAS_PSNL_DAT" queryTableFieldId="45" dataDxfId="30"/>
    <tableColumn id="45" xr3:uid="{26695FDC-F55C-437F-A202-28F5A2247B23}" uniqueName="45" name="HAS_SNS_DAT" queryTableFieldId="46" dataDxfId="29"/>
    <tableColumn id="46" xr3:uid="{A04A893B-AE27-4D63-A48A-83A825A556B0}" uniqueName="46" name="STORE_PSNL_DAT" queryTableFieldId="47" dataDxfId="28"/>
    <tableColumn id="47" xr3:uid="{E0DEF883-571E-47B3-84AF-4D8D8F48F008}" uniqueName="47" name="DEL_CAP" queryTableFieldId="48" dataDxfId="27"/>
    <tableColumn id="48" xr3:uid="{35AA91E8-D08D-400C-9482-14EFA9E44FCF}" uniqueName="48" name="DEL_MECH" queryTableFieldId="49" dataDxfId="26"/>
    <tableColumn id="49" xr3:uid="{D7AF12FC-FA74-48D8-B45E-2BFAC18A5DFB}" uniqueName="49" name="IMPL_TRCH" queryTableFieldId="50" dataDxfId="25"/>
    <tableColumn id="50" xr3:uid="{7C66A00A-BDE3-447F-B0B7-97B48084314A}" uniqueName="50" name="IMPL_STR_DTE" queryTableFieldId="51" dataDxfId="24"/>
    <tableColumn id="51" xr3:uid="{065ED33D-C9B7-4E4C-8693-BE076A42C10E}" uniqueName="51" name="IMPL_END_DTE" queryTableFieldId="52" dataDxfId="23"/>
    <tableColumn id="52" xr3:uid="{B92BF2CB-FE80-4CCD-8816-3BED7BD7D963}" uniqueName="52" name="L_G_E" queryTableFieldId="53" dataDxfId="22"/>
    <tableColumn id="53" xr3:uid="{6EE0C66E-020A-4C50-982D-DF6B27F9E5F9}" uniqueName="53" name="RD_REP" queryTableFieldId="54" dataDxfId="21"/>
    <tableColumn id="54" xr3:uid="{8BA28B14-ADBE-43D5-BB04-72B5DEBA20BE}" uniqueName="54" name="TO_DECOMM" queryTableFieldId="55" dataDxfId="20"/>
    <tableColumn id="55" xr3:uid="{1E5AF708-B7CF-46BC-A222-DC8B883E2A86}" uniqueName="55" name="NOTES" queryTableFieldId="56" dataDxfId="19"/>
    <tableColumn id="56" xr3:uid="{A87FB2C6-CA3B-4E75-AE77-49E0A5BFF34E}" uniqueName="56" name="IS_SOR" queryTableFieldId="57" dataDxfId="18"/>
    <tableColumn id="57" xr3:uid="{B5D75104-1202-40E3-B09D-F2649FB13161}" uniqueName="57" name="DECOMM" queryTableFieldId="58" dataDxfId="17"/>
    <tableColumn id="58" xr3:uid="{F393B555-1493-4504-ADCF-D995B1FDEF4B}" uniqueName="58" name="YR" queryTableFieldId="59" dataDxfId="16"/>
    <tableColumn id="59" xr3:uid="{9ACB9985-9C11-41E9-A745-0B57D21C7CC2}" uniqueName="59" name="QRTR" queryTableFieldId="60" dataDxfId="15"/>
    <tableColumn id="60" xr3:uid="{B1F8E2AE-60D4-42E2-AF0B-F57BBD05714F}" uniqueName="60" name="RISK_ITM" queryTableFieldId="61" dataDxfId="14"/>
    <tableColumn id="61" xr3:uid="{EEEC4AEE-89C0-4F7C-B7CF-B0D60C4A2E70}" uniqueName="61" name="COM_IN_LIST" queryTableFieldId="62" dataDxf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85A949-306F-44A2-8E24-5E4EF3788AF4}" name="Table1" displayName="Table1" ref="A1:BF53" totalsRowShown="0">
  <autoFilter ref="A1:BF53" xr:uid="{6685A949-306F-44A2-8E24-5E4EF3788AF4}"/>
  <tableColumns count="58">
    <tableColumn id="1" xr3:uid="{68827479-7E6C-4C49-B12D-CD03CD76D446}" name="Asset_Name"/>
    <tableColumn id="2" xr3:uid="{3C03A70C-6C3A-4A02-9EAF-7554163AF6EF}" name="SOR"/>
    <tableColumn id="3" xr3:uid="{E1F5D137-10DD-49E0-983F-707A8532BE83}" name="IN_DL"/>
    <tableColumn id="4" xr3:uid="{F4F09086-6EF8-4136-AC19-99C5A4D2AC1D}" name="ITC"/>
    <tableColumn id="5" xr3:uid="{A4F366BA-308B-408D-A4E2-5BECBE80F61A}" name="AO"/>
    <tableColumn id="6" xr3:uid="{A07A16F8-B3A2-414F-A324-AD7F7855EC77}" name="DO"/>
    <tableColumn id="7" xr3:uid="{634A7DCD-A940-4F51-99F6-3491FCD4BEDD}" name="DS"/>
    <tableColumn id="8" xr3:uid="{F402008F-45BA-45C1-A539-E1CAC3D90486}" name="DATA_CAT"/>
    <tableColumn id="9" xr3:uid="{3C9A9AEC-63C4-48FB-AD69-4D36A8BF4480}" name="CONSP_TYP"/>
    <tableColumn id="10" xr3:uid="{300191BF-D1BE-4984-BBF6-75BFD77C0531}" name="REM"/>
    <tableColumn id="11" xr3:uid="{19297073-FCB0-4955-A7EC-2FD8827552D5}" name="STAT"/>
    <tableColumn id="12" xr3:uid="{79601B48-D6FE-4535-9B95-BB64DE347C4C}" name="OP_STAT"/>
    <tableColumn id="13" xr3:uid="{888F64E8-EB3A-4E2D-99B6-75E3E1B1E62C}" name="ENVI"/>
    <tableColumn id="14" xr3:uid="{BD8D86C7-E69A-4F0D-ACEF-6B4F8BEF0E6C}" name="CON_AD_GROUP"/>
    <tableColumn id="15" xr3:uid="{4CEEFC01-E91B-444D-A7A2-0C1C914042BA}" name="IN_GDPR_LIST"/>
    <tableColumn id="16" xr3:uid="{32745FA8-7FCD-4AA8-B50D-2D1BA67506BF}" name="IN_CMDB_LIST"/>
    <tableColumn id="17" xr3:uid="{D94E0FF2-CA93-4723-9A87-A4CBE862E7B6}" name="TRIBE"/>
    <tableColumn id="18" xr3:uid="{E3AEB305-C608-4450-A07A-DB7FEF724813}" name="PRN_DATA"/>
    <tableColumn id="19" xr3:uid="{967D2DBA-C2AB-4746-905C-A704026D11F7}" name="DR_DD"/>
    <tableColumn id="20" xr3:uid="{ED8E769B-49AA-442A-8670-BA02FAC0A0E1}" name="DR_DCD"/>
    <tableColumn id="21" xr3:uid="{530C0A71-DA58-4161-A044-070E20AFC19F}" name="Asset_Name2"/>
    <tableColumn id="22" xr3:uid="{ECDC896F-312B-47CA-9D08-642CA3085A71}" name="SOR3"/>
    <tableColumn id="23" xr3:uid="{6AFB996B-2D64-408F-A9FD-FD730D7D819D}" name="IN_DL4"/>
    <tableColumn id="24" xr3:uid="{A41CA938-0068-42DF-BEEC-730D801FA3E4}" name="ITC5"/>
    <tableColumn id="25" xr3:uid="{E121F217-0CA0-418D-B2F2-242D576F6A89}" name="AO6"/>
    <tableColumn id="26" xr3:uid="{BF03F7C3-B74C-4814-8760-413DC2EC003A}" name="DO7"/>
    <tableColumn id="27" xr3:uid="{9E77C25C-C76D-4A20-8E49-0D685FD8E79D}" name="DS8"/>
    <tableColumn id="28" xr3:uid="{EFAD71EC-1573-4F72-B209-A1E4E1D75C99}" name="DATA_CAT9"/>
    <tableColumn id="29" xr3:uid="{7FEBC3D7-1BDD-41D9-9C29-E9BA1597BA9A}" name="CONSP_TYP10"/>
    <tableColumn id="30" xr3:uid="{3B54ACA4-8DC9-410E-80E4-86FD9940BF64}" name="REM11"/>
    <tableColumn id="31" xr3:uid="{8228689F-5371-4DAE-8E8B-B3E8DB122C20}" name="STAT12"/>
    <tableColumn id="32" xr3:uid="{84A5EF27-7175-4CCE-B46B-B402ACB47879}" name="OP_STAT13"/>
    <tableColumn id="33" xr3:uid="{1CE17762-BFD5-4D01-BFEC-AE5E99CB76BC}" name="ENVI14"/>
    <tableColumn id="34" xr3:uid="{9DEE0114-5A71-445B-BCFE-820BD51673B4}" name="CON_AD_GROUP15"/>
    <tableColumn id="35" xr3:uid="{C76D32A8-C0D8-4DBD-8089-381A11BDBFFD}" name="TRIBE18"/>
    <tableColumn id="36" xr3:uid="{8198BA5E-F2E3-4EE2-B048-9574844D3043}" name="IN_GDPR_LIST16"/>
    <tableColumn id="37" xr3:uid="{D83BCA95-75E0-433A-8A20-746EB89E04E9}" name="IN_CMDB_LIST17"/>
    <tableColumn id="38" xr3:uid="{5C94E8CA-F6B5-44BF-BF5A-D47A108A7BB7}" name="PRN_DATA19"/>
    <tableColumn id="39" xr3:uid="{14F7EF53-4006-4BDE-BE65-E194795A1C54}" name="DR_DD2"/>
    <tableColumn id="40" xr3:uid="{A2539631-4F41-4FD0-818B-CC525695D17F}" name="DR_DCD3"/>
    <tableColumn id="41" xr3:uid="{8FD0B5FE-60CC-4D82-991D-13A94B4D7540}" name="HAS_PSNL_DAT"/>
    <tableColumn id="42" xr3:uid="{AD8DEE5F-BADB-45D3-9F98-20ABAFF0123A}" name="HAS_SNS_DAT"/>
    <tableColumn id="43" xr3:uid="{C292C3C5-885D-4633-AE89-90BEBA326E7C}" name="STORE_PSNL_DAT"/>
    <tableColumn id="44" xr3:uid="{2946BBF5-18FD-4343-8ED9-4CEB507CC595}" name="DEL_CAP"/>
    <tableColumn id="45" xr3:uid="{D135D068-3B31-42C3-A136-9DCBB2D2CD56}" name="DEL_MECH"/>
    <tableColumn id="46" xr3:uid="{14B4FB5E-D615-47B7-BF76-15B5F55F3620}" name="IMPL_TRCH"/>
    <tableColumn id="47" xr3:uid="{B0314B09-4E42-4D81-9F8D-1935EEF1A607}" name="IMPL_STR_DTE"/>
    <tableColumn id="48" xr3:uid="{52069D1F-C572-4876-92B8-52ABCF56AEEB}" name="IMPL_END_DTE"/>
    <tableColumn id="49" xr3:uid="{10955004-375C-47F0-BB1C-F214DAE939C9}" name="L_G_E"/>
    <tableColumn id="50" xr3:uid="{86417875-7652-403E-89EE-ABF8143E25B0}" name="RD_REP"/>
    <tableColumn id="51" xr3:uid="{1049E7C0-E0F8-4B7E-9F79-0DFF6BB73E49}" name="TO_DECOMM"/>
    <tableColumn id="52" xr3:uid="{2224651A-63EF-45EE-8EB1-2B1320B74A70}" name="NOTES"/>
    <tableColumn id="53" xr3:uid="{31A322B6-A83C-4BEC-9D43-19763A238903}" name="IS_SOR"/>
    <tableColumn id="54" xr3:uid="{2E6782A5-F43C-4FD8-83F0-C27E17B083C0}" name="DECOMM"/>
    <tableColumn id="55" xr3:uid="{E14908C6-FE13-49AE-9184-4F337B065216}" name="YR"/>
    <tableColumn id="56" xr3:uid="{D862C2CE-BB37-4920-B417-9A28BD6393BC}" name="QRTR"/>
    <tableColumn id="57" xr3:uid="{B0F6D78C-4775-4405-8B53-3B7B741BDB8C}" name="RISK_ITM"/>
    <tableColumn id="58" xr3:uid="{D8ABC270-59E8-4358-BC06-6C2EB8A53850}" name="COM_IN_LIS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417854B-7AA2-4743-8C64-75C18E574E58}" name="Table3" displayName="Table3" ref="A1:BF38" totalsRowShown="0">
  <autoFilter ref="A1:BF38" xr:uid="{6417854B-7AA2-4743-8C64-75C18E574E58}"/>
  <tableColumns count="58">
    <tableColumn id="1" xr3:uid="{66913BAD-5723-42AA-B30C-CFB83B357C4C}" name="Asset_Name"/>
    <tableColumn id="2" xr3:uid="{FB068A3E-A587-4023-81F0-D8C732D98D14}" name="SOR"/>
    <tableColumn id="3" xr3:uid="{47953BEC-5A91-4800-8488-D4EC8FE68064}" name="IN_DL"/>
    <tableColumn id="4" xr3:uid="{29F5B1AB-8975-40CB-AE20-D7D994B4F34A}" name="ITC"/>
    <tableColumn id="5" xr3:uid="{A87D67C1-6BD7-4121-A6E2-31E720860763}" name="AO"/>
    <tableColumn id="6" xr3:uid="{00F85015-6E31-4534-A50D-89E8DB91B63D}" name="DO"/>
    <tableColumn id="7" xr3:uid="{53185853-7DB0-4C25-BB75-C4806ACCEB85}" name="DS"/>
    <tableColumn id="8" xr3:uid="{C4A074E6-78D4-4826-9AFD-B9DEDE61E452}" name="DATA_CAT"/>
    <tableColumn id="9" xr3:uid="{C490AD6F-0B7F-45AD-99B5-F87A3E7E9C9F}" name="CONSP_TYP"/>
    <tableColumn id="10" xr3:uid="{4667CCD8-573A-4867-A811-ABE45181689B}" name="REM"/>
    <tableColumn id="11" xr3:uid="{9A811FBE-5273-4D1B-8FC8-D43281C008AC}" name="STAT"/>
    <tableColumn id="12" xr3:uid="{0BD69B6A-9B49-4634-A8FF-8C39B475F7DF}" name="OP_STAT"/>
    <tableColumn id="13" xr3:uid="{76B33D82-D113-4A43-BFA5-014AD0A88997}" name="ENVI"/>
    <tableColumn id="14" xr3:uid="{94428C91-4F5E-4719-A8FD-335300A9F8BA}" name="CON_AD_GROUP"/>
    <tableColumn id="15" xr3:uid="{20BA70CD-4B0E-4258-9DA9-E07F3E73B69D}" name="IN_GDPR_LIST"/>
    <tableColumn id="16" xr3:uid="{AAC4A98B-90F1-40ED-849E-A833522F13B8}" name="IN_CMDB_LIST"/>
    <tableColumn id="17" xr3:uid="{6993CF03-2269-4EE1-8A9C-A894D230C0CC}" name="TRIBE"/>
    <tableColumn id="18" xr3:uid="{739980F9-2CA1-4D75-BE81-806D07032521}" name="PRN_DATA"/>
    <tableColumn id="19" xr3:uid="{AC8BA681-79DB-4CBA-810B-55CCC57BAFB1}" name="DR_DD"/>
    <tableColumn id="20" xr3:uid="{F6BBA23B-F62F-415C-8D18-AA20A5783897}" name="DR_DCD"/>
    <tableColumn id="21" xr3:uid="{D39EE389-2BFA-4856-8F18-0631EDD69C7B}" name="Asset_Name2"/>
    <tableColumn id="22" xr3:uid="{C3575392-BC10-4D75-AF30-777A07F87232}" name="SOR3"/>
    <tableColumn id="23" xr3:uid="{04D58DD4-5B63-476C-B5A1-B3A7F4ABD8FF}" name="IN_DL4"/>
    <tableColumn id="24" xr3:uid="{3DF66457-6899-40D8-A537-9662569A1CFB}" name="ITC5"/>
    <tableColumn id="25" xr3:uid="{23FEC0A2-9E6E-4FD7-9785-129870A4BA5C}" name="AO6"/>
    <tableColumn id="26" xr3:uid="{AEDB1B01-A5BD-46D0-8C5B-C45D9B68A6DE}" name="DO7"/>
    <tableColumn id="27" xr3:uid="{D8A37B4D-E802-4CBE-AD1E-948AA6EC60C3}" name="DS8" dataDxfId="4"/>
    <tableColumn id="28" xr3:uid="{29924307-B63E-4834-8854-99CE5EE61BC7}" name="DATA_CAT9"/>
    <tableColumn id="29" xr3:uid="{1CB1D877-21DA-47CE-88E3-206525167085}" name="CONSP_TYP10"/>
    <tableColumn id="30" xr3:uid="{536AF515-5BDE-4BCA-A70A-B5D6C8E3EC8F}" name="REM11"/>
    <tableColumn id="31" xr3:uid="{DAD9D7EF-7C26-49E2-B9D3-324559EA85CC}" name="STAT12"/>
    <tableColumn id="32" xr3:uid="{356B70FA-6445-4D6A-A1B3-EAB5A9193200}" name="OP_STAT13"/>
    <tableColumn id="33" xr3:uid="{5415E9E6-038A-48DD-9DB3-D0288F8D6B4C}" name="ENVI14"/>
    <tableColumn id="34" xr3:uid="{08A9F969-B42F-4858-B3F6-A6588F9CE6AD}" name="CON_AD_GROUP15"/>
    <tableColumn id="35" xr3:uid="{2158EF0F-C5DF-420F-AC15-157C43A753F5}" name="TRIBE18"/>
    <tableColumn id="36" xr3:uid="{4364E0CF-5A20-4D21-8644-17260C6815AA}" name="IN_GDPR_LIST16"/>
    <tableColumn id="37" xr3:uid="{188AE95B-B308-4ADD-95DE-7000A8672003}" name="IN_CMDB_LIST17"/>
    <tableColumn id="38" xr3:uid="{F3EE8F40-70B7-4188-BF5E-851900DDB57E}" name="PRN_DATA19"/>
    <tableColumn id="39" xr3:uid="{6C28DDFB-65A4-4F48-93C4-11DEE4BC4C00}" name="DR_DD2"/>
    <tableColumn id="40" xr3:uid="{4B2EF826-E85E-4F19-8154-506173295744}" name="DR_DCD3"/>
    <tableColumn id="41" xr3:uid="{87F6B129-DCE0-4D64-8E8A-18D7B45B7E76}" name="HAS_PSNL_DAT"/>
    <tableColumn id="42" xr3:uid="{2AC6B7B7-D809-490B-8B66-BFC010D61AF9}" name="HAS_SNS_DAT"/>
    <tableColumn id="43" xr3:uid="{D4E48D5E-C9E7-4697-9DFB-62FE7C0C2C8F}" name="STORE_PSNL_DAT"/>
    <tableColumn id="44" xr3:uid="{812654F0-8DC2-4D8C-AB43-D1F3620A0F27}" name="DEL_CAP"/>
    <tableColumn id="45" xr3:uid="{D3565059-AF72-4D04-850A-A005F9066B32}" name="DEL_MECH"/>
    <tableColumn id="46" xr3:uid="{B37C8999-4C7B-49DD-8A11-D0CED430CACA}" name="IMPL_TRCH"/>
    <tableColumn id="47" xr3:uid="{B45E2E0F-A894-46AA-A481-6929F4F7C376}" name="IMPL_STR_DTE"/>
    <tableColumn id="48" xr3:uid="{FA1503C8-34BC-42B6-859D-D1DA1DD37D91}" name="IMPL_END_DTE"/>
    <tableColumn id="49" xr3:uid="{CA501991-43A0-48C8-B9BC-9DE9F976B308}" name="L_G_E"/>
    <tableColumn id="50" xr3:uid="{6D36FE77-5D19-4882-BF86-A2AB51654E94}" name="RD_REP"/>
    <tableColumn id="51" xr3:uid="{54B2A730-5872-4B4D-8F54-6A204CDBDAC4}" name="TO_DECOMM"/>
    <tableColumn id="52" xr3:uid="{79B75DA5-45AA-46A1-96C2-960A8735C6C7}" name="NOTES"/>
    <tableColumn id="53" xr3:uid="{CFEE1695-3882-48D4-A7F4-A2A515AA0640}" name="IS_SOR"/>
    <tableColumn id="54" xr3:uid="{FF0BA665-A5E9-479E-9216-97A9E180743C}" name="DECOMM"/>
    <tableColumn id="55" xr3:uid="{F63570FC-7CD5-4D6D-BF40-3250E0634C44}" name="YR"/>
    <tableColumn id="56" xr3:uid="{BE97AD06-137F-43D5-AF98-77D8907C0F9D}" name="QRTR"/>
    <tableColumn id="57" xr3:uid="{AFD422DD-C9C3-48AD-A7DB-2055C54D66A0}" name="RISK_ITM"/>
    <tableColumn id="58" xr3:uid="{6F43DFE1-0E2A-4E8F-8BAA-D4396C3A3B64}" name="COM_IN_LIS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7175188-9E84-439F-B010-05C6A36636E3}" name="Table4" displayName="Table4" ref="A1:BF17" totalsRowShown="0">
  <autoFilter ref="A1:BF17" xr:uid="{47175188-9E84-439F-B010-05C6A36636E3}"/>
  <tableColumns count="58">
    <tableColumn id="1" xr3:uid="{386460AE-FBFB-46E8-B1A0-32053B0EB0BB}" name="Asset_Name"/>
    <tableColumn id="2" xr3:uid="{E618F815-D4BD-41D0-8206-A2F158C04F38}" name="SOR"/>
    <tableColumn id="3" xr3:uid="{F71AD387-E297-4E02-B948-B92FC0C22FBE}" name="IN_DL"/>
    <tableColumn id="4" xr3:uid="{39250432-4189-4D0C-8C6D-ED229F4AA940}" name="ITC"/>
    <tableColumn id="5" xr3:uid="{89C607DC-3B38-4019-A1DC-3AB11151DFF2}" name="AO"/>
    <tableColumn id="6" xr3:uid="{EBB720F3-7475-4F42-88C6-6081E9378D7F}" name="DO"/>
    <tableColumn id="7" xr3:uid="{32F47807-2FF0-429B-9415-6E6E19BFE1D2}" name="DS"/>
    <tableColumn id="8" xr3:uid="{86A5AABE-31E9-4469-8BD7-DECB77AEC727}" name="DATA_CAT"/>
    <tableColumn id="9" xr3:uid="{55487226-9EE3-4511-8899-1BBCB7E38789}" name="CONSP_TYP"/>
    <tableColumn id="10" xr3:uid="{0E98CADC-195B-49B3-B466-64941458B446}" name="REM"/>
    <tableColumn id="11" xr3:uid="{DB9C0114-E8B3-43D8-9878-3897E3D27DFA}" name="STAT"/>
    <tableColumn id="12" xr3:uid="{B4015C0D-36FA-4201-AF47-98715EFF4277}" name="OP_STAT"/>
    <tableColumn id="13" xr3:uid="{1BF5BC8E-46FE-4E4E-BD19-7C3690E924F1}" name="ENVI"/>
    <tableColumn id="14" xr3:uid="{55CDFF1E-5C2B-498D-9791-C729F0E650A1}" name="CON_AD_GROUP"/>
    <tableColumn id="15" xr3:uid="{BD3C5897-CB9F-452F-A6C3-D5E72DDEFAC0}" name="IN_GDPR_LIST"/>
    <tableColumn id="16" xr3:uid="{52F309BA-E433-425C-AB38-CB50074C1D9D}" name="IN_CMDB_LIST"/>
    <tableColumn id="17" xr3:uid="{7D01038B-E3D2-4A5D-AA61-277292A077FA}" name="TRIBE"/>
    <tableColumn id="18" xr3:uid="{9055503A-9560-4F77-A68B-060946EDFB27}" name="PRN_DATA"/>
    <tableColumn id="19" xr3:uid="{C056240A-433E-463E-8220-2F6A3EB22299}" name="DR_DD"/>
    <tableColumn id="20" xr3:uid="{D533F44B-FED5-4FBD-8297-6CB173FD1D03}" name="DR_DCD"/>
    <tableColumn id="21" xr3:uid="{8692298A-F222-4429-9363-A24BCBDF8F40}" name="Asset_Name2"/>
    <tableColumn id="22" xr3:uid="{FD341F05-65B2-45BC-BDE7-E7B70A9E2A4C}" name="SOR3"/>
    <tableColumn id="23" xr3:uid="{B3261D02-005A-4F5B-BD42-680F233DA4EA}" name="IN_DL4"/>
    <tableColumn id="24" xr3:uid="{4AC690D1-5307-4CBE-9337-ADE76DF21B7C}" name="ITC5"/>
    <tableColumn id="25" xr3:uid="{FF148281-DE03-4EDC-BA83-B3949BCCCF7E}" name="AO6"/>
    <tableColumn id="26" xr3:uid="{A478484A-6D0B-45CB-83BB-EBFB3DB333FE}" name="DO7"/>
    <tableColumn id="27" xr3:uid="{82BC6DAA-1AE1-4183-9338-EF74F62690A9}" name="DS8" dataDxfId="3"/>
    <tableColumn id="28" xr3:uid="{6F164046-9C9E-40E8-832E-9D4220CB741E}" name="DATA_CAT9" dataDxfId="2"/>
    <tableColumn id="29" xr3:uid="{56EE0388-AD61-409D-B74B-9908D2A20536}" name="CONSP_TYP10"/>
    <tableColumn id="30" xr3:uid="{E4F3143B-2354-4534-A35F-876AB8E30C82}" name="REM11"/>
    <tableColumn id="31" xr3:uid="{C174AEBD-E36A-4407-8BFE-D298B2887E81}" name="STAT12"/>
    <tableColumn id="32" xr3:uid="{8086E70F-C2E6-4B5B-BAE7-A2FB9253BA33}" name="OP_STAT13"/>
    <tableColumn id="33" xr3:uid="{80A14904-E36B-4805-9377-70F211726A39}" name="ENVI14"/>
    <tableColumn id="34" xr3:uid="{2673BFCC-D36D-4266-949F-6D6CB15BE5C1}" name="CON_AD_GROUP15"/>
    <tableColumn id="35" xr3:uid="{3A9A89D8-34A4-44A4-8E67-98987CD69886}" name="TRIBE18"/>
    <tableColumn id="36" xr3:uid="{8B780DE0-2DFC-4731-A3F8-3CEBE3F66CC4}" name="IN_GDPR_LIST16"/>
    <tableColumn id="37" xr3:uid="{2000A6BA-8F2B-41D8-BE4C-7DE31B2E1419}" name="IN_CMDB_LIST17"/>
    <tableColumn id="38" xr3:uid="{ACE51D0E-9F97-4577-8851-457DA5CAEFEC}" name="PRN_DATA19"/>
    <tableColumn id="39" xr3:uid="{85437437-9063-45D0-83CD-C53E78E1316D}" name="DR_DD2"/>
    <tableColumn id="40" xr3:uid="{4E430E3D-0378-4082-BD96-08FA0710500B}" name="DR_DCD3"/>
    <tableColumn id="41" xr3:uid="{ACA138FF-70D8-48E6-9A2A-7A07BF00126B}" name="HAS_PSNL_DAT"/>
    <tableColumn id="42" xr3:uid="{5BC9B76B-AA85-483F-A3FD-A1238D6F4131}" name="HAS_SNS_DAT"/>
    <tableColumn id="43" xr3:uid="{1E925666-F48D-435C-9FCA-17E10F8E92E4}" name="STORE_PSNL_DAT"/>
    <tableColumn id="44" xr3:uid="{32618E41-3AA5-49E3-8373-E01F8E2FDD86}" name="DEL_CAP"/>
    <tableColumn id="45" xr3:uid="{E1498550-7C1C-41B0-8BF2-28488B17B190}" name="DEL_MECH"/>
    <tableColumn id="46" xr3:uid="{61A73EF5-0D39-46DF-8E5E-AF08DF899301}" name="IMPL_TRCH"/>
    <tableColumn id="47" xr3:uid="{86904D51-7BC4-479D-BEAF-E7A94C979EED}" name="IMPL_STR_DTE"/>
    <tableColumn id="48" xr3:uid="{1BF07B55-5FBA-463A-94AB-1B1254AF0C07}" name="IMPL_END_DTE"/>
    <tableColumn id="49" xr3:uid="{0A624E79-D194-4761-B7E6-763CF0647B73}" name="L_G_E"/>
    <tableColumn id="50" xr3:uid="{1FB775E2-87F4-4942-9719-A1B99DAD8167}" name="RD_REP"/>
    <tableColumn id="51" xr3:uid="{50CEB3A1-5B6D-4E4F-91B6-67474E97DEE5}" name="TO_DECOMM"/>
    <tableColumn id="52" xr3:uid="{A19EEAC6-F1CA-4F33-87D8-A676B3BA8FAC}" name="NOTES"/>
    <tableColumn id="53" xr3:uid="{5C97BEB1-2BC9-40AA-B512-11A4D646981A}" name="IS_SOR"/>
    <tableColumn id="54" xr3:uid="{F02E4F40-7EAF-4076-A973-A8CB16CEB604}" name="DECOMM"/>
    <tableColumn id="55" xr3:uid="{3E5982B9-8D7C-4DBA-9E70-C969F2E2D344}" name="YR"/>
    <tableColumn id="56" xr3:uid="{E132EBC1-DC36-414E-8E07-FE6F7083EAEC}" name="QRTR"/>
    <tableColumn id="57" xr3:uid="{8288F491-210B-4CC7-99EE-52E7232FA72A}" name="RISK_ITM"/>
    <tableColumn id="58" xr3:uid="{5512FB61-8C44-405D-9F8C-F71CDEA655E8}" name="COM_IN_LIS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92ABBC7-3E2A-4689-9D78-8DA17E470C4C}" name="Table5" displayName="Table5" ref="A1:BF12" totalsRowShown="0">
  <autoFilter ref="A1:BF12" xr:uid="{892ABBC7-3E2A-4689-9D78-8DA17E470C4C}"/>
  <tableColumns count="58">
    <tableColumn id="1" xr3:uid="{E6FD8E04-7C1E-4C84-B2F8-24D7062A4FCE}" name="Asset_Name"/>
    <tableColumn id="2" xr3:uid="{EEEBE7F9-AD5A-41DC-99AF-FF7A43AC36DD}" name="SOR"/>
    <tableColumn id="3" xr3:uid="{147FF21F-3CE1-47EC-8AB7-75C4F6E48FFE}" name="IN_DL"/>
    <tableColumn id="4" xr3:uid="{A2FFD657-E1A3-4CD8-A8A7-79E05231B5DB}" name="ITC"/>
    <tableColumn id="5" xr3:uid="{A6208EC5-8FCC-4371-9D9A-9DFC277C2702}" name="AO"/>
    <tableColumn id="6" xr3:uid="{3EB3C0E7-2BEC-4A1A-9ECE-32BA21A35C0A}" name="DO"/>
    <tableColumn id="7" xr3:uid="{DF4ADA22-0AF4-4D0C-A943-F1EDB5CBDEE9}" name="DS"/>
    <tableColumn id="8" xr3:uid="{605FCFB0-4851-4C9D-9D45-4F2DEED92890}" name="DATA_CAT"/>
    <tableColumn id="9" xr3:uid="{7671168E-FFD8-4465-930C-B4B8F64F97E1}" name="CONSP_TYP"/>
    <tableColumn id="10" xr3:uid="{4427932C-1607-479C-BA7C-06C19C7E2268}" name="REM"/>
    <tableColumn id="11" xr3:uid="{4910D0AA-46F2-42D2-9B97-30F4AB99D233}" name="STAT"/>
    <tableColumn id="12" xr3:uid="{A69CC908-6896-4FD4-AA68-78B458C88446}" name="OP_STAT"/>
    <tableColumn id="13" xr3:uid="{5B959A9D-9680-4A87-8F8A-52D5B6B69B66}" name="ENVI"/>
    <tableColumn id="14" xr3:uid="{BF883443-0933-4BD5-82CC-26B0CBF6EAC7}" name="CON_AD_GROUP"/>
    <tableColumn id="15" xr3:uid="{2FDA7166-25EF-451F-8BC3-614A4AC431C5}" name="IN_GDPR_LIST"/>
    <tableColumn id="16" xr3:uid="{19F5B510-98D8-41C4-AB30-31D9AD3CB5E3}" name="IN_CMDB_LIST"/>
    <tableColumn id="17" xr3:uid="{6B33614D-66F8-4867-82E7-DE82FEF28AB9}" name="TRIBE"/>
    <tableColumn id="18" xr3:uid="{9C8F1971-2A6E-4BCA-86D1-5994B9CE9E84}" name="PRN_DATA"/>
    <tableColumn id="19" xr3:uid="{14D8C057-99E2-405E-8878-37738C0D1EA0}" name="DR_DD"/>
    <tableColumn id="20" xr3:uid="{AB97E2CB-C9B6-40A8-BAED-D96607F22E69}" name="DR_DCD"/>
    <tableColumn id="21" xr3:uid="{F9D3D095-5129-4C11-BEF0-DEB9E9B2EF47}" name="Asset_Name2"/>
    <tableColumn id="22" xr3:uid="{FF8BA128-89AC-4DE4-B29F-D7C64E18D37B}" name="SOR3"/>
    <tableColumn id="23" xr3:uid="{09CD45B7-E850-421D-B12A-0A885A595171}" name="IN_DL4"/>
    <tableColumn id="24" xr3:uid="{BD40EB42-AF01-4CD0-BA9D-EBBCBE1F48F0}" name="ITC5"/>
    <tableColumn id="25" xr3:uid="{80F58A61-057C-4F5B-B966-029043D73C9F}" name="AO6"/>
    <tableColumn id="26" xr3:uid="{FDC467B1-D364-4139-A098-B989A099948F}" name="DO7"/>
    <tableColumn id="27" xr3:uid="{A62B2E71-D6C9-4D0B-AB25-8B1136E0A90F}" name="DS8" dataDxfId="1"/>
    <tableColumn id="28" xr3:uid="{3941A999-9383-4B62-98A4-E42B908F80E4}" name="DATA_CAT9" dataDxfId="0"/>
    <tableColumn id="29" xr3:uid="{2B2241C9-A638-472F-8CE5-648D4E14E9A1}" name="CONSP_TYP10"/>
    <tableColumn id="30" xr3:uid="{53F0DE2C-DA5F-4C66-9261-782D9EBDFE86}" name="REM11"/>
    <tableColumn id="31" xr3:uid="{43A2D510-5931-4037-A671-952085AEA9A1}" name="STAT12"/>
    <tableColumn id="32" xr3:uid="{953A19DC-BF4E-415A-AB80-B6E1D7966716}" name="OP_STAT13"/>
    <tableColumn id="33" xr3:uid="{7C6A20E2-1A60-4E47-B619-0308ECA9DADA}" name="ENVI14"/>
    <tableColumn id="34" xr3:uid="{85D6B379-B417-47E8-AFFD-EF935E38E94E}" name="CON_AD_GROUP15"/>
    <tableColumn id="35" xr3:uid="{182067AD-C9F5-483B-80F7-081AD6313B2C}" name="TRIBE18"/>
    <tableColumn id="36" xr3:uid="{216E398B-9840-4C95-87E0-72467F5E0617}" name="IN_GDPR_LIST16"/>
    <tableColumn id="37" xr3:uid="{D382F97E-ADF4-4E53-BC0F-DCE86546D93E}" name="IN_CMDB_LIST17"/>
    <tableColumn id="38" xr3:uid="{78245828-B92C-4FA7-903B-76A2B2C13041}" name="PRN_DATA19"/>
    <tableColumn id="39" xr3:uid="{AAFC4D8A-338B-4ABB-B857-ADC5C0569E88}" name="DR_DD2"/>
    <tableColumn id="40" xr3:uid="{62D4740F-76AC-4328-A9E4-4DF72001DE90}" name="DR_DCD3"/>
    <tableColumn id="41" xr3:uid="{9A05B3E7-2120-4ED2-953B-C8AC0FA42956}" name="HAS_PSNL_DAT"/>
    <tableColumn id="42" xr3:uid="{C3B44BC0-DC2D-401B-A2A8-8EE45544F75C}" name="HAS_SNS_DAT"/>
    <tableColumn id="43" xr3:uid="{E0EDCD2A-AB5E-45F6-B4EC-83D217419244}" name="STORE_PSNL_DAT"/>
    <tableColumn id="44" xr3:uid="{07AE5950-3889-4869-9CF4-86D2CF0011D6}" name="DEL_CAP"/>
    <tableColumn id="45" xr3:uid="{868FC973-044D-4BD7-AA71-DA77C174BD2A}" name="DEL_MECH"/>
    <tableColumn id="46" xr3:uid="{B1C3976B-4D73-4DD0-901C-9CB0C84549DC}" name="IMPL_TRCH"/>
    <tableColumn id="47" xr3:uid="{6BF87474-0390-4909-B8E6-FB80C0670D13}" name="IMPL_STR_DTE"/>
    <tableColumn id="48" xr3:uid="{6461057D-BA70-4F26-8654-BB5EEAD1F820}" name="IMPL_END_DTE"/>
    <tableColumn id="49" xr3:uid="{8E60772F-2F54-4A78-8523-CE4425E4D8AD}" name="L_G_E"/>
    <tableColumn id="50" xr3:uid="{EA870F42-6DF3-4291-A47C-C8DE9FF7EB23}" name="RD_REP"/>
    <tableColumn id="51" xr3:uid="{DAC90CE2-F9B7-4A57-84D8-E2E7CBFD5347}" name="TO_DECOMM"/>
    <tableColumn id="52" xr3:uid="{10AF0AEA-1B57-498F-9920-397DF67D56C5}" name="NOTES"/>
    <tableColumn id="53" xr3:uid="{810E098E-5002-457C-B74E-A50A9EC09BA0}" name="IS_SOR"/>
    <tableColumn id="54" xr3:uid="{48AE75EE-9BF8-4A7F-B8F4-64962E216BCA}" name="DECOMM"/>
    <tableColumn id="55" xr3:uid="{0B5DC22E-5A1F-41EC-B1AD-3DED3CDD8C93}" name="YR"/>
    <tableColumn id="56" xr3:uid="{706A29B5-85EA-48DA-8BF6-B7D251CAD07C}" name="QRTR"/>
    <tableColumn id="57" xr3:uid="{0B498738-359B-45BE-A902-7F01E810C333}" name="RISK_ITM"/>
    <tableColumn id="58" xr3:uid="{48C2116A-C5DB-4943-A423-4F6A564C94FA}" name="COM_IN_LIS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54A98-259A-44FF-82EB-F2CF80B63B82}">
  <dimension ref="B2:F60"/>
  <sheetViews>
    <sheetView showGridLines="0" zoomScale="85" zoomScaleNormal="85" workbookViewId="0">
      <selection activeCell="B17" sqref="B17"/>
    </sheetView>
  </sheetViews>
  <sheetFormatPr defaultRowHeight="14.45"/>
  <cols>
    <col min="1" max="1" width="11.28515625" bestFit="1" customWidth="1"/>
    <col min="2" max="2" width="34.7109375" bestFit="1" customWidth="1"/>
    <col min="3" max="3" width="16.28515625" bestFit="1" customWidth="1"/>
    <col min="4" max="4" width="6" bestFit="1" customWidth="1"/>
    <col min="5" max="5" width="10.140625" bestFit="1" customWidth="1"/>
    <col min="6" max="6" width="11.28515625" bestFit="1" customWidth="1"/>
  </cols>
  <sheetData>
    <row r="2" spans="2:6">
      <c r="B2" s="1" t="s">
        <v>0</v>
      </c>
      <c r="C2" t="s" vm="1">
        <v>1</v>
      </c>
    </row>
    <row r="4" spans="2:6">
      <c r="B4" s="1" t="s">
        <v>2</v>
      </c>
      <c r="C4" s="1" t="s">
        <v>3</v>
      </c>
    </row>
    <row r="5" spans="2:6">
      <c r="B5" s="1" t="s">
        <v>4</v>
      </c>
      <c r="C5" s="8" t="s">
        <v>5</v>
      </c>
      <c r="D5" s="8" t="s">
        <v>6</v>
      </c>
      <c r="E5" s="8" t="s">
        <v>7</v>
      </c>
      <c r="F5" s="8" t="s">
        <v>8</v>
      </c>
    </row>
    <row r="6" spans="2:6">
      <c r="B6" s="2" t="s">
        <v>9</v>
      </c>
      <c r="C6" s="8">
        <v>2</v>
      </c>
      <c r="D6" s="8">
        <v>36</v>
      </c>
      <c r="E6" s="8">
        <v>59</v>
      </c>
      <c r="F6" s="8">
        <v>97</v>
      </c>
    </row>
    <row r="7" spans="2:6">
      <c r="B7" s="2" t="s">
        <v>10</v>
      </c>
      <c r="C7" s="8"/>
      <c r="D7" s="8">
        <v>70</v>
      </c>
      <c r="E7" s="8">
        <v>23</v>
      </c>
      <c r="F7" s="8">
        <v>93</v>
      </c>
    </row>
    <row r="8" spans="2:6">
      <c r="B8" s="2" t="s">
        <v>11</v>
      </c>
      <c r="C8" s="8">
        <v>9</v>
      </c>
      <c r="D8" s="8">
        <v>41</v>
      </c>
      <c r="E8" s="8">
        <v>34</v>
      </c>
      <c r="F8" s="8">
        <v>84</v>
      </c>
    </row>
    <row r="9" spans="2:6">
      <c r="B9" s="2" t="s">
        <v>12</v>
      </c>
      <c r="C9" s="8"/>
      <c r="D9" s="8">
        <v>21</v>
      </c>
      <c r="E9" s="8">
        <v>48</v>
      </c>
      <c r="F9" s="8">
        <v>69</v>
      </c>
    </row>
    <row r="10" spans="2:6">
      <c r="B10" s="2" t="s">
        <v>13</v>
      </c>
      <c r="C10" s="8"/>
      <c r="D10" s="8">
        <v>23</v>
      </c>
      <c r="E10" s="8">
        <v>32</v>
      </c>
      <c r="F10" s="8">
        <v>55</v>
      </c>
    </row>
    <row r="11" spans="2:6">
      <c r="B11" s="2" t="s">
        <v>14</v>
      </c>
      <c r="C11" s="8">
        <v>52</v>
      </c>
      <c r="D11" s="8"/>
      <c r="E11" s="8"/>
      <c r="F11" s="8">
        <v>52</v>
      </c>
    </row>
    <row r="12" spans="2:6">
      <c r="B12" s="2" t="s">
        <v>15</v>
      </c>
      <c r="C12" s="8">
        <v>37</v>
      </c>
      <c r="D12" s="8">
        <v>4</v>
      </c>
      <c r="E12" s="8">
        <v>3</v>
      </c>
      <c r="F12" s="8">
        <v>44</v>
      </c>
    </row>
    <row r="13" spans="2:6">
      <c r="B13" s="2" t="s">
        <v>16</v>
      </c>
      <c r="C13" s="8">
        <v>8</v>
      </c>
      <c r="D13" s="8">
        <v>3</v>
      </c>
      <c r="E13" s="8">
        <v>33</v>
      </c>
      <c r="F13" s="8">
        <v>44</v>
      </c>
    </row>
    <row r="14" spans="2:6">
      <c r="B14" s="2" t="s">
        <v>17</v>
      </c>
      <c r="C14" s="8">
        <v>13</v>
      </c>
      <c r="D14" s="8">
        <v>27</v>
      </c>
      <c r="E14" s="8">
        <v>1</v>
      </c>
      <c r="F14" s="8">
        <v>41</v>
      </c>
    </row>
    <row r="15" spans="2:6">
      <c r="B15" s="2" t="s">
        <v>18</v>
      </c>
      <c r="C15" s="8">
        <v>40</v>
      </c>
      <c r="D15" s="8"/>
      <c r="E15" s="8"/>
      <c r="F15" s="8">
        <v>40</v>
      </c>
    </row>
    <row r="16" spans="2:6">
      <c r="B16" s="2" t="s">
        <v>19</v>
      </c>
      <c r="C16" s="8">
        <v>32</v>
      </c>
      <c r="D16" s="8"/>
      <c r="E16" s="8"/>
      <c r="F16" s="8">
        <v>32</v>
      </c>
    </row>
    <row r="17" spans="2:6">
      <c r="B17" s="2" t="s">
        <v>20</v>
      </c>
      <c r="C17" s="8">
        <v>31</v>
      </c>
      <c r="D17" s="8"/>
      <c r="E17" s="8"/>
      <c r="F17" s="8">
        <v>31</v>
      </c>
    </row>
    <row r="18" spans="2:6">
      <c r="B18" s="2" t="s">
        <v>21</v>
      </c>
      <c r="C18" s="8"/>
      <c r="D18" s="8">
        <v>4</v>
      </c>
      <c r="E18" s="8">
        <v>26</v>
      </c>
      <c r="F18" s="8">
        <v>30</v>
      </c>
    </row>
    <row r="19" spans="2:6">
      <c r="B19" s="2" t="s">
        <v>22</v>
      </c>
      <c r="C19" s="8">
        <v>9</v>
      </c>
      <c r="D19" s="8">
        <v>11</v>
      </c>
      <c r="E19" s="8">
        <v>9</v>
      </c>
      <c r="F19" s="8">
        <v>29</v>
      </c>
    </row>
    <row r="20" spans="2:6">
      <c r="B20" s="2" t="s">
        <v>23</v>
      </c>
      <c r="C20" s="8">
        <v>22</v>
      </c>
      <c r="D20" s="8"/>
      <c r="E20" s="8"/>
      <c r="F20" s="8">
        <v>22</v>
      </c>
    </row>
    <row r="21" spans="2:6">
      <c r="B21" s="2" t="s">
        <v>24</v>
      </c>
      <c r="C21" s="8">
        <v>17</v>
      </c>
      <c r="D21" s="8"/>
      <c r="E21" s="8"/>
      <c r="F21" s="8">
        <v>17</v>
      </c>
    </row>
    <row r="22" spans="2:6">
      <c r="B22" s="2" t="s">
        <v>25</v>
      </c>
      <c r="C22" s="8">
        <v>15</v>
      </c>
      <c r="D22" s="8"/>
      <c r="E22" s="8"/>
      <c r="F22" s="8">
        <v>15</v>
      </c>
    </row>
    <row r="23" spans="2:6">
      <c r="B23" s="2" t="s">
        <v>26</v>
      </c>
      <c r="C23" s="8"/>
      <c r="D23" s="8">
        <v>8</v>
      </c>
      <c r="E23" s="8">
        <v>4</v>
      </c>
      <c r="F23" s="8">
        <v>12</v>
      </c>
    </row>
    <row r="24" spans="2:6">
      <c r="B24" s="2" t="s">
        <v>27</v>
      </c>
      <c r="C24" s="8">
        <v>12</v>
      </c>
      <c r="D24" s="8"/>
      <c r="E24" s="8"/>
      <c r="F24" s="8">
        <v>12</v>
      </c>
    </row>
    <row r="25" spans="2:6">
      <c r="B25" s="2" t="s">
        <v>28</v>
      </c>
      <c r="C25" s="8"/>
      <c r="D25" s="8">
        <v>12</v>
      </c>
      <c r="E25" s="8"/>
      <c r="F25" s="8">
        <v>12</v>
      </c>
    </row>
    <row r="26" spans="2:6">
      <c r="B26" s="2" t="s">
        <v>29</v>
      </c>
      <c r="C26" s="8"/>
      <c r="D26" s="8">
        <v>6</v>
      </c>
      <c r="E26" s="8">
        <v>5</v>
      </c>
      <c r="F26" s="8">
        <v>11</v>
      </c>
    </row>
    <row r="27" spans="2:6">
      <c r="B27" s="2" t="s">
        <v>30</v>
      </c>
      <c r="C27" s="8"/>
      <c r="D27" s="8">
        <v>9</v>
      </c>
      <c r="E27" s="8">
        <v>1</v>
      </c>
      <c r="F27" s="8">
        <v>10</v>
      </c>
    </row>
    <row r="28" spans="2:6">
      <c r="B28" s="2" t="s">
        <v>31</v>
      </c>
      <c r="C28" s="8">
        <v>8</v>
      </c>
      <c r="D28" s="8"/>
      <c r="E28" s="8"/>
      <c r="F28" s="8">
        <v>8</v>
      </c>
    </row>
    <row r="29" spans="2:6">
      <c r="B29" s="2" t="s">
        <v>32</v>
      </c>
      <c r="C29" s="8">
        <v>8</v>
      </c>
      <c r="D29" s="8"/>
      <c r="E29" s="8"/>
      <c r="F29" s="8">
        <v>8</v>
      </c>
    </row>
    <row r="30" spans="2:6">
      <c r="B30" s="2" t="s">
        <v>33</v>
      </c>
      <c r="C30" s="8"/>
      <c r="D30" s="8">
        <v>6</v>
      </c>
      <c r="E30" s="8">
        <v>1</v>
      </c>
      <c r="F30" s="8">
        <v>7</v>
      </c>
    </row>
    <row r="31" spans="2:6">
      <c r="B31" s="2" t="s">
        <v>34</v>
      </c>
      <c r="C31" s="8"/>
      <c r="D31" s="8">
        <v>6</v>
      </c>
      <c r="E31" s="8"/>
      <c r="F31" s="8">
        <v>6</v>
      </c>
    </row>
    <row r="32" spans="2:6">
      <c r="B32" s="2" t="s">
        <v>35</v>
      </c>
      <c r="C32" s="8"/>
      <c r="D32" s="8">
        <v>3</v>
      </c>
      <c r="E32" s="8">
        <v>3</v>
      </c>
      <c r="F32" s="8">
        <v>6</v>
      </c>
    </row>
    <row r="33" spans="2:6">
      <c r="B33" s="2" t="s">
        <v>36</v>
      </c>
      <c r="C33" s="8"/>
      <c r="D33" s="8">
        <v>3</v>
      </c>
      <c r="E33" s="8">
        <v>3</v>
      </c>
      <c r="F33" s="8">
        <v>6</v>
      </c>
    </row>
    <row r="34" spans="2:6">
      <c r="B34" s="2" t="s">
        <v>37</v>
      </c>
      <c r="C34" s="8">
        <v>5</v>
      </c>
      <c r="D34" s="8"/>
      <c r="E34" s="8"/>
      <c r="F34" s="8">
        <v>5</v>
      </c>
    </row>
    <row r="35" spans="2:6">
      <c r="B35" s="2" t="s">
        <v>38</v>
      </c>
      <c r="C35" s="8">
        <v>5</v>
      </c>
      <c r="D35" s="8"/>
      <c r="E35" s="8"/>
      <c r="F35" s="8">
        <v>5</v>
      </c>
    </row>
    <row r="36" spans="2:6">
      <c r="B36" s="2" t="s">
        <v>39</v>
      </c>
      <c r="C36" s="8">
        <v>5</v>
      </c>
      <c r="D36" s="8"/>
      <c r="E36" s="8"/>
      <c r="F36" s="8">
        <v>5</v>
      </c>
    </row>
    <row r="37" spans="2:6">
      <c r="B37" s="2" t="s">
        <v>40</v>
      </c>
      <c r="C37" s="8">
        <v>5</v>
      </c>
      <c r="D37" s="8"/>
      <c r="E37" s="8"/>
      <c r="F37" s="8">
        <v>5</v>
      </c>
    </row>
    <row r="38" spans="2:6">
      <c r="B38" s="2" t="s">
        <v>41</v>
      </c>
      <c r="C38" s="8">
        <v>5</v>
      </c>
      <c r="D38" s="8"/>
      <c r="E38" s="8"/>
      <c r="F38" s="8">
        <v>5</v>
      </c>
    </row>
    <row r="39" spans="2:6">
      <c r="B39" s="2" t="s">
        <v>42</v>
      </c>
      <c r="C39" s="8">
        <v>4</v>
      </c>
      <c r="D39" s="8"/>
      <c r="E39" s="8"/>
      <c r="F39" s="8">
        <v>4</v>
      </c>
    </row>
    <row r="40" spans="2:6">
      <c r="B40" s="2" t="s">
        <v>43</v>
      </c>
      <c r="C40" s="8">
        <v>4</v>
      </c>
      <c r="D40" s="8"/>
      <c r="E40" s="8"/>
      <c r="F40" s="8">
        <v>4</v>
      </c>
    </row>
    <row r="41" spans="2:6">
      <c r="B41" s="2" t="s">
        <v>44</v>
      </c>
      <c r="C41" s="8">
        <v>4</v>
      </c>
      <c r="D41" s="8"/>
      <c r="E41" s="8"/>
      <c r="F41" s="8">
        <v>4</v>
      </c>
    </row>
    <row r="42" spans="2:6">
      <c r="B42" s="2" t="s">
        <v>45</v>
      </c>
      <c r="C42" s="8">
        <v>4</v>
      </c>
      <c r="D42" s="8"/>
      <c r="E42" s="8"/>
      <c r="F42" s="8">
        <v>4</v>
      </c>
    </row>
    <row r="43" spans="2:6">
      <c r="B43" s="2" t="s">
        <v>46</v>
      </c>
      <c r="C43" s="8"/>
      <c r="D43" s="8">
        <v>4</v>
      </c>
      <c r="E43" s="8"/>
      <c r="F43" s="8">
        <v>4</v>
      </c>
    </row>
    <row r="44" spans="2:6">
      <c r="B44" s="2" t="s">
        <v>47</v>
      </c>
      <c r="C44" s="8">
        <v>4</v>
      </c>
      <c r="D44" s="8"/>
      <c r="E44" s="8"/>
      <c r="F44" s="8">
        <v>4</v>
      </c>
    </row>
    <row r="45" spans="2:6">
      <c r="B45" s="2" t="s">
        <v>48</v>
      </c>
      <c r="C45" s="8"/>
      <c r="D45" s="8">
        <v>2</v>
      </c>
      <c r="E45" s="8">
        <v>2</v>
      </c>
      <c r="F45" s="8">
        <v>4</v>
      </c>
    </row>
    <row r="46" spans="2:6">
      <c r="B46" s="2" t="s">
        <v>49</v>
      </c>
      <c r="C46" s="8">
        <v>4</v>
      </c>
      <c r="D46" s="8"/>
      <c r="E46" s="8"/>
      <c r="F46" s="8">
        <v>4</v>
      </c>
    </row>
    <row r="47" spans="2:6">
      <c r="B47" s="2" t="s">
        <v>50</v>
      </c>
      <c r="C47" s="8">
        <v>4</v>
      </c>
      <c r="D47" s="8"/>
      <c r="E47" s="8"/>
      <c r="F47" s="8">
        <v>4</v>
      </c>
    </row>
    <row r="48" spans="2:6">
      <c r="B48" s="2" t="s">
        <v>51</v>
      </c>
      <c r="C48" s="8">
        <v>3</v>
      </c>
      <c r="D48" s="8"/>
      <c r="E48" s="8"/>
      <c r="F48" s="8">
        <v>3</v>
      </c>
    </row>
    <row r="49" spans="2:6">
      <c r="B49" s="2" t="s">
        <v>52</v>
      </c>
      <c r="C49" s="8">
        <v>3</v>
      </c>
      <c r="D49" s="8"/>
      <c r="E49" s="8"/>
      <c r="F49" s="8">
        <v>3</v>
      </c>
    </row>
    <row r="50" spans="2:6">
      <c r="B50" s="2" t="s">
        <v>53</v>
      </c>
      <c r="C50" s="8"/>
      <c r="D50" s="8">
        <v>1</v>
      </c>
      <c r="E50" s="8">
        <v>2</v>
      </c>
      <c r="F50" s="8">
        <v>3</v>
      </c>
    </row>
    <row r="51" spans="2:6">
      <c r="B51" s="2" t="s">
        <v>54</v>
      </c>
      <c r="C51" s="8"/>
      <c r="D51" s="8">
        <v>2</v>
      </c>
      <c r="E51" s="8"/>
      <c r="F51" s="8">
        <v>2</v>
      </c>
    </row>
    <row r="52" spans="2:6">
      <c r="B52" s="2" t="s">
        <v>55</v>
      </c>
      <c r="C52" s="8"/>
      <c r="D52" s="8">
        <v>2</v>
      </c>
      <c r="E52" s="8"/>
      <c r="F52" s="8">
        <v>2</v>
      </c>
    </row>
    <row r="53" spans="2:6">
      <c r="B53" s="2" t="s">
        <v>56</v>
      </c>
      <c r="C53" s="8">
        <v>2</v>
      </c>
      <c r="D53" s="8"/>
      <c r="E53" s="8"/>
      <c r="F53" s="8">
        <v>2</v>
      </c>
    </row>
    <row r="54" spans="2:6">
      <c r="B54" s="2" t="s">
        <v>57</v>
      </c>
      <c r="C54" s="8"/>
      <c r="D54" s="8">
        <v>2</v>
      </c>
      <c r="E54" s="8"/>
      <c r="F54" s="8">
        <v>2</v>
      </c>
    </row>
    <row r="55" spans="2:6">
      <c r="B55" s="2" t="s">
        <v>58</v>
      </c>
      <c r="C55" s="8">
        <v>1</v>
      </c>
      <c r="D55" s="8"/>
      <c r="E55" s="8"/>
      <c r="F55" s="8">
        <v>1</v>
      </c>
    </row>
    <row r="56" spans="2:6">
      <c r="B56" s="2" t="s">
        <v>59</v>
      </c>
      <c r="C56" s="8">
        <v>1</v>
      </c>
      <c r="D56" s="8"/>
      <c r="E56" s="8"/>
      <c r="F56" s="8">
        <v>1</v>
      </c>
    </row>
    <row r="57" spans="2:6">
      <c r="B57" s="2" t="s">
        <v>60</v>
      </c>
      <c r="C57" s="8">
        <v>1</v>
      </c>
      <c r="D57" s="8"/>
      <c r="E57" s="8"/>
      <c r="F57" s="8">
        <v>1</v>
      </c>
    </row>
    <row r="58" spans="2:6">
      <c r="B58" s="2" t="s">
        <v>61</v>
      </c>
      <c r="C58" s="8">
        <v>1</v>
      </c>
      <c r="D58" s="8"/>
      <c r="E58" s="8"/>
      <c r="F58" s="8">
        <v>1</v>
      </c>
    </row>
    <row r="59" spans="2:6">
      <c r="B59" s="2" t="s">
        <v>62</v>
      </c>
      <c r="C59" s="8">
        <v>1</v>
      </c>
      <c r="D59" s="8"/>
      <c r="E59" s="8"/>
      <c r="F59" s="8">
        <v>1</v>
      </c>
    </row>
    <row r="60" spans="2:6">
      <c r="B60" s="2" t="s">
        <v>8</v>
      </c>
      <c r="C60" s="8">
        <v>381</v>
      </c>
      <c r="D60" s="8">
        <v>306</v>
      </c>
      <c r="E60" s="8">
        <v>289</v>
      </c>
      <c r="F60" s="8">
        <v>976</v>
      </c>
    </row>
  </sheetData>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DE5BB-BA22-4A36-AE6B-D9DB62DAA328}">
  <dimension ref="C4:F58"/>
  <sheetViews>
    <sheetView zoomScale="85" zoomScaleNormal="85" workbookViewId="0">
      <selection activeCell="B14" sqref="B14"/>
    </sheetView>
  </sheetViews>
  <sheetFormatPr defaultRowHeight="14.45"/>
  <cols>
    <col min="3" max="3" width="33.28515625" bestFit="1" customWidth="1"/>
    <col min="4" max="4" width="6.42578125" bestFit="1" customWidth="1"/>
    <col min="5" max="5" width="6" bestFit="1" customWidth="1"/>
    <col min="6" max="6" width="10.140625" bestFit="1" customWidth="1"/>
  </cols>
  <sheetData>
    <row r="4" spans="3:6">
      <c r="C4" s="3" t="s">
        <v>4</v>
      </c>
      <c r="D4" s="10" t="s">
        <v>5</v>
      </c>
      <c r="E4" s="10" t="s">
        <v>6</v>
      </c>
      <c r="F4" s="10" t="s">
        <v>7</v>
      </c>
    </row>
    <row r="5" spans="3:6">
      <c r="C5" s="2" t="s">
        <v>61</v>
      </c>
      <c r="D5" s="8">
        <v>1</v>
      </c>
      <c r="E5" s="8"/>
      <c r="F5" s="8"/>
    </row>
    <row r="6" spans="3:6">
      <c r="C6" s="2" t="s">
        <v>58</v>
      </c>
      <c r="D6" s="8">
        <v>1</v>
      </c>
      <c r="E6" s="8"/>
      <c r="F6" s="8"/>
    </row>
    <row r="7" spans="3:6">
      <c r="C7" s="2" t="s">
        <v>59</v>
      </c>
      <c r="D7" s="8">
        <v>1</v>
      </c>
      <c r="E7" s="8"/>
      <c r="F7" s="8"/>
    </row>
    <row r="8" spans="3:6">
      <c r="C8" s="2" t="s">
        <v>60</v>
      </c>
      <c r="D8" s="8">
        <v>1</v>
      </c>
      <c r="E8" s="8"/>
      <c r="F8" s="8"/>
    </row>
    <row r="9" spans="3:6">
      <c r="C9" s="2" t="s">
        <v>62</v>
      </c>
      <c r="D9" s="8">
        <v>1</v>
      </c>
      <c r="E9" s="8"/>
      <c r="F9" s="8"/>
    </row>
    <row r="10" spans="3:6">
      <c r="C10" s="2" t="s">
        <v>56</v>
      </c>
      <c r="D10" s="8">
        <v>2</v>
      </c>
      <c r="E10" s="8"/>
      <c r="F10" s="8"/>
    </row>
    <row r="11" spans="3:6">
      <c r="C11" s="2" t="s">
        <v>54</v>
      </c>
      <c r="D11" s="8"/>
      <c r="E11" s="8">
        <v>2</v>
      </c>
      <c r="F11" s="8"/>
    </row>
    <row r="12" spans="3:6">
      <c r="C12" s="2" t="s">
        <v>55</v>
      </c>
      <c r="D12" s="8"/>
      <c r="E12" s="8">
        <v>2</v>
      </c>
      <c r="F12" s="8"/>
    </row>
    <row r="13" spans="3:6">
      <c r="C13" s="2" t="s">
        <v>57</v>
      </c>
      <c r="D13" s="8"/>
      <c r="E13" s="8">
        <v>2</v>
      </c>
      <c r="F13" s="8"/>
    </row>
    <row r="14" spans="3:6">
      <c r="C14" s="2" t="s">
        <v>51</v>
      </c>
      <c r="D14" s="8">
        <v>3</v>
      </c>
      <c r="E14" s="8"/>
      <c r="F14" s="8"/>
    </row>
    <row r="15" spans="3:6">
      <c r="C15" s="2" t="s">
        <v>52</v>
      </c>
      <c r="D15" s="8">
        <v>3</v>
      </c>
      <c r="E15" s="8"/>
      <c r="F15" s="8"/>
    </row>
    <row r="16" spans="3:6">
      <c r="C16" s="2" t="s">
        <v>53</v>
      </c>
      <c r="D16" s="8"/>
      <c r="E16" s="8">
        <v>1</v>
      </c>
      <c r="F16" s="8">
        <v>2</v>
      </c>
    </row>
    <row r="17" spans="3:6">
      <c r="C17" s="2" t="s">
        <v>49</v>
      </c>
      <c r="D17" s="8">
        <v>4</v>
      </c>
      <c r="E17" s="8"/>
      <c r="F17" s="8"/>
    </row>
    <row r="18" spans="3:6">
      <c r="C18" s="2" t="s">
        <v>43</v>
      </c>
      <c r="D18" s="8">
        <v>4</v>
      </c>
      <c r="E18" s="8"/>
      <c r="F18" s="8"/>
    </row>
    <row r="19" spans="3:6">
      <c r="C19" s="2" t="s">
        <v>45</v>
      </c>
      <c r="D19" s="8">
        <v>4</v>
      </c>
      <c r="E19" s="8"/>
      <c r="F19" s="8"/>
    </row>
    <row r="20" spans="3:6">
      <c r="C20" s="2" t="s">
        <v>50</v>
      </c>
      <c r="D20" s="8">
        <v>4</v>
      </c>
      <c r="E20" s="8"/>
      <c r="F20" s="8"/>
    </row>
    <row r="21" spans="3:6">
      <c r="C21" s="2" t="s">
        <v>48</v>
      </c>
      <c r="D21" s="8"/>
      <c r="E21" s="8">
        <v>2</v>
      </c>
      <c r="F21" s="8">
        <v>2</v>
      </c>
    </row>
    <row r="22" spans="3:6">
      <c r="C22" s="2" t="s">
        <v>46</v>
      </c>
      <c r="D22" s="8"/>
      <c r="E22" s="8">
        <v>4</v>
      </c>
      <c r="F22" s="8"/>
    </row>
    <row r="23" spans="3:6">
      <c r="C23" s="2" t="s">
        <v>44</v>
      </c>
      <c r="D23" s="8">
        <v>4</v>
      </c>
      <c r="E23" s="8"/>
      <c r="F23" s="8"/>
    </row>
    <row r="24" spans="3:6">
      <c r="C24" s="2" t="s">
        <v>47</v>
      </c>
      <c r="D24" s="8">
        <v>4</v>
      </c>
      <c r="E24" s="8"/>
      <c r="F24" s="8"/>
    </row>
    <row r="25" spans="3:6">
      <c r="C25" s="2" t="s">
        <v>42</v>
      </c>
      <c r="D25" s="8">
        <v>4</v>
      </c>
      <c r="E25" s="8"/>
      <c r="F25" s="8"/>
    </row>
    <row r="26" spans="3:6">
      <c r="C26" s="2" t="s">
        <v>41</v>
      </c>
      <c r="D26" s="8">
        <v>5</v>
      </c>
      <c r="E26" s="8"/>
      <c r="F26" s="8"/>
    </row>
    <row r="27" spans="3:6">
      <c r="C27" s="2" t="s">
        <v>38</v>
      </c>
      <c r="D27" s="8">
        <v>5</v>
      </c>
      <c r="E27" s="8"/>
      <c r="F27" s="8"/>
    </row>
    <row r="28" spans="3:6">
      <c r="C28" s="2" t="s">
        <v>40</v>
      </c>
      <c r="D28" s="8">
        <v>5</v>
      </c>
      <c r="E28" s="8"/>
      <c r="F28" s="8"/>
    </row>
    <row r="29" spans="3:6">
      <c r="C29" s="2" t="s">
        <v>39</v>
      </c>
      <c r="D29" s="8">
        <v>5</v>
      </c>
      <c r="E29" s="8"/>
      <c r="F29" s="8"/>
    </row>
    <row r="30" spans="3:6">
      <c r="C30" s="2" t="s">
        <v>37</v>
      </c>
      <c r="D30" s="8">
        <v>5</v>
      </c>
      <c r="E30" s="8"/>
      <c r="F30" s="8"/>
    </row>
    <row r="31" spans="3:6">
      <c r="C31" s="2" t="s">
        <v>36</v>
      </c>
      <c r="D31" s="8"/>
      <c r="E31" s="8">
        <v>3</v>
      </c>
      <c r="F31" s="8">
        <v>3</v>
      </c>
    </row>
    <row r="32" spans="3:6">
      <c r="C32" s="2" t="s">
        <v>35</v>
      </c>
      <c r="D32" s="8"/>
      <c r="E32" s="8">
        <v>3</v>
      </c>
      <c r="F32" s="8">
        <v>3</v>
      </c>
    </row>
    <row r="33" spans="3:6">
      <c r="C33" s="2" t="s">
        <v>34</v>
      </c>
      <c r="D33" s="8"/>
      <c r="E33" s="8">
        <v>6</v>
      </c>
      <c r="F33" s="8"/>
    </row>
    <row r="34" spans="3:6">
      <c r="C34" s="2" t="s">
        <v>33</v>
      </c>
      <c r="D34" s="8"/>
      <c r="E34" s="8">
        <v>6</v>
      </c>
      <c r="F34" s="8">
        <v>1</v>
      </c>
    </row>
    <row r="35" spans="3:6">
      <c r="C35" s="2" t="s">
        <v>32</v>
      </c>
      <c r="D35" s="8">
        <v>8</v>
      </c>
      <c r="E35" s="8"/>
      <c r="F35" s="8"/>
    </row>
    <row r="36" spans="3:6">
      <c r="C36" s="2" t="s">
        <v>31</v>
      </c>
      <c r="D36" s="8">
        <v>8</v>
      </c>
      <c r="E36" s="8"/>
      <c r="F36" s="8"/>
    </row>
    <row r="37" spans="3:6">
      <c r="C37" s="2" t="s">
        <v>30</v>
      </c>
      <c r="D37" s="8"/>
      <c r="E37" s="8">
        <v>9</v>
      </c>
      <c r="F37" s="8">
        <v>1</v>
      </c>
    </row>
    <row r="38" spans="3:6">
      <c r="C38" s="2" t="s">
        <v>29</v>
      </c>
      <c r="D38" s="8"/>
      <c r="E38" s="8">
        <v>6</v>
      </c>
      <c r="F38" s="8">
        <v>5</v>
      </c>
    </row>
    <row r="39" spans="3:6">
      <c r="C39" s="2" t="s">
        <v>28</v>
      </c>
      <c r="D39" s="8"/>
      <c r="E39" s="8">
        <v>12</v>
      </c>
      <c r="F39" s="8"/>
    </row>
    <row r="40" spans="3:6">
      <c r="C40" s="2" t="s">
        <v>26</v>
      </c>
      <c r="D40" s="8"/>
      <c r="E40" s="8">
        <v>8</v>
      </c>
      <c r="F40" s="8">
        <v>4</v>
      </c>
    </row>
    <row r="41" spans="3:6">
      <c r="C41" s="2" t="s">
        <v>27</v>
      </c>
      <c r="D41" s="8">
        <v>12</v>
      </c>
      <c r="E41" s="8"/>
      <c r="F41" s="8"/>
    </row>
    <row r="42" spans="3:6">
      <c r="C42" s="2" t="s">
        <v>25</v>
      </c>
      <c r="D42" s="8">
        <v>15</v>
      </c>
      <c r="E42" s="8"/>
      <c r="F42" s="8"/>
    </row>
    <row r="43" spans="3:6">
      <c r="C43" s="2" t="s">
        <v>24</v>
      </c>
      <c r="D43" s="8">
        <v>17</v>
      </c>
      <c r="E43" s="8"/>
      <c r="F43" s="8"/>
    </row>
    <row r="44" spans="3:6">
      <c r="C44" s="2" t="s">
        <v>23</v>
      </c>
      <c r="D44" s="8">
        <v>22</v>
      </c>
      <c r="E44" s="8"/>
      <c r="F44" s="8"/>
    </row>
    <row r="45" spans="3:6">
      <c r="C45" s="2" t="s">
        <v>22</v>
      </c>
      <c r="D45" s="8">
        <v>9</v>
      </c>
      <c r="E45" s="8">
        <v>11</v>
      </c>
      <c r="F45" s="8">
        <v>9</v>
      </c>
    </row>
    <row r="46" spans="3:6">
      <c r="C46" s="2" t="s">
        <v>21</v>
      </c>
      <c r="D46" s="8"/>
      <c r="E46" s="8">
        <v>4</v>
      </c>
      <c r="F46" s="8">
        <v>26</v>
      </c>
    </row>
    <row r="47" spans="3:6">
      <c r="C47" s="2" t="s">
        <v>20</v>
      </c>
      <c r="D47" s="8">
        <v>31</v>
      </c>
      <c r="E47" s="8"/>
      <c r="F47" s="8"/>
    </row>
    <row r="48" spans="3:6">
      <c r="C48" s="2" t="s">
        <v>19</v>
      </c>
      <c r="D48" s="8">
        <v>32</v>
      </c>
      <c r="E48" s="8"/>
      <c r="F48" s="8"/>
    </row>
    <row r="49" spans="3:6">
      <c r="C49" s="2" t="s">
        <v>18</v>
      </c>
      <c r="D49" s="8">
        <v>40</v>
      </c>
      <c r="E49" s="8"/>
      <c r="F49" s="8"/>
    </row>
    <row r="50" spans="3:6">
      <c r="C50" s="2" t="s">
        <v>17</v>
      </c>
      <c r="D50" s="8">
        <v>13</v>
      </c>
      <c r="E50" s="8">
        <v>27</v>
      </c>
      <c r="F50" s="8">
        <v>1</v>
      </c>
    </row>
    <row r="51" spans="3:6">
      <c r="C51" s="2" t="s">
        <v>15</v>
      </c>
      <c r="D51" s="8">
        <v>37</v>
      </c>
      <c r="E51" s="8">
        <v>4</v>
      </c>
      <c r="F51" s="8">
        <v>3</v>
      </c>
    </row>
    <row r="52" spans="3:6">
      <c r="C52" s="2" t="s">
        <v>16</v>
      </c>
      <c r="D52" s="8">
        <v>8</v>
      </c>
      <c r="E52" s="8">
        <v>3</v>
      </c>
      <c r="F52" s="8">
        <v>33</v>
      </c>
    </row>
    <row r="53" spans="3:6">
      <c r="C53" s="2" t="s">
        <v>14</v>
      </c>
      <c r="D53" s="8">
        <v>52</v>
      </c>
      <c r="E53" s="8"/>
      <c r="F53" s="8"/>
    </row>
    <row r="54" spans="3:6">
      <c r="C54" s="2" t="s">
        <v>13</v>
      </c>
      <c r="D54" s="8"/>
      <c r="E54" s="8">
        <v>23</v>
      </c>
      <c r="F54" s="8">
        <v>32</v>
      </c>
    </row>
    <row r="55" spans="3:6">
      <c r="C55" s="2" t="s">
        <v>12</v>
      </c>
      <c r="D55" s="8"/>
      <c r="E55" s="8">
        <v>21</v>
      </c>
      <c r="F55" s="8">
        <v>48</v>
      </c>
    </row>
    <row r="56" spans="3:6">
      <c r="C56" s="2" t="s">
        <v>11</v>
      </c>
      <c r="D56" s="8">
        <v>9</v>
      </c>
      <c r="E56" s="8">
        <v>41</v>
      </c>
      <c r="F56" s="8">
        <v>34</v>
      </c>
    </row>
    <row r="57" spans="3:6">
      <c r="C57" s="2" t="s">
        <v>10</v>
      </c>
      <c r="D57" s="8"/>
      <c r="E57" s="8">
        <v>70</v>
      </c>
      <c r="F57" s="8">
        <v>23</v>
      </c>
    </row>
    <row r="58" spans="3:6">
      <c r="C58" s="2" t="s">
        <v>9</v>
      </c>
      <c r="D58" s="8">
        <v>2</v>
      </c>
      <c r="E58" s="8">
        <v>36</v>
      </c>
      <c r="F58" s="8">
        <v>59</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AB433-F78A-469A-BA1C-81EE4BDA28B4}">
  <dimension ref="A1:BV978"/>
  <sheetViews>
    <sheetView topLeftCell="AD1" zoomScale="63" zoomScaleNormal="85" workbookViewId="0">
      <selection activeCell="AJ7" sqref="AJ7"/>
    </sheetView>
  </sheetViews>
  <sheetFormatPr defaultRowHeight="14.45"/>
  <cols>
    <col min="1" max="1" width="9.5703125" bestFit="1" customWidth="1"/>
    <col min="2" max="2" width="78.85546875" bestFit="1" customWidth="1"/>
    <col min="3" max="3" width="7.140625" bestFit="1" customWidth="1"/>
    <col min="4" max="4" width="8.5703125" bestFit="1" customWidth="1"/>
    <col min="5" max="5" width="23.85546875" bestFit="1" customWidth="1"/>
    <col min="6" max="6" width="23.5703125" bestFit="1" customWidth="1"/>
    <col min="7" max="7" width="47.28515625" customWidth="1"/>
    <col min="8" max="8" width="36.85546875" customWidth="1"/>
    <col min="9" max="9" width="15.42578125" customWidth="1"/>
    <col min="10" max="10" width="23.42578125" bestFit="1" customWidth="1"/>
    <col min="11" max="11" width="255.7109375" hidden="1" customWidth="1"/>
    <col min="12" max="12" width="8" bestFit="1" customWidth="1"/>
    <col min="13" max="13" width="11.140625" bestFit="1" customWidth="1"/>
    <col min="14" max="14" width="10" bestFit="1" customWidth="1"/>
    <col min="15" max="15" width="74.140625" bestFit="1" customWidth="1"/>
    <col min="16" max="16" width="15.5703125" bestFit="1" customWidth="1"/>
    <col min="17" max="17" width="16.140625" bestFit="1" customWidth="1"/>
    <col min="18" max="18" width="31.42578125" bestFit="1" customWidth="1"/>
    <col min="19" max="19" width="15.7109375" style="8" bestFit="1" customWidth="1"/>
    <col min="20" max="20" width="12.28515625" style="8" bestFit="1" customWidth="1"/>
    <col min="21" max="21" width="14.42578125" style="8" bestFit="1" customWidth="1"/>
    <col min="22" max="22" width="78.85546875" style="8" bestFit="1" customWidth="1"/>
    <col min="23" max="23" width="10.85546875" style="8" bestFit="1" customWidth="1"/>
    <col min="24" max="24" width="12.42578125" style="8" bestFit="1" customWidth="1"/>
    <col min="25" max="25" width="23.85546875" style="8" bestFit="1" customWidth="1"/>
    <col min="26" max="26" width="23.5703125" style="8" bestFit="1" customWidth="1"/>
    <col min="27" max="27" width="85" style="8" bestFit="1" customWidth="1"/>
    <col min="28" max="28" width="78.140625" style="4" bestFit="1" customWidth="1"/>
    <col min="29" max="29" width="41.140625" style="4" bestFit="1" customWidth="1"/>
    <col min="30" max="30" width="23.42578125" style="8" bestFit="1" customWidth="1"/>
    <col min="31" max="31" width="255.5703125" style="8" hidden="1" customWidth="1"/>
    <col min="32" max="32" width="12.5703125" style="8" bestFit="1" customWidth="1"/>
    <col min="33" max="33" width="16" style="8" bestFit="1" customWidth="1"/>
    <col min="34" max="34" width="12.42578125" style="8" bestFit="1" customWidth="1"/>
    <col min="35" max="35" width="74.140625" style="8" bestFit="1" customWidth="1"/>
    <col min="36" max="36" width="31.42578125" style="8" bestFit="1" customWidth="1"/>
    <col min="37" max="37" width="20.5703125" style="8" bestFit="1" customWidth="1"/>
    <col min="38" max="38" width="21.140625" style="8" bestFit="1" customWidth="1"/>
    <col min="39" max="39" width="15.140625" bestFit="1" customWidth="1"/>
    <col min="40" max="40" width="10.5703125" bestFit="1" customWidth="1"/>
    <col min="41" max="41" width="14.42578125" bestFit="1" customWidth="1"/>
    <col min="42" max="42" width="17" bestFit="1" customWidth="1"/>
    <col min="43" max="43" width="15.85546875" bestFit="1" customWidth="1"/>
    <col min="44" max="44" width="18.85546875" bestFit="1" customWidth="1"/>
    <col min="45" max="45" width="11.140625" bestFit="1" customWidth="1"/>
    <col min="46" max="46" width="12.85546875" bestFit="1" customWidth="1"/>
    <col min="47" max="47" width="13.42578125" bestFit="1" customWidth="1"/>
    <col min="48" max="48" width="16.140625" style="30" bestFit="1" customWidth="1"/>
    <col min="49" max="49" width="16.85546875" style="30" bestFit="1" customWidth="1"/>
    <col min="50" max="50" width="8.5703125" bestFit="1" customWidth="1"/>
    <col min="51" max="51" width="10.28515625" bestFit="1" customWidth="1"/>
    <col min="52" max="52" width="55.85546875" bestFit="1" customWidth="1"/>
    <col min="53" max="53" width="252.140625" hidden="1" customWidth="1"/>
    <col min="54" max="54" width="9.5703125" bestFit="1" customWidth="1"/>
    <col min="55" max="55" width="12" bestFit="1" customWidth="1"/>
    <col min="56" max="56" width="5.85546875" bestFit="1" customWidth="1"/>
    <col min="57" max="57" width="8.42578125" bestFit="1" customWidth="1"/>
    <col min="58" max="58" width="11.5703125" bestFit="1" customWidth="1"/>
    <col min="59" max="59" width="22.140625" bestFit="1" customWidth="1"/>
    <col min="60" max="60" width="14.5703125" customWidth="1"/>
    <col min="61" max="61" width="17.5703125" bestFit="1" customWidth="1"/>
    <col min="63" max="63" width="15.5703125" bestFit="1" customWidth="1"/>
    <col min="65" max="65" width="8.140625" bestFit="1" customWidth="1"/>
    <col min="66" max="66" width="4.140625" style="8" bestFit="1" customWidth="1"/>
    <col min="67" max="67" width="7.85546875" bestFit="1" customWidth="1"/>
    <col min="68" max="68" width="4.140625" style="8" bestFit="1" customWidth="1"/>
    <col min="69" max="69" width="8.42578125" bestFit="1" customWidth="1"/>
    <col min="70" max="70" width="4.140625" style="8" bestFit="1" customWidth="1"/>
    <col min="71" max="71" width="5" bestFit="1" customWidth="1"/>
    <col min="72" max="72" width="4.140625" bestFit="1" customWidth="1"/>
    <col min="74" max="74" width="51.7109375" bestFit="1" customWidth="1"/>
  </cols>
  <sheetData>
    <row r="1" spans="1:74">
      <c r="C1" s="60" t="s">
        <v>63</v>
      </c>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2"/>
      <c r="AJ1" s="15"/>
      <c r="AK1" s="63" t="s">
        <v>64</v>
      </c>
      <c r="AL1" s="64"/>
      <c r="AM1" s="57" t="s">
        <v>65</v>
      </c>
      <c r="AN1" s="58"/>
      <c r="AO1" s="58"/>
      <c r="AP1" s="58"/>
      <c r="AQ1" s="58"/>
      <c r="AR1" s="58"/>
      <c r="AS1" s="58"/>
      <c r="AT1" s="58"/>
      <c r="AU1" s="58"/>
      <c r="AV1" s="58"/>
      <c r="AW1" s="58"/>
      <c r="AX1" s="58"/>
      <c r="AY1" s="58"/>
      <c r="AZ1" s="58"/>
      <c r="BA1" s="58"/>
      <c r="BB1" s="58"/>
      <c r="BC1" s="58"/>
      <c r="BD1" s="58"/>
      <c r="BE1" s="58"/>
      <c r="BF1" s="59"/>
      <c r="BG1" s="13" t="s">
        <v>64</v>
      </c>
      <c r="BH1" s="14"/>
    </row>
    <row r="2" spans="1:74">
      <c r="B2" t="s">
        <v>66</v>
      </c>
      <c r="C2" t="s">
        <v>67</v>
      </c>
      <c r="D2" t="s">
        <v>68</v>
      </c>
      <c r="E2" t="s">
        <v>69</v>
      </c>
      <c r="F2" t="s">
        <v>70</v>
      </c>
      <c r="G2" t="s">
        <v>71</v>
      </c>
      <c r="H2" t="s">
        <v>72</v>
      </c>
      <c r="I2" t="s">
        <v>73</v>
      </c>
      <c r="J2" t="s">
        <v>74</v>
      </c>
      <c r="K2" t="s">
        <v>75</v>
      </c>
      <c r="L2" t="s">
        <v>76</v>
      </c>
      <c r="M2" t="s">
        <v>77</v>
      </c>
      <c r="N2" t="s">
        <v>78</v>
      </c>
      <c r="O2" t="s">
        <v>79</v>
      </c>
      <c r="P2" t="s">
        <v>80</v>
      </c>
      <c r="Q2" t="s">
        <v>81</v>
      </c>
      <c r="R2" t="s">
        <v>82</v>
      </c>
      <c r="S2" s="6" t="s">
        <v>83</v>
      </c>
      <c r="T2" s="6" t="s">
        <v>84</v>
      </c>
      <c r="U2" s="6" t="s">
        <v>85</v>
      </c>
      <c r="V2" s="6" t="s">
        <v>86</v>
      </c>
      <c r="W2" s="6" t="s">
        <v>87</v>
      </c>
      <c r="X2" s="6" t="s">
        <v>88</v>
      </c>
      <c r="Y2" s="6" t="s">
        <v>89</v>
      </c>
      <c r="Z2" s="6" t="s">
        <v>90</v>
      </c>
      <c r="AA2" s="6" t="s">
        <v>91</v>
      </c>
      <c r="AB2" s="7" t="s">
        <v>92</v>
      </c>
      <c r="AC2" s="7" t="s">
        <v>93</v>
      </c>
      <c r="AD2" s="6" t="s">
        <v>94</v>
      </c>
      <c r="AE2" s="6" t="s">
        <v>95</v>
      </c>
      <c r="AF2" s="6" t="s">
        <v>96</v>
      </c>
      <c r="AG2" s="6" t="s">
        <v>97</v>
      </c>
      <c r="AH2" s="6" t="s">
        <v>98</v>
      </c>
      <c r="AI2" s="6" t="s">
        <v>99</v>
      </c>
      <c r="AJ2" s="6" t="s">
        <v>100</v>
      </c>
      <c r="AK2" s="12" t="s">
        <v>101</v>
      </c>
      <c r="AL2" s="12" t="s">
        <v>102</v>
      </c>
      <c r="AM2" s="9" t="s">
        <v>103</v>
      </c>
      <c r="AN2" t="s">
        <v>104</v>
      </c>
      <c r="AO2" t="s">
        <v>105</v>
      </c>
      <c r="AP2" t="s">
        <v>106</v>
      </c>
      <c r="AQ2" t="s">
        <v>107</v>
      </c>
      <c r="AR2" t="s">
        <v>108</v>
      </c>
      <c r="AS2" t="s">
        <v>109</v>
      </c>
      <c r="AT2" t="s">
        <v>110</v>
      </c>
      <c r="AU2" t="s">
        <v>111</v>
      </c>
      <c r="AV2" s="30" t="s">
        <v>112</v>
      </c>
      <c r="AW2" s="30" t="s">
        <v>113</v>
      </c>
      <c r="AX2" t="s">
        <v>114</v>
      </c>
      <c r="AY2" t="s">
        <v>115</v>
      </c>
      <c r="AZ2" t="s">
        <v>116</v>
      </c>
      <c r="BA2" t="s">
        <v>117</v>
      </c>
      <c r="BB2" t="s">
        <v>118</v>
      </c>
      <c r="BC2" t="s">
        <v>119</v>
      </c>
      <c r="BD2" t="s">
        <v>120</v>
      </c>
      <c r="BE2" t="s">
        <v>121</v>
      </c>
      <c r="BF2" t="s">
        <v>0</v>
      </c>
      <c r="BG2" s="12" t="s">
        <v>122</v>
      </c>
      <c r="BI2" s="16" t="s">
        <v>123</v>
      </c>
      <c r="BK2" s="16" t="s">
        <v>124</v>
      </c>
      <c r="BM2" s="22" t="s">
        <v>125</v>
      </c>
      <c r="BN2" s="23">
        <v>381</v>
      </c>
      <c r="BO2" s="24" t="s">
        <v>126</v>
      </c>
      <c r="BP2" s="25">
        <v>306</v>
      </c>
      <c r="BQ2" s="26" t="s">
        <v>127</v>
      </c>
      <c r="BR2" s="27">
        <v>289</v>
      </c>
      <c r="BS2" t="s">
        <v>128</v>
      </c>
      <c r="BT2" s="16">
        <v>976</v>
      </c>
      <c r="BV2" t="s">
        <v>129</v>
      </c>
    </row>
    <row r="3" spans="1:74">
      <c r="A3" t="str">
        <f>Append1[[#This Row],[COM_IN_LIST]]</f>
        <v>CMDB</v>
      </c>
      <c r="B3" t="s">
        <v>130</v>
      </c>
      <c r="C3" t="str">
        <f>VLOOKUP(Append1[[#This Row],[Asset_Name]],'[1]SNOW CMDB DBNL'!$A:$B,2,0)</f>
        <v>No</v>
      </c>
      <c r="D3" t="str">
        <f>VLOOKUP(Append1[[#This Row],[Asset_Name]],'[1]SNOW CMDB DBNL'!$A:$C,3,0)</f>
        <v>No</v>
      </c>
      <c r="E3" t="str">
        <f>VLOOKUP(Append1[[#This Row],[Asset_Name]],'[1]SNOW CMDB DBNL'!$A:$D,4,0)</f>
        <v>Erik van der Heide</v>
      </c>
      <c r="F3" t="str">
        <f>VLOOKUP(Append1[[#This Row],[Asset_Name]],'[1]SNOW CMDB DBNL'!$A:$E,5,0)</f>
        <v>Ward Torrekens</v>
      </c>
      <c r="L3" t="str">
        <f>VLOOKUP(Append1[[#This Row],[Asset_Name]],'[1]SNOW CMDB DBNL'!$A:$M,13,0)</f>
        <v>Installed</v>
      </c>
      <c r="M3" t="str">
        <f>VLOOKUP(Append1[[#This Row],[Asset_Name]],'[1]SNOW CMDB DBNL'!$A:$N,14,0)</f>
        <v>Operational</v>
      </c>
      <c r="N3" t="str">
        <f>VLOOKUP(Append1[[#This Row],[Asset_Name]],'[1]SNOW CMDB DBNL'!$A:$O,15,0)</f>
        <v>Production</v>
      </c>
      <c r="O3" t="str">
        <f>VLOOKUP(Append1[[#This Row],[Asset_Name]],'[1]SNOW CMDB DBNL'!$A:$P,16,0)</f>
        <v>be+nl/People Services/Employee Experience/Office Tooling</v>
      </c>
      <c r="P3" t="s">
        <v>131</v>
      </c>
      <c r="Q3" t="s">
        <v>132</v>
      </c>
      <c r="R3" t="s">
        <v>43</v>
      </c>
      <c r="V3" s="8" t="s">
        <v>130</v>
      </c>
      <c r="W3" s="8" t="s">
        <v>133</v>
      </c>
      <c r="X3" s="8" t="s">
        <v>133</v>
      </c>
      <c r="Y3" s="8" t="s">
        <v>134</v>
      </c>
      <c r="Z3" s="8" t="s">
        <v>135</v>
      </c>
      <c r="AA3" s="8">
        <v>0</v>
      </c>
      <c r="AB3" s="4">
        <v>0</v>
      </c>
      <c r="AC3" s="4">
        <v>0</v>
      </c>
      <c r="AD3" s="8">
        <v>0</v>
      </c>
      <c r="AE3" s="8">
        <v>0</v>
      </c>
      <c r="AF3" s="8" t="s">
        <v>136</v>
      </c>
      <c r="AG3" s="8" t="s">
        <v>137</v>
      </c>
      <c r="AH3" s="8" t="s">
        <v>138</v>
      </c>
      <c r="AI3" s="8" t="s">
        <v>139</v>
      </c>
      <c r="AJ3" s="8" t="s">
        <v>140</v>
      </c>
      <c r="AK3" s="8" t="s">
        <v>131</v>
      </c>
      <c r="AL3" s="8" t="s">
        <v>132</v>
      </c>
      <c r="AM3" s="8"/>
      <c r="AN3" s="8"/>
      <c r="AO3" s="8"/>
      <c r="AP3" s="8"/>
      <c r="AQ3" s="8"/>
      <c r="AR3" s="8"/>
      <c r="AS3" s="8"/>
      <c r="AT3" s="8"/>
      <c r="AU3" s="8"/>
      <c r="AV3" s="4"/>
      <c r="AW3" s="4"/>
      <c r="AX3" s="8"/>
      <c r="AY3" s="8"/>
      <c r="AZ3" s="8"/>
      <c r="BA3" s="8"/>
      <c r="BB3" s="8"/>
      <c r="BC3" s="8"/>
      <c r="BD3" s="8"/>
      <c r="BE3" s="8"/>
      <c r="BF3" s="8"/>
      <c r="BG3" s="8" t="s">
        <v>5</v>
      </c>
      <c r="BI3" s="17" t="s">
        <v>141</v>
      </c>
      <c r="BM3" s="18" t="s">
        <v>142</v>
      </c>
      <c r="BN3" s="20">
        <v>51</v>
      </c>
      <c r="BO3" s="18" t="s">
        <v>142</v>
      </c>
      <c r="BP3" s="20">
        <v>0</v>
      </c>
      <c r="BQ3" s="18" t="s">
        <v>142</v>
      </c>
      <c r="BR3" s="20">
        <v>109</v>
      </c>
      <c r="BV3" t="s">
        <v>143</v>
      </c>
    </row>
    <row r="4" spans="1:74" hidden="1">
      <c r="A4" t="str">
        <f>Append1[[#This Row],[COM_IN_LIST]]</f>
        <v>GDPR</v>
      </c>
      <c r="B4" t="s">
        <v>144</v>
      </c>
      <c r="P4" t="s">
        <v>132</v>
      </c>
      <c r="Q4" t="s">
        <v>131</v>
      </c>
      <c r="R4" t="s">
        <v>29</v>
      </c>
      <c r="V4" s="8" t="s">
        <v>144</v>
      </c>
      <c r="AJ4" s="8" t="s">
        <v>29</v>
      </c>
      <c r="AK4" s="8" t="s">
        <v>132</v>
      </c>
      <c r="AL4" s="8" t="s">
        <v>131</v>
      </c>
      <c r="AM4" s="8"/>
      <c r="AN4" s="8"/>
      <c r="AO4" s="8"/>
      <c r="AP4" s="8" t="s">
        <v>145</v>
      </c>
      <c r="AQ4" s="8" t="s">
        <v>145</v>
      </c>
      <c r="AR4" s="8" t="s">
        <v>141</v>
      </c>
      <c r="AS4" s="8" t="s">
        <v>145</v>
      </c>
      <c r="AT4" s="8" t="s">
        <v>133</v>
      </c>
      <c r="AU4" s="8" t="s">
        <v>145</v>
      </c>
      <c r="AV4" s="4">
        <v>45292</v>
      </c>
      <c r="AW4" s="4">
        <v>45382</v>
      </c>
      <c r="AX4" s="8" t="s">
        <v>145</v>
      </c>
      <c r="AY4" s="8" t="s">
        <v>141</v>
      </c>
      <c r="AZ4" s="8"/>
      <c r="BA4" s="8"/>
      <c r="BB4" s="8" t="s">
        <v>145</v>
      </c>
      <c r="BC4" s="8"/>
      <c r="BD4" s="8">
        <v>2024</v>
      </c>
      <c r="BE4" s="8" t="s">
        <v>146</v>
      </c>
      <c r="BF4" s="8"/>
      <c r="BG4" s="8" t="s">
        <v>6</v>
      </c>
      <c r="BI4" s="17" t="s">
        <v>141</v>
      </c>
      <c r="BM4" s="19" t="s">
        <v>147</v>
      </c>
      <c r="BN4" s="21">
        <v>330</v>
      </c>
      <c r="BO4" s="19" t="s">
        <v>147</v>
      </c>
      <c r="BP4" s="21">
        <v>306</v>
      </c>
      <c r="BQ4" s="19" t="s">
        <v>147</v>
      </c>
      <c r="BR4" s="21">
        <v>180</v>
      </c>
    </row>
    <row r="5" spans="1:74" hidden="1">
      <c r="A5" t="str">
        <f>Append1[[#This Row],[COM_IN_LIST]]</f>
        <v>GDPR</v>
      </c>
      <c r="B5" t="s">
        <v>148</v>
      </c>
      <c r="P5" t="s">
        <v>132</v>
      </c>
      <c r="Q5" t="s">
        <v>131</v>
      </c>
      <c r="R5" t="s">
        <v>11</v>
      </c>
      <c r="V5" s="8" t="s">
        <v>148</v>
      </c>
      <c r="AJ5" s="8" t="s">
        <v>11</v>
      </c>
      <c r="AK5" s="8" t="s">
        <v>132</v>
      </c>
      <c r="AL5" s="8" t="s">
        <v>131</v>
      </c>
      <c r="AM5" s="8"/>
      <c r="AN5" s="8"/>
      <c r="AO5" s="8"/>
      <c r="AP5" s="8" t="s">
        <v>145</v>
      </c>
      <c r="AQ5" s="8" t="s">
        <v>145</v>
      </c>
      <c r="AR5" s="8" t="s">
        <v>141</v>
      </c>
      <c r="AS5" s="8" t="s">
        <v>145</v>
      </c>
      <c r="AT5" s="8" t="s">
        <v>141</v>
      </c>
      <c r="AU5" s="8" t="s">
        <v>145</v>
      </c>
      <c r="AV5" s="4" t="s">
        <v>149</v>
      </c>
      <c r="AW5" s="4" t="s">
        <v>149</v>
      </c>
      <c r="AX5" s="8" t="s">
        <v>145</v>
      </c>
      <c r="AY5" s="8" t="s">
        <v>141</v>
      </c>
      <c r="AZ5" s="8" t="s">
        <v>150</v>
      </c>
      <c r="BA5" s="8" t="s">
        <v>151</v>
      </c>
      <c r="BB5" s="8" t="s">
        <v>145</v>
      </c>
      <c r="BC5" s="8"/>
      <c r="BD5" s="8" t="s">
        <v>149</v>
      </c>
      <c r="BE5" s="8"/>
      <c r="BF5" s="8"/>
      <c r="BG5" s="8" t="s">
        <v>6</v>
      </c>
      <c r="BI5" s="17" t="s">
        <v>141</v>
      </c>
    </row>
    <row r="6" spans="1:74">
      <c r="A6" t="str">
        <f>Append1[[#This Row],[COM_IN_LIST]]</f>
        <v>CMDB</v>
      </c>
      <c r="B6" t="s">
        <v>152</v>
      </c>
      <c r="C6" t="str">
        <f>VLOOKUP(Append1[[#This Row],[Asset_Name]],'[1]SNOW CMDB DBNL'!$A:$B,2,0)</f>
        <v>No</v>
      </c>
      <c r="D6" t="str">
        <f>VLOOKUP(Append1[[#This Row],[Asset_Name]],'[1]SNOW CMDB DBNL'!$A:$C,3,0)</f>
        <v>No</v>
      </c>
      <c r="E6" t="str">
        <f>VLOOKUP(Append1[[#This Row],[Asset_Name]],'[1]SNOW CMDB DBNL'!$A:$D,4,0)</f>
        <v>Rik-Jan van Bree</v>
      </c>
      <c r="F6" t="str">
        <f>VLOOKUP(Append1[[#This Row],[Asset_Name]],'[1]SNOW CMDB DBNL'!$A:$E,5,0)</f>
        <v>Hans Krak</v>
      </c>
      <c r="G6" t="str">
        <f>VLOOKUP(Append1[[#This Row],[Asset_Name]],'[1]SNOW CMDB DBNL'!$A:$F,6,0)</f>
        <v>Narjiss Aydoun</v>
      </c>
      <c r="H6" t="str">
        <f>VLOOKUP(Append1[[#This Row],[Asset_Name]],'[1]SNOW CMDB DBNL'!$A:$G,7,0)</f>
        <v>Hans Krak</v>
      </c>
      <c r="L6" t="str">
        <f>VLOOKUP(Append1[[#This Row],[Asset_Name]],'[1]SNOW CMDB DBNL'!$A:$M,13,0)</f>
        <v>Installed</v>
      </c>
      <c r="M6" t="str">
        <f>VLOOKUP(Append1[[#This Row],[Asset_Name]],'[1]SNOW CMDB DBNL'!$A:$N,14,0)</f>
        <v>Operational</v>
      </c>
      <c r="N6" t="str">
        <f>VLOOKUP(Append1[[#This Row],[Asset_Name]],'[1]SNOW CMDB DBNL'!$A:$O,15,0)</f>
        <v>Production</v>
      </c>
      <c r="O6" t="str">
        <f>VLOOKUP(Append1[[#This Row],[Asset_Name]],'[1]SNOW CMDB DBNL'!$A:$P,16,0)</f>
        <v>be+nl/Payments NL/Products/GeckoS</v>
      </c>
      <c r="P6" t="s">
        <v>131</v>
      </c>
      <c r="Q6" t="s">
        <v>132</v>
      </c>
      <c r="R6" t="s">
        <v>25</v>
      </c>
      <c r="V6" s="8" t="s">
        <v>152</v>
      </c>
      <c r="W6" s="8" t="s">
        <v>133</v>
      </c>
      <c r="X6" s="8" t="s">
        <v>133</v>
      </c>
      <c r="Y6" s="8" t="s">
        <v>153</v>
      </c>
      <c r="Z6" s="8" t="s">
        <v>154</v>
      </c>
      <c r="AA6" s="8" t="s">
        <v>155</v>
      </c>
      <c r="AB6" s="4" t="s">
        <v>154</v>
      </c>
      <c r="AC6" s="4">
        <v>0</v>
      </c>
      <c r="AD6" s="8">
        <v>0</v>
      </c>
      <c r="AE6" s="8">
        <v>0</v>
      </c>
      <c r="AF6" s="8" t="s">
        <v>136</v>
      </c>
      <c r="AG6" s="8" t="s">
        <v>137</v>
      </c>
      <c r="AH6" s="8" t="s">
        <v>138</v>
      </c>
      <c r="AI6" s="8" t="s">
        <v>156</v>
      </c>
      <c r="AJ6" s="8" t="s">
        <v>25</v>
      </c>
      <c r="AK6" s="8" t="s">
        <v>131</v>
      </c>
      <c r="AL6" s="8" t="s">
        <v>132</v>
      </c>
      <c r="AM6" s="8"/>
      <c r="AN6" s="8"/>
      <c r="AO6" s="8"/>
      <c r="AP6" s="8"/>
      <c r="AQ6" s="8"/>
      <c r="AR6" s="8"/>
      <c r="AS6" s="8"/>
      <c r="AT6" s="8"/>
      <c r="AU6" s="8"/>
      <c r="AV6" s="4"/>
      <c r="AW6" s="4"/>
      <c r="AX6" s="8"/>
      <c r="AY6" s="8"/>
      <c r="AZ6" s="8"/>
      <c r="BA6" s="8"/>
      <c r="BB6" s="8"/>
      <c r="BC6" s="8"/>
      <c r="BD6" s="8"/>
      <c r="BE6" s="8"/>
      <c r="BF6" s="8"/>
      <c r="BG6" s="8" t="s">
        <v>5</v>
      </c>
      <c r="BI6" s="17" t="s">
        <v>141</v>
      </c>
    </row>
    <row r="7" spans="1:74">
      <c r="A7" t="str">
        <f>Append1[[#This Row],[COM_IN_LIST]]</f>
        <v>CMDB</v>
      </c>
      <c r="B7" t="s">
        <v>157</v>
      </c>
      <c r="C7" t="str">
        <f>VLOOKUP(Append1[[#This Row],[Asset_Name]],'[1]SNOW CMDB DBNL'!$A:$B,2,0)</f>
        <v>No</v>
      </c>
      <c r="E7" t="str">
        <f>VLOOKUP(Append1[[#This Row],[Asset_Name]],'[1]SNOW CMDB DBNL'!$A:$D,4,0)</f>
        <v>Guido Smit</v>
      </c>
      <c r="F7" t="str">
        <f>VLOOKUP(Append1[[#This Row],[Asset_Name]],'[1]SNOW CMDB DBNL'!$A:$E,5,0)</f>
        <v>Hans Overeem</v>
      </c>
      <c r="G7" t="str">
        <f>VLOOKUP(Append1[[#This Row],[Asset_Name]],'[1]SNOW CMDB DBNL'!$A:$F,6,0)</f>
        <v>Hans Overeem</v>
      </c>
      <c r="H7" t="str">
        <f>VLOOKUP(Append1[[#This Row],[Asset_Name]],'[1]SNOW CMDB DBNL'!$A:$G,7,0)</f>
        <v>GJ Reinders</v>
      </c>
      <c r="L7" t="str">
        <f>VLOOKUP(Append1[[#This Row],[Asset_Name]],'[1]SNOW CMDB DBNL'!$A:$M,13,0)</f>
        <v>Installed</v>
      </c>
      <c r="M7" t="str">
        <f>VLOOKUP(Append1[[#This Row],[Asset_Name]],'[1]SNOW CMDB DBNL'!$A:$N,14,0)</f>
        <v>Operational</v>
      </c>
      <c r="N7" t="str">
        <f>VLOOKUP(Append1[[#This Row],[Asset_Name]],'[1]SNOW CMDB DBNL'!$A:$O,15,0)</f>
        <v>Production</v>
      </c>
      <c r="O7" t="str">
        <f>VLOOKUP(Append1[[#This Row],[Asset_Name]],'[1]SNOW CMDB DBNL'!$A:$P,16,0)</f>
        <v>be+nl/Daily Banking Digital First NL/O&amp;A/Acquisition/Youth&amp;Students</v>
      </c>
      <c r="P7" t="s">
        <v>131</v>
      </c>
      <c r="Q7" t="s">
        <v>132</v>
      </c>
      <c r="R7" t="s">
        <v>23</v>
      </c>
      <c r="V7" s="8" t="s">
        <v>157</v>
      </c>
      <c r="W7" s="8" t="s">
        <v>133</v>
      </c>
      <c r="X7" s="8">
        <v>0</v>
      </c>
      <c r="Y7" s="8" t="s">
        <v>158</v>
      </c>
      <c r="Z7" s="8" t="s">
        <v>159</v>
      </c>
      <c r="AA7" s="8" t="s">
        <v>159</v>
      </c>
      <c r="AB7" s="4" t="s">
        <v>160</v>
      </c>
      <c r="AC7" s="4">
        <v>0</v>
      </c>
      <c r="AD7" s="8">
        <v>0</v>
      </c>
      <c r="AE7" s="8">
        <v>0</v>
      </c>
      <c r="AF7" s="8" t="s">
        <v>136</v>
      </c>
      <c r="AG7" s="8" t="s">
        <v>137</v>
      </c>
      <c r="AH7" s="8" t="s">
        <v>138</v>
      </c>
      <c r="AI7" s="8" t="s">
        <v>161</v>
      </c>
      <c r="AJ7" s="8" t="s">
        <v>23</v>
      </c>
      <c r="AK7" s="8" t="s">
        <v>131</v>
      </c>
      <c r="AL7" s="8" t="s">
        <v>132</v>
      </c>
      <c r="AM7" s="8"/>
      <c r="AN7" s="8"/>
      <c r="AO7" s="8"/>
      <c r="AP7" s="8"/>
      <c r="AQ7" s="8"/>
      <c r="AR7" s="8"/>
      <c r="AS7" s="8"/>
      <c r="AT7" s="8"/>
      <c r="AU7" s="8"/>
      <c r="AV7" s="4"/>
      <c r="AW7" s="4"/>
      <c r="AX7" s="8"/>
      <c r="AY7" s="8"/>
      <c r="AZ7" s="8"/>
      <c r="BA7" s="8"/>
      <c r="BB7" s="8"/>
      <c r="BC7" s="8"/>
      <c r="BD7" s="8"/>
      <c r="BE7" s="8"/>
      <c r="BF7" s="8"/>
      <c r="BG7" s="8" t="s">
        <v>5</v>
      </c>
      <c r="BI7" s="17" t="s">
        <v>141</v>
      </c>
    </row>
    <row r="8" spans="1:74" hidden="1">
      <c r="A8" t="str">
        <f>Append1[[#This Row],[COM_IN_LIST]]</f>
        <v>GDPR</v>
      </c>
      <c r="B8" t="s">
        <v>162</v>
      </c>
      <c r="P8" t="s">
        <v>132</v>
      </c>
      <c r="Q8" t="s">
        <v>131</v>
      </c>
      <c r="R8" t="s">
        <v>35</v>
      </c>
      <c r="V8" s="8" t="s">
        <v>162</v>
      </c>
      <c r="AJ8" s="8" t="s">
        <v>35</v>
      </c>
      <c r="AK8" s="8" t="s">
        <v>132</v>
      </c>
      <c r="AL8" s="8" t="s">
        <v>131</v>
      </c>
      <c r="AM8" s="8"/>
      <c r="AN8" s="8"/>
      <c r="AO8" s="8"/>
      <c r="AP8" s="8" t="s">
        <v>141</v>
      </c>
      <c r="AQ8" s="8" t="s">
        <v>133</v>
      </c>
      <c r="AR8" s="8" t="s">
        <v>133</v>
      </c>
      <c r="AS8" s="8" t="s">
        <v>133</v>
      </c>
      <c r="AT8" s="8" t="s">
        <v>149</v>
      </c>
      <c r="AU8" s="8" t="s">
        <v>149</v>
      </c>
      <c r="AV8" s="4" t="s">
        <v>149</v>
      </c>
      <c r="AW8" s="4" t="s">
        <v>149</v>
      </c>
      <c r="AX8" s="8" t="s">
        <v>163</v>
      </c>
      <c r="AY8" s="8" t="s">
        <v>133</v>
      </c>
      <c r="AZ8" s="8" t="s">
        <v>133</v>
      </c>
      <c r="BA8" s="8" t="s">
        <v>164</v>
      </c>
      <c r="BB8" s="8" t="s">
        <v>145</v>
      </c>
      <c r="BC8" s="8"/>
      <c r="BD8" s="8" t="s">
        <v>149</v>
      </c>
      <c r="BE8" s="8"/>
      <c r="BF8" s="8"/>
      <c r="BG8" s="8" t="s">
        <v>6</v>
      </c>
      <c r="BI8" s="29" t="s">
        <v>133</v>
      </c>
    </row>
    <row r="9" spans="1:74" hidden="1">
      <c r="A9" t="str">
        <f>Append1[[#This Row],[COM_IN_LIST]]</f>
        <v>GDPR</v>
      </c>
      <c r="B9" t="s">
        <v>165</v>
      </c>
      <c r="P9" t="s">
        <v>132</v>
      </c>
      <c r="Q9" t="s">
        <v>131</v>
      </c>
      <c r="R9" t="s">
        <v>10</v>
      </c>
      <c r="V9" s="8" t="s">
        <v>165</v>
      </c>
      <c r="AJ9" s="8" t="s">
        <v>10</v>
      </c>
      <c r="AK9" s="8" t="s">
        <v>132</v>
      </c>
      <c r="AL9" s="8" t="s">
        <v>131</v>
      </c>
      <c r="AM9" s="8"/>
      <c r="AN9" s="8"/>
      <c r="AO9" s="8"/>
      <c r="AP9" s="8" t="s">
        <v>145</v>
      </c>
      <c r="AQ9" s="8" t="s">
        <v>145</v>
      </c>
      <c r="AR9" s="8" t="s">
        <v>141</v>
      </c>
      <c r="AS9" s="8" t="s">
        <v>141</v>
      </c>
      <c r="AT9" s="8" t="s">
        <v>141</v>
      </c>
      <c r="AU9" s="8" t="s">
        <v>145</v>
      </c>
      <c r="AV9" s="4" t="s">
        <v>145</v>
      </c>
      <c r="AW9" s="4" t="s">
        <v>149</v>
      </c>
      <c r="AX9" s="8" t="s">
        <v>145</v>
      </c>
      <c r="AY9" s="8" t="s">
        <v>141</v>
      </c>
      <c r="AZ9" s="8"/>
      <c r="BA9" s="8" t="s">
        <v>166</v>
      </c>
      <c r="BB9" s="8" t="s">
        <v>145</v>
      </c>
      <c r="BC9" s="8"/>
      <c r="BD9" s="8" t="s">
        <v>149</v>
      </c>
      <c r="BE9" s="8"/>
      <c r="BF9" s="8"/>
      <c r="BG9" s="8" t="s">
        <v>6</v>
      </c>
      <c r="BI9" s="17" t="s">
        <v>141</v>
      </c>
    </row>
    <row r="10" spans="1:74" hidden="1">
      <c r="A10" t="str">
        <f>Append1[[#This Row],[COM_IN_LIST]]</f>
        <v>CMDB</v>
      </c>
      <c r="B10" t="s">
        <v>167</v>
      </c>
      <c r="C10" t="str">
        <f>VLOOKUP(Append1[[#This Row],[Asset_Name]],'[1]SNOW CMDB DBNL'!$A:$B,2,0)</f>
        <v>Yes</v>
      </c>
      <c r="D10" t="str">
        <f>VLOOKUP(Append1[[#This Row],[Asset_Name]],'[1]SNOW CMDB DBNL'!$A:$C,3,0)</f>
        <v>No</v>
      </c>
      <c r="E10" t="str">
        <f>VLOOKUP(Append1[[#This Row],[Asset_Name]],'[1]SNOW CMDB DBNL'!$A:$D,4,0)</f>
        <v>Rik-Jan van Bree</v>
      </c>
      <c r="F10" t="str">
        <f>VLOOKUP(Append1[[#This Row],[Asset_Name]],'[1]SNOW CMDB DBNL'!$A:$E,5,0)</f>
        <v>Maarten van Gessel</v>
      </c>
      <c r="G10" t="str">
        <f>VLOOKUP(Append1[[#This Row],[Asset_Name]],'[1]SNOW CMDB DBNL'!$A:$F,6,0)</f>
        <v>Narjiss Aydoun</v>
      </c>
      <c r="H10" t="str">
        <f>VLOOKUP(Append1[[#This Row],[Asset_Name]],'[1]SNOW CMDB DBNL'!$A:$G,7,0)</f>
        <v>Hans Krak</v>
      </c>
      <c r="I10" t="str">
        <f>VLOOKUP(Append1[[#This Row],[Asset_Name]],'[1]SNOW CMDB DBNL'!$A:$H,8,0)</f>
        <v>Party data</v>
      </c>
      <c r="J10" t="str">
        <f>VLOOKUP(Append1[[#This Row],[Asset_Name]],'[1]SNOW CMDB DBNL'!$A:$I,9,0)</f>
        <v>Kept in own tribe</v>
      </c>
      <c r="L10" t="str">
        <f>VLOOKUP(Append1[[#This Row],[Asset_Name]],'[1]SNOW CMDB DBNL'!$A:$M,13,0)</f>
        <v>Installed</v>
      </c>
      <c r="M10" t="str">
        <f>VLOOKUP(Append1[[#This Row],[Asset_Name]],'[1]SNOW CMDB DBNL'!$A:$N,14,0)</f>
        <v>Operational</v>
      </c>
      <c r="N10" t="str">
        <f>VLOOKUP(Append1[[#This Row],[Asset_Name]],'[1]SNOW CMDB DBNL'!$A:$O,15,0)</f>
        <v>Production</v>
      </c>
      <c r="O10" t="str">
        <f>VLOOKUP(Append1[[#This Row],[Asset_Name]],'[1]SNOW CMDB DBNL'!$A:$P,16,0)</f>
        <v>be+nl/Digital Business Banking/BusChan/Tiger</v>
      </c>
      <c r="P10" t="s">
        <v>131</v>
      </c>
      <c r="Q10" t="s">
        <v>132</v>
      </c>
      <c r="R10" t="s">
        <v>16</v>
      </c>
      <c r="V10" s="8" t="s">
        <v>167</v>
      </c>
      <c r="W10" s="8" t="s">
        <v>141</v>
      </c>
      <c r="X10" s="8" t="s">
        <v>133</v>
      </c>
      <c r="Y10" s="8" t="s">
        <v>153</v>
      </c>
      <c r="Z10" s="8" t="s">
        <v>168</v>
      </c>
      <c r="AA10" s="8" t="s">
        <v>155</v>
      </c>
      <c r="AB10" s="4" t="s">
        <v>154</v>
      </c>
      <c r="AC10" s="4" t="s">
        <v>169</v>
      </c>
      <c r="AD10" s="8" t="s">
        <v>170</v>
      </c>
      <c r="AE10" s="8">
        <v>0</v>
      </c>
      <c r="AF10" s="8" t="s">
        <v>136</v>
      </c>
      <c r="AG10" s="8" t="s">
        <v>137</v>
      </c>
      <c r="AH10" s="8" t="s">
        <v>138</v>
      </c>
      <c r="AI10" s="8" t="s">
        <v>171</v>
      </c>
      <c r="AJ10" s="8" t="s">
        <v>16</v>
      </c>
      <c r="AK10" s="8" t="s">
        <v>131</v>
      </c>
      <c r="AL10" s="8" t="s">
        <v>132</v>
      </c>
      <c r="AM10" s="8"/>
      <c r="AN10" s="8"/>
      <c r="AO10" s="8"/>
      <c r="AP10" s="8"/>
      <c r="AQ10" s="8"/>
      <c r="AR10" s="8"/>
      <c r="AS10" s="8"/>
      <c r="AT10" s="8"/>
      <c r="AU10" s="8"/>
      <c r="AV10" s="4"/>
      <c r="AW10" s="4"/>
      <c r="AX10" s="8"/>
      <c r="AY10" s="8"/>
      <c r="AZ10" s="8"/>
      <c r="BA10" s="8"/>
      <c r="BB10" s="8"/>
      <c r="BC10" s="8"/>
      <c r="BD10" s="8"/>
      <c r="BE10" s="8"/>
      <c r="BF10" s="8"/>
      <c r="BG10" s="8" t="s">
        <v>5</v>
      </c>
      <c r="BI10" s="17" t="s">
        <v>141</v>
      </c>
    </row>
    <row r="11" spans="1:74" hidden="1">
      <c r="A11" t="str">
        <f>Append1[[#This Row],[COM_IN_LIST]]</f>
        <v>COMMON</v>
      </c>
      <c r="B11" t="s">
        <v>172</v>
      </c>
      <c r="C11" t="str">
        <f>VLOOKUP(Append1[[#This Row],[Asset_Name]],'[1]SNOW CMDB DBNL'!$A:$B,2,0)</f>
        <v>Yes</v>
      </c>
      <c r="D11" t="str">
        <f>VLOOKUP(Append1[[#This Row],[Asset_Name]],'[1]SNOW CMDB DBNL'!$A:$C,3,0)</f>
        <v>No</v>
      </c>
      <c r="E11" t="str">
        <f>VLOOKUP(Append1[[#This Row],[Asset_Name]],'[1]SNOW CMDB DBNL'!$A:$D,4,0)</f>
        <v>Jan Reuterink</v>
      </c>
      <c r="F11" t="str">
        <f>VLOOKUP(Append1[[#This Row],[Asset_Name]],'[1]SNOW CMDB DBNL'!$A:$E,5,0)</f>
        <v>Sven Schenkel</v>
      </c>
      <c r="G11" t="str">
        <f>VLOOKUP(Append1[[#This Row],[Asset_Name]],'[1]SNOW CMDB DBNL'!$A:$F,6,0)</f>
        <v>Sven Schenkel</v>
      </c>
      <c r="H11" t="str">
        <f>VLOOKUP(Append1[[#This Row],[Asset_Name]],'[1]SNOW CMDB DBNL'!$A:$G,7,0)</f>
        <v>Ariane Swets</v>
      </c>
      <c r="I11" t="str">
        <f>VLOOKUP(Append1[[#This Row],[Asset_Name]],'[1]SNOW CMDB DBNL'!$A:$H,8,0)</f>
        <v>Party data</v>
      </c>
      <c r="J11" t="str">
        <f>VLOOKUP(Append1[[#This Row],[Asset_Name]],'[1]SNOW CMDB DBNL'!$A:$I,9,0)</f>
        <v>Exchanged across domains</v>
      </c>
      <c r="L11" t="str">
        <f>VLOOKUP(Append1[[#This Row],[Asset_Name]],'[1]SNOW CMDB DBNL'!$A:$M,13,0)</f>
        <v>Installed</v>
      </c>
      <c r="M11" t="str">
        <f>VLOOKUP(Append1[[#This Row],[Asset_Name]],'[1]SNOW CMDB DBNL'!$A:$N,14,0)</f>
        <v>Operational</v>
      </c>
      <c r="N11" t="str">
        <f>VLOOKUP(Append1[[#This Row],[Asset_Name]],'[1]SNOW CMDB DBNL'!$A:$O,15,0)</f>
        <v>Production</v>
      </c>
      <c r="O11" t="str">
        <f>VLOOKUP(Append1[[#This Row],[Asset_Name]],'[1]SNOW CMDB DBNL'!$A:$P,16,0)</f>
        <v>be+nl/Digital Business Banking/CD-NL/CRIBS</v>
      </c>
      <c r="P11" t="s">
        <v>132</v>
      </c>
      <c r="Q11" t="s">
        <v>132</v>
      </c>
      <c r="R11" t="s">
        <v>16</v>
      </c>
      <c r="S11" s="8" t="s">
        <v>141</v>
      </c>
      <c r="T11" s="8" t="s">
        <v>133</v>
      </c>
      <c r="U11" s="8">
        <v>0</v>
      </c>
      <c r="V11" s="8" t="s">
        <v>172</v>
      </c>
      <c r="W11" s="8" t="s">
        <v>141</v>
      </c>
      <c r="X11" s="8" t="s">
        <v>133</v>
      </c>
      <c r="Y11" s="8" t="s">
        <v>173</v>
      </c>
      <c r="Z11" s="8" t="s">
        <v>174</v>
      </c>
      <c r="AA11" s="8" t="s">
        <v>174</v>
      </c>
      <c r="AB11" s="4" t="s">
        <v>175</v>
      </c>
      <c r="AC11" s="4" t="s">
        <v>169</v>
      </c>
      <c r="AD11" s="8" t="s">
        <v>176</v>
      </c>
      <c r="AE11" s="8">
        <v>0</v>
      </c>
      <c r="AF11" s="8" t="s">
        <v>136</v>
      </c>
      <c r="AG11" s="8" t="s">
        <v>137</v>
      </c>
      <c r="AH11" s="8" t="s">
        <v>138</v>
      </c>
      <c r="AI11" s="8" t="s">
        <v>177</v>
      </c>
      <c r="AJ11" s="8" t="s">
        <v>16</v>
      </c>
      <c r="AK11" s="8" t="s">
        <v>132</v>
      </c>
      <c r="AL11" s="8" t="s">
        <v>132</v>
      </c>
      <c r="AM11" s="8" t="s">
        <v>141</v>
      </c>
      <c r="AN11" s="8" t="s">
        <v>133</v>
      </c>
      <c r="AO11" s="8">
        <v>0</v>
      </c>
      <c r="AP11" s="8" t="s">
        <v>145</v>
      </c>
      <c r="AQ11" s="8" t="s">
        <v>145</v>
      </c>
      <c r="AR11" s="8" t="s">
        <v>141</v>
      </c>
      <c r="AS11" s="8" t="s">
        <v>133</v>
      </c>
      <c r="AT11" s="8" t="s">
        <v>133</v>
      </c>
      <c r="AU11" s="8" t="s">
        <v>145</v>
      </c>
      <c r="AV11" s="4">
        <v>44927</v>
      </c>
      <c r="AW11" s="4">
        <v>45016</v>
      </c>
      <c r="AX11" s="8" t="s">
        <v>145</v>
      </c>
      <c r="AY11" s="8" t="s">
        <v>141</v>
      </c>
      <c r="AZ11" s="8"/>
      <c r="BA11" s="8"/>
      <c r="BB11" s="8" t="s">
        <v>178</v>
      </c>
      <c r="BC11" s="8"/>
      <c r="BD11" s="8">
        <v>2023</v>
      </c>
      <c r="BE11" s="8" t="s">
        <v>146</v>
      </c>
      <c r="BF11" s="8" t="s">
        <v>178</v>
      </c>
      <c r="BG11" s="8" t="s">
        <v>7</v>
      </c>
      <c r="BI11" s="17" t="s">
        <v>141</v>
      </c>
    </row>
    <row r="12" spans="1:74">
      <c r="A12" t="str">
        <f>Append1[[#This Row],[COM_IN_LIST]]</f>
        <v>CMDB</v>
      </c>
      <c r="B12" t="s">
        <v>179</v>
      </c>
      <c r="C12" t="str">
        <f>VLOOKUP(Append1[[#This Row],[Asset_Name]],'[1]SNOW CMDB DBNL'!$A:$B,2,0)</f>
        <v>No</v>
      </c>
      <c r="D12" t="str">
        <f>VLOOKUP(Append1[[#This Row],[Asset_Name]],'[1]SNOW CMDB DBNL'!$A:$C,3,0)</f>
        <v>No</v>
      </c>
      <c r="E12" t="str">
        <f>VLOOKUP(Append1[[#This Row],[Asset_Name]],'[1]SNOW CMDB DBNL'!$A:$D,4,0)</f>
        <v>Jan Reuterink</v>
      </c>
      <c r="F12" t="str">
        <f>VLOOKUP(Append1[[#This Row],[Asset_Name]],'[1]SNOW CMDB DBNL'!$A:$E,5,0)</f>
        <v>Sven Schenkel</v>
      </c>
      <c r="L12" t="str">
        <f>VLOOKUP(Append1[[#This Row],[Asset_Name]],'[1]SNOW CMDB DBNL'!$A:$M,13,0)</f>
        <v>Installed</v>
      </c>
      <c r="M12" t="str">
        <f>VLOOKUP(Append1[[#This Row],[Asset_Name]],'[1]SNOW CMDB DBNL'!$A:$N,14,0)</f>
        <v>Operational</v>
      </c>
      <c r="N12" t="str">
        <f>VLOOKUP(Append1[[#This Row],[Asset_Name]],'[1]SNOW CMDB DBNL'!$A:$O,15,0)</f>
        <v>Production</v>
      </c>
      <c r="O12" t="str">
        <f>VLOOKUP(Append1[[#This Row],[Asset_Name]],'[1]SNOW CMDB DBNL'!$A:$P,16,0)</f>
        <v>be+nl/Digital Business Banking/CD-NL/CRIBS</v>
      </c>
      <c r="P12" t="s">
        <v>131</v>
      </c>
      <c r="Q12" t="s">
        <v>132</v>
      </c>
      <c r="R12" t="s">
        <v>16</v>
      </c>
      <c r="V12" s="8" t="s">
        <v>179</v>
      </c>
      <c r="W12" s="8" t="s">
        <v>133</v>
      </c>
      <c r="X12" s="8" t="s">
        <v>133</v>
      </c>
      <c r="Y12" s="8" t="s">
        <v>173</v>
      </c>
      <c r="Z12" s="8" t="s">
        <v>174</v>
      </c>
      <c r="AA12" s="8">
        <v>0</v>
      </c>
      <c r="AB12" s="4">
        <v>0</v>
      </c>
      <c r="AC12" s="4">
        <v>0</v>
      </c>
      <c r="AD12" s="8">
        <v>0</v>
      </c>
      <c r="AE12" s="8">
        <v>0</v>
      </c>
      <c r="AF12" s="8" t="s">
        <v>136</v>
      </c>
      <c r="AG12" s="8" t="s">
        <v>137</v>
      </c>
      <c r="AH12" s="8" t="s">
        <v>138</v>
      </c>
      <c r="AI12" s="8" t="s">
        <v>177</v>
      </c>
      <c r="AJ12" s="8" t="s">
        <v>16</v>
      </c>
      <c r="AK12" s="8" t="s">
        <v>131</v>
      </c>
      <c r="AL12" s="8" t="s">
        <v>132</v>
      </c>
      <c r="AM12" s="8"/>
      <c r="AN12" s="8"/>
      <c r="AO12" s="8"/>
      <c r="AP12" s="8"/>
      <c r="AQ12" s="8"/>
      <c r="AR12" s="8"/>
      <c r="AS12" s="8"/>
      <c r="AT12" s="8"/>
      <c r="AU12" s="8"/>
      <c r="AV12" s="4"/>
      <c r="AW12" s="4"/>
      <c r="AX12" s="8"/>
      <c r="AY12" s="8"/>
      <c r="AZ12" s="8"/>
      <c r="BA12" s="8"/>
      <c r="BB12" s="8"/>
      <c r="BC12" s="8"/>
      <c r="BD12" s="8"/>
      <c r="BE12" s="8"/>
      <c r="BF12" s="8"/>
      <c r="BG12" s="8" t="s">
        <v>5</v>
      </c>
      <c r="BI12" s="17" t="s">
        <v>141</v>
      </c>
    </row>
    <row r="13" spans="1:74" hidden="1">
      <c r="A13" t="str">
        <f>Append1[[#This Row],[COM_IN_LIST]]</f>
        <v>GDPR</v>
      </c>
      <c r="B13" t="s">
        <v>180</v>
      </c>
      <c r="P13" t="s">
        <v>132</v>
      </c>
      <c r="Q13" t="s">
        <v>131</v>
      </c>
      <c r="R13" t="s">
        <v>11</v>
      </c>
      <c r="V13" s="8" t="s">
        <v>180</v>
      </c>
      <c r="AJ13" s="8" t="s">
        <v>11</v>
      </c>
      <c r="AK13" s="8" t="s">
        <v>132</v>
      </c>
      <c r="AL13" s="8" t="s">
        <v>131</v>
      </c>
      <c r="AM13" s="8"/>
      <c r="AN13" s="8"/>
      <c r="AO13" s="8"/>
      <c r="AP13" s="8" t="s">
        <v>145</v>
      </c>
      <c r="AQ13" s="8" t="s">
        <v>145</v>
      </c>
      <c r="AR13" s="8" t="s">
        <v>141</v>
      </c>
      <c r="AS13" s="8" t="s">
        <v>145</v>
      </c>
      <c r="AT13" s="8" t="s">
        <v>149</v>
      </c>
      <c r="AU13" s="8" t="s">
        <v>145</v>
      </c>
      <c r="AV13" s="4">
        <v>44927</v>
      </c>
      <c r="AW13" s="4">
        <v>45291</v>
      </c>
      <c r="AX13" s="8" t="s">
        <v>145</v>
      </c>
      <c r="AY13" s="8" t="s">
        <v>133</v>
      </c>
      <c r="AZ13" s="8"/>
      <c r="BA13" s="8" t="s">
        <v>181</v>
      </c>
      <c r="BB13" s="8" t="s">
        <v>145</v>
      </c>
      <c r="BC13" s="8"/>
      <c r="BD13" s="8">
        <v>2023</v>
      </c>
      <c r="BE13" s="8" t="s">
        <v>182</v>
      </c>
      <c r="BF13" s="8"/>
      <c r="BG13" s="8" t="s">
        <v>6</v>
      </c>
      <c r="BI13" s="17" t="s">
        <v>141</v>
      </c>
    </row>
    <row r="14" spans="1:74" hidden="1">
      <c r="A14" t="str">
        <f>Append1[[#This Row],[COM_IN_LIST]]</f>
        <v>GDPR</v>
      </c>
      <c r="B14" t="s">
        <v>183</v>
      </c>
      <c r="P14" t="s">
        <v>132</v>
      </c>
      <c r="Q14" t="s">
        <v>131</v>
      </c>
      <c r="R14" t="s">
        <v>29</v>
      </c>
      <c r="V14" s="8" t="s">
        <v>183</v>
      </c>
      <c r="AJ14" s="8" t="s">
        <v>29</v>
      </c>
      <c r="AK14" s="8" t="s">
        <v>132</v>
      </c>
      <c r="AL14" s="8" t="s">
        <v>131</v>
      </c>
      <c r="AM14" s="8"/>
      <c r="AN14" s="8"/>
      <c r="AO14" s="8"/>
      <c r="AP14" s="8" t="s">
        <v>145</v>
      </c>
      <c r="AQ14" s="8" t="s">
        <v>145</v>
      </c>
      <c r="AR14" s="8" t="s">
        <v>141</v>
      </c>
      <c r="AS14" s="8" t="s">
        <v>145</v>
      </c>
      <c r="AT14" s="8" t="s">
        <v>141</v>
      </c>
      <c r="AU14" s="8" t="s">
        <v>145</v>
      </c>
      <c r="AV14" s="4" t="s">
        <v>149</v>
      </c>
      <c r="AW14" s="4" t="s">
        <v>149</v>
      </c>
      <c r="AX14" s="8" t="s">
        <v>145</v>
      </c>
      <c r="AY14" s="8" t="s">
        <v>141</v>
      </c>
      <c r="AZ14" s="8"/>
      <c r="BA14" s="8"/>
      <c r="BB14" s="8" t="s">
        <v>145</v>
      </c>
      <c r="BC14" s="8"/>
      <c r="BD14" s="8" t="s">
        <v>149</v>
      </c>
      <c r="BE14" s="8"/>
      <c r="BF14" s="8"/>
      <c r="BG14" s="8" t="s">
        <v>6</v>
      </c>
      <c r="BI14" s="17" t="s">
        <v>141</v>
      </c>
    </row>
    <row r="15" spans="1:74" hidden="1">
      <c r="A15" t="str">
        <f>Append1[[#This Row],[COM_IN_LIST]]</f>
        <v>COMMON</v>
      </c>
      <c r="B15" t="s">
        <v>184</v>
      </c>
      <c r="C15" t="str">
        <f>VLOOKUP(Append1[[#This Row],[Asset_Name]],'[1]SNOW CMDB DBNL'!$A:$B,2,0)</f>
        <v>Yes</v>
      </c>
      <c r="D15" t="str">
        <f>VLOOKUP(Append1[[#This Row],[Asset_Name]],'[1]SNOW CMDB DBNL'!$A:$C,3,0)</f>
        <v>No</v>
      </c>
      <c r="E15" t="str">
        <f>VLOOKUP(Append1[[#This Row],[Asset_Name]],'[1]SNOW CMDB DBNL'!$A:$D,4,0)</f>
        <v>Steven Frieswijk</v>
      </c>
      <c r="F15" t="str">
        <f>VLOOKUP(Append1[[#This Row],[Asset_Name]],'[1]SNOW CMDB DBNL'!$A:$E,5,0)</f>
        <v>Tommy van de Zande</v>
      </c>
      <c r="G15" t="str">
        <f>VLOOKUP(Append1[[#This Row],[Asset_Name]],'[1]SNOW CMDB DBNL'!$A:$F,6,0)</f>
        <v>Tommy van de Zande</v>
      </c>
      <c r="H15" t="str">
        <f>VLOOKUP(Append1[[#This Row],[Asset_Name]],'[1]SNOW CMDB DBNL'!$A:$G,7,0)</f>
        <v>Tommy van de Zande</v>
      </c>
      <c r="I15" t="str">
        <f>VLOOKUP(Append1[[#This Row],[Asset_Name]],'[1]SNOW CMDB DBNL'!$A:$H,8,0)</f>
        <v>Agreement data</v>
      </c>
      <c r="J15" t="str">
        <f>VLOOKUP(Append1[[#This Row],[Asset_Name]],'[1]SNOW CMDB DBNL'!$A:$I,9,0)</f>
        <v>Kept in own tribe</v>
      </c>
      <c r="K15" t="str">
        <f>VLOOKUP(Append1[[#This Row],[Asset_Name]],'[1]SNOW CMDB DBNL'!$A:$J,10,0)</f>
        <v>Aliasses for agreements are stored</v>
      </c>
      <c r="L15" t="str">
        <f>VLOOKUP(Append1[[#This Row],[Asset_Name]],'[1]SNOW CMDB DBNL'!$A:$M,13,0)</f>
        <v>Installed</v>
      </c>
      <c r="M15" t="str">
        <f>VLOOKUP(Append1[[#This Row],[Asset_Name]],'[1]SNOW CMDB DBNL'!$A:$N,14,0)</f>
        <v>Operational</v>
      </c>
      <c r="N15" t="str">
        <f>VLOOKUP(Append1[[#This Row],[Asset_Name]],'[1]SNOW CMDB DBNL'!$A:$O,15,0)</f>
        <v>Production</v>
      </c>
      <c r="O15" t="str">
        <f>VLOOKUP(Append1[[#This Row],[Asset_Name]],'[1]SNOW CMDB DBNL'!$A:$P,16,0)</f>
        <v>be+nl/Omnichannel/Mobiel Bankieren</v>
      </c>
      <c r="P15" t="s">
        <v>132</v>
      </c>
      <c r="Q15" t="s">
        <v>132</v>
      </c>
      <c r="R15" t="s">
        <v>12</v>
      </c>
      <c r="S15" s="8" t="s">
        <v>141</v>
      </c>
      <c r="T15" s="8" t="s">
        <v>141</v>
      </c>
      <c r="U15" s="8">
        <v>0</v>
      </c>
      <c r="V15" s="8" t="s">
        <v>184</v>
      </c>
      <c r="W15" s="8" t="s">
        <v>141</v>
      </c>
      <c r="X15" s="8" t="s">
        <v>133</v>
      </c>
      <c r="Y15" s="8" t="s">
        <v>185</v>
      </c>
      <c r="Z15" s="8" t="s">
        <v>186</v>
      </c>
      <c r="AA15" s="8" t="s">
        <v>186</v>
      </c>
      <c r="AB15" s="4" t="s">
        <v>186</v>
      </c>
      <c r="AC15" s="4" t="s">
        <v>187</v>
      </c>
      <c r="AD15" s="8" t="s">
        <v>170</v>
      </c>
      <c r="AE15" s="8" t="s">
        <v>188</v>
      </c>
      <c r="AF15" s="8" t="s">
        <v>136</v>
      </c>
      <c r="AG15" s="8" t="s">
        <v>137</v>
      </c>
      <c r="AH15" s="8" t="s">
        <v>138</v>
      </c>
      <c r="AI15" s="8" t="s">
        <v>189</v>
      </c>
      <c r="AJ15" s="8" t="s">
        <v>12</v>
      </c>
      <c r="AK15" s="8" t="s">
        <v>132</v>
      </c>
      <c r="AL15" s="8" t="s">
        <v>132</v>
      </c>
      <c r="AM15" s="8" t="s">
        <v>141</v>
      </c>
      <c r="AN15" s="8" t="s">
        <v>141</v>
      </c>
      <c r="AO15" s="8">
        <v>0</v>
      </c>
      <c r="AP15" s="8" t="s">
        <v>141</v>
      </c>
      <c r="AQ15" s="8" t="s">
        <v>133</v>
      </c>
      <c r="AR15" s="8" t="s">
        <v>141</v>
      </c>
      <c r="AS15" s="8" t="s">
        <v>141</v>
      </c>
      <c r="AT15" s="8" t="s">
        <v>141</v>
      </c>
      <c r="AU15" s="8"/>
      <c r="AV15" s="4"/>
      <c r="AW15" s="4" t="s">
        <v>149</v>
      </c>
      <c r="AX15" s="8"/>
      <c r="AY15" s="8" t="s">
        <v>141</v>
      </c>
      <c r="AZ15" s="8"/>
      <c r="BA15" s="8"/>
      <c r="BB15" s="8" t="s">
        <v>178</v>
      </c>
      <c r="BC15" s="8"/>
      <c r="BD15" s="8" t="s">
        <v>149</v>
      </c>
      <c r="BE15" s="8"/>
      <c r="BF15" s="8"/>
      <c r="BG15" s="8" t="s">
        <v>7</v>
      </c>
      <c r="BI15" s="17" t="s">
        <v>141</v>
      </c>
    </row>
    <row r="16" spans="1:74">
      <c r="A16" t="str">
        <f>Append1[[#This Row],[COM_IN_LIST]]</f>
        <v>COMMON</v>
      </c>
      <c r="B16" t="s">
        <v>190</v>
      </c>
      <c r="C16" t="str">
        <f>VLOOKUP(Append1[[#This Row],[Asset_Name]],'[1]SNOW CMDB DBNL'!$A:$B,2,0)</f>
        <v>No</v>
      </c>
      <c r="E16" t="str">
        <f>VLOOKUP(Append1[[#This Row],[Asset_Name]],'[1]SNOW CMDB DBNL'!$A:$D,4,0)</f>
        <v>Steven Frieswijk</v>
      </c>
      <c r="F16" t="str">
        <f>VLOOKUP(Append1[[#This Row],[Asset_Name]],'[1]SNOW CMDB DBNL'!$A:$E,5,0)</f>
        <v>Tommy van de Zande</v>
      </c>
      <c r="L16" t="str">
        <f>VLOOKUP(Append1[[#This Row],[Asset_Name]],'[1]SNOW CMDB DBNL'!$A:$M,13,0)</f>
        <v>Installed</v>
      </c>
      <c r="M16" t="str">
        <f>VLOOKUP(Append1[[#This Row],[Asset_Name]],'[1]SNOW CMDB DBNL'!$A:$N,14,0)</f>
        <v>Operational</v>
      </c>
      <c r="N16" t="str">
        <f>VLOOKUP(Append1[[#This Row],[Asset_Name]],'[1]SNOW CMDB DBNL'!$A:$O,15,0)</f>
        <v>Production</v>
      </c>
      <c r="O16" t="str">
        <f>VLOOKUP(Append1[[#This Row],[Asset_Name]],'[1]SNOW CMDB DBNL'!$A:$P,16,0)</f>
        <v>be+nl/Omnichannel/Mobiel Bankieren</v>
      </c>
      <c r="P16" t="s">
        <v>132</v>
      </c>
      <c r="Q16" t="s">
        <v>132</v>
      </c>
      <c r="R16" t="s">
        <v>12</v>
      </c>
      <c r="S16" s="8" t="s">
        <v>141</v>
      </c>
      <c r="T16" s="8" t="s">
        <v>141</v>
      </c>
      <c r="U16" s="8">
        <v>0</v>
      </c>
      <c r="V16" s="8" t="s">
        <v>190</v>
      </c>
      <c r="W16" s="8" t="s">
        <v>133</v>
      </c>
      <c r="X16" s="8">
        <v>0</v>
      </c>
      <c r="Y16" s="8" t="s">
        <v>185</v>
      </c>
      <c r="Z16" s="8" t="s">
        <v>186</v>
      </c>
      <c r="AA16" s="8">
        <v>0</v>
      </c>
      <c r="AB16" s="4">
        <v>0</v>
      </c>
      <c r="AC16" s="4">
        <v>0</v>
      </c>
      <c r="AD16" s="8">
        <v>0</v>
      </c>
      <c r="AE16" s="8">
        <v>0</v>
      </c>
      <c r="AF16" s="8" t="s">
        <v>136</v>
      </c>
      <c r="AG16" s="8" t="s">
        <v>137</v>
      </c>
      <c r="AH16" s="8" t="s">
        <v>138</v>
      </c>
      <c r="AI16" s="8" t="s">
        <v>189</v>
      </c>
      <c r="AJ16" s="8" t="s">
        <v>12</v>
      </c>
      <c r="AK16" s="8" t="s">
        <v>132</v>
      </c>
      <c r="AL16" s="8" t="s">
        <v>132</v>
      </c>
      <c r="AM16" s="8" t="s">
        <v>141</v>
      </c>
      <c r="AN16" s="8" t="s">
        <v>141</v>
      </c>
      <c r="AO16" s="8">
        <v>0</v>
      </c>
      <c r="AP16" s="8" t="s">
        <v>141</v>
      </c>
      <c r="AQ16" s="8" t="s">
        <v>133</v>
      </c>
      <c r="AR16" s="8" t="s">
        <v>141</v>
      </c>
      <c r="AS16" s="8" t="s">
        <v>141</v>
      </c>
      <c r="AT16" s="8" t="s">
        <v>141</v>
      </c>
      <c r="AU16" s="8"/>
      <c r="AV16" s="4"/>
      <c r="AW16" s="4" t="s">
        <v>149</v>
      </c>
      <c r="AX16" s="8"/>
      <c r="AY16" s="8" t="s">
        <v>141</v>
      </c>
      <c r="AZ16" s="8"/>
      <c r="BA16" s="8"/>
      <c r="BB16" s="8" t="s">
        <v>191</v>
      </c>
      <c r="BC16" s="8"/>
      <c r="BD16" s="8" t="s">
        <v>149</v>
      </c>
      <c r="BE16" s="8"/>
      <c r="BF16" s="8"/>
      <c r="BG16" s="8" t="s">
        <v>7</v>
      </c>
      <c r="BI16" s="17" t="s">
        <v>141</v>
      </c>
    </row>
    <row r="17" spans="1:61" hidden="1">
      <c r="A17" t="str">
        <f>Append1[[#This Row],[COM_IN_LIST]]</f>
        <v>GDPR</v>
      </c>
      <c r="B17" t="s">
        <v>192</v>
      </c>
      <c r="P17" t="s">
        <v>132</v>
      </c>
      <c r="Q17" t="s">
        <v>131</v>
      </c>
      <c r="R17" t="s">
        <v>9</v>
      </c>
      <c r="V17" s="8" t="s">
        <v>192</v>
      </c>
      <c r="AJ17" s="8" t="s">
        <v>9</v>
      </c>
      <c r="AK17" s="8" t="s">
        <v>132</v>
      </c>
      <c r="AL17" s="8" t="s">
        <v>131</v>
      </c>
      <c r="AM17" s="8"/>
      <c r="AN17" s="8"/>
      <c r="AO17" s="8"/>
      <c r="AP17" s="8" t="s">
        <v>145</v>
      </c>
      <c r="AQ17" s="8" t="s">
        <v>145</v>
      </c>
      <c r="AR17" s="8" t="s">
        <v>141</v>
      </c>
      <c r="AS17" s="8" t="s">
        <v>193</v>
      </c>
      <c r="AT17" s="8" t="s">
        <v>133</v>
      </c>
      <c r="AU17" s="8" t="s">
        <v>145</v>
      </c>
      <c r="AV17" s="4">
        <v>44927</v>
      </c>
      <c r="AW17" s="4">
        <v>45016</v>
      </c>
      <c r="AX17" s="8" t="s">
        <v>145</v>
      </c>
      <c r="AY17" s="8" t="s">
        <v>141</v>
      </c>
      <c r="AZ17" s="8" t="s">
        <v>194</v>
      </c>
      <c r="BA17" s="8"/>
      <c r="BB17" s="8" t="s">
        <v>145</v>
      </c>
      <c r="BC17" s="8" t="s">
        <v>178</v>
      </c>
      <c r="BD17" s="8">
        <v>2023</v>
      </c>
      <c r="BE17" s="8" t="s">
        <v>146</v>
      </c>
      <c r="BF17" s="8" t="s">
        <v>178</v>
      </c>
      <c r="BG17" s="8" t="s">
        <v>6</v>
      </c>
      <c r="BI17" s="29" t="s">
        <v>133</v>
      </c>
    </row>
    <row r="18" spans="1:61">
      <c r="A18" t="str">
        <f>Append1[[#This Row],[COM_IN_LIST]]</f>
        <v>COMMON</v>
      </c>
      <c r="B18" t="s">
        <v>195</v>
      </c>
      <c r="C18" t="str">
        <f>VLOOKUP(Append1[[#This Row],[Asset_Name]],'[1]SNOW CMDB DBNL'!$A:$B,2,0)</f>
        <v>No</v>
      </c>
      <c r="D18" t="str">
        <f>VLOOKUP(Append1[[#This Row],[Asset_Name]],'[1]SNOW CMDB DBNL'!$A:$C,3,0)</f>
        <v>No</v>
      </c>
      <c r="E18" t="str">
        <f>VLOOKUP(Append1[[#This Row],[Asset_Name]],'[1]SNOW CMDB DBNL'!$A:$D,4,0)</f>
        <v>Steven van Krimpen</v>
      </c>
      <c r="F18" t="str">
        <f>VLOOKUP(Append1[[#This Row],[Asset_Name]],'[1]SNOW CMDB DBNL'!$A:$E,5,0)</f>
        <v>Steven van Krimpen</v>
      </c>
      <c r="G18" t="str">
        <f>VLOOKUP(Append1[[#This Row],[Asset_Name]],'[1]SNOW CMDB DBNL'!$A:$F,6,0)</f>
        <v>NA</v>
      </c>
      <c r="H18" t="str">
        <f>VLOOKUP(Append1[[#This Row],[Asset_Name]],'[1]SNOW CMDB DBNL'!$A:$G,7,0)</f>
        <v>NA</v>
      </c>
      <c r="I18" t="str">
        <f>VLOOKUP(Append1[[#This Row],[Asset_Name]],'[1]SNOW CMDB DBNL'!$A:$H,8,0)</f>
        <v>NA</v>
      </c>
      <c r="J18" t="str">
        <f>VLOOKUP(Append1[[#This Row],[Asset_Name]],'[1]SNOW CMDB DBNL'!$A:$I,9,0)</f>
        <v>NA</v>
      </c>
      <c r="K18" t="str">
        <f>VLOOKUP(Append1[[#This Row],[Asset_Name]],'[1]SNOW CMDB DBNL'!$A:$J,10,0)</f>
        <v xml:space="preserve">[25/11 7:04 pm] Krimpen, S.R. van (Steven)
these assets aren't SoR. Info in them is/was populated out of data marts (dm_cdm/dm_kyc) that retrieve data from the SoR mdm/OnePam, or other sources of information.
Nhan.nguyen@ing.com our business architect could also elaborate.
</v>
      </c>
      <c r="L18" t="str">
        <f>VLOOKUP(Append1[[#This Row],[Asset_Name]],'[1]SNOW CMDB DBNL'!$A:$M,13,0)</f>
        <v>Installed</v>
      </c>
      <c r="M18" t="str">
        <f>VLOOKUP(Append1[[#This Row],[Asset_Name]],'[1]SNOW CMDB DBNL'!$A:$N,14,0)</f>
        <v>Operational</v>
      </c>
      <c r="N18" t="str">
        <f>VLOOKUP(Append1[[#This Row],[Asset_Name]],'[1]SNOW CMDB DBNL'!$A:$O,15,0)</f>
        <v>Production</v>
      </c>
      <c r="O18" t="str">
        <f>VLOOKUP(Append1[[#This Row],[Asset_Name]],'[1]SNOW CMDB DBNL'!$A:$P,16,0)</f>
        <v>be+nl/KYC Services NL/ADAM</v>
      </c>
      <c r="P18" t="s">
        <v>132</v>
      </c>
      <c r="Q18" t="s">
        <v>132</v>
      </c>
      <c r="R18" t="s">
        <v>33</v>
      </c>
      <c r="S18" s="8">
        <v>0</v>
      </c>
      <c r="T18" s="8">
        <v>0</v>
      </c>
      <c r="U18" s="8">
        <v>0</v>
      </c>
      <c r="V18" s="8" t="s">
        <v>195</v>
      </c>
      <c r="W18" s="8" t="s">
        <v>133</v>
      </c>
      <c r="X18" s="8" t="s">
        <v>133</v>
      </c>
      <c r="Y18" s="8" t="s">
        <v>196</v>
      </c>
      <c r="Z18" s="8" t="s">
        <v>196</v>
      </c>
      <c r="AA18" s="8" t="s">
        <v>149</v>
      </c>
      <c r="AB18" s="4" t="s">
        <v>149</v>
      </c>
      <c r="AC18" s="4" t="s">
        <v>149</v>
      </c>
      <c r="AD18" s="8" t="s">
        <v>149</v>
      </c>
      <c r="AE18" s="8" t="s">
        <v>197</v>
      </c>
      <c r="AF18" s="8" t="s">
        <v>136</v>
      </c>
      <c r="AG18" s="8" t="s">
        <v>137</v>
      </c>
      <c r="AH18" s="8" t="s">
        <v>138</v>
      </c>
      <c r="AI18" s="8" t="s">
        <v>198</v>
      </c>
      <c r="AJ18" s="8" t="s">
        <v>33</v>
      </c>
      <c r="AK18" s="8" t="s">
        <v>132</v>
      </c>
      <c r="AL18" s="8" t="s">
        <v>132</v>
      </c>
      <c r="AM18" s="8">
        <v>0</v>
      </c>
      <c r="AN18" s="8">
        <v>0</v>
      </c>
      <c r="AO18" s="8">
        <v>0</v>
      </c>
      <c r="AP18" s="8" t="s">
        <v>145</v>
      </c>
      <c r="AQ18" s="8" t="s">
        <v>145</v>
      </c>
      <c r="AR18" s="8" t="s">
        <v>141</v>
      </c>
      <c r="AS18" s="8" t="s">
        <v>145</v>
      </c>
      <c r="AT18" s="8" t="s">
        <v>149</v>
      </c>
      <c r="AU18" s="8" t="s">
        <v>145</v>
      </c>
      <c r="AV18" s="4">
        <v>44927</v>
      </c>
      <c r="AW18" s="4">
        <v>45291</v>
      </c>
      <c r="AX18" s="8" t="s">
        <v>145</v>
      </c>
      <c r="AY18" s="8" t="s">
        <v>133</v>
      </c>
      <c r="AZ18" s="8" t="s">
        <v>199</v>
      </c>
      <c r="BA18" s="8" t="s">
        <v>200</v>
      </c>
      <c r="BB18" s="8" t="s">
        <v>191</v>
      </c>
      <c r="BC18" s="8" t="s">
        <v>178</v>
      </c>
      <c r="BD18" s="8">
        <v>2023</v>
      </c>
      <c r="BE18" s="8" t="s">
        <v>182</v>
      </c>
      <c r="BF18" s="8"/>
      <c r="BG18" s="8" t="s">
        <v>7</v>
      </c>
      <c r="BI18" s="28" t="s">
        <v>133</v>
      </c>
    </row>
    <row r="19" spans="1:61">
      <c r="A19" t="str">
        <f>Append1[[#This Row],[COM_IN_LIST]]</f>
        <v>COMMON</v>
      </c>
      <c r="B19" t="s">
        <v>201</v>
      </c>
      <c r="C19" t="str">
        <f>VLOOKUP(Append1[[#This Row],[Asset_Name]],'[1]SNOW CMDB DBNL'!$A:$B,2,0)</f>
        <v>No</v>
      </c>
      <c r="D19" t="str">
        <f>VLOOKUP(Append1[[#This Row],[Asset_Name]],'[1]SNOW CMDB DBNL'!$A:$C,3,0)</f>
        <v>No</v>
      </c>
      <c r="E19" t="str">
        <f>VLOOKUP(Append1[[#This Row],[Asset_Name]],'[1]SNOW CMDB DBNL'!$A:$D,4,0)</f>
        <v>Emile Scheilen</v>
      </c>
      <c r="F19" t="str">
        <f>VLOOKUP(Append1[[#This Row],[Asset_Name]],'[1]SNOW CMDB DBNL'!$A:$E,5,0)</f>
        <v>Adine Wempe - Kalff</v>
      </c>
      <c r="G19" t="str">
        <f>VLOOKUP(Append1[[#This Row],[Asset_Name]],'[1]SNOW CMDB DBNL'!$A:$F,6,0)</f>
        <v>Adine Wempe - Kalff</v>
      </c>
      <c r="H19" t="str">
        <f>VLOOKUP(Append1[[#This Row],[Asset_Name]],'[1]SNOW CMDB DBNL'!$A:$G,7,0)</f>
        <v>Britt Grimpe</v>
      </c>
      <c r="I19" t="str">
        <f>VLOOKUP(Append1[[#This Row],[Asset_Name]],'[1]SNOW CMDB DBNL'!$A:$H,8,0)</f>
        <v>Data derived by other data users</v>
      </c>
      <c r="J19" t="str">
        <f>VLOOKUP(Append1[[#This Row],[Asset_Name]],'[1]SNOW CMDB DBNL'!$A:$I,9,0)</f>
        <v>Transferred outside ING</v>
      </c>
      <c r="L19" t="str">
        <f>VLOOKUP(Append1[[#This Row],[Asset_Name]],'[1]SNOW CMDB DBNL'!$A:$M,13,0)</f>
        <v>Installed</v>
      </c>
      <c r="M19" t="str">
        <f>VLOOKUP(Append1[[#This Row],[Asset_Name]],'[1]SNOW CMDB DBNL'!$A:$N,14,0)</f>
        <v>Operational</v>
      </c>
      <c r="N19" t="str">
        <f>VLOOKUP(Append1[[#This Row],[Asset_Name]],'[1]SNOW CMDB DBNL'!$A:$O,15,0)</f>
        <v>Production</v>
      </c>
      <c r="O19" t="str">
        <f>VLOOKUP(Append1[[#This Row],[Asset_Name]],'[1]SNOW CMDB DBNL'!$A:$P,16,0)</f>
        <v>be+nl/Fraud &amp; Cyber Security NL/Detection/Justice League</v>
      </c>
      <c r="P19" t="s">
        <v>132</v>
      </c>
      <c r="Q19" t="s">
        <v>132</v>
      </c>
      <c r="R19" t="s">
        <v>13</v>
      </c>
      <c r="S19" s="8" t="s">
        <v>133</v>
      </c>
      <c r="T19" s="8" t="s">
        <v>149</v>
      </c>
      <c r="U19" s="8">
        <v>0</v>
      </c>
      <c r="V19" s="8" t="s">
        <v>201</v>
      </c>
      <c r="W19" s="8" t="s">
        <v>133</v>
      </c>
      <c r="X19" s="8" t="s">
        <v>133</v>
      </c>
      <c r="Y19" s="8" t="s">
        <v>202</v>
      </c>
      <c r="Z19" s="8" t="s">
        <v>203</v>
      </c>
      <c r="AA19" s="8" t="s">
        <v>203</v>
      </c>
      <c r="AB19" s="4" t="s">
        <v>204</v>
      </c>
      <c r="AC19" s="4" t="s">
        <v>205</v>
      </c>
      <c r="AD19" s="8" t="s">
        <v>206</v>
      </c>
      <c r="AE19" s="8">
        <v>0</v>
      </c>
      <c r="AF19" s="8" t="s">
        <v>136</v>
      </c>
      <c r="AG19" s="8" t="s">
        <v>137</v>
      </c>
      <c r="AH19" s="8" t="s">
        <v>138</v>
      </c>
      <c r="AI19" s="8" t="s">
        <v>207</v>
      </c>
      <c r="AJ19" s="8" t="s">
        <v>13</v>
      </c>
      <c r="AK19" s="8" t="s">
        <v>132</v>
      </c>
      <c r="AL19" s="8" t="s">
        <v>132</v>
      </c>
      <c r="AM19" s="8" t="s">
        <v>133</v>
      </c>
      <c r="AN19" s="8" t="s">
        <v>149</v>
      </c>
      <c r="AO19" s="8">
        <v>0</v>
      </c>
      <c r="AP19" s="8" t="s">
        <v>145</v>
      </c>
      <c r="AQ19" s="8" t="s">
        <v>145</v>
      </c>
      <c r="AR19" s="8" t="s">
        <v>133</v>
      </c>
      <c r="AS19" s="8" t="s">
        <v>133</v>
      </c>
      <c r="AT19" s="8" t="s">
        <v>149</v>
      </c>
      <c r="AU19" s="8"/>
      <c r="AV19" s="4"/>
      <c r="AW19" s="4" t="s">
        <v>145</v>
      </c>
      <c r="AX19" s="8" t="s">
        <v>208</v>
      </c>
      <c r="AY19" s="8" t="s">
        <v>133</v>
      </c>
      <c r="AZ19" s="8"/>
      <c r="BA19" s="8"/>
      <c r="BB19" s="8" t="s">
        <v>191</v>
      </c>
      <c r="BC19" s="8"/>
      <c r="BD19" s="8" t="s">
        <v>145</v>
      </c>
      <c r="BE19" s="8"/>
      <c r="BF19" s="8"/>
      <c r="BG19" s="8" t="s">
        <v>7</v>
      </c>
      <c r="BI19" s="17" t="s">
        <v>141</v>
      </c>
    </row>
    <row r="20" spans="1:61">
      <c r="A20" t="str">
        <f>Append1[[#This Row],[COM_IN_LIST]]</f>
        <v>COMMON</v>
      </c>
      <c r="B20" t="s">
        <v>209</v>
      </c>
      <c r="C20" t="str">
        <f>VLOOKUP(Append1[[#This Row],[Asset_Name]],'[1]SNOW CMDB DBNL'!$A:$B,2,0)</f>
        <v>No</v>
      </c>
      <c r="D20" t="str">
        <f>VLOOKUP(Append1[[#This Row],[Asset_Name]],'[1]SNOW CMDB DBNL'!$A:$C,3,0)</f>
        <v>No</v>
      </c>
      <c r="E20" t="str">
        <f>VLOOKUP(Append1[[#This Row],[Asset_Name]],'[1]SNOW CMDB DBNL'!$A:$D,4,0)</f>
        <v>Joan de Jong</v>
      </c>
      <c r="F20" t="str">
        <f>VLOOKUP(Append1[[#This Row],[Asset_Name]],'[1]SNOW CMDB DBNL'!$A:$E,5,0)</f>
        <v>Joan de Jong</v>
      </c>
      <c r="I20" t="str">
        <f>VLOOKUP(Append1[[#This Row],[Asset_Name]],'[1]SNOW CMDB DBNL'!$A:$H,8,0)</f>
        <v>Transaction data</v>
      </c>
      <c r="J20" t="str">
        <f>VLOOKUP(Append1[[#This Row],[Asset_Name]],'[1]SNOW CMDB DBNL'!$A:$I,9,0)</f>
        <v>Exchanged across domains</v>
      </c>
      <c r="K20" t="str">
        <f>VLOOKUP(Append1[[#This Row],[Asset_Name]],'[1]SNOW CMDB DBNL'!$A:$J,10,0)</f>
        <v>API/Interfacing contains no data itself</v>
      </c>
      <c r="L20" t="str">
        <f>VLOOKUP(Append1[[#This Row],[Asset_Name]],'[1]SNOW CMDB DBNL'!$A:$M,13,0)</f>
        <v>Installed</v>
      </c>
      <c r="M20" t="str">
        <f>VLOOKUP(Append1[[#This Row],[Asset_Name]],'[1]SNOW CMDB DBNL'!$A:$N,14,0)</f>
        <v>Operational</v>
      </c>
      <c r="N20" t="str">
        <f>VLOOKUP(Append1[[#This Row],[Asset_Name]],'[1]SNOW CMDB DBNL'!$A:$O,15,0)</f>
        <v>Production</v>
      </c>
      <c r="O20" t="str">
        <f>VLOOKUP(Append1[[#This Row],[Asset_Name]],'[1]SNOW CMDB DBNL'!$A:$P,16,0)</f>
        <v>be+nl/CoreBanking/Profile/Hawkeye</v>
      </c>
      <c r="P20" t="s">
        <v>132</v>
      </c>
      <c r="Q20" t="s">
        <v>132</v>
      </c>
      <c r="R20" t="s">
        <v>9</v>
      </c>
      <c r="S20" s="8" t="s">
        <v>133</v>
      </c>
      <c r="T20" s="8" t="s">
        <v>133</v>
      </c>
      <c r="U20" s="8">
        <v>0</v>
      </c>
      <c r="V20" s="8" t="s">
        <v>209</v>
      </c>
      <c r="W20" s="8" t="s">
        <v>133</v>
      </c>
      <c r="X20" s="8" t="s">
        <v>133</v>
      </c>
      <c r="Y20" s="8" t="s">
        <v>210</v>
      </c>
      <c r="Z20" s="8" t="s">
        <v>210</v>
      </c>
      <c r="AA20" s="8">
        <v>0</v>
      </c>
      <c r="AB20" s="4">
        <v>0</v>
      </c>
      <c r="AC20" s="4" t="s">
        <v>211</v>
      </c>
      <c r="AD20" s="8" t="s">
        <v>176</v>
      </c>
      <c r="AE20" s="8" t="s">
        <v>212</v>
      </c>
      <c r="AF20" s="8" t="s">
        <v>136</v>
      </c>
      <c r="AG20" s="8" t="s">
        <v>137</v>
      </c>
      <c r="AH20" s="8" t="s">
        <v>138</v>
      </c>
      <c r="AI20" s="8" t="s">
        <v>213</v>
      </c>
      <c r="AJ20" s="8" t="s">
        <v>9</v>
      </c>
      <c r="AK20" s="8" t="s">
        <v>132</v>
      </c>
      <c r="AL20" s="8" t="s">
        <v>132</v>
      </c>
      <c r="AM20" s="8" t="s">
        <v>133</v>
      </c>
      <c r="AN20" s="8" t="s">
        <v>133</v>
      </c>
      <c r="AO20" s="8">
        <v>0</v>
      </c>
      <c r="AP20" s="8" t="s">
        <v>145</v>
      </c>
      <c r="AQ20" s="8" t="s">
        <v>145</v>
      </c>
      <c r="AR20" s="8" t="s">
        <v>133</v>
      </c>
      <c r="AS20" s="8" t="s">
        <v>133</v>
      </c>
      <c r="AT20" s="8" t="s">
        <v>133</v>
      </c>
      <c r="AU20" s="8" t="s">
        <v>145</v>
      </c>
      <c r="AV20" s="4" t="s">
        <v>145</v>
      </c>
      <c r="AW20" s="4" t="s">
        <v>145</v>
      </c>
      <c r="AX20" s="8" t="s">
        <v>145</v>
      </c>
      <c r="AY20" s="8" t="s">
        <v>133</v>
      </c>
      <c r="AZ20" s="8"/>
      <c r="BA20" s="8"/>
      <c r="BB20" s="8" t="s">
        <v>191</v>
      </c>
      <c r="BC20" s="8"/>
      <c r="BD20" s="8" t="s">
        <v>145</v>
      </c>
      <c r="BE20" s="8"/>
      <c r="BF20" s="8"/>
      <c r="BG20" s="8" t="s">
        <v>7</v>
      </c>
      <c r="BI20" s="17" t="s">
        <v>141</v>
      </c>
    </row>
    <row r="21" spans="1:61" hidden="1">
      <c r="A21" t="str">
        <f>Append1[[#This Row],[COM_IN_LIST]]</f>
        <v>CMDB</v>
      </c>
      <c r="B21" t="s">
        <v>214</v>
      </c>
      <c r="E21" t="str">
        <f>VLOOKUP(Append1[[#This Row],[Asset_Name]],'[1]SNOW CMDB DBNL'!$A:$D,4,0)</f>
        <v>Christophe Van Campfort</v>
      </c>
      <c r="F21" t="str">
        <f>VLOOKUP(Append1[[#This Row],[Asset_Name]],'[1]SNOW CMDB DBNL'!$A:$E,5,0)</f>
        <v>Christophe Van Campfort</v>
      </c>
      <c r="L21" t="str">
        <f>VLOOKUP(Append1[[#This Row],[Asset_Name]],'[1]SNOW CMDB DBNL'!$A:$M,13,0)</f>
        <v>Installed</v>
      </c>
      <c r="M21" t="str">
        <f>VLOOKUP(Append1[[#This Row],[Asset_Name]],'[1]SNOW CMDB DBNL'!$A:$N,14,0)</f>
        <v>Operational</v>
      </c>
      <c r="N21" t="str">
        <f>VLOOKUP(Append1[[#This Row],[Asset_Name]],'[1]SNOW CMDB DBNL'!$A:$O,15,0)</f>
        <v>Production</v>
      </c>
      <c r="O21" t="str">
        <f>VLOOKUP(Append1[[#This Row],[Asset_Name]],'[1]SNOW CMDB DBNL'!$A:$P,16,0)</f>
        <v>be+nl/Finance NL/Office Tooling</v>
      </c>
      <c r="P21" t="s">
        <v>131</v>
      </c>
      <c r="Q21" t="s">
        <v>132</v>
      </c>
      <c r="R21" t="s">
        <v>18</v>
      </c>
      <c r="V21" s="8" t="s">
        <v>214</v>
      </c>
      <c r="W21" s="8">
        <v>0</v>
      </c>
      <c r="X21" s="8">
        <v>0</v>
      </c>
      <c r="Y21" s="8" t="s">
        <v>215</v>
      </c>
      <c r="Z21" s="8" t="s">
        <v>215</v>
      </c>
      <c r="AA21" s="8">
        <v>0</v>
      </c>
      <c r="AB21" s="4">
        <v>0</v>
      </c>
      <c r="AC21" s="4">
        <v>0</v>
      </c>
      <c r="AD21" s="8">
        <v>0</v>
      </c>
      <c r="AE21" s="8">
        <v>0</v>
      </c>
      <c r="AF21" s="8" t="s">
        <v>136</v>
      </c>
      <c r="AG21" s="8" t="s">
        <v>137</v>
      </c>
      <c r="AH21" s="8" t="s">
        <v>138</v>
      </c>
      <c r="AI21" s="8" t="s">
        <v>216</v>
      </c>
      <c r="AJ21" s="8" t="s">
        <v>18</v>
      </c>
      <c r="AK21" s="8" t="s">
        <v>131</v>
      </c>
      <c r="AL21" s="8" t="s">
        <v>132</v>
      </c>
      <c r="AM21" s="8"/>
      <c r="AN21" s="8"/>
      <c r="AO21" s="8"/>
      <c r="AP21" s="8"/>
      <c r="AQ21" s="8"/>
      <c r="AR21" s="8"/>
      <c r="AS21" s="8"/>
      <c r="AT21" s="8"/>
      <c r="AU21" s="8"/>
      <c r="AV21" s="4"/>
      <c r="AW21" s="4"/>
      <c r="AX21" s="8"/>
      <c r="AY21" s="8"/>
      <c r="AZ21" s="8"/>
      <c r="BA21" s="8"/>
      <c r="BB21" s="8"/>
      <c r="BC21" s="8"/>
      <c r="BD21" s="8"/>
      <c r="BE21" s="8"/>
      <c r="BF21" s="8"/>
      <c r="BG21" s="8" t="s">
        <v>5</v>
      </c>
      <c r="BI21" s="17" t="s">
        <v>141</v>
      </c>
    </row>
    <row r="22" spans="1:61" hidden="1">
      <c r="A22" t="str">
        <f>Append1[[#This Row],[COM_IN_LIST]]</f>
        <v>CMDB</v>
      </c>
      <c r="B22" t="s">
        <v>217</v>
      </c>
      <c r="C22" t="str">
        <f>VLOOKUP(Append1[[#This Row],[Asset_Name]],'[1]SNOW CMDB DBNL'!$A:$B,2,0)</f>
        <v>Yes</v>
      </c>
      <c r="D22" t="str">
        <f>VLOOKUP(Append1[[#This Row],[Asset_Name]],'[1]SNOW CMDB DBNL'!$A:$C,3,0)</f>
        <v>Yes</v>
      </c>
      <c r="E22" t="str">
        <f>VLOOKUP(Append1[[#This Row],[Asset_Name]],'[1]SNOW CMDB DBNL'!$A:$D,4,0)</f>
        <v>Emile Scheilen</v>
      </c>
      <c r="F22" t="str">
        <f>VLOOKUP(Append1[[#This Row],[Asset_Name]],'[1]SNOW CMDB DBNL'!$A:$E,5,0)</f>
        <v>Michel Tetteroo</v>
      </c>
      <c r="G22" t="str">
        <f>VLOOKUP(Append1[[#This Row],[Asset_Name]],'[1]SNOW CMDB DBNL'!$A:$F,6,0)</f>
        <v>Michel Tetteroo</v>
      </c>
      <c r="H22" t="str">
        <f>VLOOKUP(Append1[[#This Row],[Asset_Name]],'[1]SNOW CMDB DBNL'!$A:$G,7,0)</f>
        <v>No official DS, PO: Daniele d'Auria</v>
      </c>
      <c r="I22" t="str">
        <f>VLOOKUP(Append1[[#This Row],[Asset_Name]],'[1]SNOW CMDB DBNL'!$A:$H,8,0)</f>
        <v>Data derived by other data users</v>
      </c>
      <c r="J22" t="str">
        <f>VLOOKUP(Append1[[#This Row],[Asset_Name]],'[1]SNOW CMDB DBNL'!$A:$I,9,0)</f>
        <v>Exchanged across domains</v>
      </c>
      <c r="K22" t="str">
        <f>VLOOKUP(Append1[[#This Row],[Asset_Name]],'[1]SNOW CMDB DBNL'!$A:$J,10,0)</f>
        <v>Partly SoR: By setting up and executing models "new" data is generated based on existing sources, no new data is created, but data is combined, that can be seen as SoR data.
Exchanged across domains, because data of our systems like customer behavior is used across the organization. derived by data uses best option of the list, better: combined data.</v>
      </c>
      <c r="L22" t="str">
        <f>VLOOKUP(Append1[[#This Row],[Asset_Name]],'[1]SNOW CMDB DBNL'!$A:$M,13,0)</f>
        <v>Installed</v>
      </c>
      <c r="M22" t="str">
        <f>VLOOKUP(Append1[[#This Row],[Asset_Name]],'[1]SNOW CMDB DBNL'!$A:$N,14,0)</f>
        <v>Operational</v>
      </c>
      <c r="N22" t="str">
        <f>VLOOKUP(Append1[[#This Row],[Asset_Name]],'[1]SNOW CMDB DBNL'!$A:$O,15,0)</f>
        <v>Production</v>
      </c>
      <c r="O22" t="str">
        <f>VLOOKUP(Append1[[#This Row],[Asset_Name]],'[1]SNOW CMDB DBNL'!$A:$P,16,0)</f>
        <v>be+nl/Digital &amp; Customer Interaction/CI&amp;A NL/Optimus Squad</v>
      </c>
      <c r="P22" t="s">
        <v>131</v>
      </c>
      <c r="Q22" t="s">
        <v>132</v>
      </c>
      <c r="R22" t="s">
        <v>24</v>
      </c>
      <c r="V22" s="8" t="s">
        <v>217</v>
      </c>
      <c r="W22" s="8" t="s">
        <v>141</v>
      </c>
      <c r="X22" s="8" t="s">
        <v>141</v>
      </c>
      <c r="Y22" s="8" t="s">
        <v>202</v>
      </c>
      <c r="Z22" s="8" t="s">
        <v>218</v>
      </c>
      <c r="AA22" s="8" t="s">
        <v>218</v>
      </c>
      <c r="AB22" s="4" t="s">
        <v>219</v>
      </c>
      <c r="AC22" s="4" t="s">
        <v>205</v>
      </c>
      <c r="AD22" s="8" t="s">
        <v>176</v>
      </c>
      <c r="AE22" s="8" t="s">
        <v>220</v>
      </c>
      <c r="AF22" s="8" t="s">
        <v>136</v>
      </c>
      <c r="AG22" s="8" t="s">
        <v>137</v>
      </c>
      <c r="AH22" s="8" t="s">
        <v>138</v>
      </c>
      <c r="AI22" s="8" t="s">
        <v>221</v>
      </c>
      <c r="AJ22" s="8" t="s">
        <v>24</v>
      </c>
      <c r="AK22" s="8" t="s">
        <v>131</v>
      </c>
      <c r="AL22" s="8" t="s">
        <v>132</v>
      </c>
      <c r="AM22" s="8"/>
      <c r="AN22" s="8"/>
      <c r="AO22" s="8"/>
      <c r="AP22" s="8"/>
      <c r="AQ22" s="8"/>
      <c r="AR22" s="8"/>
      <c r="AS22" s="8"/>
      <c r="AT22" s="8"/>
      <c r="AU22" s="8"/>
      <c r="AV22" s="4"/>
      <c r="AW22" s="4"/>
      <c r="AX22" s="8"/>
      <c r="AY22" s="8"/>
      <c r="AZ22" s="8"/>
      <c r="BA22" s="8"/>
      <c r="BB22" s="8"/>
      <c r="BC22" s="8"/>
      <c r="BD22" s="8"/>
      <c r="BE22" s="8"/>
      <c r="BF22" s="8"/>
      <c r="BG22" s="8" t="s">
        <v>5</v>
      </c>
      <c r="BI22" s="17" t="s">
        <v>141</v>
      </c>
    </row>
    <row r="23" spans="1:61" hidden="1">
      <c r="A23" t="str">
        <f>Append1[[#This Row],[COM_IN_LIST]]</f>
        <v>CMDB</v>
      </c>
      <c r="B23" t="s">
        <v>222</v>
      </c>
      <c r="E23" t="str">
        <f>VLOOKUP(Append1[[#This Row],[Asset_Name]],'[1]SNOW CMDB DBNL'!$A:$D,4,0)</f>
        <v>Christophe Van Campfort</v>
      </c>
      <c r="F23" t="str">
        <f>VLOOKUP(Append1[[#This Row],[Asset_Name]],'[1]SNOW CMDB DBNL'!$A:$E,5,0)</f>
        <v>Christophe Van Campfort</v>
      </c>
      <c r="L23" t="str">
        <f>VLOOKUP(Append1[[#This Row],[Asset_Name]],'[1]SNOW CMDB DBNL'!$A:$M,13,0)</f>
        <v>Installed</v>
      </c>
      <c r="M23" t="str">
        <f>VLOOKUP(Append1[[#This Row],[Asset_Name]],'[1]SNOW CMDB DBNL'!$A:$N,14,0)</f>
        <v>Operational</v>
      </c>
      <c r="N23" t="str">
        <f>VLOOKUP(Append1[[#This Row],[Asset_Name]],'[1]SNOW CMDB DBNL'!$A:$O,15,0)</f>
        <v>Production</v>
      </c>
      <c r="O23" t="str">
        <f>VLOOKUP(Append1[[#This Row],[Asset_Name]],'[1]SNOW CMDB DBNL'!$A:$P,16,0)</f>
        <v>be+nl/Finance NL/Office Tooling</v>
      </c>
      <c r="P23" t="s">
        <v>131</v>
      </c>
      <c r="Q23" t="s">
        <v>132</v>
      </c>
      <c r="R23" t="s">
        <v>18</v>
      </c>
      <c r="V23" s="8" t="s">
        <v>222</v>
      </c>
      <c r="W23" s="8">
        <v>0</v>
      </c>
      <c r="X23" s="8">
        <v>0</v>
      </c>
      <c r="Y23" s="8" t="s">
        <v>215</v>
      </c>
      <c r="Z23" s="8" t="s">
        <v>215</v>
      </c>
      <c r="AA23" s="8">
        <v>0</v>
      </c>
      <c r="AB23" s="4">
        <v>0</v>
      </c>
      <c r="AC23" s="4">
        <v>0</v>
      </c>
      <c r="AD23" s="8">
        <v>0</v>
      </c>
      <c r="AE23" s="8">
        <v>0</v>
      </c>
      <c r="AF23" s="8" t="s">
        <v>136</v>
      </c>
      <c r="AG23" s="8" t="s">
        <v>137</v>
      </c>
      <c r="AH23" s="8" t="s">
        <v>138</v>
      </c>
      <c r="AI23" s="8" t="s">
        <v>216</v>
      </c>
      <c r="AJ23" s="8" t="s">
        <v>18</v>
      </c>
      <c r="AK23" s="8" t="s">
        <v>131</v>
      </c>
      <c r="AL23" s="8" t="s">
        <v>132</v>
      </c>
      <c r="AM23" s="8"/>
      <c r="AN23" s="8"/>
      <c r="AO23" s="8"/>
      <c r="AP23" s="8"/>
      <c r="AQ23" s="8"/>
      <c r="AR23" s="8"/>
      <c r="AS23" s="8"/>
      <c r="AT23" s="8"/>
      <c r="AU23" s="8"/>
      <c r="AV23" s="4"/>
      <c r="AW23" s="4"/>
      <c r="AX23" s="8"/>
      <c r="AY23" s="8"/>
      <c r="AZ23" s="8"/>
      <c r="BA23" s="8"/>
      <c r="BB23" s="8"/>
      <c r="BC23" s="8"/>
      <c r="BD23" s="8"/>
      <c r="BE23" s="8"/>
      <c r="BF23" s="8"/>
      <c r="BG23" s="8" t="s">
        <v>5</v>
      </c>
      <c r="BI23" s="17" t="s">
        <v>141</v>
      </c>
    </row>
    <row r="24" spans="1:61" hidden="1">
      <c r="A24" t="str">
        <f>Append1[[#This Row],[COM_IN_LIST]]</f>
        <v>CMDB</v>
      </c>
      <c r="B24" t="s">
        <v>223</v>
      </c>
      <c r="E24" t="str">
        <f>VLOOKUP(Append1[[#This Row],[Asset_Name]],'[1]SNOW CMDB DBNL'!$A:$D,4,0)</f>
        <v>Christophe Van Campfort</v>
      </c>
      <c r="F24" t="str">
        <f>VLOOKUP(Append1[[#This Row],[Asset_Name]],'[1]SNOW CMDB DBNL'!$A:$E,5,0)</f>
        <v>Christophe Van Campfort</v>
      </c>
      <c r="L24" t="str">
        <f>VLOOKUP(Append1[[#This Row],[Asset_Name]],'[1]SNOW CMDB DBNL'!$A:$M,13,0)</f>
        <v>Installed</v>
      </c>
      <c r="M24" t="str">
        <f>VLOOKUP(Append1[[#This Row],[Asset_Name]],'[1]SNOW CMDB DBNL'!$A:$N,14,0)</f>
        <v>Operational</v>
      </c>
      <c r="N24" t="str">
        <f>VLOOKUP(Append1[[#This Row],[Asset_Name]],'[1]SNOW CMDB DBNL'!$A:$O,15,0)</f>
        <v>Production</v>
      </c>
      <c r="O24" t="str">
        <f>VLOOKUP(Append1[[#This Row],[Asset_Name]],'[1]SNOW CMDB DBNL'!$A:$P,16,0)</f>
        <v>be+nl/Finance NL/Office Tooling</v>
      </c>
      <c r="P24" t="s">
        <v>131</v>
      </c>
      <c r="Q24" t="s">
        <v>132</v>
      </c>
      <c r="R24" t="s">
        <v>18</v>
      </c>
      <c r="V24" s="8" t="s">
        <v>223</v>
      </c>
      <c r="W24" s="8">
        <v>0</v>
      </c>
      <c r="X24" s="8">
        <v>0</v>
      </c>
      <c r="Y24" s="8" t="s">
        <v>215</v>
      </c>
      <c r="Z24" s="8" t="s">
        <v>215</v>
      </c>
      <c r="AA24" s="8">
        <v>0</v>
      </c>
      <c r="AB24" s="4">
        <v>0</v>
      </c>
      <c r="AC24" s="4">
        <v>0</v>
      </c>
      <c r="AD24" s="8">
        <v>0</v>
      </c>
      <c r="AE24" s="8">
        <v>0</v>
      </c>
      <c r="AF24" s="8" t="s">
        <v>136</v>
      </c>
      <c r="AG24" s="8" t="s">
        <v>137</v>
      </c>
      <c r="AH24" s="8" t="s">
        <v>138</v>
      </c>
      <c r="AI24" s="8" t="s">
        <v>216</v>
      </c>
      <c r="AJ24" s="8" t="s">
        <v>18</v>
      </c>
      <c r="AK24" s="8" t="s">
        <v>131</v>
      </c>
      <c r="AL24" s="8" t="s">
        <v>132</v>
      </c>
      <c r="AM24" s="8"/>
      <c r="AN24" s="8"/>
      <c r="AO24" s="8"/>
      <c r="AP24" s="8"/>
      <c r="AQ24" s="8"/>
      <c r="AR24" s="8"/>
      <c r="AS24" s="8"/>
      <c r="AT24" s="8"/>
      <c r="AU24" s="8"/>
      <c r="AV24" s="4"/>
      <c r="AW24" s="4"/>
      <c r="AX24" s="8"/>
      <c r="AY24" s="8"/>
      <c r="AZ24" s="8"/>
      <c r="BA24" s="8"/>
      <c r="BB24" s="8"/>
      <c r="BC24" s="8"/>
      <c r="BD24" s="8"/>
      <c r="BE24" s="8"/>
      <c r="BF24" s="8"/>
      <c r="BG24" s="8" t="s">
        <v>5</v>
      </c>
      <c r="BI24" s="17" t="s">
        <v>141</v>
      </c>
    </row>
    <row r="25" spans="1:61" hidden="1">
      <c r="A25" t="str">
        <f>Append1[[#This Row],[COM_IN_LIST]]</f>
        <v>CMDB</v>
      </c>
      <c r="B25" t="s">
        <v>224</v>
      </c>
      <c r="E25" t="str">
        <f>VLOOKUP(Append1[[#This Row],[Asset_Name]],'[1]SNOW CMDB DBNL'!$A:$D,4,0)</f>
        <v>Christophe Van Campfort</v>
      </c>
      <c r="F25" t="str">
        <f>VLOOKUP(Append1[[#This Row],[Asset_Name]],'[1]SNOW CMDB DBNL'!$A:$E,5,0)</f>
        <v>Christophe Van Campfort</v>
      </c>
      <c r="L25" t="str">
        <f>VLOOKUP(Append1[[#This Row],[Asset_Name]],'[1]SNOW CMDB DBNL'!$A:$M,13,0)</f>
        <v>Installed</v>
      </c>
      <c r="M25" t="str">
        <f>VLOOKUP(Append1[[#This Row],[Asset_Name]],'[1]SNOW CMDB DBNL'!$A:$N,14,0)</f>
        <v>Operational</v>
      </c>
      <c r="N25" t="str">
        <f>VLOOKUP(Append1[[#This Row],[Asset_Name]],'[1]SNOW CMDB DBNL'!$A:$O,15,0)</f>
        <v>Production</v>
      </c>
      <c r="O25" t="str">
        <f>VLOOKUP(Append1[[#This Row],[Asset_Name]],'[1]SNOW CMDB DBNL'!$A:$P,16,0)</f>
        <v>be+nl/Finance NL/Office Tooling</v>
      </c>
      <c r="P25" t="s">
        <v>131</v>
      </c>
      <c r="Q25" t="s">
        <v>132</v>
      </c>
      <c r="R25" t="s">
        <v>18</v>
      </c>
      <c r="V25" s="8" t="s">
        <v>224</v>
      </c>
      <c r="W25" s="8">
        <v>0</v>
      </c>
      <c r="X25" s="8">
        <v>0</v>
      </c>
      <c r="Y25" s="8" t="s">
        <v>215</v>
      </c>
      <c r="Z25" s="8" t="s">
        <v>215</v>
      </c>
      <c r="AA25" s="8">
        <v>0</v>
      </c>
      <c r="AB25" s="4">
        <v>0</v>
      </c>
      <c r="AC25" s="4">
        <v>0</v>
      </c>
      <c r="AD25" s="8">
        <v>0</v>
      </c>
      <c r="AE25" s="8">
        <v>0</v>
      </c>
      <c r="AF25" s="8" t="s">
        <v>136</v>
      </c>
      <c r="AG25" s="8" t="s">
        <v>137</v>
      </c>
      <c r="AH25" s="8" t="s">
        <v>138</v>
      </c>
      <c r="AI25" s="8" t="s">
        <v>216</v>
      </c>
      <c r="AJ25" s="8" t="s">
        <v>18</v>
      </c>
      <c r="AK25" s="8" t="s">
        <v>131</v>
      </c>
      <c r="AL25" s="8" t="s">
        <v>132</v>
      </c>
      <c r="AM25" s="8"/>
      <c r="AN25" s="8"/>
      <c r="AO25" s="8"/>
      <c r="AP25" s="8"/>
      <c r="AQ25" s="8"/>
      <c r="AR25" s="8"/>
      <c r="AS25" s="8"/>
      <c r="AT25" s="8"/>
      <c r="AU25" s="8"/>
      <c r="AV25" s="4"/>
      <c r="AW25" s="4"/>
      <c r="AX25" s="8"/>
      <c r="AY25" s="8"/>
      <c r="AZ25" s="8"/>
      <c r="BA25" s="8"/>
      <c r="BB25" s="8"/>
      <c r="BC25" s="8"/>
      <c r="BD25" s="8"/>
      <c r="BE25" s="8"/>
      <c r="BF25" s="8"/>
      <c r="BG25" s="8" t="s">
        <v>5</v>
      </c>
      <c r="BI25" s="17" t="s">
        <v>141</v>
      </c>
    </row>
    <row r="26" spans="1:61" hidden="1">
      <c r="A26" t="str">
        <f>Append1[[#This Row],[COM_IN_LIST]]</f>
        <v>CMDB</v>
      </c>
      <c r="B26" t="s">
        <v>225</v>
      </c>
      <c r="C26" t="str">
        <f>VLOOKUP(Append1[[#This Row],[Asset_Name]],'[1]SNOW CMDB DBNL'!$A:$B,2,0)</f>
        <v>Yes</v>
      </c>
      <c r="D26" t="str">
        <f>VLOOKUP(Append1[[#This Row],[Asset_Name]],'[1]SNOW CMDB DBNL'!$A:$C,3,0)</f>
        <v>No</v>
      </c>
      <c r="E26" t="str">
        <f>VLOOKUP(Append1[[#This Row],[Asset_Name]],'[1]SNOW CMDB DBNL'!$A:$D,4,0)</f>
        <v>Jeroen van der Weerd</v>
      </c>
      <c r="F26" t="str">
        <f>VLOOKUP(Append1[[#This Row],[Asset_Name]],'[1]SNOW CMDB DBNL'!$A:$E,5,0)</f>
        <v>Niels Mooijer</v>
      </c>
      <c r="G26" t="str">
        <f>VLOOKUP(Append1[[#This Row],[Asset_Name]],'[1]SNOW CMDB DBNL'!$A:$F,6,0)</f>
        <v>Niels Mooijer</v>
      </c>
      <c r="H26" t="str">
        <f>VLOOKUP(Append1[[#This Row],[Asset_Name]],'[1]SNOW CMDB DBNL'!$A:$G,7,0)</f>
        <v>Jeroen van der Weerd</v>
      </c>
      <c r="I26" t="str">
        <f>VLOOKUP(Append1[[#This Row],[Asset_Name]],'[1]SNOW CMDB DBNL'!$A:$H,8,0)</f>
        <v>Operational System Process Organisational data</v>
      </c>
      <c r="J26" t="str">
        <f>VLOOKUP(Append1[[#This Row],[Asset_Name]],'[1]SNOW CMDB DBNL'!$A:$I,9,0)</f>
        <v>Exchanged across domains</v>
      </c>
      <c r="L26" t="str">
        <f>VLOOKUP(Append1[[#This Row],[Asset_Name]],'[1]SNOW CMDB DBNL'!$A:$M,13,0)</f>
        <v>Installed</v>
      </c>
      <c r="M26" t="str">
        <f>VLOOKUP(Append1[[#This Row],[Asset_Name]],'[1]SNOW CMDB DBNL'!$A:$N,14,0)</f>
        <v>Operational</v>
      </c>
      <c r="N26" t="str">
        <f>VLOOKUP(Append1[[#This Row],[Asset_Name]],'[1]SNOW CMDB DBNL'!$A:$O,15,0)</f>
        <v>Production</v>
      </c>
      <c r="O26" t="str">
        <f>VLOOKUP(Append1[[#This Row],[Asset_Name]],'[1]SNOW CMDB DBNL'!$A:$P,16,0)</f>
        <v>be+nl/Procurement Bank NL/Office tooling</v>
      </c>
      <c r="P26" t="s">
        <v>131</v>
      </c>
      <c r="Q26" t="s">
        <v>132</v>
      </c>
      <c r="R26" t="s">
        <v>52</v>
      </c>
      <c r="V26" s="8" t="s">
        <v>225</v>
      </c>
      <c r="W26" s="8" t="s">
        <v>141</v>
      </c>
      <c r="X26" s="8" t="s">
        <v>133</v>
      </c>
      <c r="Y26" s="8" t="s">
        <v>226</v>
      </c>
      <c r="Z26" s="8" t="s">
        <v>227</v>
      </c>
      <c r="AA26" s="8" t="s">
        <v>227</v>
      </c>
      <c r="AB26" s="4" t="s">
        <v>226</v>
      </c>
      <c r="AC26" s="4" t="s">
        <v>228</v>
      </c>
      <c r="AD26" s="8" t="s">
        <v>176</v>
      </c>
      <c r="AE26" s="8">
        <v>0</v>
      </c>
      <c r="AF26" s="8" t="s">
        <v>136</v>
      </c>
      <c r="AG26" s="8" t="s">
        <v>137</v>
      </c>
      <c r="AH26" s="8" t="s">
        <v>138</v>
      </c>
      <c r="AI26" s="8" t="s">
        <v>229</v>
      </c>
      <c r="AJ26" s="8" t="s">
        <v>52</v>
      </c>
      <c r="AK26" s="8" t="s">
        <v>131</v>
      </c>
      <c r="AL26" s="8" t="s">
        <v>132</v>
      </c>
      <c r="AM26" s="8"/>
      <c r="AN26" s="8"/>
      <c r="AO26" s="8"/>
      <c r="AP26" s="8"/>
      <c r="AQ26" s="8"/>
      <c r="AR26" s="8"/>
      <c r="AS26" s="8"/>
      <c r="AT26" s="8"/>
      <c r="AU26" s="8"/>
      <c r="AV26" s="4"/>
      <c r="AW26" s="4"/>
      <c r="AX26" s="8"/>
      <c r="AY26" s="8"/>
      <c r="AZ26" s="8"/>
      <c r="BA26" s="8"/>
      <c r="BB26" s="8"/>
      <c r="BC26" s="8"/>
      <c r="BD26" s="8"/>
      <c r="BE26" s="8"/>
      <c r="BF26" s="8"/>
      <c r="BG26" s="8" t="s">
        <v>5</v>
      </c>
      <c r="BI26" s="17" t="s">
        <v>141</v>
      </c>
    </row>
    <row r="27" spans="1:61">
      <c r="A27" t="str">
        <f>Append1[[#This Row],[COM_IN_LIST]]</f>
        <v>COMMON</v>
      </c>
      <c r="B27" t="s">
        <v>230</v>
      </c>
      <c r="C27" t="str">
        <f>VLOOKUP(Append1[[#This Row],[Asset_Name]],'[1]SNOW CMDB DBNL'!$A:$B,2,0)</f>
        <v>No</v>
      </c>
      <c r="D27" t="str">
        <f>VLOOKUP(Append1[[#This Row],[Asset_Name]],'[1]SNOW CMDB DBNL'!$A:$C,3,0)</f>
        <v>No</v>
      </c>
      <c r="E27" t="str">
        <f>VLOOKUP(Append1[[#This Row],[Asset_Name]],'[1]SNOW CMDB DBNL'!$A:$D,4,0)</f>
        <v>Jan Reuterink</v>
      </c>
      <c r="F27" t="str">
        <f>VLOOKUP(Append1[[#This Row],[Asset_Name]],'[1]SNOW CMDB DBNL'!$A:$E,5,0)</f>
        <v>Sven Schenkel</v>
      </c>
      <c r="L27" t="str">
        <f>VLOOKUP(Append1[[#This Row],[Asset_Name]],'[1]SNOW CMDB DBNL'!$A:$M,13,0)</f>
        <v>Installed</v>
      </c>
      <c r="M27" t="str">
        <f>VLOOKUP(Append1[[#This Row],[Asset_Name]],'[1]SNOW CMDB DBNL'!$A:$N,14,0)</f>
        <v>Operational</v>
      </c>
      <c r="N27" t="str">
        <f>VLOOKUP(Append1[[#This Row],[Asset_Name]],'[1]SNOW CMDB DBNL'!$A:$O,15,0)</f>
        <v>Production</v>
      </c>
      <c r="O27" t="str">
        <f>VLOOKUP(Append1[[#This Row],[Asset_Name]],'[1]SNOW CMDB DBNL'!$A:$P,16,0)</f>
        <v>be+nl/Digital Business Banking/CD-NL/DRO</v>
      </c>
      <c r="P27" t="s">
        <v>132</v>
      </c>
      <c r="Q27" t="s">
        <v>132</v>
      </c>
      <c r="R27" t="s">
        <v>16</v>
      </c>
      <c r="S27" s="8" t="s">
        <v>141</v>
      </c>
      <c r="T27" s="8" t="s">
        <v>141</v>
      </c>
      <c r="U27" s="8">
        <v>0</v>
      </c>
      <c r="V27" s="8" t="s">
        <v>230</v>
      </c>
      <c r="W27" s="8" t="s">
        <v>133</v>
      </c>
      <c r="X27" s="8" t="s">
        <v>133</v>
      </c>
      <c r="Y27" s="8" t="s">
        <v>173</v>
      </c>
      <c r="Z27" s="8" t="s">
        <v>174</v>
      </c>
      <c r="AA27" s="8">
        <v>0</v>
      </c>
      <c r="AB27" s="4">
        <v>0</v>
      </c>
      <c r="AC27" s="4">
        <v>0</v>
      </c>
      <c r="AD27" s="8">
        <v>0</v>
      </c>
      <c r="AE27" s="8">
        <v>0</v>
      </c>
      <c r="AF27" s="8" t="s">
        <v>136</v>
      </c>
      <c r="AG27" s="8" t="s">
        <v>137</v>
      </c>
      <c r="AH27" s="8" t="s">
        <v>138</v>
      </c>
      <c r="AI27" s="8" t="s">
        <v>231</v>
      </c>
      <c r="AJ27" s="8" t="s">
        <v>16</v>
      </c>
      <c r="AK27" s="8" t="s">
        <v>132</v>
      </c>
      <c r="AL27" s="8" t="s">
        <v>132</v>
      </c>
      <c r="AM27" s="8" t="s">
        <v>141</v>
      </c>
      <c r="AN27" s="8" t="s">
        <v>141</v>
      </c>
      <c r="AO27" s="8">
        <v>0</v>
      </c>
      <c r="AP27" s="8" t="s">
        <v>145</v>
      </c>
      <c r="AQ27" s="8" t="s">
        <v>145</v>
      </c>
      <c r="AR27" s="8" t="s">
        <v>141</v>
      </c>
      <c r="AS27" s="8" t="s">
        <v>141</v>
      </c>
      <c r="AT27" s="8" t="s">
        <v>141</v>
      </c>
      <c r="AU27" s="8" t="s">
        <v>145</v>
      </c>
      <c r="AV27" s="4" t="s">
        <v>145</v>
      </c>
      <c r="AW27" s="4" t="s">
        <v>149</v>
      </c>
      <c r="AX27" s="8" t="s">
        <v>145</v>
      </c>
      <c r="AY27" s="8" t="s">
        <v>141</v>
      </c>
      <c r="AZ27" s="8"/>
      <c r="BA27" s="8" t="s">
        <v>232</v>
      </c>
      <c r="BB27" s="8" t="s">
        <v>191</v>
      </c>
      <c r="BC27" s="8"/>
      <c r="BD27" s="8" t="s">
        <v>149</v>
      </c>
      <c r="BE27" s="8"/>
      <c r="BF27" s="8"/>
      <c r="BG27" s="8" t="s">
        <v>7</v>
      </c>
      <c r="BI27" s="17" t="s">
        <v>141</v>
      </c>
    </row>
    <row r="28" spans="1:61">
      <c r="A28" t="str">
        <f>Append1[[#This Row],[COM_IN_LIST]]</f>
        <v>CMDB</v>
      </c>
      <c r="B28" t="s">
        <v>233</v>
      </c>
      <c r="C28" t="str">
        <f>VLOOKUP(Append1[[#This Row],[Asset_Name]],'[1]SNOW CMDB DBNL'!$A:$B,2,0)</f>
        <v>No</v>
      </c>
      <c r="D28" t="str">
        <f>VLOOKUP(Append1[[#This Row],[Asset_Name]],'[1]SNOW CMDB DBNL'!$A:$C,3,0)</f>
        <v>No</v>
      </c>
      <c r="E28" t="str">
        <f>VLOOKUP(Append1[[#This Row],[Asset_Name]],'[1]SNOW CMDB DBNL'!$A:$D,4,0)</f>
        <v>Klaas Jan Wieringa</v>
      </c>
      <c r="F28" t="str">
        <f>VLOOKUP(Append1[[#This Row],[Asset_Name]],'[1]SNOW CMDB DBNL'!$A:$E,5,0)</f>
        <v>Nick van Boven</v>
      </c>
      <c r="G28" t="str">
        <f>VLOOKUP(Append1[[#This Row],[Asset_Name]],'[1]SNOW CMDB DBNL'!$A:$F,6,0)</f>
        <v>Bob Homan</v>
      </c>
      <c r="H28" t="str">
        <f>VLOOKUP(Append1[[#This Row],[Asset_Name]],'[1]SNOW CMDB DBNL'!$A:$G,7,0)</f>
        <v>Bas Jan Warmelink</v>
      </c>
      <c r="I28" t="str">
        <f>VLOOKUP(Append1[[#This Row],[Asset_Name]],'[1]SNOW CMDB DBNL'!$A:$H,8,0)</f>
        <v>Product data</v>
      </c>
      <c r="J28" t="str">
        <f>VLOOKUP(Append1[[#This Row],[Asset_Name]],'[1]SNOW CMDB DBNL'!$A:$I,9,0)</f>
        <v>Kept in own tribe</v>
      </c>
      <c r="K28" t="str">
        <f>VLOOKUP(Append1[[#This Row],[Asset_Name]],'[1]SNOW CMDB DBNL'!$A:$J,10,0)</f>
        <v>External application</v>
      </c>
      <c r="L28" t="str">
        <f>VLOOKUP(Append1[[#This Row],[Asset_Name]],'[1]SNOW CMDB DBNL'!$A:$M,13,0)</f>
        <v>Installed</v>
      </c>
      <c r="M28" t="str">
        <f>VLOOKUP(Append1[[#This Row],[Asset_Name]],'[1]SNOW CMDB DBNL'!$A:$N,14,0)</f>
        <v>Operational</v>
      </c>
      <c r="N28" t="str">
        <f>VLOOKUP(Append1[[#This Row],[Asset_Name]],'[1]SNOW CMDB DBNL'!$A:$O,15,0)</f>
        <v>Production</v>
      </c>
      <c r="O28" t="str">
        <f>VLOOKUP(Append1[[#This Row],[Asset_Name]],'[1]SNOW CMDB DBNL'!$A:$P,16,0)</f>
        <v>be+nl/Investments/Operational Journeys &amp; Ordering/DevOps_Cloud</v>
      </c>
      <c r="P28" t="s">
        <v>131</v>
      </c>
      <c r="Q28" t="s">
        <v>132</v>
      </c>
      <c r="R28" t="s">
        <v>15</v>
      </c>
      <c r="V28" s="8" t="s">
        <v>233</v>
      </c>
      <c r="W28" s="8" t="s">
        <v>133</v>
      </c>
      <c r="X28" s="8" t="s">
        <v>133</v>
      </c>
      <c r="Y28" s="8" t="s">
        <v>234</v>
      </c>
      <c r="Z28" s="8" t="s">
        <v>235</v>
      </c>
      <c r="AA28" s="8" t="s">
        <v>236</v>
      </c>
      <c r="AB28" s="4" t="s">
        <v>237</v>
      </c>
      <c r="AC28" s="4" t="s">
        <v>238</v>
      </c>
      <c r="AD28" s="8" t="s">
        <v>170</v>
      </c>
      <c r="AE28" s="8" t="s">
        <v>239</v>
      </c>
      <c r="AF28" s="8" t="s">
        <v>136</v>
      </c>
      <c r="AG28" s="8" t="s">
        <v>137</v>
      </c>
      <c r="AH28" s="8" t="s">
        <v>138</v>
      </c>
      <c r="AI28" s="8" t="s">
        <v>240</v>
      </c>
      <c r="AJ28" s="8" t="s">
        <v>15</v>
      </c>
      <c r="AK28" s="8" t="s">
        <v>131</v>
      </c>
      <c r="AL28" s="8" t="s">
        <v>132</v>
      </c>
      <c r="AM28" s="8"/>
      <c r="AN28" s="8"/>
      <c r="AO28" s="8"/>
      <c r="AP28" s="8"/>
      <c r="AQ28" s="8"/>
      <c r="AR28" s="8"/>
      <c r="AS28" s="8"/>
      <c r="AT28" s="8"/>
      <c r="AU28" s="8"/>
      <c r="AV28" s="4"/>
      <c r="AW28" s="4"/>
      <c r="AX28" s="8"/>
      <c r="AY28" s="8"/>
      <c r="AZ28" s="8"/>
      <c r="BA28" s="8"/>
      <c r="BB28" s="8"/>
      <c r="BC28" s="8"/>
      <c r="BD28" s="8"/>
      <c r="BE28" s="8"/>
      <c r="BF28" s="8"/>
      <c r="BG28" s="8" t="s">
        <v>5</v>
      </c>
    </row>
    <row r="29" spans="1:61">
      <c r="A29" t="str">
        <f>Append1[[#This Row],[COM_IN_LIST]]</f>
        <v>COMMON</v>
      </c>
      <c r="B29" t="s">
        <v>241</v>
      </c>
      <c r="C29" t="str">
        <f>VLOOKUP(Append1[[#This Row],[Asset_Name]],'[1]SNOW CMDB DBNL'!$A:$B,2,0)</f>
        <v>No</v>
      </c>
      <c r="E29" t="str">
        <f>VLOOKUP(Append1[[#This Row],[Asset_Name]],'[1]SNOW CMDB DBNL'!$A:$D,4,0)</f>
        <v>Steven Frieswijk</v>
      </c>
      <c r="F29" t="str">
        <f>VLOOKUP(Append1[[#This Row],[Asset_Name]],'[1]SNOW CMDB DBNL'!$A:$E,5,0)</f>
        <v>Liesbeth Berns</v>
      </c>
      <c r="L29" t="str">
        <f>VLOOKUP(Append1[[#This Row],[Asset_Name]],'[1]SNOW CMDB DBNL'!$A:$M,13,0)</f>
        <v>Installed</v>
      </c>
      <c r="M29" t="str">
        <f>VLOOKUP(Append1[[#This Row],[Asset_Name]],'[1]SNOW CMDB DBNL'!$A:$N,14,0)</f>
        <v>Operational</v>
      </c>
      <c r="N29" t="str">
        <f>VLOOKUP(Append1[[#This Row],[Asset_Name]],'[1]SNOW CMDB DBNL'!$A:$O,15,0)</f>
        <v>Production</v>
      </c>
      <c r="O29" t="str">
        <f>VLOOKUP(Append1[[#This Row],[Asset_Name]],'[1]SNOW CMDB DBNL'!$A:$P,16,0)</f>
        <v>be+nl/Digital &amp; Customer Interaction/DiPr SSE/Team One</v>
      </c>
      <c r="P29" t="s">
        <v>132</v>
      </c>
      <c r="Q29" t="s">
        <v>132</v>
      </c>
      <c r="R29" t="s">
        <v>12</v>
      </c>
      <c r="S29" s="8" t="s">
        <v>133</v>
      </c>
      <c r="T29" s="8" t="s">
        <v>149</v>
      </c>
      <c r="U29" s="8">
        <v>0</v>
      </c>
      <c r="V29" s="8" t="s">
        <v>241</v>
      </c>
      <c r="W29" s="8" t="s">
        <v>133</v>
      </c>
      <c r="X29" s="8">
        <v>0</v>
      </c>
      <c r="Y29" s="8" t="s">
        <v>185</v>
      </c>
      <c r="Z29" s="8" t="s">
        <v>242</v>
      </c>
      <c r="AA29" s="8">
        <v>0</v>
      </c>
      <c r="AB29" s="4">
        <v>0</v>
      </c>
      <c r="AC29" s="4">
        <v>0</v>
      </c>
      <c r="AD29" s="8">
        <v>0</v>
      </c>
      <c r="AE29" s="8">
        <v>0</v>
      </c>
      <c r="AF29" s="8" t="s">
        <v>136</v>
      </c>
      <c r="AG29" s="8" t="s">
        <v>137</v>
      </c>
      <c r="AH29" s="8" t="s">
        <v>138</v>
      </c>
      <c r="AI29" s="8" t="s">
        <v>243</v>
      </c>
      <c r="AJ29" s="8" t="s">
        <v>12</v>
      </c>
      <c r="AK29" s="8" t="s">
        <v>132</v>
      </c>
      <c r="AL29" s="8" t="s">
        <v>132</v>
      </c>
      <c r="AM29" s="8" t="s">
        <v>133</v>
      </c>
      <c r="AN29" s="8" t="s">
        <v>149</v>
      </c>
      <c r="AO29" s="8">
        <v>0</v>
      </c>
      <c r="AP29" s="8" t="s">
        <v>133</v>
      </c>
      <c r="AQ29" s="8" t="s">
        <v>133</v>
      </c>
      <c r="AR29" s="8" t="s">
        <v>133</v>
      </c>
      <c r="AS29" s="8" t="s">
        <v>149</v>
      </c>
      <c r="AT29" s="8" t="s">
        <v>149</v>
      </c>
      <c r="AU29" s="8"/>
      <c r="AV29" s="4"/>
      <c r="AW29" s="4" t="s">
        <v>149</v>
      </c>
      <c r="AX29" s="8"/>
      <c r="AY29" s="8" t="s">
        <v>133</v>
      </c>
      <c r="AZ29" s="8"/>
      <c r="BA29" s="8"/>
      <c r="BB29" s="8" t="s">
        <v>191</v>
      </c>
      <c r="BC29" s="8"/>
      <c r="BD29" s="8" t="s">
        <v>149</v>
      </c>
      <c r="BE29" s="8"/>
      <c r="BF29" s="8"/>
      <c r="BG29" s="8" t="s">
        <v>7</v>
      </c>
    </row>
    <row r="30" spans="1:61" hidden="1">
      <c r="A30" t="str">
        <f>Append1[[#This Row],[COM_IN_LIST]]</f>
        <v>CMDB</v>
      </c>
      <c r="B30" t="s">
        <v>244</v>
      </c>
      <c r="E30" t="str">
        <f>VLOOKUP(Append1[[#This Row],[Asset_Name]],'[1]SNOW CMDB DBNL'!$A:$D,4,0)</f>
        <v>Christophe Van Campfort</v>
      </c>
      <c r="F30" t="str">
        <f>VLOOKUP(Append1[[#This Row],[Asset_Name]],'[1]SNOW CMDB DBNL'!$A:$E,5,0)</f>
        <v>Christophe Van Campfort</v>
      </c>
      <c r="L30" t="str">
        <f>VLOOKUP(Append1[[#This Row],[Asset_Name]],'[1]SNOW CMDB DBNL'!$A:$M,13,0)</f>
        <v>Installed</v>
      </c>
      <c r="M30" t="str">
        <f>VLOOKUP(Append1[[#This Row],[Asset_Name]],'[1]SNOW CMDB DBNL'!$A:$N,14,0)</f>
        <v>Operational</v>
      </c>
      <c r="N30" t="str">
        <f>VLOOKUP(Append1[[#This Row],[Asset_Name]],'[1]SNOW CMDB DBNL'!$A:$O,15,0)</f>
        <v>Production</v>
      </c>
      <c r="O30" t="str">
        <f>VLOOKUP(Append1[[#This Row],[Asset_Name]],'[1]SNOW CMDB DBNL'!$A:$P,16,0)</f>
        <v>be+nl/Finance NL/Office Tooling</v>
      </c>
      <c r="P30" t="s">
        <v>131</v>
      </c>
      <c r="Q30" t="s">
        <v>132</v>
      </c>
      <c r="R30" t="s">
        <v>18</v>
      </c>
      <c r="V30" s="8" t="s">
        <v>244</v>
      </c>
      <c r="W30" s="8">
        <v>0</v>
      </c>
      <c r="X30" s="8">
        <v>0</v>
      </c>
      <c r="Y30" s="8" t="s">
        <v>215</v>
      </c>
      <c r="Z30" s="8" t="s">
        <v>215</v>
      </c>
      <c r="AA30" s="8">
        <v>0</v>
      </c>
      <c r="AB30" s="4">
        <v>0</v>
      </c>
      <c r="AC30" s="4">
        <v>0</v>
      </c>
      <c r="AD30" s="8">
        <v>0</v>
      </c>
      <c r="AE30" s="8">
        <v>0</v>
      </c>
      <c r="AF30" s="8" t="s">
        <v>136</v>
      </c>
      <c r="AG30" s="8" t="s">
        <v>137</v>
      </c>
      <c r="AH30" s="8" t="s">
        <v>138</v>
      </c>
      <c r="AI30" s="8" t="s">
        <v>216</v>
      </c>
      <c r="AJ30" s="8" t="s">
        <v>18</v>
      </c>
      <c r="AK30" s="8" t="s">
        <v>131</v>
      </c>
      <c r="AL30" s="8" t="s">
        <v>132</v>
      </c>
      <c r="AM30" s="8"/>
      <c r="AN30" s="8"/>
      <c r="AO30" s="8"/>
      <c r="AP30" s="8"/>
      <c r="AQ30" s="8"/>
      <c r="AR30" s="8"/>
      <c r="AS30" s="8"/>
      <c r="AT30" s="8"/>
      <c r="AU30" s="8"/>
      <c r="AV30" s="4"/>
      <c r="AW30" s="4"/>
      <c r="AX30" s="8"/>
      <c r="AY30" s="8"/>
      <c r="AZ30" s="8"/>
      <c r="BA30" s="8"/>
      <c r="BB30" s="8"/>
      <c r="BC30" s="8"/>
      <c r="BD30" s="8"/>
      <c r="BE30" s="8"/>
      <c r="BF30" s="8"/>
      <c r="BG30" s="8" t="s">
        <v>5</v>
      </c>
    </row>
    <row r="31" spans="1:61" hidden="1">
      <c r="A31" t="str">
        <f>Append1[[#This Row],[COM_IN_LIST]]</f>
        <v>GDPR</v>
      </c>
      <c r="B31" t="s">
        <v>245</v>
      </c>
      <c r="P31" t="s">
        <v>132</v>
      </c>
      <c r="Q31" t="s">
        <v>131</v>
      </c>
      <c r="R31" t="s">
        <v>11</v>
      </c>
      <c r="V31" s="8" t="s">
        <v>245</v>
      </c>
      <c r="AJ31" s="8" t="s">
        <v>11</v>
      </c>
      <c r="AK31" s="8" t="s">
        <v>132</v>
      </c>
      <c r="AL31" s="8" t="s">
        <v>131</v>
      </c>
      <c r="AM31" s="8"/>
      <c r="AN31" s="8"/>
      <c r="AO31" s="8"/>
      <c r="AP31" s="8" t="s">
        <v>145</v>
      </c>
      <c r="AQ31" s="8" t="s">
        <v>145</v>
      </c>
      <c r="AR31" s="8" t="s">
        <v>141</v>
      </c>
      <c r="AS31" s="8" t="s">
        <v>145</v>
      </c>
      <c r="AT31" s="8" t="s">
        <v>149</v>
      </c>
      <c r="AU31" s="8" t="s">
        <v>145</v>
      </c>
      <c r="AV31" s="4">
        <v>44927</v>
      </c>
      <c r="AW31" s="4">
        <v>45291</v>
      </c>
      <c r="AX31" s="8" t="s">
        <v>145</v>
      </c>
      <c r="AY31" s="8" t="s">
        <v>133</v>
      </c>
      <c r="AZ31" s="8" t="s">
        <v>150</v>
      </c>
      <c r="BA31" s="8" t="s">
        <v>151</v>
      </c>
      <c r="BB31" s="8" t="s">
        <v>145</v>
      </c>
      <c r="BC31" s="8" t="s">
        <v>178</v>
      </c>
      <c r="BD31" s="8">
        <v>2023</v>
      </c>
      <c r="BE31" s="8" t="s">
        <v>182</v>
      </c>
      <c r="BF31" s="8"/>
      <c r="BG31" s="8" t="s">
        <v>6</v>
      </c>
    </row>
    <row r="32" spans="1:61" hidden="1">
      <c r="A32" t="str">
        <f>Append1[[#This Row],[COM_IN_LIST]]</f>
        <v>GDPR</v>
      </c>
      <c r="B32" t="s">
        <v>246</v>
      </c>
      <c r="P32" t="s">
        <v>132</v>
      </c>
      <c r="Q32" t="s">
        <v>131</v>
      </c>
      <c r="R32" t="s">
        <v>10</v>
      </c>
      <c r="V32" s="8" t="s">
        <v>246</v>
      </c>
      <c r="AJ32" s="8" t="s">
        <v>10</v>
      </c>
      <c r="AK32" s="8" t="s">
        <v>132</v>
      </c>
      <c r="AL32" s="8" t="s">
        <v>131</v>
      </c>
      <c r="AM32" s="8"/>
      <c r="AN32" s="8"/>
      <c r="AO32" s="8"/>
      <c r="AP32" s="8" t="s">
        <v>145</v>
      </c>
      <c r="AQ32" s="8" t="s">
        <v>145</v>
      </c>
      <c r="AR32" s="8" t="s">
        <v>141</v>
      </c>
      <c r="AS32" s="8" t="s">
        <v>193</v>
      </c>
      <c r="AT32" s="8" t="s">
        <v>133</v>
      </c>
      <c r="AU32" s="8" t="s">
        <v>145</v>
      </c>
      <c r="AV32" s="4">
        <v>44927</v>
      </c>
      <c r="AW32" s="4">
        <v>45016</v>
      </c>
      <c r="AX32" s="8" t="s">
        <v>145</v>
      </c>
      <c r="AY32" s="8" t="s">
        <v>141</v>
      </c>
      <c r="AZ32" s="8"/>
      <c r="BA32" s="8"/>
      <c r="BB32" s="8" t="s">
        <v>145</v>
      </c>
      <c r="BC32" s="8"/>
      <c r="BD32" s="8">
        <v>2023</v>
      </c>
      <c r="BE32" s="8" t="s">
        <v>146</v>
      </c>
      <c r="BF32" s="8" t="s">
        <v>178</v>
      </c>
      <c r="BG32" s="8" t="s">
        <v>6</v>
      </c>
    </row>
    <row r="33" spans="1:59">
      <c r="A33" t="str">
        <f>Append1[[#This Row],[COM_IN_LIST]]</f>
        <v>CMDB</v>
      </c>
      <c r="B33" t="s">
        <v>247</v>
      </c>
      <c r="C33" t="str">
        <f>VLOOKUP(Append1[[#This Row],[Asset_Name]],'[1]SNOW CMDB DBNL'!$A:$B,2,0)</f>
        <v>No</v>
      </c>
      <c r="D33" t="str">
        <f>VLOOKUP(Append1[[#This Row],[Asset_Name]],'[1]SNOW CMDB DBNL'!$A:$C,3,0)</f>
        <v>No</v>
      </c>
      <c r="E33" t="str">
        <f>VLOOKUP(Append1[[#This Row],[Asset_Name]],'[1]SNOW CMDB DBNL'!$A:$D,4,0)</f>
        <v>Jordy van der Vliet</v>
      </c>
      <c r="F33" t="str">
        <f>VLOOKUP(Append1[[#This Row],[Asset_Name]],'[1]SNOW CMDB DBNL'!$A:$E,5,0)</f>
        <v>Harold Reusken</v>
      </c>
      <c r="I33" t="str">
        <f>VLOOKUP(Append1[[#This Row],[Asset_Name]],'[1]SNOW CMDB DBNL'!$A:$H,8,0)</f>
        <v>Party data</v>
      </c>
      <c r="J33" t="str">
        <f>VLOOKUP(Append1[[#This Row],[Asset_Name]],'[1]SNOW CMDB DBNL'!$A:$I,9,0)</f>
        <v>Kept in own tribe</v>
      </c>
      <c r="L33" t="str">
        <f>VLOOKUP(Append1[[#This Row],[Asset_Name]],'[1]SNOW CMDB DBNL'!$A:$M,13,0)</f>
        <v>Installed</v>
      </c>
      <c r="M33" t="str">
        <f>VLOOKUP(Append1[[#This Row],[Asset_Name]],'[1]SNOW CMDB DBNL'!$A:$N,14,0)</f>
        <v>Operational</v>
      </c>
      <c r="N33" t="str">
        <f>VLOOKUP(Append1[[#This Row],[Asset_Name]],'[1]SNOW CMDB DBNL'!$A:$O,15,0)</f>
        <v>Production</v>
      </c>
      <c r="O33" t="str">
        <f>VLOOKUP(Append1[[#This Row],[Asset_Name]],'[1]SNOW CMDB DBNL'!$A:$P,16,0)</f>
        <v>be+nl/CoE Communications and brand exp/Campagne Team NL</v>
      </c>
      <c r="P33" t="s">
        <v>131</v>
      </c>
      <c r="Q33" t="s">
        <v>132</v>
      </c>
      <c r="R33" t="s">
        <v>40</v>
      </c>
      <c r="V33" s="8" t="s">
        <v>247</v>
      </c>
      <c r="W33" s="8" t="s">
        <v>133</v>
      </c>
      <c r="X33" s="8" t="s">
        <v>133</v>
      </c>
      <c r="Y33" s="8" t="s">
        <v>248</v>
      </c>
      <c r="Z33" s="8" t="s">
        <v>249</v>
      </c>
      <c r="AA33" s="8">
        <v>0</v>
      </c>
      <c r="AB33" s="4">
        <v>0</v>
      </c>
      <c r="AC33" s="4" t="s">
        <v>169</v>
      </c>
      <c r="AD33" s="8" t="s">
        <v>170</v>
      </c>
      <c r="AE33" s="8">
        <v>0</v>
      </c>
      <c r="AF33" s="8" t="s">
        <v>136</v>
      </c>
      <c r="AG33" s="8" t="s">
        <v>137</v>
      </c>
      <c r="AH33" s="8" t="s">
        <v>138</v>
      </c>
      <c r="AI33" s="8" t="s">
        <v>250</v>
      </c>
      <c r="AJ33" s="8" t="s">
        <v>40</v>
      </c>
      <c r="AK33" s="8" t="s">
        <v>131</v>
      </c>
      <c r="AL33" s="8" t="s">
        <v>132</v>
      </c>
      <c r="AM33" s="8"/>
      <c r="AN33" s="8"/>
      <c r="AO33" s="8"/>
      <c r="AP33" s="8"/>
      <c r="AQ33" s="8"/>
      <c r="AR33" s="8"/>
      <c r="AS33" s="8"/>
      <c r="AT33" s="8"/>
      <c r="AU33" s="8"/>
      <c r="AV33" s="4"/>
      <c r="AW33" s="4"/>
      <c r="AX33" s="8"/>
      <c r="AY33" s="8"/>
      <c r="AZ33" s="8"/>
      <c r="BA33" s="8"/>
      <c r="BB33" s="8"/>
      <c r="BC33" s="8"/>
      <c r="BD33" s="8"/>
      <c r="BE33" s="8"/>
      <c r="BF33" s="8"/>
      <c r="BG33" s="8" t="s">
        <v>5</v>
      </c>
    </row>
    <row r="34" spans="1:59">
      <c r="A34" t="str">
        <f>Append1[[#This Row],[COM_IN_LIST]]</f>
        <v>COMMON</v>
      </c>
      <c r="B34" t="s">
        <v>251</v>
      </c>
      <c r="C34" t="str">
        <f>VLOOKUP(Append1[[#This Row],[Asset_Name]],'[1]SNOW CMDB DBNL'!$A:$B,2,0)</f>
        <v>No</v>
      </c>
      <c r="D34" t="str">
        <f>VLOOKUP(Append1[[#This Row],[Asset_Name]],'[1]SNOW CMDB DBNL'!$A:$C,3,0)</f>
        <v>No</v>
      </c>
      <c r="E34" t="str">
        <f>VLOOKUP(Append1[[#This Row],[Asset_Name]],'[1]SNOW CMDB DBNL'!$A:$D,4,0)</f>
        <v>Theo Frieswijk</v>
      </c>
      <c r="F34" t="str">
        <f>VLOOKUP(Append1[[#This Row],[Asset_Name]],'[1]SNOW CMDB DBNL'!$A:$E,5,0)</f>
        <v>Elles Ogink</v>
      </c>
      <c r="G34" t="str">
        <f>VLOOKUP(Append1[[#This Row],[Asset_Name]],'[1]SNOW CMDB DBNL'!$A:$F,6,0)</f>
        <v>DO per country -&gt; Local Ass. Channel TL or CC Head</v>
      </c>
      <c r="H34" t="str">
        <f>VLOOKUP(Append1[[#This Row],[Asset_Name]],'[1]SNOW CMDB DBNL'!$A:$G,7,0)</f>
        <v>Jan van Hoek</v>
      </c>
      <c r="L34" t="str">
        <f>VLOOKUP(Append1[[#This Row],[Asset_Name]],'[1]SNOW CMDB DBNL'!$A:$M,13,0)</f>
        <v>Installed</v>
      </c>
      <c r="M34" t="str">
        <f>VLOOKUP(Append1[[#This Row],[Asset_Name]],'[1]SNOW CMDB DBNL'!$A:$N,14,0)</f>
        <v>Operational</v>
      </c>
      <c r="N34" t="str">
        <f>VLOOKUP(Append1[[#This Row],[Asset_Name]],'[1]SNOW CMDB DBNL'!$A:$O,15,0)</f>
        <v>Production</v>
      </c>
      <c r="O34" t="str">
        <f>VLOOKUP(Append1[[#This Row],[Asset_Name]],'[1]SNOW CMDB DBNL'!$A:$P,16,0)</f>
        <v>be+nl/Assisted channels/PA1_IRIS Platform/Frontrunners</v>
      </c>
      <c r="P34" t="s">
        <v>132</v>
      </c>
      <c r="Q34" t="s">
        <v>132</v>
      </c>
      <c r="R34" t="s">
        <v>11</v>
      </c>
      <c r="S34" s="8" t="s">
        <v>133</v>
      </c>
      <c r="T34" s="8" t="s">
        <v>149</v>
      </c>
      <c r="U34" s="8">
        <v>0</v>
      </c>
      <c r="V34" s="8" t="s">
        <v>251</v>
      </c>
      <c r="W34" s="8" t="s">
        <v>133</v>
      </c>
      <c r="X34" s="8" t="s">
        <v>133</v>
      </c>
      <c r="Y34" s="8" t="s">
        <v>252</v>
      </c>
      <c r="Z34" s="8" t="s">
        <v>253</v>
      </c>
      <c r="AA34" s="8" t="s">
        <v>254</v>
      </c>
      <c r="AB34" s="4" t="s">
        <v>255</v>
      </c>
      <c r="AC34" s="4">
        <v>0</v>
      </c>
      <c r="AD34" s="8">
        <v>0</v>
      </c>
      <c r="AE34" s="8">
        <v>0</v>
      </c>
      <c r="AF34" s="8" t="s">
        <v>136</v>
      </c>
      <c r="AG34" s="8" t="s">
        <v>137</v>
      </c>
      <c r="AH34" s="8" t="s">
        <v>138</v>
      </c>
      <c r="AI34" s="8" t="s">
        <v>256</v>
      </c>
      <c r="AJ34" s="8" t="s">
        <v>11</v>
      </c>
      <c r="AK34" s="8" t="s">
        <v>132</v>
      </c>
      <c r="AL34" s="8" t="s">
        <v>132</v>
      </c>
      <c r="AM34" s="8" t="s">
        <v>133</v>
      </c>
      <c r="AN34" s="8" t="s">
        <v>149</v>
      </c>
      <c r="AO34" s="8">
        <v>0</v>
      </c>
      <c r="AP34" s="8" t="s">
        <v>145</v>
      </c>
      <c r="AQ34" s="8" t="s">
        <v>145</v>
      </c>
      <c r="AR34" s="8" t="s">
        <v>133</v>
      </c>
      <c r="AS34" s="8" t="s">
        <v>145</v>
      </c>
      <c r="AT34" s="8" t="s">
        <v>149</v>
      </c>
      <c r="AU34" s="8" t="s">
        <v>145</v>
      </c>
      <c r="AV34" s="4" t="s">
        <v>149</v>
      </c>
      <c r="AW34" s="4" t="s">
        <v>149</v>
      </c>
      <c r="AX34" s="8" t="s">
        <v>145</v>
      </c>
      <c r="AY34" s="8" t="s">
        <v>133</v>
      </c>
      <c r="AZ34" s="8" t="s">
        <v>257</v>
      </c>
      <c r="BA34" s="8"/>
      <c r="BB34" s="8" t="s">
        <v>191</v>
      </c>
      <c r="BC34" s="8"/>
      <c r="BD34" s="8" t="s">
        <v>149</v>
      </c>
      <c r="BE34" s="8"/>
      <c r="BF34" s="8"/>
      <c r="BG34" s="8" t="s">
        <v>7</v>
      </c>
    </row>
    <row r="35" spans="1:59">
      <c r="A35" t="str">
        <f>Append1[[#This Row],[COM_IN_LIST]]</f>
        <v>CMDB</v>
      </c>
      <c r="B35" t="s">
        <v>258</v>
      </c>
      <c r="C35" t="str">
        <f>VLOOKUP(Append1[[#This Row],[Asset_Name]],'[1]SNOW CMDB DBNL'!$A:$B,2,0)</f>
        <v>No</v>
      </c>
      <c r="D35" t="str">
        <f>VLOOKUP(Append1[[#This Row],[Asset_Name]],'[1]SNOW CMDB DBNL'!$A:$C,3,0)</f>
        <v>No</v>
      </c>
      <c r="E35" t="str">
        <f>VLOOKUP(Append1[[#This Row],[Asset_Name]],'[1]SNOW CMDB DBNL'!$A:$D,4,0)</f>
        <v>Manish Vashishtha</v>
      </c>
      <c r="F35" t="str">
        <f>VLOOKUP(Append1[[#This Row],[Asset_Name]],'[1]SNOW CMDB DBNL'!$A:$E,5,0)</f>
        <v>Miente Bakker</v>
      </c>
      <c r="L35" t="str">
        <f>VLOOKUP(Append1[[#This Row],[Asset_Name]],'[1]SNOW CMDB DBNL'!$A:$M,13,0)</f>
        <v>Installed</v>
      </c>
      <c r="M35" t="str">
        <f>VLOOKUP(Append1[[#This Row],[Asset_Name]],'[1]SNOW CMDB DBNL'!$A:$N,14,0)</f>
        <v>Operational</v>
      </c>
      <c r="N35" t="str">
        <f>VLOOKUP(Append1[[#This Row],[Asset_Name]],'[1]SNOW CMDB DBNL'!$A:$O,15,0)</f>
        <v>Production</v>
      </c>
      <c r="O35" t="str">
        <f>VLOOKUP(Append1[[#This Row],[Asset_Name]],'[1]SNOW CMDB DBNL'!$A:$P,16,0)</f>
        <v>be+nl/Assisted channels/PA2_Assisted Portal/Musketeers</v>
      </c>
      <c r="P35" t="s">
        <v>131</v>
      </c>
      <c r="Q35" t="s">
        <v>132</v>
      </c>
      <c r="R35" t="s">
        <v>259</v>
      </c>
      <c r="V35" s="8" t="s">
        <v>258</v>
      </c>
      <c r="W35" s="8" t="s">
        <v>133</v>
      </c>
      <c r="X35" s="8" t="s">
        <v>133</v>
      </c>
      <c r="Y35" s="8" t="s">
        <v>260</v>
      </c>
      <c r="Z35" s="8" t="s">
        <v>261</v>
      </c>
      <c r="AA35" s="8">
        <v>0</v>
      </c>
      <c r="AB35" s="4">
        <v>0</v>
      </c>
      <c r="AC35" s="4">
        <v>0</v>
      </c>
      <c r="AD35" s="8">
        <v>0</v>
      </c>
      <c r="AE35" s="8">
        <v>0</v>
      </c>
      <c r="AF35" s="8" t="s">
        <v>136</v>
      </c>
      <c r="AG35" s="8" t="s">
        <v>137</v>
      </c>
      <c r="AH35" s="8" t="s">
        <v>138</v>
      </c>
      <c r="AI35" s="8" t="s">
        <v>262</v>
      </c>
      <c r="AJ35" s="8" t="s">
        <v>259</v>
      </c>
      <c r="AK35" s="8" t="s">
        <v>131</v>
      </c>
      <c r="AL35" s="8" t="s">
        <v>132</v>
      </c>
      <c r="AM35" s="8"/>
      <c r="AN35" s="8"/>
      <c r="AO35" s="8"/>
      <c r="AP35" s="8"/>
      <c r="AQ35" s="8"/>
      <c r="AR35" s="8"/>
      <c r="AS35" s="8"/>
      <c r="AT35" s="8"/>
      <c r="AU35" s="8"/>
      <c r="AV35" s="4"/>
      <c r="AW35" s="4"/>
      <c r="AX35" s="8"/>
      <c r="AY35" s="8"/>
      <c r="AZ35" s="8"/>
      <c r="BA35" s="8"/>
      <c r="BB35" s="8"/>
      <c r="BC35" s="8"/>
      <c r="BD35" s="8"/>
      <c r="BE35" s="8"/>
      <c r="BF35" s="8"/>
      <c r="BG35" s="8" t="s">
        <v>5</v>
      </c>
    </row>
    <row r="36" spans="1:59">
      <c r="A36" t="str">
        <f>Append1[[#This Row],[COM_IN_LIST]]</f>
        <v>COMMON</v>
      </c>
      <c r="B36" t="s">
        <v>263</v>
      </c>
      <c r="C36" t="str">
        <f>VLOOKUP(Append1[[#This Row],[Asset_Name]],'[1]SNOW CMDB DBNL'!$A:$B,2,0)</f>
        <v>No</v>
      </c>
      <c r="D36" t="str">
        <f>VLOOKUP(Append1[[#This Row],[Asset_Name]],'[1]SNOW CMDB DBNL'!$A:$C,3,0)</f>
        <v>No</v>
      </c>
      <c r="E36" t="str">
        <f>VLOOKUP(Append1[[#This Row],[Asset_Name]],'[1]SNOW CMDB DBNL'!$A:$D,4,0)</f>
        <v>Manish Vashishtha</v>
      </c>
      <c r="F36" t="str">
        <f>VLOOKUP(Append1[[#This Row],[Asset_Name]],'[1]SNOW CMDB DBNL'!$A:$E,5,0)</f>
        <v>miente bakker</v>
      </c>
      <c r="L36" t="str">
        <f>VLOOKUP(Append1[[#This Row],[Asset_Name]],'[1]SNOW CMDB DBNL'!$A:$M,13,0)</f>
        <v>Installed</v>
      </c>
      <c r="M36" t="str">
        <f>VLOOKUP(Append1[[#This Row],[Asset_Name]],'[1]SNOW CMDB DBNL'!$A:$N,14,0)</f>
        <v>Operational</v>
      </c>
      <c r="N36" t="str">
        <f>VLOOKUP(Append1[[#This Row],[Asset_Name]],'[1]SNOW CMDB DBNL'!$A:$O,15,0)</f>
        <v>Production</v>
      </c>
      <c r="O36" t="str">
        <f>VLOOKUP(Append1[[#This Row],[Asset_Name]],'[1]SNOW CMDB DBNL'!$A:$P,16,0)</f>
        <v>be+nl/Assisted channels/PA2_Assisted Portal/TROTS</v>
      </c>
      <c r="P36" t="s">
        <v>132</v>
      </c>
      <c r="Q36" t="s">
        <v>132</v>
      </c>
      <c r="R36" t="s">
        <v>11</v>
      </c>
      <c r="S36" s="8" t="s">
        <v>133</v>
      </c>
      <c r="T36" s="8" t="s">
        <v>149</v>
      </c>
      <c r="U36" s="8">
        <v>0</v>
      </c>
      <c r="V36" s="8" t="s">
        <v>263</v>
      </c>
      <c r="W36" s="8" t="s">
        <v>133</v>
      </c>
      <c r="X36" s="8" t="s">
        <v>133</v>
      </c>
      <c r="Y36" s="8" t="s">
        <v>260</v>
      </c>
      <c r="Z36" s="8" t="s">
        <v>264</v>
      </c>
      <c r="AA36" s="8">
        <v>0</v>
      </c>
      <c r="AB36" s="4">
        <v>0</v>
      </c>
      <c r="AC36" s="4">
        <v>0</v>
      </c>
      <c r="AD36" s="8">
        <v>0</v>
      </c>
      <c r="AE36" s="8">
        <v>0</v>
      </c>
      <c r="AF36" s="8" t="s">
        <v>136</v>
      </c>
      <c r="AG36" s="8" t="s">
        <v>137</v>
      </c>
      <c r="AH36" s="8" t="s">
        <v>138</v>
      </c>
      <c r="AI36" s="8" t="s">
        <v>265</v>
      </c>
      <c r="AJ36" s="8" t="s">
        <v>11</v>
      </c>
      <c r="AK36" s="8" t="s">
        <v>132</v>
      </c>
      <c r="AL36" s="8" t="s">
        <v>132</v>
      </c>
      <c r="AM36" s="8" t="s">
        <v>133</v>
      </c>
      <c r="AN36" s="8" t="s">
        <v>149</v>
      </c>
      <c r="AO36" s="8">
        <v>0</v>
      </c>
      <c r="AP36" s="8" t="s">
        <v>145</v>
      </c>
      <c r="AQ36" s="8" t="s">
        <v>145</v>
      </c>
      <c r="AR36" s="8" t="s">
        <v>133</v>
      </c>
      <c r="AS36" s="8" t="s">
        <v>145</v>
      </c>
      <c r="AT36" s="8" t="s">
        <v>149</v>
      </c>
      <c r="AU36" s="8" t="s">
        <v>145</v>
      </c>
      <c r="AV36" s="4" t="s">
        <v>149</v>
      </c>
      <c r="AW36" s="4" t="s">
        <v>149</v>
      </c>
      <c r="AX36" s="8" t="s">
        <v>145</v>
      </c>
      <c r="AY36" s="8" t="s">
        <v>133</v>
      </c>
      <c r="AZ36" s="8"/>
      <c r="BA36" s="8" t="s">
        <v>181</v>
      </c>
      <c r="BB36" s="8" t="s">
        <v>191</v>
      </c>
      <c r="BC36" s="8"/>
      <c r="BD36" s="8" t="s">
        <v>149</v>
      </c>
      <c r="BE36" s="8"/>
      <c r="BF36" s="8"/>
      <c r="BG36" s="8" t="s">
        <v>7</v>
      </c>
    </row>
    <row r="37" spans="1:59" hidden="1">
      <c r="A37" t="str">
        <f>Append1[[#This Row],[COM_IN_LIST]]</f>
        <v>GDPR</v>
      </c>
      <c r="B37" t="s">
        <v>266</v>
      </c>
      <c r="P37" t="s">
        <v>132</v>
      </c>
      <c r="Q37" t="s">
        <v>131</v>
      </c>
      <c r="R37" t="s">
        <v>11</v>
      </c>
      <c r="V37" s="8" t="s">
        <v>266</v>
      </c>
      <c r="AJ37" s="8" t="s">
        <v>11</v>
      </c>
      <c r="AK37" s="8" t="s">
        <v>132</v>
      </c>
      <c r="AL37" s="8" t="s">
        <v>131</v>
      </c>
      <c r="AM37" s="8"/>
      <c r="AN37" s="8"/>
      <c r="AO37" s="8"/>
      <c r="AP37" s="8" t="s">
        <v>145</v>
      </c>
      <c r="AQ37" s="8" t="s">
        <v>145</v>
      </c>
      <c r="AR37" s="8" t="s">
        <v>133</v>
      </c>
      <c r="AS37" s="8" t="s">
        <v>145</v>
      </c>
      <c r="AT37" s="8" t="s">
        <v>133</v>
      </c>
      <c r="AU37" s="8" t="s">
        <v>145</v>
      </c>
      <c r="AV37" s="4">
        <v>44927</v>
      </c>
      <c r="AW37" s="4">
        <v>45291</v>
      </c>
      <c r="AX37" s="8" t="s">
        <v>145</v>
      </c>
      <c r="AY37" s="8" t="s">
        <v>133</v>
      </c>
      <c r="AZ37" s="8"/>
      <c r="BA37" s="8" t="s">
        <v>181</v>
      </c>
      <c r="BB37" s="8" t="s">
        <v>145</v>
      </c>
      <c r="BC37" s="8"/>
      <c r="BD37" s="8">
        <v>2023</v>
      </c>
      <c r="BE37" s="8" t="s">
        <v>182</v>
      </c>
      <c r="BF37" s="8"/>
      <c r="BG37" s="8" t="s">
        <v>6</v>
      </c>
    </row>
    <row r="38" spans="1:59" hidden="1">
      <c r="A38" t="str">
        <f>Append1[[#This Row],[COM_IN_LIST]]</f>
        <v>GDPR</v>
      </c>
      <c r="B38" t="s">
        <v>267</v>
      </c>
      <c r="P38" t="s">
        <v>132</v>
      </c>
      <c r="Q38" t="s">
        <v>131</v>
      </c>
      <c r="R38" t="s">
        <v>11</v>
      </c>
      <c r="V38" s="8" t="s">
        <v>267</v>
      </c>
      <c r="AJ38" s="8" t="s">
        <v>11</v>
      </c>
      <c r="AK38" s="8" t="s">
        <v>132</v>
      </c>
      <c r="AL38" s="8" t="s">
        <v>131</v>
      </c>
      <c r="AM38" s="8"/>
      <c r="AN38" s="8"/>
      <c r="AO38" s="8"/>
      <c r="AP38" s="8" t="s">
        <v>145</v>
      </c>
      <c r="AQ38" s="8" t="s">
        <v>145</v>
      </c>
      <c r="AR38" s="8" t="s">
        <v>133</v>
      </c>
      <c r="AS38" s="8" t="s">
        <v>145</v>
      </c>
      <c r="AT38" s="8" t="s">
        <v>133</v>
      </c>
      <c r="AU38" s="8" t="s">
        <v>145</v>
      </c>
      <c r="AV38" s="4">
        <v>44927</v>
      </c>
      <c r="AW38" s="4">
        <v>45291</v>
      </c>
      <c r="AX38" s="8" t="s">
        <v>145</v>
      </c>
      <c r="AY38" s="8" t="s">
        <v>133</v>
      </c>
      <c r="AZ38" s="8"/>
      <c r="BA38" s="8"/>
      <c r="BB38" s="8" t="s">
        <v>145</v>
      </c>
      <c r="BC38" s="8"/>
      <c r="BD38" s="8">
        <v>2023</v>
      </c>
      <c r="BE38" s="8" t="s">
        <v>182</v>
      </c>
      <c r="BF38" s="8"/>
      <c r="BG38" s="8" t="s">
        <v>6</v>
      </c>
    </row>
    <row r="39" spans="1:59" hidden="1">
      <c r="A39" t="str">
        <f>Append1[[#This Row],[COM_IN_LIST]]</f>
        <v>COMMON</v>
      </c>
      <c r="B39" t="s">
        <v>268</v>
      </c>
      <c r="C39" t="str">
        <f>VLOOKUP(Append1[[#This Row],[Asset_Name]],'[1]SNOW CMDB DBNL'!$A:$B,2,0)</f>
        <v>Yes</v>
      </c>
      <c r="D39" t="str">
        <f>VLOOKUP(Append1[[#This Row],[Asset_Name]],'[1]SNOW CMDB DBNL'!$A:$C,3,0)</f>
        <v>No</v>
      </c>
      <c r="E39" t="str">
        <f>VLOOKUP(Append1[[#This Row],[Asset_Name]],'[1]SNOW CMDB DBNL'!$A:$D,4,0)</f>
        <v>Emile Scheilen</v>
      </c>
      <c r="F39" t="str">
        <f>VLOOKUP(Append1[[#This Row],[Asset_Name]],'[1]SNOW CMDB DBNL'!$A:$E,5,0)</f>
        <v>Adine Wempe - Kalff</v>
      </c>
      <c r="G39" t="str">
        <f>VLOOKUP(Append1[[#This Row],[Asset_Name]],'[1]SNOW CMDB DBNL'!$A:$F,6,0)</f>
        <v>Adine Wempe - Kalff</v>
      </c>
      <c r="H39" t="str">
        <f>VLOOKUP(Append1[[#This Row],[Asset_Name]],'[1]SNOW CMDB DBNL'!$A:$G,7,0)</f>
        <v>Gertjan Kruijt</v>
      </c>
      <c r="I39" t="str">
        <f>VLOOKUP(Append1[[#This Row],[Asset_Name]],'[1]SNOW CMDB DBNL'!$A:$H,8,0)</f>
        <v>Party data</v>
      </c>
      <c r="J39" t="str">
        <f>VLOOKUP(Append1[[#This Row],[Asset_Name]],'[1]SNOW CMDB DBNL'!$A:$I,9,0)</f>
        <v>Kept in own tribe</v>
      </c>
      <c r="L39" t="str">
        <f>VLOOKUP(Append1[[#This Row],[Asset_Name]],'[1]SNOW CMDB DBNL'!$A:$M,13,0)</f>
        <v>Installed</v>
      </c>
      <c r="M39" t="str">
        <f>VLOOKUP(Append1[[#This Row],[Asset_Name]],'[1]SNOW CMDB DBNL'!$A:$N,14,0)</f>
        <v>Operational</v>
      </c>
      <c r="N39" t="str">
        <f>VLOOKUP(Append1[[#This Row],[Asset_Name]],'[1]SNOW CMDB DBNL'!$A:$O,15,0)</f>
        <v>Production</v>
      </c>
      <c r="O39" t="str">
        <f>VLOOKUP(Append1[[#This Row],[Asset_Name]],'[1]SNOW CMDB DBNL'!$A:$P,16,0)</f>
        <v>be+nl/Fraud &amp; Cyber Security NL/Prevention/JAWAS</v>
      </c>
      <c r="P39" t="s">
        <v>132</v>
      </c>
      <c r="Q39" t="s">
        <v>132</v>
      </c>
      <c r="R39" t="s">
        <v>13</v>
      </c>
      <c r="S39" s="8" t="s">
        <v>133</v>
      </c>
      <c r="T39" s="8" t="s">
        <v>149</v>
      </c>
      <c r="U39" s="8">
        <v>0</v>
      </c>
      <c r="V39" s="8" t="s">
        <v>268</v>
      </c>
      <c r="W39" s="8" t="s">
        <v>141</v>
      </c>
      <c r="X39" s="8" t="s">
        <v>133</v>
      </c>
      <c r="Y39" s="8" t="s">
        <v>202</v>
      </c>
      <c r="Z39" s="8" t="s">
        <v>203</v>
      </c>
      <c r="AA39" s="8" t="s">
        <v>203</v>
      </c>
      <c r="AB39" s="4" t="s">
        <v>269</v>
      </c>
      <c r="AC39" s="4" t="s">
        <v>169</v>
      </c>
      <c r="AD39" s="8" t="s">
        <v>170</v>
      </c>
      <c r="AE39" s="8">
        <v>0</v>
      </c>
      <c r="AF39" s="8" t="s">
        <v>136</v>
      </c>
      <c r="AG39" s="8" t="s">
        <v>137</v>
      </c>
      <c r="AH39" s="8" t="s">
        <v>138</v>
      </c>
      <c r="AI39" s="8" t="s">
        <v>270</v>
      </c>
      <c r="AJ39" s="8" t="s">
        <v>13</v>
      </c>
      <c r="AK39" s="8" t="s">
        <v>132</v>
      </c>
      <c r="AL39" s="8" t="s">
        <v>132</v>
      </c>
      <c r="AM39" s="8" t="s">
        <v>133</v>
      </c>
      <c r="AN39" s="8" t="s">
        <v>149</v>
      </c>
      <c r="AO39" s="8">
        <v>0</v>
      </c>
      <c r="AP39" s="8" t="s">
        <v>145</v>
      </c>
      <c r="AQ39" s="8" t="s">
        <v>145</v>
      </c>
      <c r="AR39" s="8" t="s">
        <v>133</v>
      </c>
      <c r="AS39" s="8" t="s">
        <v>133</v>
      </c>
      <c r="AT39" s="8" t="s">
        <v>149</v>
      </c>
      <c r="AU39" s="8"/>
      <c r="AV39" s="4"/>
      <c r="AW39" s="4" t="s">
        <v>145</v>
      </c>
      <c r="AX39" s="8"/>
      <c r="AY39" s="8" t="s">
        <v>133</v>
      </c>
      <c r="AZ39" s="8"/>
      <c r="BA39" s="8"/>
      <c r="BB39" s="8" t="s">
        <v>178</v>
      </c>
      <c r="BC39" s="8"/>
      <c r="BD39" s="8" t="s">
        <v>145</v>
      </c>
      <c r="BE39" s="8"/>
      <c r="BF39" s="8"/>
      <c r="BG39" s="8" t="s">
        <v>7</v>
      </c>
    </row>
    <row r="40" spans="1:59" hidden="1">
      <c r="A40" t="str">
        <f>Append1[[#This Row],[COM_IN_LIST]]</f>
        <v>GDPR</v>
      </c>
      <c r="B40" t="s">
        <v>271</v>
      </c>
      <c r="P40" t="s">
        <v>132</v>
      </c>
      <c r="Q40" t="s">
        <v>131</v>
      </c>
      <c r="R40" t="s">
        <v>10</v>
      </c>
      <c r="V40" s="8" t="s">
        <v>271</v>
      </c>
      <c r="AJ40" s="8" t="s">
        <v>10</v>
      </c>
      <c r="AK40" s="8" t="s">
        <v>132</v>
      </c>
      <c r="AL40" s="8" t="s">
        <v>131</v>
      </c>
      <c r="AM40" s="8"/>
      <c r="AN40" s="8"/>
      <c r="AO40" s="8"/>
      <c r="AP40" s="8" t="s">
        <v>145</v>
      </c>
      <c r="AQ40" s="8" t="s">
        <v>145</v>
      </c>
      <c r="AR40" s="8" t="s">
        <v>141</v>
      </c>
      <c r="AS40" s="8" t="s">
        <v>141</v>
      </c>
      <c r="AT40" s="8" t="s">
        <v>141</v>
      </c>
      <c r="AU40" s="8" t="s">
        <v>145</v>
      </c>
      <c r="AV40" s="4" t="s">
        <v>145</v>
      </c>
      <c r="AW40" s="4" t="s">
        <v>149</v>
      </c>
      <c r="AX40" s="8" t="s">
        <v>145</v>
      </c>
      <c r="AY40" s="8" t="s">
        <v>141</v>
      </c>
      <c r="AZ40" s="8"/>
      <c r="BA40" s="8" t="s">
        <v>166</v>
      </c>
      <c r="BB40" s="8" t="s">
        <v>145</v>
      </c>
      <c r="BC40" s="8"/>
      <c r="BD40" s="8" t="s">
        <v>149</v>
      </c>
      <c r="BE40" s="8"/>
      <c r="BF40" s="8"/>
      <c r="BG40" s="8" t="s">
        <v>6</v>
      </c>
    </row>
    <row r="41" spans="1:59">
      <c r="A41" t="str">
        <f>Append1[[#This Row],[COM_IN_LIST]]</f>
        <v>COMMON</v>
      </c>
      <c r="B41" t="s">
        <v>272</v>
      </c>
      <c r="C41" t="str">
        <f>VLOOKUP(Append1[[#This Row],[Asset_Name]],'[1]SNOW CMDB DBNL'!$A:$B,2,0)</f>
        <v>No</v>
      </c>
      <c r="E41" t="str">
        <f>VLOOKUP(Append1[[#This Row],[Asset_Name]],'[1]SNOW CMDB DBNL'!$A:$D,4,0)</f>
        <v>Guido Smit</v>
      </c>
      <c r="F41" t="str">
        <f>VLOOKUP(Append1[[#This Row],[Asset_Name]],'[1]SNOW CMDB DBNL'!$A:$E,5,0)</f>
        <v>Jeroen Losekoot</v>
      </c>
      <c r="G41" t="str">
        <f>VLOOKUP(Append1[[#This Row],[Asset_Name]],'[1]SNOW CMDB DBNL'!$A:$F,6,0)</f>
        <v>Jeroen Losekoot</v>
      </c>
      <c r="H41" t="str">
        <f>VLOOKUP(Append1[[#This Row],[Asset_Name]],'[1]SNOW CMDB DBNL'!$A:$G,7,0)</f>
        <v>GJ Reinders</v>
      </c>
      <c r="L41" t="str">
        <f>VLOOKUP(Append1[[#This Row],[Asset_Name]],'[1]SNOW CMDB DBNL'!$A:$M,13,0)</f>
        <v>Installed</v>
      </c>
      <c r="M41" t="str">
        <f>VLOOKUP(Append1[[#This Row],[Asset_Name]],'[1]SNOW CMDB DBNL'!$A:$N,14,0)</f>
        <v>Operational</v>
      </c>
      <c r="N41" t="str">
        <f>VLOOKUP(Append1[[#This Row],[Asset_Name]],'[1]SNOW CMDB DBNL'!$A:$O,15,0)</f>
        <v>Production</v>
      </c>
      <c r="O41" t="str">
        <f>VLOOKUP(Append1[[#This Row],[Asset_Name]],'[1]SNOW CMDB DBNL'!$A:$P,16,0)</f>
        <v>be+nl/Daily Banking Digital First NL/IL/PS &amp; CA/Nakamoto</v>
      </c>
      <c r="P41" t="s">
        <v>132</v>
      </c>
      <c r="Q41" t="s">
        <v>132</v>
      </c>
      <c r="R41" t="s">
        <v>10</v>
      </c>
      <c r="S41" s="8" t="s">
        <v>133</v>
      </c>
      <c r="T41" s="8" t="s">
        <v>149</v>
      </c>
      <c r="U41" s="8">
        <v>0</v>
      </c>
      <c r="V41" s="8" t="s">
        <v>272</v>
      </c>
      <c r="W41" s="8" t="s">
        <v>133</v>
      </c>
      <c r="X41" s="8">
        <v>0</v>
      </c>
      <c r="Y41" s="8" t="s">
        <v>158</v>
      </c>
      <c r="Z41" s="8" t="s">
        <v>273</v>
      </c>
      <c r="AA41" s="8" t="s">
        <v>273</v>
      </c>
      <c r="AB41" s="4" t="s">
        <v>160</v>
      </c>
      <c r="AC41" s="4">
        <v>0</v>
      </c>
      <c r="AD41" s="8">
        <v>0</v>
      </c>
      <c r="AE41" s="8">
        <v>0</v>
      </c>
      <c r="AF41" s="8" t="s">
        <v>136</v>
      </c>
      <c r="AG41" s="8" t="s">
        <v>137</v>
      </c>
      <c r="AH41" s="8" t="s">
        <v>138</v>
      </c>
      <c r="AI41" s="8" t="s">
        <v>274</v>
      </c>
      <c r="AJ41" s="8" t="s">
        <v>10</v>
      </c>
      <c r="AK41" s="8" t="s">
        <v>132</v>
      </c>
      <c r="AL41" s="8" t="s">
        <v>132</v>
      </c>
      <c r="AM41" s="8" t="s">
        <v>133</v>
      </c>
      <c r="AN41" s="8" t="s">
        <v>149</v>
      </c>
      <c r="AO41" s="8">
        <v>0</v>
      </c>
      <c r="AP41" s="8" t="s">
        <v>145</v>
      </c>
      <c r="AQ41" s="8" t="s">
        <v>145</v>
      </c>
      <c r="AR41" s="8" t="s">
        <v>133</v>
      </c>
      <c r="AS41" s="8" t="s">
        <v>149</v>
      </c>
      <c r="AT41" s="8" t="s">
        <v>149</v>
      </c>
      <c r="AU41" s="8" t="s">
        <v>145</v>
      </c>
      <c r="AV41" s="4" t="s">
        <v>145</v>
      </c>
      <c r="AW41" s="4" t="s">
        <v>145</v>
      </c>
      <c r="AX41" s="8" t="s">
        <v>145</v>
      </c>
      <c r="AY41" s="8" t="s">
        <v>133</v>
      </c>
      <c r="AZ41" s="8"/>
      <c r="BA41" s="8"/>
      <c r="BB41" s="8" t="s">
        <v>191</v>
      </c>
      <c r="BC41" s="8"/>
      <c r="BD41" s="8" t="s">
        <v>145</v>
      </c>
      <c r="BE41" s="8"/>
      <c r="BF41" s="8"/>
      <c r="BG41" s="8" t="s">
        <v>7</v>
      </c>
    </row>
    <row r="42" spans="1:59">
      <c r="A42" t="str">
        <f>Append1[[#This Row],[COM_IN_LIST]]</f>
        <v>COMMON</v>
      </c>
      <c r="B42" t="s">
        <v>275</v>
      </c>
      <c r="C42" t="str">
        <f>VLOOKUP(Append1[[#This Row],[Asset_Name]],'[1]SNOW CMDB DBNL'!$A:$B,2,0)</f>
        <v>No</v>
      </c>
      <c r="D42" t="str">
        <f>VLOOKUP(Append1[[#This Row],[Asset_Name]],'[1]SNOW CMDB DBNL'!$A:$C,3,0)</f>
        <v>No</v>
      </c>
      <c r="E42" t="str">
        <f>VLOOKUP(Append1[[#This Row],[Asset_Name]],'[1]SNOW CMDB DBNL'!$A:$D,4,0)</f>
        <v>Jan Reuterink</v>
      </c>
      <c r="F42" t="str">
        <f>VLOOKUP(Append1[[#This Row],[Asset_Name]],'[1]SNOW CMDB DBNL'!$A:$E,5,0)</f>
        <v>Sven Schenkel</v>
      </c>
      <c r="L42" t="str">
        <f>VLOOKUP(Append1[[#This Row],[Asset_Name]],'[1]SNOW CMDB DBNL'!$A:$M,13,0)</f>
        <v>Installed</v>
      </c>
      <c r="M42" t="str">
        <f>VLOOKUP(Append1[[#This Row],[Asset_Name]],'[1]SNOW CMDB DBNL'!$A:$N,14,0)</f>
        <v>Operational</v>
      </c>
      <c r="N42" t="str">
        <f>VLOOKUP(Append1[[#This Row],[Asset_Name]],'[1]SNOW CMDB DBNL'!$A:$O,15,0)</f>
        <v>Production</v>
      </c>
      <c r="O42" t="str">
        <f>VLOOKUP(Append1[[#This Row],[Asset_Name]],'[1]SNOW CMDB DBNL'!$A:$P,16,0)</f>
        <v>be+nl/Digital Business Banking/CD-NL/Heimdall</v>
      </c>
      <c r="P42" t="s">
        <v>132</v>
      </c>
      <c r="Q42" t="s">
        <v>132</v>
      </c>
      <c r="R42" t="s">
        <v>16</v>
      </c>
      <c r="S42" s="8" t="s">
        <v>133</v>
      </c>
      <c r="T42" s="8" t="s">
        <v>149</v>
      </c>
      <c r="U42" s="8">
        <v>0</v>
      </c>
      <c r="V42" s="8" t="s">
        <v>275</v>
      </c>
      <c r="W42" s="8" t="s">
        <v>133</v>
      </c>
      <c r="X42" s="8" t="s">
        <v>133</v>
      </c>
      <c r="Y42" s="8" t="s">
        <v>173</v>
      </c>
      <c r="Z42" s="8" t="s">
        <v>174</v>
      </c>
      <c r="AA42" s="8">
        <v>0</v>
      </c>
      <c r="AB42" s="4">
        <v>0</v>
      </c>
      <c r="AC42" s="4">
        <v>0</v>
      </c>
      <c r="AD42" s="8">
        <v>0</v>
      </c>
      <c r="AE42" s="8">
        <v>0</v>
      </c>
      <c r="AF42" s="8" t="s">
        <v>136</v>
      </c>
      <c r="AG42" s="8" t="s">
        <v>137</v>
      </c>
      <c r="AH42" s="8" t="s">
        <v>138</v>
      </c>
      <c r="AI42" s="8" t="s">
        <v>276</v>
      </c>
      <c r="AJ42" s="8" t="s">
        <v>16</v>
      </c>
      <c r="AK42" s="8" t="s">
        <v>132</v>
      </c>
      <c r="AL42" s="8" t="s">
        <v>132</v>
      </c>
      <c r="AM42" s="8" t="s">
        <v>133</v>
      </c>
      <c r="AN42" s="8" t="s">
        <v>149</v>
      </c>
      <c r="AO42" s="8">
        <v>0</v>
      </c>
      <c r="AP42" s="8" t="s">
        <v>145</v>
      </c>
      <c r="AQ42" s="8" t="s">
        <v>145</v>
      </c>
      <c r="AR42" s="8" t="s">
        <v>133</v>
      </c>
      <c r="AS42" s="8" t="s">
        <v>149</v>
      </c>
      <c r="AT42" s="8" t="s">
        <v>149</v>
      </c>
      <c r="AU42" s="8" t="s">
        <v>145</v>
      </c>
      <c r="AV42" s="4" t="s">
        <v>145</v>
      </c>
      <c r="AW42" s="4" t="s">
        <v>145</v>
      </c>
      <c r="AX42" s="8" t="s">
        <v>145</v>
      </c>
      <c r="AY42" s="8" t="s">
        <v>133</v>
      </c>
      <c r="AZ42" s="8"/>
      <c r="BA42" s="8"/>
      <c r="BB42" s="8" t="s">
        <v>191</v>
      </c>
      <c r="BC42" s="8"/>
      <c r="BD42" s="8" t="s">
        <v>145</v>
      </c>
      <c r="BE42" s="8"/>
      <c r="BF42" s="8"/>
      <c r="BG42" s="8" t="s">
        <v>7</v>
      </c>
    </row>
    <row r="43" spans="1:59">
      <c r="A43" t="str">
        <f>Append1[[#This Row],[COM_IN_LIST]]</f>
        <v>COMMON</v>
      </c>
      <c r="B43" t="s">
        <v>277</v>
      </c>
      <c r="C43" t="str">
        <f>VLOOKUP(Append1[[#This Row],[Asset_Name]],'[1]SNOW CMDB DBNL'!$A:$B,2,0)</f>
        <v>No</v>
      </c>
      <c r="D43" t="str">
        <f>VLOOKUP(Append1[[#This Row],[Asset_Name]],'[1]SNOW CMDB DBNL'!$A:$C,3,0)</f>
        <v>No</v>
      </c>
      <c r="E43" t="str">
        <f>VLOOKUP(Append1[[#This Row],[Asset_Name]],'[1]SNOW CMDB DBNL'!$A:$D,4,0)</f>
        <v>Jan Reuterink</v>
      </c>
      <c r="F43" t="str">
        <f>VLOOKUP(Append1[[#This Row],[Asset_Name]],'[1]SNOW CMDB DBNL'!$A:$E,5,0)</f>
        <v>Sven Schenkel</v>
      </c>
      <c r="L43" t="str">
        <f>VLOOKUP(Append1[[#This Row],[Asset_Name]],'[1]SNOW CMDB DBNL'!$A:$M,13,0)</f>
        <v>Installed</v>
      </c>
      <c r="M43" t="str">
        <f>VLOOKUP(Append1[[#This Row],[Asset_Name]],'[1]SNOW CMDB DBNL'!$A:$N,14,0)</f>
        <v>Operational</v>
      </c>
      <c r="N43" t="str">
        <f>VLOOKUP(Append1[[#This Row],[Asset_Name]],'[1]SNOW CMDB DBNL'!$A:$O,15,0)</f>
        <v>Production</v>
      </c>
      <c r="O43" t="str">
        <f>VLOOKUP(Append1[[#This Row],[Asset_Name]],'[1]SNOW CMDB DBNL'!$A:$P,16,0)</f>
        <v>be+nl/Digital Business Banking/CD-NL/GLaDOS</v>
      </c>
      <c r="P43" t="s">
        <v>132</v>
      </c>
      <c r="Q43" t="s">
        <v>132</v>
      </c>
      <c r="R43" t="s">
        <v>16</v>
      </c>
      <c r="S43" s="8" t="s">
        <v>133</v>
      </c>
      <c r="T43" s="8" t="s">
        <v>133</v>
      </c>
      <c r="U43" s="8">
        <v>0</v>
      </c>
      <c r="V43" s="8" t="s">
        <v>277</v>
      </c>
      <c r="W43" s="8" t="s">
        <v>133</v>
      </c>
      <c r="X43" s="8" t="s">
        <v>133</v>
      </c>
      <c r="Y43" s="8" t="s">
        <v>173</v>
      </c>
      <c r="Z43" s="8" t="s">
        <v>174</v>
      </c>
      <c r="AA43" s="8">
        <v>0</v>
      </c>
      <c r="AB43" s="4">
        <v>0</v>
      </c>
      <c r="AC43" s="4">
        <v>0</v>
      </c>
      <c r="AD43" s="8">
        <v>0</v>
      </c>
      <c r="AE43" s="8">
        <v>0</v>
      </c>
      <c r="AF43" s="8" t="s">
        <v>136</v>
      </c>
      <c r="AG43" s="8" t="s">
        <v>137</v>
      </c>
      <c r="AH43" s="8" t="s">
        <v>138</v>
      </c>
      <c r="AI43" s="8" t="s">
        <v>278</v>
      </c>
      <c r="AJ43" s="8" t="s">
        <v>16</v>
      </c>
      <c r="AK43" s="8" t="s">
        <v>132</v>
      </c>
      <c r="AL43" s="8" t="s">
        <v>132</v>
      </c>
      <c r="AM43" s="8" t="s">
        <v>133</v>
      </c>
      <c r="AN43" s="8" t="s">
        <v>133</v>
      </c>
      <c r="AO43" s="8">
        <v>0</v>
      </c>
      <c r="AP43" s="8" t="s">
        <v>145</v>
      </c>
      <c r="AQ43" s="8" t="s">
        <v>145</v>
      </c>
      <c r="AR43" s="8" t="s">
        <v>133</v>
      </c>
      <c r="AS43" s="8" t="s">
        <v>133</v>
      </c>
      <c r="AT43" s="8" t="s">
        <v>133</v>
      </c>
      <c r="AU43" s="8" t="s">
        <v>145</v>
      </c>
      <c r="AV43" s="4" t="s">
        <v>145</v>
      </c>
      <c r="AW43" s="4" t="s">
        <v>145</v>
      </c>
      <c r="AX43" s="8" t="s">
        <v>145</v>
      </c>
      <c r="AY43" s="8" t="s">
        <v>133</v>
      </c>
      <c r="AZ43" s="8"/>
      <c r="BA43" s="8"/>
      <c r="BB43" s="8" t="s">
        <v>191</v>
      </c>
      <c r="BC43" s="8"/>
      <c r="BD43" s="8" t="s">
        <v>145</v>
      </c>
      <c r="BE43" s="8"/>
      <c r="BF43" s="8"/>
      <c r="BG43" s="8" t="s">
        <v>7</v>
      </c>
    </row>
    <row r="44" spans="1:59" hidden="1">
      <c r="A44" t="str">
        <f>Append1[[#This Row],[COM_IN_LIST]]</f>
        <v>GDPR</v>
      </c>
      <c r="B44" t="s">
        <v>279</v>
      </c>
      <c r="P44" t="s">
        <v>132</v>
      </c>
      <c r="Q44" t="s">
        <v>131</v>
      </c>
      <c r="R44" t="s">
        <v>11</v>
      </c>
      <c r="V44" s="8" t="s">
        <v>279</v>
      </c>
      <c r="AJ44" s="8" t="s">
        <v>11</v>
      </c>
      <c r="AK44" s="8" t="s">
        <v>132</v>
      </c>
      <c r="AL44" s="8" t="s">
        <v>131</v>
      </c>
      <c r="AM44" s="8"/>
      <c r="AN44" s="8"/>
      <c r="AO44" s="8"/>
      <c r="AP44" s="8" t="s">
        <v>145</v>
      </c>
      <c r="AQ44" s="8" t="s">
        <v>145</v>
      </c>
      <c r="AR44" s="8" t="s">
        <v>141</v>
      </c>
      <c r="AS44" s="8" t="s">
        <v>145</v>
      </c>
      <c r="AT44" s="8" t="s">
        <v>149</v>
      </c>
      <c r="AU44" s="8" t="s">
        <v>145</v>
      </c>
      <c r="AV44" s="4">
        <v>44927</v>
      </c>
      <c r="AW44" s="4">
        <v>45291</v>
      </c>
      <c r="AX44" s="8" t="s">
        <v>145</v>
      </c>
      <c r="AY44" s="8" t="s">
        <v>133</v>
      </c>
      <c r="AZ44" s="8" t="s">
        <v>150</v>
      </c>
      <c r="BA44" s="8" t="s">
        <v>151</v>
      </c>
      <c r="BB44" s="8" t="s">
        <v>145</v>
      </c>
      <c r="BC44" s="8" t="s">
        <v>178</v>
      </c>
      <c r="BD44" s="8">
        <v>2023</v>
      </c>
      <c r="BE44" s="8" t="s">
        <v>182</v>
      </c>
      <c r="BF44" s="8"/>
      <c r="BG44" s="8" t="s">
        <v>6</v>
      </c>
    </row>
    <row r="45" spans="1:59" hidden="1">
      <c r="A45" t="str">
        <f>Append1[[#This Row],[COM_IN_LIST]]</f>
        <v>COMMON</v>
      </c>
      <c r="B45" t="s">
        <v>280</v>
      </c>
      <c r="C45" t="str">
        <f>VLOOKUP(Append1[[#This Row],[Asset_Name]],'[1]SNOW CMDB DBNL'!$A:$B,2,0)</f>
        <v>Yes</v>
      </c>
      <c r="D45" t="str">
        <f>VLOOKUP(Append1[[#This Row],[Asset_Name]],'[1]SNOW CMDB DBNL'!$A:$C,3,0)</f>
        <v>Yes</v>
      </c>
      <c r="E45" t="str">
        <f>VLOOKUP(Append1[[#This Row],[Asset_Name]],'[1]SNOW CMDB DBNL'!$A:$D,4,0)</f>
        <v>Akram Musa</v>
      </c>
      <c r="F45" t="str">
        <f>VLOOKUP(Append1[[#This Row],[Asset_Name]],'[1]SNOW CMDB DBNL'!$A:$E,5,0)</f>
        <v>Chris Teerhuis</v>
      </c>
      <c r="G45" t="str">
        <f>VLOOKUP(Append1[[#This Row],[Asset_Name]],'[1]SNOW CMDB DBNL'!$A:$F,6,0)</f>
        <v>Narjiss Aydoun</v>
      </c>
      <c r="H45" t="str">
        <f>VLOOKUP(Append1[[#This Row],[Asset_Name]],'[1]SNOW CMDB DBNL'!$A:$G,7,0)</f>
        <v>Eric Wassenaar</v>
      </c>
      <c r="I45" t="str">
        <f>VLOOKUP(Append1[[#This Row],[Asset_Name]],'[1]SNOW CMDB DBNL'!$A:$H,8,0)</f>
        <v>Transaction data</v>
      </c>
      <c r="J45" t="str">
        <f>VLOOKUP(Append1[[#This Row],[Asset_Name]],'[1]SNOW CMDB DBNL'!$A:$I,9,0)</f>
        <v>Kept in own tribe</v>
      </c>
      <c r="L45" t="str">
        <f>VLOOKUP(Append1[[#This Row],[Asset_Name]],'[1]SNOW CMDB DBNL'!$A:$M,13,0)</f>
        <v>Installed</v>
      </c>
      <c r="M45" t="str">
        <f>VLOOKUP(Append1[[#This Row],[Asset_Name]],'[1]SNOW CMDB DBNL'!$A:$N,14,0)</f>
        <v>Operational</v>
      </c>
      <c r="N45" t="str">
        <f>VLOOKUP(Append1[[#This Row],[Asset_Name]],'[1]SNOW CMDB DBNL'!$A:$O,15,0)</f>
        <v>Production</v>
      </c>
      <c r="O45" t="str">
        <f>VLOOKUP(Append1[[#This Row],[Asset_Name]],'[1]SNOW CMDB DBNL'!$A:$P,16,0)</f>
        <v>be+nl/Payments NL/Cards/Base24Auth</v>
      </c>
      <c r="P45" t="s">
        <v>132</v>
      </c>
      <c r="Q45" t="s">
        <v>132</v>
      </c>
      <c r="R45" t="s">
        <v>9</v>
      </c>
      <c r="S45" s="8" t="s">
        <v>141</v>
      </c>
      <c r="T45" s="8" t="s">
        <v>141</v>
      </c>
      <c r="U45" s="8">
        <v>0</v>
      </c>
      <c r="V45" s="8" t="s">
        <v>280</v>
      </c>
      <c r="W45" s="8" t="s">
        <v>141</v>
      </c>
      <c r="X45" s="8" t="s">
        <v>141</v>
      </c>
      <c r="Y45" s="8" t="s">
        <v>281</v>
      </c>
      <c r="Z45" s="8" t="s">
        <v>282</v>
      </c>
      <c r="AA45" s="8" t="s">
        <v>155</v>
      </c>
      <c r="AB45" s="4" t="s">
        <v>283</v>
      </c>
      <c r="AC45" s="4" t="s">
        <v>211</v>
      </c>
      <c r="AD45" s="8" t="s">
        <v>170</v>
      </c>
      <c r="AE45" s="8">
        <v>0</v>
      </c>
      <c r="AF45" s="8" t="s">
        <v>136</v>
      </c>
      <c r="AG45" s="8" t="s">
        <v>137</v>
      </c>
      <c r="AH45" s="8" t="s">
        <v>138</v>
      </c>
      <c r="AI45" s="8" t="s">
        <v>284</v>
      </c>
      <c r="AJ45" s="8" t="s">
        <v>9</v>
      </c>
      <c r="AK45" s="8" t="s">
        <v>132</v>
      </c>
      <c r="AL45" s="8" t="s">
        <v>132</v>
      </c>
      <c r="AM45" s="8" t="s">
        <v>141</v>
      </c>
      <c r="AN45" s="8" t="s">
        <v>141</v>
      </c>
      <c r="AO45" s="8">
        <v>0</v>
      </c>
      <c r="AP45" s="8" t="s">
        <v>145</v>
      </c>
      <c r="AQ45" s="8" t="s">
        <v>145</v>
      </c>
      <c r="AR45" s="8" t="s">
        <v>141</v>
      </c>
      <c r="AS45" s="8" t="s">
        <v>141</v>
      </c>
      <c r="AT45" s="8" t="s">
        <v>141</v>
      </c>
      <c r="AU45" s="8" t="s">
        <v>145</v>
      </c>
      <c r="AV45" s="4">
        <v>44927</v>
      </c>
      <c r="AW45" s="4">
        <v>45016</v>
      </c>
      <c r="AX45" s="8" t="s">
        <v>145</v>
      </c>
      <c r="AY45" s="8" t="s">
        <v>141</v>
      </c>
      <c r="AZ45" s="8"/>
      <c r="BA45" s="8" t="s">
        <v>285</v>
      </c>
      <c r="BB45" s="8" t="s">
        <v>178</v>
      </c>
      <c r="BC45" s="8"/>
      <c r="BD45" s="8">
        <v>2023</v>
      </c>
      <c r="BE45" s="8" t="s">
        <v>146</v>
      </c>
      <c r="BF45" s="8" t="s">
        <v>178</v>
      </c>
      <c r="BG45" s="8" t="s">
        <v>7</v>
      </c>
    </row>
    <row r="46" spans="1:59">
      <c r="A46" t="str">
        <f>Append1[[#This Row],[COM_IN_LIST]]</f>
        <v>CMDB</v>
      </c>
      <c r="B46" t="s">
        <v>286</v>
      </c>
      <c r="C46" t="str">
        <f>VLOOKUP(Append1[[#This Row],[Asset_Name]],'[1]SNOW CMDB DBNL'!$A:$B,2,0)</f>
        <v>No</v>
      </c>
      <c r="D46" t="str">
        <f>VLOOKUP(Append1[[#This Row],[Asset_Name]],'[1]SNOW CMDB DBNL'!$A:$C,3,0)</f>
        <v>No</v>
      </c>
      <c r="E46" t="str">
        <f>VLOOKUP(Append1[[#This Row],[Asset_Name]],'[1]SNOW CMDB DBNL'!$A:$D,4,0)</f>
        <v>Akram Musa</v>
      </c>
      <c r="F46" t="str">
        <f>VLOOKUP(Append1[[#This Row],[Asset_Name]],'[1]SNOW CMDB DBNL'!$A:$E,5,0)</f>
        <v>Chris Teerhuis</v>
      </c>
      <c r="G46" t="str">
        <f>VLOOKUP(Append1[[#This Row],[Asset_Name]],'[1]SNOW CMDB DBNL'!$A:$F,6,0)</f>
        <v>Narjiss Aydoun</v>
      </c>
      <c r="H46" t="str">
        <f>VLOOKUP(Append1[[#This Row],[Asset_Name]],'[1]SNOW CMDB DBNL'!$A:$G,7,0)</f>
        <v>Eric Wassenaar</v>
      </c>
      <c r="I46" t="str">
        <f>VLOOKUP(Append1[[#This Row],[Asset_Name]],'[1]SNOW CMDB DBNL'!$A:$H,8,0)</f>
        <v>Transaction data</v>
      </c>
      <c r="L46" t="str">
        <f>VLOOKUP(Append1[[#This Row],[Asset_Name]],'[1]SNOW CMDB DBNL'!$A:$M,13,0)</f>
        <v>Installed</v>
      </c>
      <c r="M46" t="str">
        <f>VLOOKUP(Append1[[#This Row],[Asset_Name]],'[1]SNOW CMDB DBNL'!$A:$N,14,0)</f>
        <v>Operational</v>
      </c>
      <c r="N46" t="str">
        <f>VLOOKUP(Append1[[#This Row],[Asset_Name]],'[1]SNOW CMDB DBNL'!$A:$O,15,0)</f>
        <v>Production</v>
      </c>
      <c r="O46" t="str">
        <f>VLOOKUP(Append1[[#This Row],[Asset_Name]],'[1]SNOW CMDB DBNL'!$A:$P,16,0)</f>
        <v>be+nl/Payments NL/Cards/Base24Auth</v>
      </c>
      <c r="P46" t="s">
        <v>131</v>
      </c>
      <c r="Q46" t="s">
        <v>132</v>
      </c>
      <c r="R46" t="s">
        <v>25</v>
      </c>
      <c r="V46" s="8" t="s">
        <v>286</v>
      </c>
      <c r="W46" s="8" t="s">
        <v>133</v>
      </c>
      <c r="X46" s="8" t="s">
        <v>133</v>
      </c>
      <c r="Y46" s="8" t="s">
        <v>281</v>
      </c>
      <c r="Z46" s="8" t="s">
        <v>282</v>
      </c>
      <c r="AA46" s="8" t="s">
        <v>155</v>
      </c>
      <c r="AB46" s="4" t="s">
        <v>283</v>
      </c>
      <c r="AC46" s="4" t="s">
        <v>211</v>
      </c>
      <c r="AD46" s="8">
        <v>0</v>
      </c>
      <c r="AE46" s="8">
        <v>0</v>
      </c>
      <c r="AF46" s="8" t="s">
        <v>136</v>
      </c>
      <c r="AG46" s="8" t="s">
        <v>137</v>
      </c>
      <c r="AH46" s="8" t="s">
        <v>138</v>
      </c>
      <c r="AI46" s="8" t="s">
        <v>284</v>
      </c>
      <c r="AJ46" s="8" t="s">
        <v>25</v>
      </c>
      <c r="AK46" s="8" t="s">
        <v>131</v>
      </c>
      <c r="AL46" s="8" t="s">
        <v>132</v>
      </c>
      <c r="AM46" s="8"/>
      <c r="AN46" s="8"/>
      <c r="AO46" s="8"/>
      <c r="AP46" s="8"/>
      <c r="AQ46" s="8"/>
      <c r="AR46" s="8"/>
      <c r="AS46" s="8"/>
      <c r="AT46" s="8"/>
      <c r="AU46" s="8"/>
      <c r="AV46" s="4"/>
      <c r="AW46" s="4"/>
      <c r="AX46" s="8"/>
      <c r="AY46" s="8"/>
      <c r="AZ46" s="8"/>
      <c r="BA46" s="8"/>
      <c r="BB46" s="8"/>
      <c r="BC46" s="8"/>
      <c r="BD46" s="8"/>
      <c r="BE46" s="8"/>
      <c r="BF46" s="8"/>
      <c r="BG46" s="8" t="s">
        <v>5</v>
      </c>
    </row>
    <row r="47" spans="1:59">
      <c r="A47" t="str">
        <f>Append1[[#This Row],[COM_IN_LIST]]</f>
        <v>COMMON</v>
      </c>
      <c r="B47" t="s">
        <v>287</v>
      </c>
      <c r="C47" t="str">
        <f>VLOOKUP(Append1[[#This Row],[Asset_Name]],'[1]SNOW CMDB DBNL'!$A:$B,2,0)</f>
        <v>No</v>
      </c>
      <c r="D47" t="str">
        <f>VLOOKUP(Append1[[#This Row],[Asset_Name]],'[1]SNOW CMDB DBNL'!$A:$C,3,0)</f>
        <v>No</v>
      </c>
      <c r="E47" t="str">
        <f>VLOOKUP(Append1[[#This Row],[Asset_Name]],'[1]SNOW CMDB DBNL'!$A:$D,4,0)</f>
        <v>Akram Musa</v>
      </c>
      <c r="F47" t="str">
        <f>VLOOKUP(Append1[[#This Row],[Asset_Name]],'[1]SNOW CMDB DBNL'!$A:$E,5,0)</f>
        <v>Chris Teerhuis</v>
      </c>
      <c r="G47" t="str">
        <f>VLOOKUP(Append1[[#This Row],[Asset_Name]],'[1]SNOW CMDB DBNL'!$A:$F,6,0)</f>
        <v>Narjiss Aydoun</v>
      </c>
      <c r="H47" t="str">
        <f>VLOOKUP(Append1[[#This Row],[Asset_Name]],'[1]SNOW CMDB DBNL'!$A:$G,7,0)</f>
        <v>Eric Wassenaar</v>
      </c>
      <c r="I47" t="str">
        <f>VLOOKUP(Append1[[#This Row],[Asset_Name]],'[1]SNOW CMDB DBNL'!$A:$H,8,0)</f>
        <v>Transaction data</v>
      </c>
      <c r="L47" t="str">
        <f>VLOOKUP(Append1[[#This Row],[Asset_Name]],'[1]SNOW CMDB DBNL'!$A:$M,13,0)</f>
        <v>Installed</v>
      </c>
      <c r="M47" t="str">
        <f>VLOOKUP(Append1[[#This Row],[Asset_Name]],'[1]SNOW CMDB DBNL'!$A:$N,14,0)</f>
        <v>Operational</v>
      </c>
      <c r="N47" t="str">
        <f>VLOOKUP(Append1[[#This Row],[Asset_Name]],'[1]SNOW CMDB DBNL'!$A:$O,15,0)</f>
        <v>Production</v>
      </c>
      <c r="O47" t="str">
        <f>VLOOKUP(Append1[[#This Row],[Asset_Name]],'[1]SNOW CMDB DBNL'!$A:$P,16,0)</f>
        <v>be+nl/Payments NL/Cards/Base24Auth</v>
      </c>
      <c r="P47" t="s">
        <v>132</v>
      </c>
      <c r="Q47" t="s">
        <v>132</v>
      </c>
      <c r="R47" t="s">
        <v>9</v>
      </c>
      <c r="S47" s="8" t="s">
        <v>133</v>
      </c>
      <c r="T47" s="8" t="s">
        <v>133</v>
      </c>
      <c r="U47" s="8">
        <v>0</v>
      </c>
      <c r="V47" s="8" t="s">
        <v>287</v>
      </c>
      <c r="W47" s="8" t="s">
        <v>133</v>
      </c>
      <c r="X47" s="8" t="s">
        <v>133</v>
      </c>
      <c r="Y47" s="8" t="s">
        <v>281</v>
      </c>
      <c r="Z47" s="8" t="s">
        <v>282</v>
      </c>
      <c r="AA47" s="8" t="s">
        <v>155</v>
      </c>
      <c r="AB47" s="4" t="s">
        <v>283</v>
      </c>
      <c r="AC47" s="4" t="s">
        <v>211</v>
      </c>
      <c r="AD47" s="8">
        <v>0</v>
      </c>
      <c r="AE47" s="8">
        <v>0</v>
      </c>
      <c r="AF47" s="8" t="s">
        <v>136</v>
      </c>
      <c r="AG47" s="8" t="s">
        <v>137</v>
      </c>
      <c r="AH47" s="8" t="s">
        <v>138</v>
      </c>
      <c r="AI47" s="8" t="s">
        <v>284</v>
      </c>
      <c r="AJ47" s="8" t="s">
        <v>9</v>
      </c>
      <c r="AK47" s="8" t="s">
        <v>132</v>
      </c>
      <c r="AL47" s="8" t="s">
        <v>132</v>
      </c>
      <c r="AM47" s="8" t="s">
        <v>133</v>
      </c>
      <c r="AN47" s="8" t="s">
        <v>133</v>
      </c>
      <c r="AO47" s="8">
        <v>0</v>
      </c>
      <c r="AP47" s="8" t="s">
        <v>145</v>
      </c>
      <c r="AQ47" s="8" t="s">
        <v>145</v>
      </c>
      <c r="AR47" s="8" t="s">
        <v>133</v>
      </c>
      <c r="AS47" s="8" t="s">
        <v>133</v>
      </c>
      <c r="AT47" s="8" t="s">
        <v>133</v>
      </c>
      <c r="AU47" s="8" t="s">
        <v>145</v>
      </c>
      <c r="AV47" s="4" t="s">
        <v>145</v>
      </c>
      <c r="AW47" s="4" t="s">
        <v>145</v>
      </c>
      <c r="AX47" s="8" t="s">
        <v>145</v>
      </c>
      <c r="AY47" s="8" t="s">
        <v>133</v>
      </c>
      <c r="AZ47" s="8"/>
      <c r="BA47" s="8"/>
      <c r="BB47" s="8" t="s">
        <v>191</v>
      </c>
      <c r="BC47" s="8"/>
      <c r="BD47" s="8" t="s">
        <v>145</v>
      </c>
      <c r="BE47" s="8"/>
      <c r="BF47" s="8"/>
      <c r="BG47" s="8" t="s">
        <v>7</v>
      </c>
    </row>
    <row r="48" spans="1:59" hidden="1">
      <c r="A48" t="str">
        <f>Append1[[#This Row],[COM_IN_LIST]]</f>
        <v>GDPR</v>
      </c>
      <c r="B48" t="s">
        <v>288</v>
      </c>
      <c r="P48" t="s">
        <v>132</v>
      </c>
      <c r="Q48" t="s">
        <v>131</v>
      </c>
      <c r="R48" t="s">
        <v>9</v>
      </c>
      <c r="V48" s="8" t="s">
        <v>288</v>
      </c>
      <c r="AJ48" s="8" t="s">
        <v>9</v>
      </c>
      <c r="AK48" s="8" t="s">
        <v>132</v>
      </c>
      <c r="AL48" s="8" t="s">
        <v>131</v>
      </c>
      <c r="AM48" s="8"/>
      <c r="AN48" s="8"/>
      <c r="AO48" s="8"/>
      <c r="AP48" s="8" t="s">
        <v>145</v>
      </c>
      <c r="AQ48" s="8" t="s">
        <v>145</v>
      </c>
      <c r="AR48" s="8" t="s">
        <v>133</v>
      </c>
      <c r="AS48" s="8" t="s">
        <v>133</v>
      </c>
      <c r="AT48" s="8" t="s">
        <v>133</v>
      </c>
      <c r="AU48" s="8" t="s">
        <v>145</v>
      </c>
      <c r="AV48" s="4" t="s">
        <v>145</v>
      </c>
      <c r="AW48" s="4" t="s">
        <v>145</v>
      </c>
      <c r="AX48" s="8" t="s">
        <v>145</v>
      </c>
      <c r="AY48" s="8" t="s">
        <v>133</v>
      </c>
      <c r="AZ48" s="8"/>
      <c r="BA48" s="8"/>
      <c r="BB48" s="8" t="s">
        <v>145</v>
      </c>
      <c r="BC48" s="8"/>
      <c r="BD48" s="8" t="s">
        <v>145</v>
      </c>
      <c r="BE48" s="8"/>
      <c r="BF48" s="8"/>
      <c r="BG48" s="8" t="s">
        <v>6</v>
      </c>
    </row>
    <row r="49" spans="1:59" hidden="1">
      <c r="A49" t="str">
        <f>Append1[[#This Row],[COM_IN_LIST]]</f>
        <v>COMMON</v>
      </c>
      <c r="B49" t="s">
        <v>289</v>
      </c>
      <c r="C49" t="str">
        <f>VLOOKUP(Append1[[#This Row],[Asset_Name]],'[1]SNOW CMDB DBNL'!$A:$B,2,0)</f>
        <v>Yes</v>
      </c>
      <c r="D49" t="str">
        <f>VLOOKUP(Append1[[#This Row],[Asset_Name]],'[1]SNOW CMDB DBNL'!$A:$C,3,0)</f>
        <v>No</v>
      </c>
      <c r="E49" t="str">
        <f>VLOOKUP(Append1[[#This Row],[Asset_Name]],'[1]SNOW CMDB DBNL'!$A:$D,4,0)</f>
        <v>Emile Scheilen</v>
      </c>
      <c r="F49" t="str">
        <f>VLOOKUP(Append1[[#This Row],[Asset_Name]],'[1]SNOW CMDB DBNL'!$A:$E,5,0)</f>
        <v>Adine Wempe - Kalff</v>
      </c>
      <c r="G49" t="str">
        <f>VLOOKUP(Append1[[#This Row],[Asset_Name]],'[1]SNOW CMDB DBNL'!$A:$F,6,0)</f>
        <v>Adine Wempe - Kalff</v>
      </c>
      <c r="H49" t="str">
        <f>VLOOKUP(Append1[[#This Row],[Asset_Name]],'[1]SNOW CMDB DBNL'!$A:$G,7,0)</f>
        <v>Gertjan Kruijt</v>
      </c>
      <c r="I49" t="str">
        <f>VLOOKUP(Append1[[#This Row],[Asset_Name]],'[1]SNOW CMDB DBNL'!$A:$H,8,0)</f>
        <v>Party data</v>
      </c>
      <c r="J49" t="str">
        <f>VLOOKUP(Append1[[#This Row],[Asset_Name]],'[1]SNOW CMDB DBNL'!$A:$I,9,0)</f>
        <v>Kept in own tribe</v>
      </c>
      <c r="L49" t="str">
        <f>VLOOKUP(Append1[[#This Row],[Asset_Name]],'[1]SNOW CMDB DBNL'!$A:$M,13,0)</f>
        <v>Installed</v>
      </c>
      <c r="M49" t="str">
        <f>VLOOKUP(Append1[[#This Row],[Asset_Name]],'[1]SNOW CMDB DBNL'!$A:$N,14,0)</f>
        <v>Operational</v>
      </c>
      <c r="N49" t="str">
        <f>VLOOKUP(Append1[[#This Row],[Asset_Name]],'[1]SNOW CMDB DBNL'!$A:$O,15,0)</f>
        <v>Production</v>
      </c>
      <c r="O49" t="str">
        <f>VLOOKUP(Append1[[#This Row],[Asset_Name]],'[1]SNOW CMDB DBNL'!$A:$P,16,0)</f>
        <v>be+nl/Fraud &amp; Cyber Security NL/Prevention/JAWAS</v>
      </c>
      <c r="P49" t="s">
        <v>132</v>
      </c>
      <c r="Q49" t="s">
        <v>132</v>
      </c>
      <c r="R49" t="s">
        <v>13</v>
      </c>
      <c r="S49" s="8" t="s">
        <v>133</v>
      </c>
      <c r="T49" s="8" t="s">
        <v>149</v>
      </c>
      <c r="U49" s="8">
        <v>0</v>
      </c>
      <c r="V49" s="8" t="s">
        <v>289</v>
      </c>
      <c r="W49" s="8" t="s">
        <v>141</v>
      </c>
      <c r="X49" s="8" t="s">
        <v>133</v>
      </c>
      <c r="Y49" s="8" t="s">
        <v>202</v>
      </c>
      <c r="Z49" s="8" t="s">
        <v>203</v>
      </c>
      <c r="AA49" s="8" t="s">
        <v>203</v>
      </c>
      <c r="AB49" s="4" t="s">
        <v>269</v>
      </c>
      <c r="AC49" s="4" t="s">
        <v>169</v>
      </c>
      <c r="AD49" s="8" t="s">
        <v>170</v>
      </c>
      <c r="AE49" s="8">
        <v>0</v>
      </c>
      <c r="AF49" s="8" t="s">
        <v>136</v>
      </c>
      <c r="AG49" s="8" t="s">
        <v>137</v>
      </c>
      <c r="AH49" s="8" t="s">
        <v>138</v>
      </c>
      <c r="AI49" s="8" t="s">
        <v>270</v>
      </c>
      <c r="AJ49" s="8" t="s">
        <v>13</v>
      </c>
      <c r="AK49" s="8" t="s">
        <v>132</v>
      </c>
      <c r="AL49" s="8" t="s">
        <v>132</v>
      </c>
      <c r="AM49" s="8" t="s">
        <v>133</v>
      </c>
      <c r="AN49" s="8" t="s">
        <v>149</v>
      </c>
      <c r="AO49" s="8">
        <v>0</v>
      </c>
      <c r="AP49" s="8" t="s">
        <v>145</v>
      </c>
      <c r="AQ49" s="8" t="s">
        <v>145</v>
      </c>
      <c r="AR49" s="8" t="s">
        <v>133</v>
      </c>
      <c r="AS49" s="8" t="s">
        <v>133</v>
      </c>
      <c r="AT49" s="8" t="s">
        <v>149</v>
      </c>
      <c r="AU49" s="8"/>
      <c r="AV49" s="4"/>
      <c r="AW49" s="4" t="s">
        <v>145</v>
      </c>
      <c r="AX49" s="8" t="s">
        <v>208</v>
      </c>
      <c r="AY49" s="8" t="s">
        <v>133</v>
      </c>
      <c r="AZ49" s="8"/>
      <c r="BA49" s="8"/>
      <c r="BB49" s="8" t="s">
        <v>178</v>
      </c>
      <c r="BC49" s="8"/>
      <c r="BD49" s="8" t="s">
        <v>145</v>
      </c>
      <c r="BE49" s="8"/>
      <c r="BF49" s="8"/>
      <c r="BG49" s="8" t="s">
        <v>7</v>
      </c>
    </row>
    <row r="50" spans="1:59" hidden="1">
      <c r="A50" t="str">
        <f>Append1[[#This Row],[COM_IN_LIST]]</f>
        <v>GDPR</v>
      </c>
      <c r="B50" t="s">
        <v>290</v>
      </c>
      <c r="P50" t="s">
        <v>132</v>
      </c>
      <c r="Q50" t="s">
        <v>131</v>
      </c>
      <c r="R50" t="s">
        <v>30</v>
      </c>
      <c r="V50" s="8" t="s">
        <v>290</v>
      </c>
      <c r="AJ50" s="8" t="s">
        <v>30</v>
      </c>
      <c r="AK50" s="8" t="s">
        <v>132</v>
      </c>
      <c r="AL50" s="8" t="s">
        <v>131</v>
      </c>
      <c r="AM50" s="8"/>
      <c r="AN50" s="8"/>
      <c r="AO50" s="8"/>
      <c r="AP50" s="8" t="s">
        <v>141</v>
      </c>
      <c r="AQ50" s="8" t="s">
        <v>133</v>
      </c>
      <c r="AR50" s="8" t="s">
        <v>141</v>
      </c>
      <c r="AS50" s="8" t="s">
        <v>141</v>
      </c>
      <c r="AT50" s="8" t="s">
        <v>141</v>
      </c>
      <c r="AU50" s="8" t="s">
        <v>291</v>
      </c>
      <c r="AV50" s="4" t="s">
        <v>149</v>
      </c>
      <c r="AW50" s="4" t="s">
        <v>291</v>
      </c>
      <c r="AX50" s="8" t="s">
        <v>292</v>
      </c>
      <c r="AY50" s="8" t="s">
        <v>141</v>
      </c>
      <c r="AZ50" s="8"/>
      <c r="BA50" s="8"/>
      <c r="BB50" s="8" t="s">
        <v>145</v>
      </c>
      <c r="BC50" s="8"/>
      <c r="BD50" s="8" t="s">
        <v>149</v>
      </c>
      <c r="BE50" s="8"/>
      <c r="BF50" s="8"/>
      <c r="BG50" s="8" t="s">
        <v>6</v>
      </c>
    </row>
    <row r="51" spans="1:59">
      <c r="A51" t="str">
        <f>Append1[[#This Row],[COM_IN_LIST]]</f>
        <v>COMMON</v>
      </c>
      <c r="B51" t="s">
        <v>293</v>
      </c>
      <c r="C51" t="str">
        <f>VLOOKUP(Append1[[#This Row],[Asset_Name]],'[1]SNOW CMDB DBNL'!$A:$B,2,0)</f>
        <v>No</v>
      </c>
      <c r="E51" t="str">
        <f>VLOOKUP(Append1[[#This Row],[Asset_Name]],'[1]SNOW CMDB DBNL'!$A:$D,4,0)</f>
        <v>Marcin Krzysztof Pakulnicki</v>
      </c>
      <c r="F51" t="str">
        <f>VLOOKUP(Append1[[#This Row],[Asset_Name]],'[1]SNOW CMDB DBNL'!$A:$E,5,0)</f>
        <v>Tommy van de Zande</v>
      </c>
      <c r="L51" t="str">
        <f>VLOOKUP(Append1[[#This Row],[Asset_Name]],'[1]SNOW CMDB DBNL'!$A:$M,13,0)</f>
        <v>Installed</v>
      </c>
      <c r="M51" t="str">
        <f>VLOOKUP(Append1[[#This Row],[Asset_Name]],'[1]SNOW CMDB DBNL'!$A:$N,14,0)</f>
        <v>Operational</v>
      </c>
      <c r="N51" t="str">
        <f>VLOOKUP(Append1[[#This Row],[Asset_Name]],'[1]SNOW CMDB DBNL'!$A:$O,15,0)</f>
        <v>Production</v>
      </c>
      <c r="O51" t="str">
        <f>VLOOKUP(Append1[[#This Row],[Asset_Name]],'[1]SNOW CMDB DBNL'!$A:$P,16,0)</f>
        <v>be+nl/Omnichannel/Mobiel Bankieren</v>
      </c>
      <c r="P51" t="s">
        <v>132</v>
      </c>
      <c r="Q51" t="s">
        <v>132</v>
      </c>
      <c r="R51" t="s">
        <v>12</v>
      </c>
      <c r="S51" s="8" t="s">
        <v>141</v>
      </c>
      <c r="T51" s="8" t="s">
        <v>141</v>
      </c>
      <c r="U51" s="8">
        <v>0</v>
      </c>
      <c r="V51" s="8" t="s">
        <v>293</v>
      </c>
      <c r="W51" s="8" t="s">
        <v>133</v>
      </c>
      <c r="X51" s="8">
        <v>0</v>
      </c>
      <c r="Y51" s="8" t="s">
        <v>294</v>
      </c>
      <c r="Z51" s="8" t="s">
        <v>186</v>
      </c>
      <c r="AA51" s="8">
        <v>0</v>
      </c>
      <c r="AB51" s="4">
        <v>0</v>
      </c>
      <c r="AC51" s="4">
        <v>0</v>
      </c>
      <c r="AD51" s="8">
        <v>0</v>
      </c>
      <c r="AE51" s="8">
        <v>0</v>
      </c>
      <c r="AF51" s="8" t="s">
        <v>136</v>
      </c>
      <c r="AG51" s="8" t="s">
        <v>137</v>
      </c>
      <c r="AH51" s="8" t="s">
        <v>138</v>
      </c>
      <c r="AI51" s="8" t="s">
        <v>189</v>
      </c>
      <c r="AJ51" s="8" t="s">
        <v>12</v>
      </c>
      <c r="AK51" s="8" t="s">
        <v>132</v>
      </c>
      <c r="AL51" s="8" t="s">
        <v>132</v>
      </c>
      <c r="AM51" s="8" t="s">
        <v>141</v>
      </c>
      <c r="AN51" s="8" t="s">
        <v>141</v>
      </c>
      <c r="AO51" s="8">
        <v>0</v>
      </c>
      <c r="AP51" s="8" t="s">
        <v>141</v>
      </c>
      <c r="AQ51" s="8" t="s">
        <v>133</v>
      </c>
      <c r="AR51" s="8" t="s">
        <v>141</v>
      </c>
      <c r="AS51" s="8" t="s">
        <v>141</v>
      </c>
      <c r="AT51" s="8" t="s">
        <v>141</v>
      </c>
      <c r="AU51" s="8"/>
      <c r="AV51" s="4"/>
      <c r="AW51" s="4" t="s">
        <v>149</v>
      </c>
      <c r="AX51" s="8"/>
      <c r="AY51" s="8" t="s">
        <v>141</v>
      </c>
      <c r="AZ51" s="8"/>
      <c r="BA51" s="8"/>
      <c r="BB51" s="8" t="s">
        <v>191</v>
      </c>
      <c r="BC51" s="8"/>
      <c r="BD51" s="8" t="s">
        <v>149</v>
      </c>
      <c r="BE51" s="8"/>
      <c r="BF51" s="8"/>
      <c r="BG51" s="8" t="s">
        <v>7</v>
      </c>
    </row>
    <row r="52" spans="1:59" hidden="1">
      <c r="A52" t="str">
        <f>Append1[[#This Row],[COM_IN_LIST]]</f>
        <v>COMMON</v>
      </c>
      <c r="B52" t="s">
        <v>295</v>
      </c>
      <c r="C52" t="str">
        <f>VLOOKUP(Append1[[#This Row],[Asset_Name]],'[1]SNOW CMDB DBNL'!$A:$B,2,0)</f>
        <v>Yes</v>
      </c>
      <c r="D52" t="str">
        <f>VLOOKUP(Append1[[#This Row],[Asset_Name]],'[1]SNOW CMDB DBNL'!$A:$C,3,0)</f>
        <v>No</v>
      </c>
      <c r="E52" t="str">
        <f>VLOOKUP(Append1[[#This Row],[Asset_Name]],'[1]SNOW CMDB DBNL'!$A:$D,4,0)</f>
        <v>Rik-Jan van Bree</v>
      </c>
      <c r="F52" t="str">
        <f>VLOOKUP(Append1[[#This Row],[Asset_Name]],'[1]SNOW CMDB DBNL'!$A:$E,5,0)</f>
        <v>José van der Voorn</v>
      </c>
      <c r="G52" t="str">
        <f>VLOOKUP(Append1[[#This Row],[Asset_Name]],'[1]SNOW CMDB DBNL'!$A:$F,6,0)</f>
        <v>Narjiss Aydoun</v>
      </c>
      <c r="H52" t="str">
        <f>VLOOKUP(Append1[[#This Row],[Asset_Name]],'[1]SNOW CMDB DBNL'!$A:$G,7,0)</f>
        <v>José van der Voorn</v>
      </c>
      <c r="I52" t="str">
        <f>VLOOKUP(Append1[[#This Row],[Asset_Name]],'[1]SNOW CMDB DBNL'!$A:$H,8,0)</f>
        <v>Product data</v>
      </c>
      <c r="J52" t="str">
        <f>VLOOKUP(Append1[[#This Row],[Asset_Name]],'[1]SNOW CMDB DBNL'!$A:$I,9,0)</f>
        <v>Kept in own tribe</v>
      </c>
      <c r="L52" t="str">
        <f>VLOOKUP(Append1[[#This Row],[Asset_Name]],'[1]SNOW CMDB DBNL'!$A:$M,13,0)</f>
        <v>Installed</v>
      </c>
      <c r="M52" t="str">
        <f>VLOOKUP(Append1[[#This Row],[Asset_Name]],'[1]SNOW CMDB DBNL'!$A:$N,14,0)</f>
        <v>Operational</v>
      </c>
      <c r="N52" t="str">
        <f>VLOOKUP(Append1[[#This Row],[Asset_Name]],'[1]SNOW CMDB DBNL'!$A:$O,15,0)</f>
        <v>Production</v>
      </c>
      <c r="O52" t="str">
        <f>VLOOKUP(Append1[[#This Row],[Asset_Name]],'[1]SNOW CMDB DBNL'!$A:$P,16,0)</f>
        <v>be+nl/Payments NL/Products/Betaalverzoek</v>
      </c>
      <c r="P52" t="s">
        <v>132</v>
      </c>
      <c r="Q52" t="s">
        <v>132</v>
      </c>
      <c r="R52" t="s">
        <v>9</v>
      </c>
      <c r="S52" s="8" t="s">
        <v>193</v>
      </c>
      <c r="T52" s="8" t="s">
        <v>145</v>
      </c>
      <c r="U52" s="8">
        <v>0</v>
      </c>
      <c r="V52" s="8" t="s">
        <v>295</v>
      </c>
      <c r="W52" s="8" t="s">
        <v>141</v>
      </c>
      <c r="X52" s="8" t="s">
        <v>133</v>
      </c>
      <c r="Y52" s="8" t="s">
        <v>153</v>
      </c>
      <c r="Z52" s="8" t="s">
        <v>296</v>
      </c>
      <c r="AA52" s="8" t="s">
        <v>155</v>
      </c>
      <c r="AB52" s="4" t="s">
        <v>296</v>
      </c>
      <c r="AC52" s="4" t="s">
        <v>238</v>
      </c>
      <c r="AD52" s="8" t="s">
        <v>170</v>
      </c>
      <c r="AE52" s="8">
        <v>0</v>
      </c>
      <c r="AF52" s="8" t="s">
        <v>136</v>
      </c>
      <c r="AG52" s="8" t="s">
        <v>137</v>
      </c>
      <c r="AH52" s="8" t="s">
        <v>138</v>
      </c>
      <c r="AI52" s="8" t="s">
        <v>297</v>
      </c>
      <c r="AJ52" s="8" t="s">
        <v>9</v>
      </c>
      <c r="AK52" s="8" t="s">
        <v>132</v>
      </c>
      <c r="AL52" s="8" t="s">
        <v>132</v>
      </c>
      <c r="AM52" s="8" t="s">
        <v>193</v>
      </c>
      <c r="AN52" s="8" t="s">
        <v>145</v>
      </c>
      <c r="AO52" s="8">
        <v>0</v>
      </c>
      <c r="AP52" s="8" t="s">
        <v>145</v>
      </c>
      <c r="AQ52" s="8" t="s">
        <v>145</v>
      </c>
      <c r="AR52" s="8" t="s">
        <v>193</v>
      </c>
      <c r="AS52" s="8" t="s">
        <v>149</v>
      </c>
      <c r="AT52" s="8" t="s">
        <v>141</v>
      </c>
      <c r="AU52" s="8" t="s">
        <v>145</v>
      </c>
      <c r="AV52" s="4">
        <v>44927</v>
      </c>
      <c r="AW52" s="4">
        <v>45016</v>
      </c>
      <c r="AX52" s="8" t="s">
        <v>145</v>
      </c>
      <c r="AY52" s="8" t="s">
        <v>141</v>
      </c>
      <c r="AZ52" s="8"/>
      <c r="BA52" s="8" t="s">
        <v>298</v>
      </c>
      <c r="BB52" s="8" t="s">
        <v>178</v>
      </c>
      <c r="BC52" s="8"/>
      <c r="BD52" s="8">
        <v>2023</v>
      </c>
      <c r="BE52" s="8" t="s">
        <v>146</v>
      </c>
      <c r="BF52" s="8" t="s">
        <v>178</v>
      </c>
      <c r="BG52" s="8" t="s">
        <v>7</v>
      </c>
    </row>
    <row r="53" spans="1:59" hidden="1">
      <c r="A53" t="str">
        <f>Append1[[#This Row],[COM_IN_LIST]]</f>
        <v>GDPR</v>
      </c>
      <c r="B53" t="s">
        <v>299</v>
      </c>
      <c r="P53" t="s">
        <v>132</v>
      </c>
      <c r="Q53" t="s">
        <v>131</v>
      </c>
      <c r="R53" t="s">
        <v>10</v>
      </c>
      <c r="V53" s="8" t="s">
        <v>299</v>
      </c>
      <c r="AJ53" s="8" t="s">
        <v>10</v>
      </c>
      <c r="AK53" s="8" t="s">
        <v>132</v>
      </c>
      <c r="AL53" s="8" t="s">
        <v>131</v>
      </c>
      <c r="AM53" s="8"/>
      <c r="AN53" s="8"/>
      <c r="AO53" s="8"/>
      <c r="AP53" s="8" t="s">
        <v>145</v>
      </c>
      <c r="AQ53" s="8" t="s">
        <v>145</v>
      </c>
      <c r="AR53" s="8" t="s">
        <v>145</v>
      </c>
      <c r="AS53" s="8" t="s">
        <v>149</v>
      </c>
      <c r="AT53" s="8" t="s">
        <v>149</v>
      </c>
      <c r="AU53" s="8" t="s">
        <v>145</v>
      </c>
      <c r="AV53" s="4" t="s">
        <v>145</v>
      </c>
      <c r="AW53" s="4" t="s">
        <v>145</v>
      </c>
      <c r="AX53" s="8" t="s">
        <v>145</v>
      </c>
      <c r="AY53" s="8" t="s">
        <v>133</v>
      </c>
      <c r="AZ53" s="8"/>
      <c r="BA53" s="8"/>
      <c r="BB53" s="8" t="s">
        <v>145</v>
      </c>
      <c r="BC53" s="8"/>
      <c r="BD53" s="8" t="s">
        <v>145</v>
      </c>
      <c r="BE53" s="8"/>
      <c r="BF53" s="8"/>
      <c r="BG53" s="8" t="s">
        <v>6</v>
      </c>
    </row>
    <row r="54" spans="1:59" hidden="1">
      <c r="A54" t="str">
        <f>Append1[[#This Row],[COM_IN_LIST]]</f>
        <v>COMMON</v>
      </c>
      <c r="B54" t="s">
        <v>300</v>
      </c>
      <c r="C54" t="str">
        <f>VLOOKUP(Append1[[#This Row],[Asset_Name]],'[1]SNOW CMDB DBNL'!$A:$B,2,0)</f>
        <v>Yes</v>
      </c>
      <c r="D54" t="str">
        <f>VLOOKUP(Append1[[#This Row],[Asset_Name]],'[1]SNOW CMDB DBNL'!$A:$C,3,0)</f>
        <v>No</v>
      </c>
      <c r="E54" t="str">
        <f>VLOOKUP(Append1[[#This Row],[Asset_Name]],'[1]SNOW CMDB DBNL'!$A:$D,4,0)</f>
        <v>Ben Jansen</v>
      </c>
      <c r="F54" t="str">
        <f>VLOOKUP(Append1[[#This Row],[Asset_Name]],'[1]SNOW CMDB DBNL'!$A:$E,5,0)</f>
        <v>Giuseppe Pasanisi</v>
      </c>
      <c r="G54" t="str">
        <f>VLOOKUP(Append1[[#This Row],[Asset_Name]],'[1]SNOW CMDB DBNL'!$A:$F,6,0)</f>
        <v>Giuseppe Pasanisi</v>
      </c>
      <c r="H54" t="str">
        <f>VLOOKUP(Append1[[#This Row],[Asset_Name]],'[1]SNOW CMDB DBNL'!$A:$G,7,0)</f>
        <v>NA</v>
      </c>
      <c r="I54" t="str">
        <f>VLOOKUP(Append1[[#This Row],[Asset_Name]],'[1]SNOW CMDB DBNL'!$A:$H,8,0)</f>
        <v>Operational System Process Organisational data</v>
      </c>
      <c r="J54" t="str">
        <f>VLOOKUP(Append1[[#This Row],[Asset_Name]],'[1]SNOW CMDB DBNL'!$A:$I,9,0)</f>
        <v>Kept in own tribe</v>
      </c>
      <c r="L54" t="str">
        <f>VLOOKUP(Append1[[#This Row],[Asset_Name]],'[1]SNOW CMDB DBNL'!$A:$M,13,0)</f>
        <v>Installed</v>
      </c>
      <c r="M54" t="str">
        <f>VLOOKUP(Append1[[#This Row],[Asset_Name]],'[1]SNOW CMDB DBNL'!$A:$N,14,0)</f>
        <v>Operational</v>
      </c>
      <c r="N54" t="str">
        <f>VLOOKUP(Append1[[#This Row],[Asset_Name]],'[1]SNOW CMDB DBNL'!$A:$O,15,0)</f>
        <v>Production</v>
      </c>
      <c r="O54" t="str">
        <f>VLOOKUP(Append1[[#This Row],[Asset_Name]],'[1]SNOW CMDB DBNL'!$A:$P,16,0)</f>
        <v>be+nl/Facilitymgt NL/CREFS NL Business IT</v>
      </c>
      <c r="P54" t="s">
        <v>132</v>
      </c>
      <c r="Q54" t="s">
        <v>132</v>
      </c>
      <c r="R54" t="s">
        <v>29</v>
      </c>
      <c r="S54" s="8" t="s">
        <v>133</v>
      </c>
      <c r="T54" s="8" t="s">
        <v>149</v>
      </c>
      <c r="U54" s="8">
        <v>0</v>
      </c>
      <c r="V54" s="8" t="s">
        <v>300</v>
      </c>
      <c r="W54" s="8" t="s">
        <v>141</v>
      </c>
      <c r="X54" s="8" t="s">
        <v>133</v>
      </c>
      <c r="Y54" s="8" t="s">
        <v>301</v>
      </c>
      <c r="Z54" s="8" t="s">
        <v>302</v>
      </c>
      <c r="AA54" s="8" t="s">
        <v>302</v>
      </c>
      <c r="AB54" s="4" t="s">
        <v>149</v>
      </c>
      <c r="AC54" s="4" t="s">
        <v>228</v>
      </c>
      <c r="AD54" s="8" t="s">
        <v>170</v>
      </c>
      <c r="AE54" s="8">
        <v>0</v>
      </c>
      <c r="AF54" s="8" t="s">
        <v>136</v>
      </c>
      <c r="AG54" s="8" t="s">
        <v>137</v>
      </c>
      <c r="AH54" s="8" t="s">
        <v>138</v>
      </c>
      <c r="AI54" s="8" t="s">
        <v>303</v>
      </c>
      <c r="AJ54" s="8" t="s">
        <v>29</v>
      </c>
      <c r="AK54" s="8" t="s">
        <v>132</v>
      </c>
      <c r="AL54" s="8" t="s">
        <v>132</v>
      </c>
      <c r="AM54" s="8" t="s">
        <v>133</v>
      </c>
      <c r="AN54" s="8" t="s">
        <v>149</v>
      </c>
      <c r="AO54" s="8">
        <v>0</v>
      </c>
      <c r="AP54" s="8" t="s">
        <v>145</v>
      </c>
      <c r="AQ54" s="8" t="s">
        <v>145</v>
      </c>
      <c r="AR54" s="8" t="s">
        <v>133</v>
      </c>
      <c r="AS54" s="8" t="s">
        <v>145</v>
      </c>
      <c r="AT54" s="8" t="s">
        <v>149</v>
      </c>
      <c r="AU54" s="8" t="s">
        <v>145</v>
      </c>
      <c r="AV54" s="4" t="s">
        <v>149</v>
      </c>
      <c r="AW54" s="4" t="s">
        <v>149</v>
      </c>
      <c r="AX54" s="8" t="s">
        <v>145</v>
      </c>
      <c r="AY54" s="8" t="s">
        <v>133</v>
      </c>
      <c r="AZ54" s="8"/>
      <c r="BA54" s="8"/>
      <c r="BB54" s="8" t="s">
        <v>178</v>
      </c>
      <c r="BC54" s="8"/>
      <c r="BD54" s="8" t="s">
        <v>149</v>
      </c>
      <c r="BE54" s="8"/>
      <c r="BF54" s="8"/>
      <c r="BG54" s="8" t="s">
        <v>7</v>
      </c>
    </row>
    <row r="55" spans="1:59" hidden="1">
      <c r="A55" t="str">
        <f>Append1[[#This Row],[COM_IN_LIST]]</f>
        <v>CMDB</v>
      </c>
      <c r="B55" t="s">
        <v>304</v>
      </c>
      <c r="C55" t="str">
        <f>VLOOKUP(Append1[[#This Row],[Asset_Name]],'[1]SNOW CMDB DBNL'!$A:$B,2,0)</f>
        <v>Yes</v>
      </c>
      <c r="D55" t="str">
        <f>VLOOKUP(Append1[[#This Row],[Asset_Name]],'[1]SNOW CMDB DBNL'!$A:$C,3,0)</f>
        <v>No</v>
      </c>
      <c r="E55" t="str">
        <f>VLOOKUP(Append1[[#This Row],[Asset_Name]],'[1]SNOW CMDB DBNL'!$A:$D,4,0)</f>
        <v>Martijn Boshuisen</v>
      </c>
      <c r="F55" t="str">
        <f>VLOOKUP(Append1[[#This Row],[Asset_Name]],'[1]SNOW CMDB DBNL'!$A:$E,5,0)</f>
        <v>Jeroen Losekoot</v>
      </c>
      <c r="G55" t="str">
        <f>VLOOKUP(Append1[[#This Row],[Asset_Name]],'[1]SNOW CMDB DBNL'!$A:$F,6,0)</f>
        <v>Jeroen Losekoot</v>
      </c>
      <c r="H55" t="str">
        <f>VLOOKUP(Append1[[#This Row],[Asset_Name]],'[1]SNOW CMDB DBNL'!$A:$G,7,0)</f>
        <v>GJ Reinders</v>
      </c>
      <c r="I55" t="str">
        <f>VLOOKUP(Append1[[#This Row],[Asset_Name]],'[1]SNOW CMDB DBNL'!$A:$H,8,0)</f>
        <v>Pricing data</v>
      </c>
      <c r="J55" t="str">
        <f>VLOOKUP(Append1[[#This Row],[Asset_Name]],'[1]SNOW CMDB DBNL'!$A:$I,9,0)</f>
        <v>Exchanged across domains</v>
      </c>
      <c r="L55" t="str">
        <f>VLOOKUP(Append1[[#This Row],[Asset_Name]],'[1]SNOW CMDB DBNL'!$A:$M,13,0)</f>
        <v>Installed</v>
      </c>
      <c r="M55" t="str">
        <f>VLOOKUP(Append1[[#This Row],[Asset_Name]],'[1]SNOW CMDB DBNL'!$A:$N,14,0)</f>
        <v>Operational</v>
      </c>
      <c r="N55" t="str">
        <f>VLOOKUP(Append1[[#This Row],[Asset_Name]],'[1]SNOW CMDB DBNL'!$A:$O,15,0)</f>
        <v>Production</v>
      </c>
      <c r="O55" t="str">
        <f>VLOOKUP(Append1[[#This Row],[Asset_Name]],'[1]SNOW CMDB DBNL'!$A:$P,16,0)</f>
        <v>be+nl/Daily Banking Digital First NL/IL/Billing/Billing NL Casino Royale</v>
      </c>
      <c r="P55" t="s">
        <v>131</v>
      </c>
      <c r="Q55" t="s">
        <v>132</v>
      </c>
      <c r="R55" t="s">
        <v>23</v>
      </c>
      <c r="V55" s="8" t="s">
        <v>304</v>
      </c>
      <c r="W55" s="8" t="s">
        <v>141</v>
      </c>
      <c r="X55" s="8" t="s">
        <v>133</v>
      </c>
      <c r="Y55" s="8" t="s">
        <v>305</v>
      </c>
      <c r="Z55" s="8" t="s">
        <v>273</v>
      </c>
      <c r="AA55" s="8" t="s">
        <v>273</v>
      </c>
      <c r="AB55" s="4" t="s">
        <v>160</v>
      </c>
      <c r="AC55" s="4" t="s">
        <v>306</v>
      </c>
      <c r="AD55" s="8" t="s">
        <v>176</v>
      </c>
      <c r="AE55" s="8">
        <v>0</v>
      </c>
      <c r="AF55" s="8" t="s">
        <v>136</v>
      </c>
      <c r="AG55" s="8" t="s">
        <v>137</v>
      </c>
      <c r="AH55" s="8" t="s">
        <v>138</v>
      </c>
      <c r="AI55" s="8" t="s">
        <v>307</v>
      </c>
      <c r="AJ55" s="8" t="s">
        <v>23</v>
      </c>
      <c r="AK55" s="8" t="s">
        <v>131</v>
      </c>
      <c r="AL55" s="8" t="s">
        <v>132</v>
      </c>
      <c r="AM55" s="8"/>
      <c r="AN55" s="8"/>
      <c r="AO55" s="8"/>
      <c r="AP55" s="8"/>
      <c r="AQ55" s="8"/>
      <c r="AR55" s="8"/>
      <c r="AS55" s="8"/>
      <c r="AT55" s="8"/>
      <c r="AU55" s="8"/>
      <c r="AV55" s="4"/>
      <c r="AW55" s="4"/>
      <c r="AX55" s="8"/>
      <c r="AY55" s="8"/>
      <c r="AZ55" s="8"/>
      <c r="BA55" s="8"/>
      <c r="BB55" s="8"/>
      <c r="BC55" s="8"/>
      <c r="BD55" s="8"/>
      <c r="BE55" s="8"/>
      <c r="BF55" s="8"/>
      <c r="BG55" s="8" t="s">
        <v>5</v>
      </c>
    </row>
    <row r="56" spans="1:59">
      <c r="A56" t="str">
        <f>Append1[[#This Row],[COM_IN_LIST]]</f>
        <v>COMMON</v>
      </c>
      <c r="B56" t="s">
        <v>308</v>
      </c>
      <c r="C56" t="str">
        <f>VLOOKUP(Append1[[#This Row],[Asset_Name]],'[1]SNOW CMDB DBNL'!$A:$B,2,0)</f>
        <v>No</v>
      </c>
      <c r="D56" t="str">
        <f>VLOOKUP(Append1[[#This Row],[Asset_Name]],'[1]SNOW CMDB DBNL'!$A:$C,3,0)</f>
        <v>No</v>
      </c>
      <c r="E56" t="str">
        <f>VLOOKUP(Append1[[#This Row],[Asset_Name]],'[1]SNOW CMDB DBNL'!$A:$D,4,0)</f>
        <v>Martijn Boshuisen</v>
      </c>
      <c r="F56" t="str">
        <f>VLOOKUP(Append1[[#This Row],[Asset_Name]],'[1]SNOW CMDB DBNL'!$A:$E,5,0)</f>
        <v>Martijn Greuter</v>
      </c>
      <c r="G56" t="str">
        <f>VLOOKUP(Append1[[#This Row],[Asset_Name]],'[1]SNOW CMDB DBNL'!$A:$F,6,0)</f>
        <v>Narjiss Aydoun</v>
      </c>
      <c r="H56" t="str">
        <f>VLOOKUP(Append1[[#This Row],[Asset_Name]],'[1]SNOW CMDB DBNL'!$A:$G,7,0)</f>
        <v>Martijn Greuter</v>
      </c>
      <c r="I56" t="str">
        <f>VLOOKUP(Append1[[#This Row],[Asset_Name]],'[1]SNOW CMDB DBNL'!$A:$H,8,0)</f>
        <v>Transaction data</v>
      </c>
      <c r="L56" t="str">
        <f>VLOOKUP(Append1[[#This Row],[Asset_Name]],'[1]SNOW CMDB DBNL'!$A:$M,13,0)</f>
        <v>Installed</v>
      </c>
      <c r="M56" t="str">
        <f>VLOOKUP(Append1[[#This Row],[Asset_Name]],'[1]SNOW CMDB DBNL'!$A:$N,14,0)</f>
        <v>Operational</v>
      </c>
      <c r="N56" t="str">
        <f>VLOOKUP(Append1[[#This Row],[Asset_Name]],'[1]SNOW CMDB DBNL'!$A:$O,15,0)</f>
        <v>Production</v>
      </c>
      <c r="O56" t="str">
        <f>VLOOKUP(Append1[[#This Row],[Asset_Name]],'[1]SNOW CMDB DBNL'!$A:$P,16,0)</f>
        <v>be+nl/Daily Banking Digital First NL/IL/Billing/Ilios</v>
      </c>
      <c r="P56" t="s">
        <v>132</v>
      </c>
      <c r="Q56" t="s">
        <v>132</v>
      </c>
      <c r="R56" t="s">
        <v>9</v>
      </c>
      <c r="S56" s="8" t="s">
        <v>193</v>
      </c>
      <c r="T56" s="8" t="s">
        <v>193</v>
      </c>
      <c r="U56" s="8">
        <v>0</v>
      </c>
      <c r="V56" s="8" t="s">
        <v>308</v>
      </c>
      <c r="W56" s="8" t="s">
        <v>133</v>
      </c>
      <c r="X56" s="8" t="s">
        <v>133</v>
      </c>
      <c r="Y56" s="8" t="s">
        <v>305</v>
      </c>
      <c r="Z56" s="8" t="s">
        <v>309</v>
      </c>
      <c r="AA56" s="8" t="s">
        <v>155</v>
      </c>
      <c r="AB56" s="4" t="s">
        <v>309</v>
      </c>
      <c r="AC56" s="4" t="s">
        <v>211</v>
      </c>
      <c r="AD56" s="8">
        <v>0</v>
      </c>
      <c r="AE56" s="8">
        <v>0</v>
      </c>
      <c r="AF56" s="8" t="s">
        <v>136</v>
      </c>
      <c r="AG56" s="8" t="s">
        <v>137</v>
      </c>
      <c r="AH56" s="8" t="s">
        <v>138</v>
      </c>
      <c r="AI56" s="8" t="s">
        <v>310</v>
      </c>
      <c r="AJ56" s="8" t="s">
        <v>9</v>
      </c>
      <c r="AK56" s="8" t="s">
        <v>132</v>
      </c>
      <c r="AL56" s="8" t="s">
        <v>132</v>
      </c>
      <c r="AM56" s="8" t="s">
        <v>193</v>
      </c>
      <c r="AN56" s="8" t="s">
        <v>193</v>
      </c>
      <c r="AO56" s="8">
        <v>0</v>
      </c>
      <c r="AP56" s="8" t="s">
        <v>145</v>
      </c>
      <c r="AQ56" s="8" t="s">
        <v>145</v>
      </c>
      <c r="AR56" s="8" t="s">
        <v>193</v>
      </c>
      <c r="AS56" s="8" t="s">
        <v>193</v>
      </c>
      <c r="AT56" s="8" t="s">
        <v>141</v>
      </c>
      <c r="AU56" s="8" t="s">
        <v>145</v>
      </c>
      <c r="AV56" s="4">
        <v>44927</v>
      </c>
      <c r="AW56" s="4">
        <v>45016</v>
      </c>
      <c r="AX56" s="8" t="s">
        <v>145</v>
      </c>
      <c r="AY56" s="8" t="s">
        <v>141</v>
      </c>
      <c r="AZ56" s="8"/>
      <c r="BA56" s="8"/>
      <c r="BB56" s="8" t="s">
        <v>191</v>
      </c>
      <c r="BC56" s="8"/>
      <c r="BD56" s="8">
        <v>2023</v>
      </c>
      <c r="BE56" s="8" t="s">
        <v>146</v>
      </c>
      <c r="BF56" s="8" t="s">
        <v>178</v>
      </c>
      <c r="BG56" s="8" t="s">
        <v>7</v>
      </c>
    </row>
    <row r="57" spans="1:59" hidden="1">
      <c r="A57" t="str">
        <f>Append1[[#This Row],[COM_IN_LIST]]</f>
        <v>GDPR</v>
      </c>
      <c r="B57" t="s">
        <v>311</v>
      </c>
      <c r="P57" t="s">
        <v>132</v>
      </c>
      <c r="Q57" t="s">
        <v>131</v>
      </c>
      <c r="R57" t="s">
        <v>9</v>
      </c>
      <c r="V57" s="8" t="s">
        <v>311</v>
      </c>
      <c r="AJ57" s="8" t="s">
        <v>9</v>
      </c>
      <c r="AK57" s="8" t="s">
        <v>132</v>
      </c>
      <c r="AL57" s="8" t="s">
        <v>131</v>
      </c>
      <c r="AM57" s="8"/>
      <c r="AN57" s="8"/>
      <c r="AO57" s="8"/>
      <c r="AP57" s="8" t="s">
        <v>145</v>
      </c>
      <c r="AQ57" s="8" t="s">
        <v>145</v>
      </c>
      <c r="AR57" s="8" t="s">
        <v>141</v>
      </c>
      <c r="AS57" s="8" t="s">
        <v>141</v>
      </c>
      <c r="AT57" s="8" t="s">
        <v>141</v>
      </c>
      <c r="AU57" s="8" t="s">
        <v>145</v>
      </c>
      <c r="AV57" s="4">
        <v>44927</v>
      </c>
      <c r="AW57" s="4">
        <v>45016</v>
      </c>
      <c r="AX57" s="8" t="s">
        <v>145</v>
      </c>
      <c r="AY57" s="8" t="s">
        <v>141</v>
      </c>
      <c r="AZ57" s="8" t="s">
        <v>194</v>
      </c>
      <c r="BA57" s="8"/>
      <c r="BB57" s="8" t="s">
        <v>145</v>
      </c>
      <c r="BC57" s="8" t="s">
        <v>178</v>
      </c>
      <c r="BD57" s="8">
        <v>2023</v>
      </c>
      <c r="BE57" s="8" t="s">
        <v>146</v>
      </c>
      <c r="BF57" s="8" t="s">
        <v>178</v>
      </c>
      <c r="BG57" s="8" t="s">
        <v>6</v>
      </c>
    </row>
    <row r="58" spans="1:59" hidden="1">
      <c r="A58" t="str">
        <f>Append1[[#This Row],[COM_IN_LIST]]</f>
        <v>COMMON</v>
      </c>
      <c r="B58" t="s">
        <v>312</v>
      </c>
      <c r="C58" t="str">
        <f>VLOOKUP(Append1[[#This Row],[Asset_Name]],'[1]SNOW CMDB DBNL'!$A:$B,2,0)</f>
        <v>Yes</v>
      </c>
      <c r="D58" t="str">
        <f>VLOOKUP(Append1[[#This Row],[Asset_Name]],'[1]SNOW CMDB DBNL'!$A:$C,3,0)</f>
        <v>Yes</v>
      </c>
      <c r="E58" t="str">
        <f>VLOOKUP(Append1[[#This Row],[Asset_Name]],'[1]SNOW CMDB DBNL'!$A:$D,4,0)</f>
        <v>Sandra Nieuwenhuis</v>
      </c>
      <c r="F58" t="str">
        <f>VLOOKUP(Append1[[#This Row],[Asset_Name]],'[1]SNOW CMDB DBNL'!$A:$E,5,0)</f>
        <v>Serkan Turhal</v>
      </c>
      <c r="G58" t="str">
        <f>VLOOKUP(Append1[[#This Row],[Asset_Name]],'[1]SNOW CMDB DBNL'!$A:$F,6,0)</f>
        <v>Serkan Turhal</v>
      </c>
      <c r="H58" t="str">
        <f>VLOOKUP(Append1[[#This Row],[Asset_Name]],'[1]SNOW CMDB DBNL'!$A:$G,7,0)</f>
        <v>Berber Visser and Marlene Metkemeijer</v>
      </c>
      <c r="I58" t="str">
        <f>VLOOKUP(Append1[[#This Row],[Asset_Name]],'[1]SNOW CMDB DBNL'!$A:$H,8,0)</f>
        <v>Agreement data</v>
      </c>
      <c r="J58" t="str">
        <f>VLOOKUP(Append1[[#This Row],[Asset_Name]],'[1]SNOW CMDB DBNL'!$A:$I,9,0)</f>
        <v>Kept in own tribe</v>
      </c>
      <c r="L58" t="str">
        <f>VLOOKUP(Append1[[#This Row],[Asset_Name]],'[1]SNOW CMDB DBNL'!$A:$M,13,0)</f>
        <v>Installed</v>
      </c>
      <c r="M58" t="str">
        <f>VLOOKUP(Append1[[#This Row],[Asset_Name]],'[1]SNOW CMDB DBNL'!$A:$N,14,0)</f>
        <v>Operational</v>
      </c>
      <c r="N58" t="str">
        <f>VLOOKUP(Append1[[#This Row],[Asset_Name]],'[1]SNOW CMDB DBNL'!$A:$O,15,0)</f>
        <v>Production</v>
      </c>
      <c r="O58" t="str">
        <f>VLOOKUP(Append1[[#This Row],[Asset_Name]],'[1]SNOW CMDB DBNL'!$A:$P,16,0)</f>
        <v>be+nl/Business lending/Workflow</v>
      </c>
      <c r="P58" t="s">
        <v>132</v>
      </c>
      <c r="Q58" t="s">
        <v>132</v>
      </c>
      <c r="R58" t="s">
        <v>17</v>
      </c>
      <c r="S58" s="8" t="s">
        <v>141</v>
      </c>
      <c r="T58" s="8" t="s">
        <v>141</v>
      </c>
      <c r="U58" s="8">
        <v>0</v>
      </c>
      <c r="V58" s="8" t="s">
        <v>312</v>
      </c>
      <c r="W58" s="8" t="s">
        <v>141</v>
      </c>
      <c r="X58" s="8" t="s">
        <v>141</v>
      </c>
      <c r="Y58" s="8" t="s">
        <v>313</v>
      </c>
      <c r="Z58" s="8" t="s">
        <v>314</v>
      </c>
      <c r="AA58" s="8" t="s">
        <v>314</v>
      </c>
      <c r="AB58" s="4" t="s">
        <v>315</v>
      </c>
      <c r="AC58" s="4" t="s">
        <v>187</v>
      </c>
      <c r="AD58" s="8" t="s">
        <v>170</v>
      </c>
      <c r="AE58" s="8">
        <v>0</v>
      </c>
      <c r="AF58" s="8" t="s">
        <v>136</v>
      </c>
      <c r="AG58" s="8" t="s">
        <v>137</v>
      </c>
      <c r="AH58" s="8" t="s">
        <v>138</v>
      </c>
      <c r="AI58" s="8" t="s">
        <v>316</v>
      </c>
      <c r="AJ58" s="8" t="s">
        <v>17</v>
      </c>
      <c r="AK58" s="8" t="s">
        <v>132</v>
      </c>
      <c r="AL58" s="8" t="s">
        <v>132</v>
      </c>
      <c r="AM58" s="8" t="s">
        <v>141</v>
      </c>
      <c r="AN58" s="8" t="s">
        <v>141</v>
      </c>
      <c r="AO58" s="8">
        <v>0</v>
      </c>
      <c r="AP58" s="8" t="s">
        <v>145</v>
      </c>
      <c r="AQ58" s="8" t="s">
        <v>145</v>
      </c>
      <c r="AR58" s="8" t="s">
        <v>141</v>
      </c>
      <c r="AS58" s="8" t="s">
        <v>145</v>
      </c>
      <c r="AT58" s="8" t="s">
        <v>141</v>
      </c>
      <c r="AU58" s="8" t="s">
        <v>145</v>
      </c>
      <c r="AV58" s="4">
        <v>44927</v>
      </c>
      <c r="AW58" s="4">
        <v>45199</v>
      </c>
      <c r="AX58" s="8" t="s">
        <v>145</v>
      </c>
      <c r="AY58" s="8" t="s">
        <v>141</v>
      </c>
      <c r="AZ58" s="8"/>
      <c r="BA58" s="8" t="s">
        <v>317</v>
      </c>
      <c r="BB58" s="8" t="s">
        <v>178</v>
      </c>
      <c r="BC58" s="8"/>
      <c r="BD58" s="8">
        <v>2023</v>
      </c>
      <c r="BE58" s="8" t="s">
        <v>318</v>
      </c>
      <c r="BF58" s="8" t="s">
        <v>178</v>
      </c>
      <c r="BG58" s="8" t="s">
        <v>7</v>
      </c>
    </row>
    <row r="59" spans="1:59" hidden="1">
      <c r="A59" t="str">
        <f>Append1[[#This Row],[COM_IN_LIST]]</f>
        <v>CMDB</v>
      </c>
      <c r="B59" s="31" t="s">
        <v>319</v>
      </c>
      <c r="C59" t="str">
        <f>VLOOKUP(Append1[[#This Row],[Asset_Name]],'[1]SNOW CMDB DBNL'!$A:$B,2,0)</f>
        <v>Yes</v>
      </c>
      <c r="D59" t="str">
        <f>VLOOKUP(Append1[[#This Row],[Asset_Name]],'[1]SNOW CMDB DBNL'!$A:$C,3,0)</f>
        <v>No</v>
      </c>
      <c r="E59" t="str">
        <f>VLOOKUP(Append1[[#This Row],[Asset_Name]],'[1]SNOW CMDB DBNL'!$A:$D,4,0)</f>
        <v>Guido Smit</v>
      </c>
      <c r="F59" t="str">
        <f>VLOOKUP(Append1[[#This Row],[Asset_Name]],'[1]SNOW CMDB DBNL'!$A:$E,5,0)</f>
        <v>Jeroen Losekoot</v>
      </c>
      <c r="G59" t="str">
        <f>VLOOKUP(Append1[[#This Row],[Asset_Name]],'[1]SNOW CMDB DBNL'!$A:$F,6,0)</f>
        <v>Jeroen Losekoot</v>
      </c>
      <c r="H59" t="str">
        <f>VLOOKUP(Append1[[#This Row],[Asset_Name]],'[1]SNOW CMDB DBNL'!$A:$G,7,0)</f>
        <v>GJ Reinders</v>
      </c>
      <c r="I59" t="str">
        <f>VLOOKUP(Append1[[#This Row],[Asset_Name]],'[1]SNOW CMDB DBNL'!$A:$H,8,0)</f>
        <v>Agreement data</v>
      </c>
      <c r="J59" t="str">
        <f>VLOOKUP(Append1[[#This Row],[Asset_Name]],'[1]SNOW CMDB DBNL'!$A:$I,9,0)</f>
        <v>Kept in own tribe</v>
      </c>
      <c r="K59" t="str">
        <f>VLOOKUP(Append1[[#This Row],[Asset_Name]],'[1]SNOW CMDB DBNL'!$A:$J,10,0)</f>
        <v>Will be replaced by Profile in the future.</v>
      </c>
      <c r="L59" t="str">
        <f>VLOOKUP(Append1[[#This Row],[Asset_Name]],'[1]SNOW CMDB DBNL'!$A:$M,13,0)</f>
        <v>Installed</v>
      </c>
      <c r="M59" t="str">
        <f>VLOOKUP(Append1[[#This Row],[Asset_Name]],'[1]SNOW CMDB DBNL'!$A:$N,14,0)</f>
        <v>Operational</v>
      </c>
      <c r="N59" t="str">
        <f>VLOOKUP(Append1[[#This Row],[Asset_Name]],'[1]SNOW CMDB DBNL'!$A:$O,15,0)</f>
        <v>Production</v>
      </c>
      <c r="O59" t="str">
        <f>VLOOKUP(Append1[[#This Row],[Asset_Name]],'[1]SNOW CMDB DBNL'!$A:$P,16,0)</f>
        <v>be+nl/Daily Banking Digital First NL/Platform &amp; Enablers/Hopps</v>
      </c>
      <c r="P59" t="s">
        <v>131</v>
      </c>
      <c r="Q59" t="s">
        <v>132</v>
      </c>
      <c r="R59" t="s">
        <v>23</v>
      </c>
      <c r="S59" s="8" t="s">
        <v>141</v>
      </c>
      <c r="T59" s="8" t="s">
        <v>320</v>
      </c>
      <c r="V59" s="8" t="s">
        <v>319</v>
      </c>
      <c r="W59" s="8" t="s">
        <v>141</v>
      </c>
      <c r="X59" s="8" t="s">
        <v>133</v>
      </c>
      <c r="Y59" s="8" t="s">
        <v>158</v>
      </c>
      <c r="Z59" s="8" t="s">
        <v>273</v>
      </c>
      <c r="AA59" s="8" t="s">
        <v>273</v>
      </c>
      <c r="AB59" s="4" t="s">
        <v>160</v>
      </c>
      <c r="AC59" s="4" t="s">
        <v>187</v>
      </c>
      <c r="AD59" s="8" t="s">
        <v>170</v>
      </c>
      <c r="AE59" s="8" t="s">
        <v>321</v>
      </c>
      <c r="AF59" s="8" t="s">
        <v>136</v>
      </c>
      <c r="AG59" s="8" t="s">
        <v>137</v>
      </c>
      <c r="AH59" s="8" t="s">
        <v>138</v>
      </c>
      <c r="AI59" s="8" t="s">
        <v>322</v>
      </c>
      <c r="AJ59" s="8" t="s">
        <v>23</v>
      </c>
      <c r="AK59" s="8" t="s">
        <v>131</v>
      </c>
      <c r="AL59" s="8" t="s">
        <v>132</v>
      </c>
      <c r="AM59" s="8" t="s">
        <v>141</v>
      </c>
      <c r="AN59" s="8" t="s">
        <v>320</v>
      </c>
      <c r="AO59" s="8"/>
      <c r="AP59" s="8"/>
      <c r="AQ59" s="8"/>
      <c r="AR59" s="8"/>
      <c r="AS59" s="8"/>
      <c r="AT59" s="8"/>
      <c r="AU59" s="8"/>
      <c r="AV59" s="4"/>
      <c r="AW59" s="4"/>
      <c r="AX59" s="8"/>
      <c r="AY59" s="8"/>
      <c r="AZ59" s="8"/>
      <c r="BA59" s="8"/>
      <c r="BB59" s="8"/>
      <c r="BC59" s="8"/>
      <c r="BD59" s="8"/>
      <c r="BE59" s="8"/>
      <c r="BF59" s="8"/>
      <c r="BG59" s="8" t="s">
        <v>5</v>
      </c>
    </row>
    <row r="60" spans="1:59" hidden="1">
      <c r="A60" t="str">
        <f>Append1[[#This Row],[COM_IN_LIST]]</f>
        <v>GDPR</v>
      </c>
      <c r="B60" s="31" t="s">
        <v>323</v>
      </c>
      <c r="P60" t="s">
        <v>132</v>
      </c>
      <c r="Q60" t="s">
        <v>131</v>
      </c>
      <c r="R60" t="s">
        <v>9</v>
      </c>
      <c r="V60" s="8" t="s">
        <v>323</v>
      </c>
      <c r="AJ60" s="8" t="s">
        <v>9</v>
      </c>
      <c r="AK60" s="8" t="s">
        <v>132</v>
      </c>
      <c r="AL60" s="8" t="s">
        <v>131</v>
      </c>
      <c r="AM60" s="8"/>
      <c r="AN60" s="8"/>
      <c r="AO60" s="8"/>
      <c r="AP60" s="8" t="s">
        <v>145</v>
      </c>
      <c r="AQ60" s="8" t="s">
        <v>145</v>
      </c>
      <c r="AR60" s="8" t="s">
        <v>141</v>
      </c>
      <c r="AS60" s="8" t="s">
        <v>133</v>
      </c>
      <c r="AT60" s="8" t="s">
        <v>133</v>
      </c>
      <c r="AU60" s="8" t="s">
        <v>145</v>
      </c>
      <c r="AV60" s="4">
        <v>44927</v>
      </c>
      <c r="AW60" s="4">
        <v>45016</v>
      </c>
      <c r="AX60" s="8" t="s">
        <v>145</v>
      </c>
      <c r="AY60" s="8" t="s">
        <v>141</v>
      </c>
      <c r="AZ60" s="8"/>
      <c r="BA60" s="8"/>
      <c r="BB60" s="8" t="s">
        <v>145</v>
      </c>
      <c r="BC60" s="8"/>
      <c r="BD60" s="8">
        <v>2023</v>
      </c>
      <c r="BE60" s="8" t="s">
        <v>146</v>
      </c>
      <c r="BF60" s="8" t="s">
        <v>178</v>
      </c>
      <c r="BG60" s="8" t="s">
        <v>6</v>
      </c>
    </row>
    <row r="61" spans="1:59">
      <c r="A61" t="str">
        <f>Append1[[#This Row],[COM_IN_LIST]]</f>
        <v>CMDB</v>
      </c>
      <c r="B61" t="s">
        <v>324</v>
      </c>
      <c r="C61" t="str">
        <f>VLOOKUP(Append1[[#This Row],[Asset_Name]],'[1]SNOW CMDB DBNL'!$A:$B,2,0)</f>
        <v>No</v>
      </c>
      <c r="D61" t="str">
        <f>VLOOKUP(Append1[[#This Row],[Asset_Name]],'[1]SNOW CMDB DBNL'!$A:$C,3,0)</f>
        <v>No</v>
      </c>
      <c r="E61" t="str">
        <f>VLOOKUP(Append1[[#This Row],[Asset_Name]],'[1]SNOW CMDB DBNL'!$A:$D,4,0)</f>
        <v>Pieter van Valenberg</v>
      </c>
      <c r="F61" t="str">
        <f>VLOOKUP(Append1[[#This Row],[Asset_Name]],'[1]SNOW CMDB DBNL'!$A:$E,5,0)</f>
        <v>Nick van Boven</v>
      </c>
      <c r="I61" t="str">
        <f>VLOOKUP(Append1[[#This Row],[Asset_Name]],'[1]SNOW CMDB DBNL'!$A:$H,8,0)</f>
        <v>Product data</v>
      </c>
      <c r="J61" t="str">
        <f>VLOOKUP(Append1[[#This Row],[Asset_Name]],'[1]SNOW CMDB DBNL'!$A:$I,9,0)</f>
        <v>Kept in own tribe</v>
      </c>
      <c r="L61" t="str">
        <f>VLOOKUP(Append1[[#This Row],[Asset_Name]],'[1]SNOW CMDB DBNL'!$A:$M,13,0)</f>
        <v>Installed</v>
      </c>
      <c r="M61" t="str">
        <f>VLOOKUP(Append1[[#This Row],[Asset_Name]],'[1]SNOW CMDB DBNL'!$A:$N,14,0)</f>
        <v>Operational</v>
      </c>
      <c r="N61" t="str">
        <f>VLOOKUP(Append1[[#This Row],[Asset_Name]],'[1]SNOW CMDB DBNL'!$A:$O,15,0)</f>
        <v>Production</v>
      </c>
      <c r="O61" t="str">
        <f>VLOOKUP(Append1[[#This Row],[Asset_Name]],'[1]SNOW CMDB DBNL'!$A:$P,16,0)</f>
        <v>be+nl/Investments/Operational Journeys &amp; Ordering/EP Transaction Management</v>
      </c>
      <c r="P61" t="s">
        <v>131</v>
      </c>
      <c r="Q61" t="s">
        <v>132</v>
      </c>
      <c r="R61" t="s">
        <v>15</v>
      </c>
      <c r="V61" s="8" t="s">
        <v>324</v>
      </c>
      <c r="W61" s="8" t="s">
        <v>133</v>
      </c>
      <c r="X61" s="8" t="s">
        <v>133</v>
      </c>
      <c r="Y61" s="8" t="s">
        <v>325</v>
      </c>
      <c r="Z61" s="8" t="s">
        <v>235</v>
      </c>
      <c r="AA61" s="8">
        <v>0</v>
      </c>
      <c r="AB61" s="4">
        <v>0</v>
      </c>
      <c r="AC61" s="4" t="s">
        <v>238</v>
      </c>
      <c r="AD61" s="8" t="s">
        <v>170</v>
      </c>
      <c r="AE61" s="8">
        <v>0</v>
      </c>
      <c r="AF61" s="8" t="s">
        <v>136</v>
      </c>
      <c r="AG61" s="8" t="s">
        <v>137</v>
      </c>
      <c r="AH61" s="8" t="s">
        <v>138</v>
      </c>
      <c r="AI61" s="8" t="s">
        <v>326</v>
      </c>
      <c r="AJ61" s="8" t="s">
        <v>15</v>
      </c>
      <c r="AK61" s="8" t="s">
        <v>131</v>
      </c>
      <c r="AL61" s="8" t="s">
        <v>132</v>
      </c>
      <c r="AM61" s="8"/>
      <c r="AN61" s="8"/>
      <c r="AO61" s="8"/>
      <c r="AP61" s="8"/>
      <c r="AQ61" s="8"/>
      <c r="AR61" s="8"/>
      <c r="AS61" s="8"/>
      <c r="AT61" s="8"/>
      <c r="AU61" s="8"/>
      <c r="AV61" s="4"/>
      <c r="AW61" s="4"/>
      <c r="AX61" s="8"/>
      <c r="AY61" s="8"/>
      <c r="AZ61" s="8"/>
      <c r="BA61" s="8"/>
      <c r="BB61" s="8"/>
      <c r="BC61" s="8"/>
      <c r="BD61" s="8"/>
      <c r="BE61" s="8"/>
      <c r="BF61" s="8"/>
      <c r="BG61" s="8" t="s">
        <v>5</v>
      </c>
    </row>
    <row r="62" spans="1:59">
      <c r="A62" t="str">
        <f>Append1[[#This Row],[COM_IN_LIST]]</f>
        <v>CMDB</v>
      </c>
      <c r="B62" t="s">
        <v>327</v>
      </c>
      <c r="C62" t="str">
        <f>VLOOKUP(Append1[[#This Row],[Asset_Name]],'[1]SNOW CMDB DBNL'!$A:$B,2,0)</f>
        <v>No</v>
      </c>
      <c r="E62" t="str">
        <f>VLOOKUP(Append1[[#This Row],[Asset_Name]],'[1]SNOW CMDB DBNL'!$A:$D,4,0)</f>
        <v>Wouter Kallenberg</v>
      </c>
      <c r="F62" t="str">
        <f>VLOOKUP(Append1[[#This Row],[Asset_Name]],'[1]SNOW CMDB DBNL'!$A:$E,5,0)</f>
        <v>Annemieke Tromp</v>
      </c>
      <c r="K62" t="str">
        <f>VLOOKUP(Append1[[#This Row],[Asset_Name]],'[1]SNOW CMDB DBNL'!$A:$J,10,0)</f>
        <v>Obsolete and to removed in CMDB</v>
      </c>
      <c r="L62" t="str">
        <f>VLOOKUP(Append1[[#This Row],[Asset_Name]],'[1]SNOW CMDB DBNL'!$A:$M,13,0)</f>
        <v>Installed</v>
      </c>
      <c r="M62" t="str">
        <f>VLOOKUP(Append1[[#This Row],[Asset_Name]],'[1]SNOW CMDB DBNL'!$A:$N,14,0)</f>
        <v>Operational</v>
      </c>
      <c r="N62" t="str">
        <f>VLOOKUP(Append1[[#This Row],[Asset_Name]],'[1]SNOW CMDB DBNL'!$A:$O,15,0)</f>
        <v>Production</v>
      </c>
      <c r="O62" t="str">
        <f>VLOOKUP(Append1[[#This Row],[Asset_Name]],'[1]SNOW CMDB DBNL'!$A:$P,16,0)</f>
        <v>be+nl/CRO NL/MRM/Office Tooling</v>
      </c>
      <c r="P62" t="s">
        <v>131</v>
      </c>
      <c r="Q62" t="s">
        <v>132</v>
      </c>
      <c r="R62" t="s">
        <v>20</v>
      </c>
      <c r="V62" s="8" t="s">
        <v>327</v>
      </c>
      <c r="W62" s="8" t="s">
        <v>133</v>
      </c>
      <c r="X62" s="8">
        <v>0</v>
      </c>
      <c r="Y62" s="8" t="s">
        <v>328</v>
      </c>
      <c r="Z62" s="8" t="s">
        <v>329</v>
      </c>
      <c r="AA62" s="8">
        <v>0</v>
      </c>
      <c r="AB62" s="4">
        <v>0</v>
      </c>
      <c r="AC62" s="4">
        <v>0</v>
      </c>
      <c r="AD62" s="8">
        <v>0</v>
      </c>
      <c r="AE62" s="8" t="s">
        <v>330</v>
      </c>
      <c r="AF62" s="8" t="s">
        <v>136</v>
      </c>
      <c r="AG62" s="8" t="s">
        <v>137</v>
      </c>
      <c r="AH62" s="8" t="s">
        <v>138</v>
      </c>
      <c r="AI62" s="8" t="s">
        <v>331</v>
      </c>
      <c r="AJ62" s="8" t="s">
        <v>20</v>
      </c>
      <c r="AK62" s="8" t="s">
        <v>131</v>
      </c>
      <c r="AL62" s="8" t="s">
        <v>132</v>
      </c>
      <c r="AM62" s="8"/>
      <c r="AN62" s="8"/>
      <c r="AO62" s="8"/>
      <c r="AP62" s="8"/>
      <c r="AQ62" s="8"/>
      <c r="AR62" s="8"/>
      <c r="AS62" s="8"/>
      <c r="AT62" s="8"/>
      <c r="AU62" s="8"/>
      <c r="AV62" s="4"/>
      <c r="AW62" s="4"/>
      <c r="AX62" s="8"/>
      <c r="AY62" s="8"/>
      <c r="AZ62" s="8"/>
      <c r="BA62" s="8"/>
      <c r="BB62" s="8"/>
      <c r="BC62" s="8"/>
      <c r="BD62" s="8"/>
      <c r="BE62" s="8"/>
      <c r="BF62" s="8"/>
      <c r="BG62" s="8" t="s">
        <v>5</v>
      </c>
    </row>
    <row r="63" spans="1:59">
      <c r="A63" t="str">
        <f>Append1[[#This Row],[COM_IN_LIST]]</f>
        <v>COMMON</v>
      </c>
      <c r="B63" t="s">
        <v>332</v>
      </c>
      <c r="C63" t="str">
        <f>VLOOKUP(Append1[[#This Row],[Asset_Name]],'[1]SNOW CMDB DBNL'!$A:$B,2,0)</f>
        <v>No</v>
      </c>
      <c r="E63" t="str">
        <f>VLOOKUP(Append1[[#This Row],[Asset_Name]],'[1]SNOW CMDB DBNL'!$A:$D,4,0)</f>
        <v>Steven Frieswijk</v>
      </c>
      <c r="F63" t="str">
        <f>VLOOKUP(Append1[[#This Row],[Asset_Name]],'[1]SNOW CMDB DBNL'!$A:$E,5,0)</f>
        <v>Tommy van de Zande</v>
      </c>
      <c r="L63" t="str">
        <f>VLOOKUP(Append1[[#This Row],[Asset_Name]],'[1]SNOW CMDB DBNL'!$A:$M,13,0)</f>
        <v>Installed</v>
      </c>
      <c r="M63" t="str">
        <f>VLOOKUP(Append1[[#This Row],[Asset_Name]],'[1]SNOW CMDB DBNL'!$A:$N,14,0)</f>
        <v>Operational</v>
      </c>
      <c r="N63" t="str">
        <f>VLOOKUP(Append1[[#This Row],[Asset_Name]],'[1]SNOW CMDB DBNL'!$A:$O,15,0)</f>
        <v>Production</v>
      </c>
      <c r="O63" t="str">
        <f>VLOOKUP(Append1[[#This Row],[Asset_Name]],'[1]SNOW CMDB DBNL'!$A:$P,16,0)</f>
        <v>be+nl/Digital &amp; Customer Interaction/DiPr P&amp;C/Platinum</v>
      </c>
      <c r="P63" t="s">
        <v>132</v>
      </c>
      <c r="Q63" t="s">
        <v>132</v>
      </c>
      <c r="R63" t="s">
        <v>12</v>
      </c>
      <c r="S63" s="8" t="s">
        <v>133</v>
      </c>
      <c r="T63" s="8" t="s">
        <v>149</v>
      </c>
      <c r="U63" s="8">
        <v>0</v>
      </c>
      <c r="V63" s="8" t="s">
        <v>332</v>
      </c>
      <c r="W63" s="8" t="s">
        <v>133</v>
      </c>
      <c r="X63" s="8">
        <v>0</v>
      </c>
      <c r="Y63" s="8" t="s">
        <v>185</v>
      </c>
      <c r="Z63" s="8" t="s">
        <v>186</v>
      </c>
      <c r="AA63" s="8">
        <v>0</v>
      </c>
      <c r="AB63" s="4">
        <v>0</v>
      </c>
      <c r="AC63" s="4">
        <v>0</v>
      </c>
      <c r="AD63" s="8">
        <v>0</v>
      </c>
      <c r="AE63" s="8">
        <v>0</v>
      </c>
      <c r="AF63" s="8" t="s">
        <v>136</v>
      </c>
      <c r="AG63" s="8" t="s">
        <v>137</v>
      </c>
      <c r="AH63" s="8" t="s">
        <v>138</v>
      </c>
      <c r="AI63" s="8" t="s">
        <v>333</v>
      </c>
      <c r="AJ63" s="8" t="s">
        <v>12</v>
      </c>
      <c r="AK63" s="8" t="s">
        <v>132</v>
      </c>
      <c r="AL63" s="8" t="s">
        <v>132</v>
      </c>
      <c r="AM63" s="8" t="s">
        <v>133</v>
      </c>
      <c r="AN63" s="8" t="s">
        <v>149</v>
      </c>
      <c r="AO63" s="8">
        <v>0</v>
      </c>
      <c r="AP63" s="8" t="s">
        <v>133</v>
      </c>
      <c r="AQ63" s="8" t="s">
        <v>133</v>
      </c>
      <c r="AR63" s="8" t="s">
        <v>133</v>
      </c>
      <c r="AS63" s="8" t="s">
        <v>149</v>
      </c>
      <c r="AT63" s="8" t="s">
        <v>149</v>
      </c>
      <c r="AU63" s="8"/>
      <c r="AV63" s="4"/>
      <c r="AW63" s="4" t="s">
        <v>149</v>
      </c>
      <c r="AX63" s="8"/>
      <c r="AY63" s="8" t="s">
        <v>133</v>
      </c>
      <c r="AZ63" s="8"/>
      <c r="BA63" s="8"/>
      <c r="BB63" s="8" t="s">
        <v>191</v>
      </c>
      <c r="BC63" s="8"/>
      <c r="BD63" s="8" t="s">
        <v>149</v>
      </c>
      <c r="BE63" s="8"/>
      <c r="BF63" s="8"/>
      <c r="BG63" s="8" t="s">
        <v>7</v>
      </c>
    </row>
    <row r="64" spans="1:59">
      <c r="A64" t="str">
        <f>Append1[[#This Row],[COM_IN_LIST]]</f>
        <v>CMDB</v>
      </c>
      <c r="B64" t="s">
        <v>334</v>
      </c>
      <c r="C64" t="str">
        <f>VLOOKUP(Append1[[#This Row],[Asset_Name]],'[1]SNOW CMDB DBNL'!$A:$B,2,0)</f>
        <v>No</v>
      </c>
      <c r="D64" t="str">
        <f>VLOOKUP(Append1[[#This Row],[Asset_Name]],'[1]SNOW CMDB DBNL'!$A:$C,3,0)</f>
        <v>No</v>
      </c>
      <c r="E64" t="str">
        <f>VLOOKUP(Append1[[#This Row],[Asset_Name]],'[1]SNOW CMDB DBNL'!$A:$D,4,0)</f>
        <v>Emiel Borgh</v>
      </c>
      <c r="F64" t="str">
        <f>VLOOKUP(Append1[[#This Row],[Asset_Name]],'[1]SNOW CMDB DBNL'!$A:$E,5,0)</f>
        <v>Rick de Boer</v>
      </c>
      <c r="I64" t="str">
        <f>VLOOKUP(Append1[[#This Row],[Asset_Name]],'[1]SNOW CMDB DBNL'!$A:$H,8,0)</f>
        <v>Data derived by Finance</v>
      </c>
      <c r="J64" t="str">
        <f>VLOOKUP(Append1[[#This Row],[Asset_Name]],'[1]SNOW CMDB DBNL'!$A:$I,9,0)</f>
        <v>Exchanged across domains</v>
      </c>
      <c r="L64" t="str">
        <f>VLOOKUP(Append1[[#This Row],[Asset_Name]],'[1]SNOW CMDB DBNL'!$A:$M,13,0)</f>
        <v>Installed</v>
      </c>
      <c r="M64" t="str">
        <f>VLOOKUP(Append1[[#This Row],[Asset_Name]],'[1]SNOW CMDB DBNL'!$A:$N,14,0)</f>
        <v>Operational</v>
      </c>
      <c r="N64" t="str">
        <f>VLOOKUP(Append1[[#This Row],[Asset_Name]],'[1]SNOW CMDB DBNL'!$A:$O,15,0)</f>
        <v>Production</v>
      </c>
      <c r="O64" t="str">
        <f>VLOOKUP(Append1[[#This Row],[Asset_Name]],'[1]SNOW CMDB DBNL'!$A:$P,16,0)</f>
        <v>be+nl/Finance NL/Office Tooling</v>
      </c>
      <c r="P64" t="s">
        <v>131</v>
      </c>
      <c r="Q64" t="s">
        <v>132</v>
      </c>
      <c r="R64" t="s">
        <v>18</v>
      </c>
      <c r="V64" s="8" t="s">
        <v>334</v>
      </c>
      <c r="W64" s="8" t="s">
        <v>133</v>
      </c>
      <c r="X64" s="8" t="s">
        <v>133</v>
      </c>
      <c r="Y64" s="8" t="s">
        <v>335</v>
      </c>
      <c r="Z64" s="8" t="s">
        <v>336</v>
      </c>
      <c r="AA64" s="8">
        <v>0</v>
      </c>
      <c r="AB64" s="4">
        <v>0</v>
      </c>
      <c r="AC64" s="4" t="s">
        <v>337</v>
      </c>
      <c r="AD64" s="8" t="s">
        <v>176</v>
      </c>
      <c r="AE64" s="8">
        <v>0</v>
      </c>
      <c r="AF64" s="8" t="s">
        <v>136</v>
      </c>
      <c r="AG64" s="8" t="s">
        <v>137</v>
      </c>
      <c r="AH64" s="8" t="s">
        <v>138</v>
      </c>
      <c r="AI64" s="8" t="s">
        <v>216</v>
      </c>
      <c r="AJ64" s="8" t="s">
        <v>18</v>
      </c>
      <c r="AK64" s="8" t="s">
        <v>131</v>
      </c>
      <c r="AL64" s="8" t="s">
        <v>132</v>
      </c>
      <c r="AM64" s="8"/>
      <c r="AN64" s="8"/>
      <c r="AO64" s="8"/>
      <c r="AP64" s="8"/>
      <c r="AQ64" s="8"/>
      <c r="AR64" s="8"/>
      <c r="AS64" s="8"/>
      <c r="AT64" s="8"/>
      <c r="AU64" s="8"/>
      <c r="AV64" s="4"/>
      <c r="AW64" s="4"/>
      <c r="AX64" s="8"/>
      <c r="AY64" s="8"/>
      <c r="AZ64" s="8"/>
      <c r="BA64" s="8"/>
      <c r="BB64" s="8"/>
      <c r="BC64" s="8"/>
      <c r="BD64" s="8"/>
      <c r="BE64" s="8"/>
      <c r="BF64" s="8"/>
      <c r="BG64" s="8" t="s">
        <v>5</v>
      </c>
    </row>
    <row r="65" spans="1:59">
      <c r="A65" t="str">
        <f>Append1[[#This Row],[COM_IN_LIST]]</f>
        <v>CMDB</v>
      </c>
      <c r="B65" t="s">
        <v>338</v>
      </c>
      <c r="C65" t="str">
        <f>VLOOKUP(Append1[[#This Row],[Asset_Name]],'[1]SNOW CMDB DBNL'!$A:$B,2,0)</f>
        <v>No</v>
      </c>
      <c r="D65" t="str">
        <f>VLOOKUP(Append1[[#This Row],[Asset_Name]],'[1]SNOW CMDB DBNL'!$A:$C,3,0)</f>
        <v>No</v>
      </c>
      <c r="E65" t="str">
        <f>VLOOKUP(Append1[[#This Row],[Asset_Name]],'[1]SNOW CMDB DBNL'!$A:$D,4,0)</f>
        <v>Georgian Bacain</v>
      </c>
      <c r="F65" t="str">
        <f>VLOOKUP(Append1[[#This Row],[Asset_Name]],'[1]SNOW CMDB DBNL'!$A:$E,5,0)</f>
        <v>Stefan Schoemaker</v>
      </c>
      <c r="I65" t="str">
        <f>VLOOKUP(Append1[[#This Row],[Asset_Name]],'[1]SNOW CMDB DBNL'!$A:$H,8,0)</f>
        <v>Data derived by Finance</v>
      </c>
      <c r="J65" t="str">
        <f>VLOOKUP(Append1[[#This Row],[Asset_Name]],'[1]SNOW CMDB DBNL'!$A:$I,9,0)</f>
        <v>Exchanged across domains</v>
      </c>
      <c r="K65" t="str">
        <f>VLOOKUP(Append1[[#This Row],[Asset_Name]],'[1]SNOW CMDB DBNL'!$A:$J,10,0)</f>
        <v>Debit Card and Debit Card LifeCycle information</v>
      </c>
      <c r="L65" t="str">
        <f>VLOOKUP(Append1[[#This Row],[Asset_Name]],'[1]SNOW CMDB DBNL'!$A:$M,13,0)</f>
        <v>Installed</v>
      </c>
      <c r="M65" t="str">
        <f>VLOOKUP(Append1[[#This Row],[Asset_Name]],'[1]SNOW CMDB DBNL'!$A:$N,14,0)</f>
        <v>Operational</v>
      </c>
      <c r="N65" t="str">
        <f>VLOOKUP(Append1[[#This Row],[Asset_Name]],'[1]SNOW CMDB DBNL'!$A:$O,15,0)</f>
        <v>Production</v>
      </c>
      <c r="O65" t="str">
        <f>VLOOKUP(Append1[[#This Row],[Asset_Name]],'[1]SNOW CMDB DBNL'!$A:$P,16,0)</f>
        <v>be+nl/Finance NL/Office Tooling</v>
      </c>
      <c r="P65" t="s">
        <v>131</v>
      </c>
      <c r="Q65" t="s">
        <v>132</v>
      </c>
      <c r="R65" t="s">
        <v>18</v>
      </c>
      <c r="V65" s="8" t="s">
        <v>338</v>
      </c>
      <c r="W65" s="8" t="s">
        <v>133</v>
      </c>
      <c r="X65" s="8" t="s">
        <v>133</v>
      </c>
      <c r="Y65" s="8" t="s">
        <v>339</v>
      </c>
      <c r="Z65" s="8" t="s">
        <v>340</v>
      </c>
      <c r="AA65" s="8">
        <v>0</v>
      </c>
      <c r="AB65" s="4">
        <v>0</v>
      </c>
      <c r="AC65" s="4" t="s">
        <v>337</v>
      </c>
      <c r="AD65" s="8" t="s">
        <v>176</v>
      </c>
      <c r="AE65" s="8" t="s">
        <v>341</v>
      </c>
      <c r="AF65" s="8" t="s">
        <v>136</v>
      </c>
      <c r="AG65" s="8" t="s">
        <v>137</v>
      </c>
      <c r="AH65" s="8" t="s">
        <v>138</v>
      </c>
      <c r="AI65" s="8" t="s">
        <v>216</v>
      </c>
      <c r="AJ65" s="8" t="s">
        <v>18</v>
      </c>
      <c r="AK65" s="8" t="s">
        <v>131</v>
      </c>
      <c r="AL65" s="8" t="s">
        <v>132</v>
      </c>
      <c r="AM65" s="8"/>
      <c r="AN65" s="8"/>
      <c r="AO65" s="8"/>
      <c r="AP65" s="8"/>
      <c r="AQ65" s="8"/>
      <c r="AR65" s="8"/>
      <c r="AS65" s="8"/>
      <c r="AT65" s="8"/>
      <c r="AU65" s="8"/>
      <c r="AV65" s="4"/>
      <c r="AW65" s="4"/>
      <c r="AX65" s="8"/>
      <c r="AY65" s="8"/>
      <c r="AZ65" s="8"/>
      <c r="BA65" s="8"/>
      <c r="BB65" s="8"/>
      <c r="BC65" s="8"/>
      <c r="BD65" s="8"/>
      <c r="BE65" s="8"/>
      <c r="BF65" s="8"/>
      <c r="BG65" s="8" t="s">
        <v>5</v>
      </c>
    </row>
    <row r="66" spans="1:59">
      <c r="A66" t="str">
        <f>Append1[[#This Row],[COM_IN_LIST]]</f>
        <v>CMDB</v>
      </c>
      <c r="B66" t="s">
        <v>342</v>
      </c>
      <c r="C66" t="str">
        <f>VLOOKUP(Append1[[#This Row],[Asset_Name]],'[1]SNOW CMDB DBNL'!$A:$B,2,0)</f>
        <v>No</v>
      </c>
      <c r="D66" t="str">
        <f>VLOOKUP(Append1[[#This Row],[Asset_Name]],'[1]SNOW CMDB DBNL'!$A:$C,3,0)</f>
        <v>No</v>
      </c>
      <c r="E66" t="str">
        <f>VLOOKUP(Append1[[#This Row],[Asset_Name]],'[1]SNOW CMDB DBNL'!$A:$D,4,0)</f>
        <v>Emiel Borgh</v>
      </c>
      <c r="F66" t="str">
        <f>VLOOKUP(Append1[[#This Row],[Asset_Name]],'[1]SNOW CMDB DBNL'!$A:$E,5,0)</f>
        <v>Rick de Boer</v>
      </c>
      <c r="I66" t="str">
        <f>VLOOKUP(Append1[[#This Row],[Asset_Name]],'[1]SNOW CMDB DBNL'!$A:$H,8,0)</f>
        <v>Data derived by Finance</v>
      </c>
      <c r="J66" t="str">
        <f>VLOOKUP(Append1[[#This Row],[Asset_Name]],'[1]SNOW CMDB DBNL'!$A:$I,9,0)</f>
        <v>Exchanged across domains</v>
      </c>
      <c r="L66" t="str">
        <f>VLOOKUP(Append1[[#This Row],[Asset_Name]],'[1]SNOW CMDB DBNL'!$A:$M,13,0)</f>
        <v>Installed</v>
      </c>
      <c r="M66" t="str">
        <f>VLOOKUP(Append1[[#This Row],[Asset_Name]],'[1]SNOW CMDB DBNL'!$A:$N,14,0)</f>
        <v>Operational</v>
      </c>
      <c r="N66" t="str">
        <f>VLOOKUP(Append1[[#This Row],[Asset_Name]],'[1]SNOW CMDB DBNL'!$A:$O,15,0)</f>
        <v>Production</v>
      </c>
      <c r="O66" t="str">
        <f>VLOOKUP(Append1[[#This Row],[Asset_Name]],'[1]SNOW CMDB DBNL'!$A:$P,16,0)</f>
        <v>be+nl/Finance NL/Office Tooling</v>
      </c>
      <c r="P66" t="s">
        <v>131</v>
      </c>
      <c r="Q66" t="s">
        <v>132</v>
      </c>
      <c r="R66" t="s">
        <v>18</v>
      </c>
      <c r="V66" s="8" t="s">
        <v>342</v>
      </c>
      <c r="W66" s="8" t="s">
        <v>133</v>
      </c>
      <c r="X66" s="8" t="s">
        <v>133</v>
      </c>
      <c r="Y66" s="8" t="s">
        <v>335</v>
      </c>
      <c r="Z66" s="8" t="s">
        <v>336</v>
      </c>
      <c r="AA66" s="8">
        <v>0</v>
      </c>
      <c r="AB66" s="4">
        <v>0</v>
      </c>
      <c r="AC66" s="4" t="s">
        <v>337</v>
      </c>
      <c r="AD66" s="8" t="s">
        <v>176</v>
      </c>
      <c r="AE66" s="8">
        <v>0</v>
      </c>
      <c r="AF66" s="8" t="s">
        <v>136</v>
      </c>
      <c r="AG66" s="8" t="s">
        <v>137</v>
      </c>
      <c r="AH66" s="8" t="s">
        <v>138</v>
      </c>
      <c r="AI66" s="8" t="s">
        <v>216</v>
      </c>
      <c r="AJ66" s="8" t="s">
        <v>18</v>
      </c>
      <c r="AK66" s="8" t="s">
        <v>131</v>
      </c>
      <c r="AL66" s="8" t="s">
        <v>132</v>
      </c>
      <c r="AM66" s="8"/>
      <c r="AN66" s="8"/>
      <c r="AO66" s="8"/>
      <c r="AP66" s="8"/>
      <c r="AQ66" s="8"/>
      <c r="AR66" s="8"/>
      <c r="AS66" s="8"/>
      <c r="AT66" s="8"/>
      <c r="AU66" s="8"/>
      <c r="AV66" s="4"/>
      <c r="AW66" s="4"/>
      <c r="AX66" s="8"/>
      <c r="AY66" s="8"/>
      <c r="AZ66" s="8"/>
      <c r="BA66" s="8"/>
      <c r="BB66" s="8"/>
      <c r="BC66" s="8"/>
      <c r="BD66" s="8"/>
      <c r="BE66" s="8"/>
      <c r="BF66" s="8"/>
      <c r="BG66" s="8" t="s">
        <v>5</v>
      </c>
    </row>
    <row r="67" spans="1:59">
      <c r="A67" t="str">
        <f>Append1[[#This Row],[COM_IN_LIST]]</f>
        <v>CMDB</v>
      </c>
      <c r="B67" t="s">
        <v>343</v>
      </c>
      <c r="C67" t="str">
        <f>VLOOKUP(Append1[[#This Row],[Asset_Name]],'[1]SNOW CMDB DBNL'!$A:$B,2,0)</f>
        <v>No</v>
      </c>
      <c r="D67" t="str">
        <f>VLOOKUP(Append1[[#This Row],[Asset_Name]],'[1]SNOW CMDB DBNL'!$A:$C,3,0)</f>
        <v>No</v>
      </c>
      <c r="E67" t="str">
        <f>VLOOKUP(Append1[[#This Row],[Asset_Name]],'[1]SNOW CMDB DBNL'!$A:$D,4,0)</f>
        <v>Georgian Bacain</v>
      </c>
      <c r="F67" t="str">
        <f>VLOOKUP(Append1[[#This Row],[Asset_Name]],'[1]SNOW CMDB DBNL'!$A:$E,5,0)</f>
        <v>Stefan Schoemaker</v>
      </c>
      <c r="I67" t="str">
        <f>VLOOKUP(Append1[[#This Row],[Asset_Name]],'[1]SNOW CMDB DBNL'!$A:$H,8,0)</f>
        <v>Data derived by Finance</v>
      </c>
      <c r="J67" t="str">
        <f>VLOOKUP(Append1[[#This Row],[Asset_Name]],'[1]SNOW CMDB DBNL'!$A:$I,9,0)</f>
        <v>Exchanged across domains</v>
      </c>
      <c r="L67" t="str">
        <f>VLOOKUP(Append1[[#This Row],[Asset_Name]],'[1]SNOW CMDB DBNL'!$A:$M,13,0)</f>
        <v>Installed</v>
      </c>
      <c r="M67" t="str">
        <f>VLOOKUP(Append1[[#This Row],[Asset_Name]],'[1]SNOW CMDB DBNL'!$A:$N,14,0)</f>
        <v>Operational</v>
      </c>
      <c r="N67" t="str">
        <f>VLOOKUP(Append1[[#This Row],[Asset_Name]],'[1]SNOW CMDB DBNL'!$A:$O,15,0)</f>
        <v>Production</v>
      </c>
      <c r="O67" t="str">
        <f>VLOOKUP(Append1[[#This Row],[Asset_Name]],'[1]SNOW CMDB DBNL'!$A:$P,16,0)</f>
        <v>be+nl/Finance NL/Office Tooling</v>
      </c>
      <c r="P67" t="s">
        <v>131</v>
      </c>
      <c r="Q67" t="s">
        <v>132</v>
      </c>
      <c r="R67" t="s">
        <v>18</v>
      </c>
      <c r="V67" s="8" t="s">
        <v>343</v>
      </c>
      <c r="W67" s="8" t="s">
        <v>133</v>
      </c>
      <c r="X67" s="8" t="s">
        <v>133</v>
      </c>
      <c r="Y67" s="8" t="s">
        <v>339</v>
      </c>
      <c r="Z67" s="8" t="s">
        <v>340</v>
      </c>
      <c r="AA67" s="8">
        <v>0</v>
      </c>
      <c r="AB67" s="4">
        <v>0</v>
      </c>
      <c r="AC67" s="4" t="s">
        <v>337</v>
      </c>
      <c r="AD67" s="8" t="s">
        <v>176</v>
      </c>
      <c r="AE67" s="8">
        <v>0</v>
      </c>
      <c r="AF67" s="8" t="s">
        <v>136</v>
      </c>
      <c r="AG67" s="8" t="s">
        <v>137</v>
      </c>
      <c r="AH67" s="8" t="s">
        <v>138</v>
      </c>
      <c r="AI67" s="8" t="s">
        <v>216</v>
      </c>
      <c r="AJ67" s="8" t="s">
        <v>18</v>
      </c>
      <c r="AK67" s="8" t="s">
        <v>131</v>
      </c>
      <c r="AL67" s="8" t="s">
        <v>132</v>
      </c>
      <c r="AM67" s="8"/>
      <c r="AN67" s="8"/>
      <c r="AO67" s="8"/>
      <c r="AP67" s="8"/>
      <c r="AQ67" s="8"/>
      <c r="AR67" s="8"/>
      <c r="AS67" s="8"/>
      <c r="AT67" s="8"/>
      <c r="AU67" s="8"/>
      <c r="AV67" s="4"/>
      <c r="AW67" s="4"/>
      <c r="AX67" s="8"/>
      <c r="AY67" s="8"/>
      <c r="AZ67" s="8"/>
      <c r="BA67" s="8"/>
      <c r="BB67" s="8"/>
      <c r="BC67" s="8"/>
      <c r="BD67" s="8"/>
      <c r="BE67" s="8"/>
      <c r="BF67" s="8"/>
      <c r="BG67" s="8" t="s">
        <v>5</v>
      </c>
    </row>
    <row r="68" spans="1:59">
      <c r="A68" t="str">
        <f>Append1[[#This Row],[COM_IN_LIST]]</f>
        <v>CMDB</v>
      </c>
      <c r="B68" t="s">
        <v>344</v>
      </c>
      <c r="C68" t="str">
        <f>VLOOKUP(Append1[[#This Row],[Asset_Name]],'[1]SNOW CMDB DBNL'!$A:$B,2,0)</f>
        <v>No</v>
      </c>
      <c r="E68" t="str">
        <f>VLOOKUP(Append1[[#This Row],[Asset_Name]],'[1]SNOW CMDB DBNL'!$A:$D,4,0)</f>
        <v>Peter Petersen</v>
      </c>
      <c r="F68" t="str">
        <f>VLOOKUP(Append1[[#This Row],[Asset_Name]],'[1]SNOW CMDB DBNL'!$A:$E,5,0)</f>
        <v>Pieter van der Aar</v>
      </c>
      <c r="L68" t="str">
        <f>VLOOKUP(Append1[[#This Row],[Asset_Name]],'[1]SNOW CMDB DBNL'!$A:$M,13,0)</f>
        <v>Installed</v>
      </c>
      <c r="M68" t="str">
        <f>VLOOKUP(Append1[[#This Row],[Asset_Name]],'[1]SNOW CMDB DBNL'!$A:$N,14,0)</f>
        <v>Operational</v>
      </c>
      <c r="N68" t="str">
        <f>VLOOKUP(Append1[[#This Row],[Asset_Name]],'[1]SNOW CMDB DBNL'!$A:$O,15,0)</f>
        <v>Production</v>
      </c>
      <c r="O68" t="str">
        <f>VLOOKUP(Append1[[#This Row],[Asset_Name]],'[1]SNOW CMDB DBNL'!$A:$P,16,0)</f>
        <v>be+nl/Finance NL/Office Tooling</v>
      </c>
      <c r="P68" t="s">
        <v>131</v>
      </c>
      <c r="Q68" t="s">
        <v>132</v>
      </c>
      <c r="R68" t="s">
        <v>18</v>
      </c>
      <c r="V68" s="8" t="s">
        <v>344</v>
      </c>
      <c r="W68" s="8" t="s">
        <v>133</v>
      </c>
      <c r="X68" s="8">
        <v>0</v>
      </c>
      <c r="Y68" s="8" t="s">
        <v>345</v>
      </c>
      <c r="Z68" s="8" t="s">
        <v>346</v>
      </c>
      <c r="AA68" s="8">
        <v>0</v>
      </c>
      <c r="AB68" s="4">
        <v>0</v>
      </c>
      <c r="AC68" s="4">
        <v>0</v>
      </c>
      <c r="AD68" s="8">
        <v>0</v>
      </c>
      <c r="AE68" s="8">
        <v>0</v>
      </c>
      <c r="AF68" s="8" t="s">
        <v>136</v>
      </c>
      <c r="AG68" s="8" t="s">
        <v>137</v>
      </c>
      <c r="AH68" s="8" t="s">
        <v>138</v>
      </c>
      <c r="AI68" s="8" t="s">
        <v>216</v>
      </c>
      <c r="AJ68" s="8" t="s">
        <v>18</v>
      </c>
      <c r="AK68" s="8" t="s">
        <v>131</v>
      </c>
      <c r="AL68" s="8" t="s">
        <v>132</v>
      </c>
      <c r="AM68" s="8"/>
      <c r="AN68" s="8"/>
      <c r="AO68" s="8"/>
      <c r="AP68" s="8"/>
      <c r="AQ68" s="8"/>
      <c r="AR68" s="8"/>
      <c r="AS68" s="8"/>
      <c r="AT68" s="8"/>
      <c r="AU68" s="8"/>
      <c r="AV68" s="4"/>
      <c r="AW68" s="4"/>
      <c r="AX68" s="8"/>
      <c r="AY68" s="8"/>
      <c r="AZ68" s="8"/>
      <c r="BA68" s="8"/>
      <c r="BB68" s="8"/>
      <c r="BC68" s="8"/>
      <c r="BD68" s="8"/>
      <c r="BE68" s="8"/>
      <c r="BF68" s="8"/>
      <c r="BG68" s="8" t="s">
        <v>5</v>
      </c>
    </row>
    <row r="69" spans="1:59">
      <c r="A69" t="str">
        <f>Append1[[#This Row],[COM_IN_LIST]]</f>
        <v>COMMON</v>
      </c>
      <c r="B69" t="s">
        <v>347</v>
      </c>
      <c r="C69" t="str">
        <f>VLOOKUP(Append1[[#This Row],[Asset_Name]],'[1]SNOW CMDB DBNL'!$A:$B,2,0)</f>
        <v>No</v>
      </c>
      <c r="D69" t="str">
        <f>VLOOKUP(Append1[[#This Row],[Asset_Name]],'[1]SNOW CMDB DBNL'!$A:$C,3,0)</f>
        <v>No</v>
      </c>
      <c r="E69" t="str">
        <f>VLOOKUP(Append1[[#This Row],[Asset_Name]],'[1]SNOW CMDB DBNL'!$A:$D,4,0)</f>
        <v>Jan Reuterink</v>
      </c>
      <c r="F69" t="str">
        <f>VLOOKUP(Append1[[#This Row],[Asset_Name]],'[1]SNOW CMDB DBNL'!$A:$E,5,0)</f>
        <v>Sven Schenkel</v>
      </c>
      <c r="L69" t="str">
        <f>VLOOKUP(Append1[[#This Row],[Asset_Name]],'[1]SNOW CMDB DBNL'!$A:$M,13,0)</f>
        <v>Installed</v>
      </c>
      <c r="M69" t="str">
        <f>VLOOKUP(Append1[[#This Row],[Asset_Name]],'[1]SNOW CMDB DBNL'!$A:$N,14,0)</f>
        <v>Operational</v>
      </c>
      <c r="N69" t="str">
        <f>VLOOKUP(Append1[[#This Row],[Asset_Name]],'[1]SNOW CMDB DBNL'!$A:$O,15,0)</f>
        <v>Production</v>
      </c>
      <c r="O69" t="str">
        <f>VLOOKUP(Append1[[#This Row],[Asset_Name]],'[1]SNOW CMDB DBNL'!$A:$P,16,0)</f>
        <v>be+nl/Digital Business Banking/CD-NL/Houdini</v>
      </c>
      <c r="P69" t="s">
        <v>132</v>
      </c>
      <c r="Q69" t="s">
        <v>132</v>
      </c>
      <c r="R69" t="s">
        <v>16</v>
      </c>
      <c r="S69" s="8" t="s">
        <v>133</v>
      </c>
      <c r="T69" s="8" t="s">
        <v>149</v>
      </c>
      <c r="U69" s="8">
        <v>0</v>
      </c>
      <c r="V69" s="8" t="s">
        <v>347</v>
      </c>
      <c r="W69" s="8" t="s">
        <v>133</v>
      </c>
      <c r="X69" s="8" t="s">
        <v>133</v>
      </c>
      <c r="Y69" s="8" t="s">
        <v>173</v>
      </c>
      <c r="Z69" s="8" t="s">
        <v>174</v>
      </c>
      <c r="AA69" s="8">
        <v>0</v>
      </c>
      <c r="AB69" s="4">
        <v>0</v>
      </c>
      <c r="AC69" s="4">
        <v>0</v>
      </c>
      <c r="AD69" s="8">
        <v>0</v>
      </c>
      <c r="AE69" s="8">
        <v>0</v>
      </c>
      <c r="AF69" s="8" t="s">
        <v>136</v>
      </c>
      <c r="AG69" s="8" t="s">
        <v>137</v>
      </c>
      <c r="AH69" s="8" t="s">
        <v>138</v>
      </c>
      <c r="AI69" s="8" t="s">
        <v>348</v>
      </c>
      <c r="AJ69" s="8" t="s">
        <v>16</v>
      </c>
      <c r="AK69" s="8" t="s">
        <v>132</v>
      </c>
      <c r="AL69" s="8" t="s">
        <v>132</v>
      </c>
      <c r="AM69" s="8" t="s">
        <v>133</v>
      </c>
      <c r="AN69" s="8" t="s">
        <v>149</v>
      </c>
      <c r="AO69" s="8">
        <v>0</v>
      </c>
      <c r="AP69" s="8" t="s">
        <v>145</v>
      </c>
      <c r="AQ69" s="8" t="s">
        <v>145</v>
      </c>
      <c r="AR69" s="8" t="s">
        <v>133</v>
      </c>
      <c r="AS69" s="8" t="s">
        <v>149</v>
      </c>
      <c r="AT69" s="8" t="s">
        <v>149</v>
      </c>
      <c r="AU69" s="8" t="s">
        <v>145</v>
      </c>
      <c r="AV69" s="4" t="s">
        <v>145</v>
      </c>
      <c r="AW69" s="4" t="s">
        <v>145</v>
      </c>
      <c r="AX69" s="8" t="s">
        <v>145</v>
      </c>
      <c r="AY69" s="8" t="s">
        <v>133</v>
      </c>
      <c r="AZ69" s="8"/>
      <c r="BA69" s="8"/>
      <c r="BB69" s="8" t="s">
        <v>191</v>
      </c>
      <c r="BC69" s="8"/>
      <c r="BD69" s="8" t="s">
        <v>145</v>
      </c>
      <c r="BE69" s="8"/>
      <c r="BF69" s="8"/>
      <c r="BG69" s="8" t="s">
        <v>7</v>
      </c>
    </row>
    <row r="70" spans="1:59">
      <c r="A70" t="str">
        <f>Append1[[#This Row],[COM_IN_LIST]]</f>
        <v>COMMON</v>
      </c>
      <c r="B70" t="s">
        <v>349</v>
      </c>
      <c r="C70" t="str">
        <f>VLOOKUP(Append1[[#This Row],[Asset_Name]],'[1]SNOW CMDB DBNL'!$A:$B,2,0)</f>
        <v>No</v>
      </c>
      <c r="D70" t="str">
        <f>VLOOKUP(Append1[[#This Row],[Asset_Name]],'[1]SNOW CMDB DBNL'!$A:$C,3,0)</f>
        <v>No</v>
      </c>
      <c r="E70" t="str">
        <f>VLOOKUP(Append1[[#This Row],[Asset_Name]],'[1]SNOW CMDB DBNL'!$A:$D,4,0)</f>
        <v>Jan Reuterink</v>
      </c>
      <c r="F70" t="str">
        <f>VLOOKUP(Append1[[#This Row],[Asset_Name]],'[1]SNOW CMDB DBNL'!$A:$E,5,0)</f>
        <v>Sven Schenkel</v>
      </c>
      <c r="L70" t="str">
        <f>VLOOKUP(Append1[[#This Row],[Asset_Name]],'[1]SNOW CMDB DBNL'!$A:$M,13,0)</f>
        <v>Installed</v>
      </c>
      <c r="M70" t="str">
        <f>VLOOKUP(Append1[[#This Row],[Asset_Name]],'[1]SNOW CMDB DBNL'!$A:$N,14,0)</f>
        <v>Operational</v>
      </c>
      <c r="N70" t="str">
        <f>VLOOKUP(Append1[[#This Row],[Asset_Name]],'[1]SNOW CMDB DBNL'!$A:$O,15,0)</f>
        <v>Production</v>
      </c>
      <c r="O70" t="str">
        <f>VLOOKUP(Append1[[#This Row],[Asset_Name]],'[1]SNOW CMDB DBNL'!$A:$P,16,0)</f>
        <v>be+nl/Digital Business Banking/CD-NL/Houdini</v>
      </c>
      <c r="P70" t="s">
        <v>132</v>
      </c>
      <c r="Q70" t="s">
        <v>132</v>
      </c>
      <c r="R70" t="s">
        <v>16</v>
      </c>
      <c r="S70" s="8" t="s">
        <v>133</v>
      </c>
      <c r="T70" s="8" t="s">
        <v>149</v>
      </c>
      <c r="U70" s="8">
        <v>0</v>
      </c>
      <c r="V70" s="8" t="s">
        <v>349</v>
      </c>
      <c r="W70" s="8" t="s">
        <v>133</v>
      </c>
      <c r="X70" s="8" t="s">
        <v>133</v>
      </c>
      <c r="Y70" s="8" t="s">
        <v>173</v>
      </c>
      <c r="Z70" s="8" t="s">
        <v>174</v>
      </c>
      <c r="AA70" s="8">
        <v>0</v>
      </c>
      <c r="AB70" s="4">
        <v>0</v>
      </c>
      <c r="AC70" s="4">
        <v>0</v>
      </c>
      <c r="AD70" s="8">
        <v>0</v>
      </c>
      <c r="AE70" s="8">
        <v>0</v>
      </c>
      <c r="AF70" s="8" t="s">
        <v>136</v>
      </c>
      <c r="AG70" s="8" t="s">
        <v>137</v>
      </c>
      <c r="AH70" s="8" t="s">
        <v>138</v>
      </c>
      <c r="AI70" s="8" t="s">
        <v>348</v>
      </c>
      <c r="AJ70" s="8" t="s">
        <v>16</v>
      </c>
      <c r="AK70" s="8" t="s">
        <v>132</v>
      </c>
      <c r="AL70" s="8" t="s">
        <v>132</v>
      </c>
      <c r="AM70" s="8" t="s">
        <v>133</v>
      </c>
      <c r="AN70" s="8" t="s">
        <v>149</v>
      </c>
      <c r="AO70" s="8">
        <v>0</v>
      </c>
      <c r="AP70" s="8" t="s">
        <v>145</v>
      </c>
      <c r="AQ70" s="8" t="s">
        <v>145</v>
      </c>
      <c r="AR70" s="8" t="s">
        <v>133</v>
      </c>
      <c r="AS70" s="8" t="s">
        <v>149</v>
      </c>
      <c r="AT70" s="8" t="s">
        <v>149</v>
      </c>
      <c r="AU70" s="8" t="s">
        <v>145</v>
      </c>
      <c r="AV70" s="4" t="s">
        <v>145</v>
      </c>
      <c r="AW70" s="4" t="s">
        <v>145</v>
      </c>
      <c r="AX70" s="8" t="s">
        <v>145</v>
      </c>
      <c r="AY70" s="8" t="s">
        <v>133</v>
      </c>
      <c r="AZ70" s="8"/>
      <c r="BA70" s="8"/>
      <c r="BB70" s="8" t="s">
        <v>191</v>
      </c>
      <c r="BC70" s="8"/>
      <c r="BD70" s="8" t="s">
        <v>145</v>
      </c>
      <c r="BE70" s="8"/>
      <c r="BF70" s="8"/>
      <c r="BG70" s="8" t="s">
        <v>7</v>
      </c>
    </row>
    <row r="71" spans="1:59" hidden="1">
      <c r="A71" t="str">
        <f>Append1[[#This Row],[COM_IN_LIST]]</f>
        <v>GDPR</v>
      </c>
      <c r="B71" t="s">
        <v>350</v>
      </c>
      <c r="P71" t="s">
        <v>132</v>
      </c>
      <c r="Q71" t="s">
        <v>131</v>
      </c>
      <c r="R71" t="s">
        <v>13</v>
      </c>
      <c r="V71" s="8" t="s">
        <v>350</v>
      </c>
      <c r="AJ71" s="8" t="s">
        <v>13</v>
      </c>
      <c r="AK71" s="8" t="s">
        <v>132</v>
      </c>
      <c r="AL71" s="8" t="s">
        <v>131</v>
      </c>
      <c r="AM71" s="8"/>
      <c r="AN71" s="8"/>
      <c r="AO71" s="8"/>
      <c r="AP71" s="8" t="s">
        <v>145</v>
      </c>
      <c r="AQ71" s="8" t="s">
        <v>145</v>
      </c>
      <c r="AR71" s="8" t="s">
        <v>133</v>
      </c>
      <c r="AS71" s="8" t="s">
        <v>133</v>
      </c>
      <c r="AT71" s="8" t="s">
        <v>133</v>
      </c>
      <c r="AU71" s="8"/>
      <c r="AV71" s="4"/>
      <c r="AW71" s="4" t="s">
        <v>149</v>
      </c>
      <c r="AX71" s="8" t="s">
        <v>145</v>
      </c>
      <c r="AY71" s="8" t="s">
        <v>133</v>
      </c>
      <c r="AZ71" s="8" t="s">
        <v>351</v>
      </c>
      <c r="BA71" s="8" t="s">
        <v>352</v>
      </c>
      <c r="BB71" s="8" t="s">
        <v>145</v>
      </c>
      <c r="BC71" s="8"/>
      <c r="BD71" s="8" t="s">
        <v>149</v>
      </c>
      <c r="BE71" s="8"/>
      <c r="BF71" s="8"/>
      <c r="BG71" s="8" t="s">
        <v>6</v>
      </c>
    </row>
    <row r="72" spans="1:59" hidden="1">
      <c r="A72" t="str">
        <f>Append1[[#This Row],[COM_IN_LIST]]</f>
        <v>COMMON</v>
      </c>
      <c r="B72" t="s">
        <v>353</v>
      </c>
      <c r="C72" t="str">
        <f>VLOOKUP(Append1[[#This Row],[Asset_Name]],'[1]SNOW CMDB DBNL'!$A:$B,2,0)</f>
        <v>Yes</v>
      </c>
      <c r="D72" t="str">
        <f>VLOOKUP(Append1[[#This Row],[Asset_Name]],'[1]SNOW CMDB DBNL'!$A:$C,3,0)</f>
        <v>No</v>
      </c>
      <c r="E72" t="str">
        <f>VLOOKUP(Append1[[#This Row],[Asset_Name]],'[1]SNOW CMDB DBNL'!$A:$D,4,0)</f>
        <v>Emile Scheilen</v>
      </c>
      <c r="F72" t="str">
        <f>VLOOKUP(Append1[[#This Row],[Asset_Name]],'[1]SNOW CMDB DBNL'!$A:$E,5,0)</f>
        <v>Adine Wempe - Kalff</v>
      </c>
      <c r="G72" t="str">
        <f>VLOOKUP(Append1[[#This Row],[Asset_Name]],'[1]SNOW CMDB DBNL'!$A:$F,6,0)</f>
        <v>Adine Wempe - Kalff</v>
      </c>
      <c r="H72" t="str">
        <f>VLOOKUP(Append1[[#This Row],[Asset_Name]],'[1]SNOW CMDB DBNL'!$A:$G,7,0)</f>
        <v>Gertjan Kruijt</v>
      </c>
      <c r="I72" t="str">
        <f>VLOOKUP(Append1[[#This Row],[Asset_Name]],'[1]SNOW CMDB DBNL'!$A:$H,8,0)</f>
        <v>Party data</v>
      </c>
      <c r="J72" t="str">
        <f>VLOOKUP(Append1[[#This Row],[Asset_Name]],'[1]SNOW CMDB DBNL'!$A:$I,9,0)</f>
        <v>Kept in own tribe</v>
      </c>
      <c r="L72" t="str">
        <f>VLOOKUP(Append1[[#This Row],[Asset_Name]],'[1]SNOW CMDB DBNL'!$A:$M,13,0)</f>
        <v>Installed</v>
      </c>
      <c r="M72" t="str">
        <f>VLOOKUP(Append1[[#This Row],[Asset_Name]],'[1]SNOW CMDB DBNL'!$A:$N,14,0)</f>
        <v>Operational</v>
      </c>
      <c r="N72" t="str">
        <f>VLOOKUP(Append1[[#This Row],[Asset_Name]],'[1]SNOW CMDB DBNL'!$A:$O,15,0)</f>
        <v>Production</v>
      </c>
      <c r="O72" t="str">
        <f>VLOOKUP(Append1[[#This Row],[Asset_Name]],'[1]SNOW CMDB DBNL'!$A:$P,16,0)</f>
        <v>be+nl/Fraud &amp; Cyber Security NL/Prevention/JAWAS</v>
      </c>
      <c r="P72" t="s">
        <v>132</v>
      </c>
      <c r="Q72" t="s">
        <v>132</v>
      </c>
      <c r="R72" t="s">
        <v>13</v>
      </c>
      <c r="S72" s="8" t="s">
        <v>141</v>
      </c>
      <c r="T72" s="8" t="s">
        <v>141</v>
      </c>
      <c r="U72" s="8">
        <v>0</v>
      </c>
      <c r="V72" s="8" t="s">
        <v>353</v>
      </c>
      <c r="W72" s="8" t="s">
        <v>141</v>
      </c>
      <c r="X72" s="8" t="s">
        <v>133</v>
      </c>
      <c r="Y72" s="8" t="s">
        <v>202</v>
      </c>
      <c r="Z72" s="8" t="s">
        <v>203</v>
      </c>
      <c r="AA72" s="8" t="s">
        <v>203</v>
      </c>
      <c r="AB72" s="4" t="s">
        <v>269</v>
      </c>
      <c r="AC72" s="4" t="s">
        <v>169</v>
      </c>
      <c r="AD72" s="8" t="s">
        <v>170</v>
      </c>
      <c r="AE72" s="8">
        <v>0</v>
      </c>
      <c r="AF72" s="8" t="s">
        <v>136</v>
      </c>
      <c r="AG72" s="8" t="s">
        <v>137</v>
      </c>
      <c r="AH72" s="8" t="s">
        <v>138</v>
      </c>
      <c r="AI72" s="8" t="s">
        <v>270</v>
      </c>
      <c r="AJ72" s="8" t="s">
        <v>13</v>
      </c>
      <c r="AK72" s="8" t="s">
        <v>132</v>
      </c>
      <c r="AL72" s="8" t="s">
        <v>132</v>
      </c>
      <c r="AM72" s="8" t="s">
        <v>141</v>
      </c>
      <c r="AN72" s="8" t="s">
        <v>141</v>
      </c>
      <c r="AO72" s="8">
        <v>0</v>
      </c>
      <c r="AP72" s="8" t="s">
        <v>145</v>
      </c>
      <c r="AQ72" s="8" t="s">
        <v>145</v>
      </c>
      <c r="AR72" s="8" t="s">
        <v>141</v>
      </c>
      <c r="AS72" s="8" t="s">
        <v>141</v>
      </c>
      <c r="AT72" s="8" t="s">
        <v>141</v>
      </c>
      <c r="AU72" s="8"/>
      <c r="AV72" s="4"/>
      <c r="AW72" s="4">
        <v>43982</v>
      </c>
      <c r="AX72" s="8" t="s">
        <v>208</v>
      </c>
      <c r="AY72" s="8" t="s">
        <v>141</v>
      </c>
      <c r="AZ72" s="8"/>
      <c r="BA72" s="8"/>
      <c r="BB72" s="8" t="s">
        <v>178</v>
      </c>
      <c r="BC72" s="8"/>
      <c r="BD72" s="8">
        <v>2020</v>
      </c>
      <c r="BE72" s="8"/>
      <c r="BF72" s="8"/>
      <c r="BG72" s="8" t="s">
        <v>7</v>
      </c>
    </row>
    <row r="73" spans="1:59" hidden="1">
      <c r="A73" t="str">
        <f>Append1[[#This Row],[COM_IN_LIST]]</f>
        <v>GDPR</v>
      </c>
      <c r="B73" t="s">
        <v>354</v>
      </c>
      <c r="P73" t="s">
        <v>132</v>
      </c>
      <c r="Q73" t="s">
        <v>131</v>
      </c>
      <c r="R73" t="s">
        <v>13</v>
      </c>
      <c r="V73" s="8" t="s">
        <v>354</v>
      </c>
      <c r="AJ73" s="8" t="s">
        <v>13</v>
      </c>
      <c r="AK73" s="8" t="s">
        <v>132</v>
      </c>
      <c r="AL73" s="8" t="s">
        <v>131</v>
      </c>
      <c r="AM73" s="8"/>
      <c r="AN73" s="8"/>
      <c r="AO73" s="8"/>
      <c r="AP73" s="8" t="s">
        <v>145</v>
      </c>
      <c r="AQ73" s="8" t="s">
        <v>145</v>
      </c>
      <c r="AR73" s="8" t="s">
        <v>141</v>
      </c>
      <c r="AS73" s="8" t="s">
        <v>141</v>
      </c>
      <c r="AT73" s="8" t="s">
        <v>141</v>
      </c>
      <c r="AU73" s="8"/>
      <c r="AV73" s="4"/>
      <c r="AW73" s="4" t="s">
        <v>149</v>
      </c>
      <c r="AX73" s="8"/>
      <c r="AY73" s="8" t="s">
        <v>141</v>
      </c>
      <c r="AZ73" s="8" t="s">
        <v>351</v>
      </c>
      <c r="BA73" s="8" t="s">
        <v>352</v>
      </c>
      <c r="BB73" s="8" t="s">
        <v>145</v>
      </c>
      <c r="BC73" s="8"/>
      <c r="BD73" s="8" t="s">
        <v>149</v>
      </c>
      <c r="BE73" s="8"/>
      <c r="BF73" s="8"/>
      <c r="BG73" s="8" t="s">
        <v>6</v>
      </c>
    </row>
    <row r="74" spans="1:59" hidden="1">
      <c r="A74" t="str">
        <f>Append1[[#This Row],[COM_IN_LIST]]</f>
        <v>GDPR</v>
      </c>
      <c r="B74" t="s">
        <v>355</v>
      </c>
      <c r="P74" t="s">
        <v>132</v>
      </c>
      <c r="Q74" t="s">
        <v>131</v>
      </c>
      <c r="R74" t="s">
        <v>13</v>
      </c>
      <c r="V74" s="8" t="s">
        <v>355</v>
      </c>
      <c r="AJ74" s="8" t="s">
        <v>13</v>
      </c>
      <c r="AK74" s="8" t="s">
        <v>132</v>
      </c>
      <c r="AL74" s="8" t="s">
        <v>131</v>
      </c>
      <c r="AM74" s="8"/>
      <c r="AN74" s="8"/>
      <c r="AO74" s="8"/>
      <c r="AP74" s="8" t="s">
        <v>145</v>
      </c>
      <c r="AQ74" s="8" t="s">
        <v>145</v>
      </c>
      <c r="AR74" s="8" t="s">
        <v>141</v>
      </c>
      <c r="AS74" s="8" t="s">
        <v>141</v>
      </c>
      <c r="AT74" s="8" t="s">
        <v>141</v>
      </c>
      <c r="AU74" s="8"/>
      <c r="AV74" s="4"/>
      <c r="AW74" s="4" t="s">
        <v>149</v>
      </c>
      <c r="AX74" s="8"/>
      <c r="AY74" s="8" t="s">
        <v>141</v>
      </c>
      <c r="AZ74" s="8" t="s">
        <v>351</v>
      </c>
      <c r="BA74" s="8" t="s">
        <v>352</v>
      </c>
      <c r="BB74" s="8" t="s">
        <v>145</v>
      </c>
      <c r="BC74" s="8"/>
      <c r="BD74" s="8" t="s">
        <v>149</v>
      </c>
      <c r="BE74" s="8"/>
      <c r="BF74" s="8"/>
      <c r="BG74" s="8" t="s">
        <v>6</v>
      </c>
    </row>
    <row r="75" spans="1:59" hidden="1">
      <c r="A75" t="str">
        <f>Append1[[#This Row],[COM_IN_LIST]]</f>
        <v>GDPR</v>
      </c>
      <c r="B75" t="s">
        <v>356</v>
      </c>
      <c r="P75" t="s">
        <v>132</v>
      </c>
      <c r="Q75" t="s">
        <v>131</v>
      </c>
      <c r="R75" t="s">
        <v>13</v>
      </c>
      <c r="V75" s="8" t="s">
        <v>356</v>
      </c>
      <c r="AJ75" s="8" t="s">
        <v>13</v>
      </c>
      <c r="AK75" s="8" t="s">
        <v>132</v>
      </c>
      <c r="AL75" s="8" t="s">
        <v>131</v>
      </c>
      <c r="AM75" s="8"/>
      <c r="AN75" s="8"/>
      <c r="AO75" s="8"/>
      <c r="AP75" s="8" t="s">
        <v>145</v>
      </c>
      <c r="AQ75" s="8" t="s">
        <v>145</v>
      </c>
      <c r="AR75" s="8" t="s">
        <v>141</v>
      </c>
      <c r="AS75" s="8" t="s">
        <v>141</v>
      </c>
      <c r="AT75" s="8" t="s">
        <v>141</v>
      </c>
      <c r="AU75" s="8"/>
      <c r="AV75" s="4"/>
      <c r="AW75" s="4" t="s">
        <v>149</v>
      </c>
      <c r="AX75" s="8"/>
      <c r="AY75" s="8" t="s">
        <v>141</v>
      </c>
      <c r="AZ75" s="8" t="s">
        <v>351</v>
      </c>
      <c r="BA75" s="8" t="s">
        <v>352</v>
      </c>
      <c r="BB75" s="8" t="s">
        <v>145</v>
      </c>
      <c r="BC75" s="8"/>
      <c r="BD75" s="8" t="s">
        <v>149</v>
      </c>
      <c r="BE75" s="8"/>
      <c r="BF75" s="8"/>
      <c r="BG75" s="8" t="s">
        <v>6</v>
      </c>
    </row>
    <row r="76" spans="1:59" hidden="1">
      <c r="A76" t="str">
        <f>Append1[[#This Row],[COM_IN_LIST]]</f>
        <v>COMMON</v>
      </c>
      <c r="B76" t="s">
        <v>357</v>
      </c>
      <c r="C76" t="str">
        <f>VLOOKUP(Append1[[#This Row],[Asset_Name]],'[1]SNOW CMDB DBNL'!$A:$B,2,0)</f>
        <v>Yes</v>
      </c>
      <c r="D76" t="str">
        <f>VLOOKUP(Append1[[#This Row],[Asset_Name]],'[1]SNOW CMDB DBNL'!$A:$C,3,0)</f>
        <v>No</v>
      </c>
      <c r="E76" t="str">
        <f>VLOOKUP(Append1[[#This Row],[Asset_Name]],'[1]SNOW CMDB DBNL'!$A:$D,4,0)</f>
        <v>Emile Scheilen</v>
      </c>
      <c r="F76" t="str">
        <f>VLOOKUP(Append1[[#This Row],[Asset_Name]],'[1]SNOW CMDB DBNL'!$A:$E,5,0)</f>
        <v>Adine Wempe - Kalff</v>
      </c>
      <c r="G76" t="str">
        <f>VLOOKUP(Append1[[#This Row],[Asset_Name]],'[1]SNOW CMDB DBNL'!$A:$F,6,0)</f>
        <v>Adine Wempe - Kalff</v>
      </c>
      <c r="H76" t="str">
        <f>VLOOKUP(Append1[[#This Row],[Asset_Name]],'[1]SNOW CMDB DBNL'!$A:$G,7,0)</f>
        <v>Gertjan Kruijt</v>
      </c>
      <c r="I76" t="str">
        <f>VLOOKUP(Append1[[#This Row],[Asset_Name]],'[1]SNOW CMDB DBNL'!$A:$H,8,0)</f>
        <v>Party data</v>
      </c>
      <c r="J76" t="str">
        <f>VLOOKUP(Append1[[#This Row],[Asset_Name]],'[1]SNOW CMDB DBNL'!$A:$I,9,0)</f>
        <v>Kept in own tribe</v>
      </c>
      <c r="L76" t="str">
        <f>VLOOKUP(Append1[[#This Row],[Asset_Name]],'[1]SNOW CMDB DBNL'!$A:$M,13,0)</f>
        <v>Installed</v>
      </c>
      <c r="M76" t="str">
        <f>VLOOKUP(Append1[[#This Row],[Asset_Name]],'[1]SNOW CMDB DBNL'!$A:$N,14,0)</f>
        <v>Operational</v>
      </c>
      <c r="N76" t="str">
        <f>VLOOKUP(Append1[[#This Row],[Asset_Name]],'[1]SNOW CMDB DBNL'!$A:$O,15,0)</f>
        <v>Production</v>
      </c>
      <c r="O76" t="str">
        <f>VLOOKUP(Append1[[#This Row],[Asset_Name]],'[1]SNOW CMDB DBNL'!$A:$P,16,0)</f>
        <v>be+nl/Fraud &amp; Cyber Security NL/Prevention/JAWAS</v>
      </c>
      <c r="P76" t="s">
        <v>132</v>
      </c>
      <c r="Q76" t="s">
        <v>132</v>
      </c>
      <c r="R76" t="s">
        <v>13</v>
      </c>
      <c r="S76" s="8" t="s">
        <v>133</v>
      </c>
      <c r="T76" s="8" t="s">
        <v>141</v>
      </c>
      <c r="U76" s="8">
        <v>0</v>
      </c>
      <c r="V76" s="8" t="s">
        <v>357</v>
      </c>
      <c r="W76" s="8" t="s">
        <v>141</v>
      </c>
      <c r="X76" s="8" t="s">
        <v>133</v>
      </c>
      <c r="Y76" s="8" t="s">
        <v>202</v>
      </c>
      <c r="Z76" s="8" t="s">
        <v>203</v>
      </c>
      <c r="AA76" s="8" t="s">
        <v>203</v>
      </c>
      <c r="AB76" s="4" t="s">
        <v>269</v>
      </c>
      <c r="AC76" s="4" t="s">
        <v>169</v>
      </c>
      <c r="AD76" s="8" t="s">
        <v>170</v>
      </c>
      <c r="AE76" s="8">
        <v>0</v>
      </c>
      <c r="AF76" s="8" t="s">
        <v>136</v>
      </c>
      <c r="AG76" s="8" t="s">
        <v>137</v>
      </c>
      <c r="AH76" s="8" t="s">
        <v>138</v>
      </c>
      <c r="AI76" s="8" t="s">
        <v>270</v>
      </c>
      <c r="AJ76" s="8" t="s">
        <v>13</v>
      </c>
      <c r="AK76" s="8" t="s">
        <v>132</v>
      </c>
      <c r="AL76" s="8" t="s">
        <v>132</v>
      </c>
      <c r="AM76" s="8" t="s">
        <v>133</v>
      </c>
      <c r="AN76" s="8" t="s">
        <v>141</v>
      </c>
      <c r="AO76" s="8">
        <v>0</v>
      </c>
      <c r="AP76" s="8" t="s">
        <v>145</v>
      </c>
      <c r="AQ76" s="8" t="s">
        <v>145</v>
      </c>
      <c r="AR76" s="8" t="s">
        <v>133</v>
      </c>
      <c r="AS76" s="8" t="s">
        <v>141</v>
      </c>
      <c r="AT76" s="8" t="s">
        <v>141</v>
      </c>
      <c r="AU76" s="8"/>
      <c r="AV76" s="4"/>
      <c r="AW76" s="4" t="s">
        <v>145</v>
      </c>
      <c r="AX76" s="8" t="s">
        <v>208</v>
      </c>
      <c r="AY76" s="8" t="s">
        <v>133</v>
      </c>
      <c r="AZ76" s="8"/>
      <c r="BA76" s="8"/>
      <c r="BB76" s="8" t="s">
        <v>178</v>
      </c>
      <c r="BC76" s="8"/>
      <c r="BD76" s="8" t="s">
        <v>145</v>
      </c>
      <c r="BE76" s="8"/>
      <c r="BF76" s="8"/>
      <c r="BG76" s="8" t="s">
        <v>7</v>
      </c>
    </row>
    <row r="77" spans="1:59" hidden="1">
      <c r="A77" t="str">
        <f>Append1[[#This Row],[COM_IN_LIST]]</f>
        <v>COMMON</v>
      </c>
      <c r="B77" t="s">
        <v>358</v>
      </c>
      <c r="C77" t="str">
        <f>VLOOKUP(Append1[[#This Row],[Asset_Name]],'[1]SNOW CMDB DBNL'!$A:$B,2,0)</f>
        <v>Yes</v>
      </c>
      <c r="D77" t="str">
        <f>VLOOKUP(Append1[[#This Row],[Asset_Name]],'[1]SNOW CMDB DBNL'!$A:$C,3,0)</f>
        <v>No</v>
      </c>
      <c r="E77" t="str">
        <f>VLOOKUP(Append1[[#This Row],[Asset_Name]],'[1]SNOW CMDB DBNL'!$A:$D,4,0)</f>
        <v>Emile Scheilen</v>
      </c>
      <c r="F77" t="str">
        <f>VLOOKUP(Append1[[#This Row],[Asset_Name]],'[1]SNOW CMDB DBNL'!$A:$E,5,0)</f>
        <v>Adine Wempe - Kalff</v>
      </c>
      <c r="G77" t="str">
        <f>VLOOKUP(Append1[[#This Row],[Asset_Name]],'[1]SNOW CMDB DBNL'!$A:$F,6,0)</f>
        <v>Adine Wempe - Kalff</v>
      </c>
      <c r="H77" t="str">
        <f>VLOOKUP(Append1[[#This Row],[Asset_Name]],'[1]SNOW CMDB DBNL'!$A:$G,7,0)</f>
        <v>Gertjan Kruijt</v>
      </c>
      <c r="I77" t="str">
        <f>VLOOKUP(Append1[[#This Row],[Asset_Name]],'[1]SNOW CMDB DBNL'!$A:$H,8,0)</f>
        <v>Party data</v>
      </c>
      <c r="J77" t="str">
        <f>VLOOKUP(Append1[[#This Row],[Asset_Name]],'[1]SNOW CMDB DBNL'!$A:$I,9,0)</f>
        <v>Exchanged across domains</v>
      </c>
      <c r="L77" t="str">
        <f>VLOOKUP(Append1[[#This Row],[Asset_Name]],'[1]SNOW CMDB DBNL'!$A:$M,13,0)</f>
        <v>Installed</v>
      </c>
      <c r="M77" t="str">
        <f>VLOOKUP(Append1[[#This Row],[Asset_Name]],'[1]SNOW CMDB DBNL'!$A:$N,14,0)</f>
        <v>Operational</v>
      </c>
      <c r="N77" t="str">
        <f>VLOOKUP(Append1[[#This Row],[Asset_Name]],'[1]SNOW CMDB DBNL'!$A:$O,15,0)</f>
        <v>Production</v>
      </c>
      <c r="O77" t="str">
        <f>VLOOKUP(Append1[[#This Row],[Asset_Name]],'[1]SNOW CMDB DBNL'!$A:$P,16,0)</f>
        <v>be+nl/Fraud &amp; Cyber Security NL/Prevention/JAWAS</v>
      </c>
      <c r="P77" t="s">
        <v>132</v>
      </c>
      <c r="Q77" t="s">
        <v>132</v>
      </c>
      <c r="R77" t="s">
        <v>13</v>
      </c>
      <c r="S77" s="8" t="s">
        <v>141</v>
      </c>
      <c r="T77" s="8" t="s">
        <v>141</v>
      </c>
      <c r="U77" s="8">
        <v>0</v>
      </c>
      <c r="V77" s="8" t="s">
        <v>358</v>
      </c>
      <c r="W77" s="8" t="s">
        <v>141</v>
      </c>
      <c r="X77" s="8" t="s">
        <v>133</v>
      </c>
      <c r="Y77" s="8" t="s">
        <v>202</v>
      </c>
      <c r="Z77" s="8" t="s">
        <v>203</v>
      </c>
      <c r="AA77" s="8" t="s">
        <v>203</v>
      </c>
      <c r="AB77" s="4" t="s">
        <v>269</v>
      </c>
      <c r="AC77" s="4" t="s">
        <v>169</v>
      </c>
      <c r="AD77" s="8" t="s">
        <v>176</v>
      </c>
      <c r="AE77" s="8">
        <v>0</v>
      </c>
      <c r="AF77" s="8" t="s">
        <v>136</v>
      </c>
      <c r="AG77" s="8" t="s">
        <v>137</v>
      </c>
      <c r="AH77" s="8" t="s">
        <v>138</v>
      </c>
      <c r="AI77" s="8" t="s">
        <v>270</v>
      </c>
      <c r="AJ77" s="8" t="s">
        <v>13</v>
      </c>
      <c r="AK77" s="8" t="s">
        <v>132</v>
      </c>
      <c r="AL77" s="8" t="s">
        <v>132</v>
      </c>
      <c r="AM77" s="8" t="s">
        <v>141</v>
      </c>
      <c r="AN77" s="8" t="s">
        <v>141</v>
      </c>
      <c r="AO77" s="8">
        <v>0</v>
      </c>
      <c r="AP77" s="8" t="s">
        <v>145</v>
      </c>
      <c r="AQ77" s="8" t="s">
        <v>145</v>
      </c>
      <c r="AR77" s="8" t="s">
        <v>141</v>
      </c>
      <c r="AS77" s="8" t="s">
        <v>141</v>
      </c>
      <c r="AT77" s="8" t="s">
        <v>141</v>
      </c>
      <c r="AU77" s="8"/>
      <c r="AV77" s="4"/>
      <c r="AW77" s="4">
        <v>43982</v>
      </c>
      <c r="AX77" s="8" t="s">
        <v>208</v>
      </c>
      <c r="AY77" s="8" t="s">
        <v>141</v>
      </c>
      <c r="AZ77" s="8"/>
      <c r="BA77" s="8" t="s">
        <v>359</v>
      </c>
      <c r="BB77" s="8" t="s">
        <v>178</v>
      </c>
      <c r="BC77" s="8"/>
      <c r="BD77" s="8">
        <v>2020</v>
      </c>
      <c r="BE77" s="8"/>
      <c r="BF77" s="8"/>
      <c r="BG77" s="8" t="s">
        <v>7</v>
      </c>
    </row>
    <row r="78" spans="1:59" hidden="1">
      <c r="A78" t="str">
        <f>Append1[[#This Row],[COM_IN_LIST]]</f>
        <v>GDPR</v>
      </c>
      <c r="B78" t="s">
        <v>360</v>
      </c>
      <c r="P78" t="s">
        <v>132</v>
      </c>
      <c r="Q78" t="s">
        <v>131</v>
      </c>
      <c r="R78" t="s">
        <v>13</v>
      </c>
      <c r="V78" s="8" t="s">
        <v>360</v>
      </c>
      <c r="AJ78" s="8" t="s">
        <v>13</v>
      </c>
      <c r="AK78" s="8" t="s">
        <v>132</v>
      </c>
      <c r="AL78" s="8" t="s">
        <v>131</v>
      </c>
      <c r="AM78" s="8"/>
      <c r="AN78" s="8"/>
      <c r="AO78" s="8"/>
      <c r="AP78" s="8" t="s">
        <v>145</v>
      </c>
      <c r="AQ78" s="8" t="s">
        <v>145</v>
      </c>
      <c r="AR78" s="8" t="s">
        <v>133</v>
      </c>
      <c r="AS78" s="8" t="s">
        <v>133</v>
      </c>
      <c r="AT78" s="8" t="s">
        <v>133</v>
      </c>
      <c r="AU78" s="8"/>
      <c r="AV78" s="4"/>
      <c r="AW78" s="4" t="s">
        <v>149</v>
      </c>
      <c r="AX78" s="8" t="s">
        <v>145</v>
      </c>
      <c r="AY78" s="8" t="s">
        <v>133</v>
      </c>
      <c r="AZ78" s="8" t="s">
        <v>351</v>
      </c>
      <c r="BA78" s="8" t="s">
        <v>352</v>
      </c>
      <c r="BB78" s="8" t="s">
        <v>145</v>
      </c>
      <c r="BC78" s="8"/>
      <c r="BD78" s="8" t="s">
        <v>149</v>
      </c>
      <c r="BE78" s="8"/>
      <c r="BF78" s="8"/>
      <c r="BG78" s="8" t="s">
        <v>6</v>
      </c>
    </row>
    <row r="79" spans="1:59">
      <c r="A79" t="str">
        <f>Append1[[#This Row],[COM_IN_LIST]]</f>
        <v>COMMON</v>
      </c>
      <c r="B79" t="s">
        <v>361</v>
      </c>
      <c r="C79" t="str">
        <f>VLOOKUP(Append1[[#This Row],[Asset_Name]],'[1]SNOW CMDB DBNL'!$A:$B,2,0)</f>
        <v>No</v>
      </c>
      <c r="D79" t="str">
        <f>VLOOKUP(Append1[[#This Row],[Asset_Name]],'[1]SNOW CMDB DBNL'!$A:$C,3,0)</f>
        <v>No</v>
      </c>
      <c r="E79" t="str">
        <f>VLOOKUP(Append1[[#This Row],[Asset_Name]],'[1]SNOW CMDB DBNL'!$A:$D,4,0)</f>
        <v>Jan Reuterink</v>
      </c>
      <c r="F79" t="str">
        <f>VLOOKUP(Append1[[#This Row],[Asset_Name]],'[1]SNOW CMDB DBNL'!$A:$E,5,0)</f>
        <v>Sven Schenkel</v>
      </c>
      <c r="L79" t="str">
        <f>VLOOKUP(Append1[[#This Row],[Asset_Name]],'[1]SNOW CMDB DBNL'!$A:$M,13,0)</f>
        <v>Installed</v>
      </c>
      <c r="M79" t="str">
        <f>VLOOKUP(Append1[[#This Row],[Asset_Name]],'[1]SNOW CMDB DBNL'!$A:$N,14,0)</f>
        <v>Operational</v>
      </c>
      <c r="N79" t="str">
        <f>VLOOKUP(Append1[[#This Row],[Asset_Name]],'[1]SNOW CMDB DBNL'!$A:$O,15,0)</f>
        <v>Production</v>
      </c>
      <c r="O79" t="str">
        <f>VLOOKUP(Append1[[#This Row],[Asset_Name]],'[1]SNOW CMDB DBNL'!$A:$P,16,0)</f>
        <v>be+nl/Digital Business Banking/CD-NL/DRO</v>
      </c>
      <c r="P79" t="s">
        <v>132</v>
      </c>
      <c r="Q79" t="s">
        <v>132</v>
      </c>
      <c r="R79" t="s">
        <v>16</v>
      </c>
      <c r="S79" s="8" t="s">
        <v>141</v>
      </c>
      <c r="T79" s="8" t="s">
        <v>141</v>
      </c>
      <c r="U79" s="8">
        <v>0</v>
      </c>
      <c r="V79" s="8" t="s">
        <v>361</v>
      </c>
      <c r="W79" s="8" t="s">
        <v>133</v>
      </c>
      <c r="X79" s="8" t="s">
        <v>133</v>
      </c>
      <c r="Y79" s="8" t="s">
        <v>173</v>
      </c>
      <c r="Z79" s="8" t="s">
        <v>174</v>
      </c>
      <c r="AA79" s="8">
        <v>0</v>
      </c>
      <c r="AB79" s="4">
        <v>0</v>
      </c>
      <c r="AC79" s="4">
        <v>0</v>
      </c>
      <c r="AD79" s="8">
        <v>0</v>
      </c>
      <c r="AE79" s="8">
        <v>0</v>
      </c>
      <c r="AF79" s="8" t="s">
        <v>136</v>
      </c>
      <c r="AG79" s="8" t="s">
        <v>137</v>
      </c>
      <c r="AH79" s="8" t="s">
        <v>138</v>
      </c>
      <c r="AI79" s="8" t="s">
        <v>231</v>
      </c>
      <c r="AJ79" s="8" t="s">
        <v>16</v>
      </c>
      <c r="AK79" s="8" t="s">
        <v>132</v>
      </c>
      <c r="AL79" s="8" t="s">
        <v>132</v>
      </c>
      <c r="AM79" s="8" t="s">
        <v>141</v>
      </c>
      <c r="AN79" s="8" t="s">
        <v>141</v>
      </c>
      <c r="AO79" s="8">
        <v>0</v>
      </c>
      <c r="AP79" s="8" t="s">
        <v>145</v>
      </c>
      <c r="AQ79" s="8" t="s">
        <v>145</v>
      </c>
      <c r="AR79" s="8" t="s">
        <v>141</v>
      </c>
      <c r="AS79" s="8" t="s">
        <v>141</v>
      </c>
      <c r="AT79" s="8" t="s">
        <v>141</v>
      </c>
      <c r="AU79" s="8" t="s">
        <v>145</v>
      </c>
      <c r="AV79" s="4" t="s">
        <v>145</v>
      </c>
      <c r="AW79" s="4" t="s">
        <v>149</v>
      </c>
      <c r="AX79" s="8" t="s">
        <v>145</v>
      </c>
      <c r="AY79" s="8" t="s">
        <v>141</v>
      </c>
      <c r="AZ79" s="8"/>
      <c r="BA79" s="8" t="s">
        <v>232</v>
      </c>
      <c r="BB79" s="8" t="s">
        <v>191</v>
      </c>
      <c r="BC79" s="8"/>
      <c r="BD79" s="8" t="s">
        <v>149</v>
      </c>
      <c r="BE79" s="8"/>
      <c r="BF79" s="8"/>
      <c r="BG79" s="8" t="s">
        <v>7</v>
      </c>
    </row>
    <row r="80" spans="1:59">
      <c r="A80" t="str">
        <f>Append1[[#This Row],[COM_IN_LIST]]</f>
        <v>COMMON</v>
      </c>
      <c r="B80" t="s">
        <v>362</v>
      </c>
      <c r="C80" t="str">
        <f>VLOOKUP(Append1[[#This Row],[Asset_Name]],'[1]SNOW CMDB DBNL'!$A:$B,2,0)</f>
        <v>No</v>
      </c>
      <c r="D80" t="str">
        <f>VLOOKUP(Append1[[#This Row],[Asset_Name]],'[1]SNOW CMDB DBNL'!$A:$C,3,0)</f>
        <v>No</v>
      </c>
      <c r="E80" t="str">
        <f>VLOOKUP(Append1[[#This Row],[Asset_Name]],'[1]SNOW CMDB DBNL'!$A:$D,4,0)</f>
        <v>Jan Reuterink</v>
      </c>
      <c r="F80" t="str">
        <f>VLOOKUP(Append1[[#This Row],[Asset_Name]],'[1]SNOW CMDB DBNL'!$A:$E,5,0)</f>
        <v>Sven Schenkel</v>
      </c>
      <c r="L80" t="str">
        <f>VLOOKUP(Append1[[#This Row],[Asset_Name]],'[1]SNOW CMDB DBNL'!$A:$M,13,0)</f>
        <v>Installed</v>
      </c>
      <c r="M80" t="str">
        <f>VLOOKUP(Append1[[#This Row],[Asset_Name]],'[1]SNOW CMDB DBNL'!$A:$N,14,0)</f>
        <v>Operational</v>
      </c>
      <c r="N80" t="str">
        <f>VLOOKUP(Append1[[#This Row],[Asset_Name]],'[1]SNOW CMDB DBNL'!$A:$O,15,0)</f>
        <v>Production</v>
      </c>
      <c r="O80" t="str">
        <f>VLOOKUP(Append1[[#This Row],[Asset_Name]],'[1]SNOW CMDB DBNL'!$A:$P,16,0)</f>
        <v>be+nl/Digital Business Banking/CD-NL/DRO</v>
      </c>
      <c r="P80" t="s">
        <v>132</v>
      </c>
      <c r="Q80" t="s">
        <v>132</v>
      </c>
      <c r="R80" t="s">
        <v>16</v>
      </c>
      <c r="S80" s="8" t="s">
        <v>141</v>
      </c>
      <c r="T80" s="8" t="s">
        <v>141</v>
      </c>
      <c r="U80" s="8">
        <v>0</v>
      </c>
      <c r="V80" s="8" t="s">
        <v>362</v>
      </c>
      <c r="W80" s="8" t="s">
        <v>133</v>
      </c>
      <c r="X80" s="8" t="s">
        <v>133</v>
      </c>
      <c r="Y80" s="8" t="s">
        <v>173</v>
      </c>
      <c r="Z80" s="8" t="s">
        <v>174</v>
      </c>
      <c r="AA80" s="8">
        <v>0</v>
      </c>
      <c r="AB80" s="4">
        <v>0</v>
      </c>
      <c r="AC80" s="4">
        <v>0</v>
      </c>
      <c r="AD80" s="8">
        <v>0</v>
      </c>
      <c r="AE80" s="8">
        <v>0</v>
      </c>
      <c r="AF80" s="8" t="s">
        <v>136</v>
      </c>
      <c r="AG80" s="8" t="s">
        <v>137</v>
      </c>
      <c r="AH80" s="8" t="s">
        <v>138</v>
      </c>
      <c r="AI80" s="8" t="s">
        <v>231</v>
      </c>
      <c r="AJ80" s="8" t="s">
        <v>16</v>
      </c>
      <c r="AK80" s="8" t="s">
        <v>132</v>
      </c>
      <c r="AL80" s="8" t="s">
        <v>132</v>
      </c>
      <c r="AM80" s="8" t="s">
        <v>141</v>
      </c>
      <c r="AN80" s="8" t="s">
        <v>141</v>
      </c>
      <c r="AO80" s="8">
        <v>0</v>
      </c>
      <c r="AP80" s="8" t="s">
        <v>145</v>
      </c>
      <c r="AQ80" s="8" t="s">
        <v>145</v>
      </c>
      <c r="AR80" s="8" t="s">
        <v>141</v>
      </c>
      <c r="AS80" s="8" t="s">
        <v>141</v>
      </c>
      <c r="AT80" s="8" t="s">
        <v>141</v>
      </c>
      <c r="AU80" s="8" t="s">
        <v>145</v>
      </c>
      <c r="AV80" s="4" t="s">
        <v>145</v>
      </c>
      <c r="AW80" s="4" t="s">
        <v>149</v>
      </c>
      <c r="AX80" s="8" t="s">
        <v>145</v>
      </c>
      <c r="AY80" s="8" t="s">
        <v>141</v>
      </c>
      <c r="AZ80" s="8"/>
      <c r="BA80" s="8" t="s">
        <v>363</v>
      </c>
      <c r="BB80" s="8" t="s">
        <v>191</v>
      </c>
      <c r="BC80" s="8"/>
      <c r="BD80" s="8" t="s">
        <v>149</v>
      </c>
      <c r="BE80" s="8"/>
      <c r="BF80" s="8"/>
      <c r="BG80" s="8" t="s">
        <v>7</v>
      </c>
    </row>
    <row r="81" spans="1:59">
      <c r="A81" t="str">
        <f>Append1[[#This Row],[COM_IN_LIST]]</f>
        <v>COMMON</v>
      </c>
      <c r="B81" t="s">
        <v>364</v>
      </c>
      <c r="C81" t="str">
        <f>VLOOKUP(Append1[[#This Row],[Asset_Name]],'[1]SNOW CMDB DBNL'!$A:$B,2,0)</f>
        <v>No</v>
      </c>
      <c r="D81" t="str">
        <f>VLOOKUP(Append1[[#This Row],[Asset_Name]],'[1]SNOW CMDB DBNL'!$A:$C,3,0)</f>
        <v>No</v>
      </c>
      <c r="E81" t="str">
        <f>VLOOKUP(Append1[[#This Row],[Asset_Name]],'[1]SNOW CMDB DBNL'!$A:$D,4,0)</f>
        <v>Jan Reuterink</v>
      </c>
      <c r="F81" t="str">
        <f>VLOOKUP(Append1[[#This Row],[Asset_Name]],'[1]SNOW CMDB DBNL'!$A:$E,5,0)</f>
        <v>Sven Schenkel</v>
      </c>
      <c r="L81" t="str">
        <f>VLOOKUP(Append1[[#This Row],[Asset_Name]],'[1]SNOW CMDB DBNL'!$A:$M,13,0)</f>
        <v>Installed</v>
      </c>
      <c r="M81" t="str">
        <f>VLOOKUP(Append1[[#This Row],[Asset_Name]],'[1]SNOW CMDB DBNL'!$A:$N,14,0)</f>
        <v>Operational</v>
      </c>
      <c r="N81" t="str">
        <f>VLOOKUP(Append1[[#This Row],[Asset_Name]],'[1]SNOW CMDB DBNL'!$A:$O,15,0)</f>
        <v>Production</v>
      </c>
      <c r="O81" t="str">
        <f>VLOOKUP(Append1[[#This Row],[Asset_Name]],'[1]SNOW CMDB DBNL'!$A:$P,16,0)</f>
        <v>be+nl/Digital Business Banking/CD-NL/DRO</v>
      </c>
      <c r="P81" t="s">
        <v>132</v>
      </c>
      <c r="Q81" t="s">
        <v>132</v>
      </c>
      <c r="R81" t="s">
        <v>16</v>
      </c>
      <c r="S81" s="8" t="s">
        <v>133</v>
      </c>
      <c r="T81" s="8" t="s">
        <v>133</v>
      </c>
      <c r="U81" s="8">
        <v>0</v>
      </c>
      <c r="V81" s="8" t="s">
        <v>364</v>
      </c>
      <c r="W81" s="8" t="s">
        <v>133</v>
      </c>
      <c r="X81" s="8" t="s">
        <v>133</v>
      </c>
      <c r="Y81" s="8" t="s">
        <v>173</v>
      </c>
      <c r="Z81" s="8" t="s">
        <v>174</v>
      </c>
      <c r="AA81" s="8">
        <v>0</v>
      </c>
      <c r="AB81" s="4">
        <v>0</v>
      </c>
      <c r="AC81" s="4">
        <v>0</v>
      </c>
      <c r="AD81" s="8">
        <v>0</v>
      </c>
      <c r="AE81" s="8">
        <v>0</v>
      </c>
      <c r="AF81" s="8" t="s">
        <v>136</v>
      </c>
      <c r="AG81" s="8" t="s">
        <v>137</v>
      </c>
      <c r="AH81" s="8" t="s">
        <v>138</v>
      </c>
      <c r="AI81" s="8" t="s">
        <v>231</v>
      </c>
      <c r="AJ81" s="8" t="s">
        <v>16</v>
      </c>
      <c r="AK81" s="8" t="s">
        <v>132</v>
      </c>
      <c r="AL81" s="8" t="s">
        <v>132</v>
      </c>
      <c r="AM81" s="8" t="s">
        <v>133</v>
      </c>
      <c r="AN81" s="8" t="s">
        <v>133</v>
      </c>
      <c r="AO81" s="8">
        <v>0</v>
      </c>
      <c r="AP81" s="8" t="s">
        <v>145</v>
      </c>
      <c r="AQ81" s="8" t="s">
        <v>145</v>
      </c>
      <c r="AR81" s="8" t="s">
        <v>133</v>
      </c>
      <c r="AS81" s="8" t="s">
        <v>133</v>
      </c>
      <c r="AT81" s="8" t="s">
        <v>133</v>
      </c>
      <c r="AU81" s="8" t="s">
        <v>145</v>
      </c>
      <c r="AV81" s="4" t="s">
        <v>145</v>
      </c>
      <c r="AW81" s="4" t="s">
        <v>145</v>
      </c>
      <c r="AX81" s="8" t="s">
        <v>145</v>
      </c>
      <c r="AY81" s="8" t="s">
        <v>133</v>
      </c>
      <c r="AZ81" s="8"/>
      <c r="BA81" s="8"/>
      <c r="BB81" s="8" t="s">
        <v>191</v>
      </c>
      <c r="BC81" s="8"/>
      <c r="BD81" s="8" t="s">
        <v>145</v>
      </c>
      <c r="BE81" s="8"/>
      <c r="BF81" s="8"/>
      <c r="BG81" s="8" t="s">
        <v>7</v>
      </c>
    </row>
    <row r="82" spans="1:59" hidden="1">
      <c r="A82" t="str">
        <f>Append1[[#This Row],[COM_IN_LIST]]</f>
        <v>GDPR</v>
      </c>
      <c r="B82" t="s">
        <v>365</v>
      </c>
      <c r="P82" t="s">
        <v>132</v>
      </c>
      <c r="Q82" t="s">
        <v>131</v>
      </c>
      <c r="R82" t="s">
        <v>13</v>
      </c>
      <c r="V82" s="8" t="s">
        <v>365</v>
      </c>
      <c r="AJ82" s="8" t="s">
        <v>13</v>
      </c>
      <c r="AK82" s="8" t="s">
        <v>132</v>
      </c>
      <c r="AL82" s="8" t="s">
        <v>131</v>
      </c>
      <c r="AM82" s="8"/>
      <c r="AN82" s="8"/>
      <c r="AO82" s="8"/>
      <c r="AP82" s="8" t="s">
        <v>145</v>
      </c>
      <c r="AQ82" s="8" t="s">
        <v>145</v>
      </c>
      <c r="AR82" s="8" t="s">
        <v>141</v>
      </c>
      <c r="AS82" s="8" t="s">
        <v>141</v>
      </c>
      <c r="AT82" s="8" t="s">
        <v>141</v>
      </c>
      <c r="AU82" s="8"/>
      <c r="AV82" s="4"/>
      <c r="AW82" s="4" t="s">
        <v>149</v>
      </c>
      <c r="AX82" s="8"/>
      <c r="AY82" s="8" t="s">
        <v>141</v>
      </c>
      <c r="AZ82" s="8" t="s">
        <v>351</v>
      </c>
      <c r="BA82" s="8" t="s">
        <v>352</v>
      </c>
      <c r="BB82" s="8" t="s">
        <v>145</v>
      </c>
      <c r="BC82" s="8"/>
      <c r="BD82" s="8" t="s">
        <v>149</v>
      </c>
      <c r="BE82" s="8"/>
      <c r="BF82" s="8"/>
      <c r="BG82" s="8" t="s">
        <v>6</v>
      </c>
    </row>
    <row r="83" spans="1:59" hidden="1">
      <c r="A83" t="str">
        <f>Append1[[#This Row],[COM_IN_LIST]]</f>
        <v>GDPR</v>
      </c>
      <c r="B83" t="s">
        <v>366</v>
      </c>
      <c r="P83" t="s">
        <v>132</v>
      </c>
      <c r="Q83" t="s">
        <v>131</v>
      </c>
      <c r="R83" t="s">
        <v>13</v>
      </c>
      <c r="V83" s="8" t="s">
        <v>366</v>
      </c>
      <c r="AJ83" s="8" t="s">
        <v>13</v>
      </c>
      <c r="AK83" s="8" t="s">
        <v>132</v>
      </c>
      <c r="AL83" s="8" t="s">
        <v>131</v>
      </c>
      <c r="AM83" s="8"/>
      <c r="AN83" s="8"/>
      <c r="AO83" s="8"/>
      <c r="AP83" s="8" t="s">
        <v>145</v>
      </c>
      <c r="AQ83" s="8" t="s">
        <v>145</v>
      </c>
      <c r="AR83" s="8" t="s">
        <v>141</v>
      </c>
      <c r="AS83" s="8" t="s">
        <v>141</v>
      </c>
      <c r="AT83" s="8" t="s">
        <v>141</v>
      </c>
      <c r="AU83" s="8"/>
      <c r="AV83" s="4"/>
      <c r="AW83" s="4" t="s">
        <v>149</v>
      </c>
      <c r="AX83" s="8"/>
      <c r="AY83" s="8" t="s">
        <v>141</v>
      </c>
      <c r="AZ83" s="8" t="s">
        <v>351</v>
      </c>
      <c r="BA83" s="8" t="s">
        <v>352</v>
      </c>
      <c r="BB83" s="8" t="s">
        <v>145</v>
      </c>
      <c r="BC83" s="8"/>
      <c r="BD83" s="8" t="s">
        <v>149</v>
      </c>
      <c r="BE83" s="8"/>
      <c r="BF83" s="8"/>
      <c r="BG83" s="8" t="s">
        <v>6</v>
      </c>
    </row>
    <row r="84" spans="1:59" hidden="1">
      <c r="A84" t="str">
        <f>Append1[[#This Row],[COM_IN_LIST]]</f>
        <v>GDPR</v>
      </c>
      <c r="B84" t="s">
        <v>367</v>
      </c>
      <c r="P84" t="s">
        <v>132</v>
      </c>
      <c r="Q84" t="s">
        <v>131</v>
      </c>
      <c r="R84" t="s">
        <v>26</v>
      </c>
      <c r="V84" s="8" t="s">
        <v>367</v>
      </c>
      <c r="AJ84" s="8" t="s">
        <v>26</v>
      </c>
      <c r="AK84" s="8" t="s">
        <v>132</v>
      </c>
      <c r="AL84" s="8" t="s">
        <v>131</v>
      </c>
      <c r="AM84" s="8"/>
      <c r="AN84" s="8"/>
      <c r="AO84" s="8"/>
      <c r="AP84" s="8" t="s">
        <v>145</v>
      </c>
      <c r="AQ84" s="8" t="s">
        <v>145</v>
      </c>
      <c r="AR84" s="8" t="s">
        <v>141</v>
      </c>
      <c r="AS84" s="8" t="s">
        <v>145</v>
      </c>
      <c r="AT84" s="8" t="s">
        <v>141</v>
      </c>
      <c r="AU84" s="8" t="s">
        <v>145</v>
      </c>
      <c r="AV84" s="4" t="s">
        <v>149</v>
      </c>
      <c r="AW84" s="4" t="s">
        <v>149</v>
      </c>
      <c r="AX84" s="8" t="s">
        <v>145</v>
      </c>
      <c r="AY84" s="8" t="s">
        <v>141</v>
      </c>
      <c r="AZ84" s="8"/>
      <c r="BA84" s="8"/>
      <c r="BB84" s="8" t="s">
        <v>145</v>
      </c>
      <c r="BC84" s="8"/>
      <c r="BD84" s="8" t="s">
        <v>149</v>
      </c>
      <c r="BE84" s="8"/>
      <c r="BF84" s="8"/>
      <c r="BG84" s="8" t="s">
        <v>6</v>
      </c>
    </row>
    <row r="85" spans="1:59" hidden="1">
      <c r="A85" t="str">
        <f>Append1[[#This Row],[COM_IN_LIST]]</f>
        <v>GDPR</v>
      </c>
      <c r="B85" t="s">
        <v>368</v>
      </c>
      <c r="P85" t="s">
        <v>132</v>
      </c>
      <c r="Q85" t="s">
        <v>131</v>
      </c>
      <c r="R85" t="s">
        <v>13</v>
      </c>
      <c r="V85" s="8" t="s">
        <v>368</v>
      </c>
      <c r="AJ85" s="8" t="s">
        <v>13</v>
      </c>
      <c r="AK85" s="8" t="s">
        <v>132</v>
      </c>
      <c r="AL85" s="8" t="s">
        <v>131</v>
      </c>
      <c r="AM85" s="8"/>
      <c r="AN85" s="8"/>
      <c r="AO85" s="8"/>
      <c r="AP85" s="8" t="s">
        <v>145</v>
      </c>
      <c r="AQ85" s="8" t="s">
        <v>145</v>
      </c>
      <c r="AR85" s="8" t="s">
        <v>141</v>
      </c>
      <c r="AS85" s="8" t="s">
        <v>141</v>
      </c>
      <c r="AT85" s="8" t="s">
        <v>141</v>
      </c>
      <c r="AU85" s="8"/>
      <c r="AV85" s="4"/>
      <c r="AW85" s="4" t="s">
        <v>149</v>
      </c>
      <c r="AX85" s="8"/>
      <c r="AY85" s="8" t="s">
        <v>141</v>
      </c>
      <c r="AZ85" s="8" t="s">
        <v>351</v>
      </c>
      <c r="BA85" s="8" t="s">
        <v>352</v>
      </c>
      <c r="BB85" s="8" t="s">
        <v>145</v>
      </c>
      <c r="BC85" s="8"/>
      <c r="BD85" s="8" t="s">
        <v>149</v>
      </c>
      <c r="BE85" s="8"/>
      <c r="BF85" s="8"/>
      <c r="BG85" s="8" t="s">
        <v>6</v>
      </c>
    </row>
    <row r="86" spans="1:59" hidden="1">
      <c r="A86" t="str">
        <f>Append1[[#This Row],[COM_IN_LIST]]</f>
        <v>COMMON</v>
      </c>
      <c r="B86" t="s">
        <v>369</v>
      </c>
      <c r="C86" t="str">
        <f>VLOOKUP(Append1[[#This Row],[Asset_Name]],'[1]SNOW CMDB DBNL'!$A:$B,2,0)</f>
        <v>Yes</v>
      </c>
      <c r="D86" t="str">
        <f>VLOOKUP(Append1[[#This Row],[Asset_Name]],'[1]SNOW CMDB DBNL'!$A:$C,3,0)</f>
        <v>No</v>
      </c>
      <c r="E86" t="str">
        <f>VLOOKUP(Append1[[#This Row],[Asset_Name]],'[1]SNOW CMDB DBNL'!$A:$D,4,0)</f>
        <v>Emile Scheilen</v>
      </c>
      <c r="F86" t="str">
        <f>VLOOKUP(Append1[[#This Row],[Asset_Name]],'[1]SNOW CMDB DBNL'!$A:$E,5,0)</f>
        <v>Adine Wempe - Kalff</v>
      </c>
      <c r="G86" t="str">
        <f>VLOOKUP(Append1[[#This Row],[Asset_Name]],'[1]SNOW CMDB DBNL'!$A:$F,6,0)</f>
        <v>Adine Wempe - Kalff</v>
      </c>
      <c r="H86" t="str">
        <f>VLOOKUP(Append1[[#This Row],[Asset_Name]],'[1]SNOW CMDB DBNL'!$A:$G,7,0)</f>
        <v>Gertjan Kruijt</v>
      </c>
      <c r="I86" t="str">
        <f>VLOOKUP(Append1[[#This Row],[Asset_Name]],'[1]SNOW CMDB DBNL'!$A:$H,8,0)</f>
        <v>Party data</v>
      </c>
      <c r="J86" t="str">
        <f>VLOOKUP(Append1[[#This Row],[Asset_Name]],'[1]SNOW CMDB DBNL'!$A:$I,9,0)</f>
        <v>Exchanged across domains</v>
      </c>
      <c r="L86" t="str">
        <f>VLOOKUP(Append1[[#This Row],[Asset_Name]],'[1]SNOW CMDB DBNL'!$A:$M,13,0)</f>
        <v>Installed</v>
      </c>
      <c r="M86" t="str">
        <f>VLOOKUP(Append1[[#This Row],[Asset_Name]],'[1]SNOW CMDB DBNL'!$A:$N,14,0)</f>
        <v>Operational</v>
      </c>
      <c r="N86" t="str">
        <f>VLOOKUP(Append1[[#This Row],[Asset_Name]],'[1]SNOW CMDB DBNL'!$A:$O,15,0)</f>
        <v>Production</v>
      </c>
      <c r="O86" t="str">
        <f>VLOOKUP(Append1[[#This Row],[Asset_Name]],'[1]SNOW CMDB DBNL'!$A:$P,16,0)</f>
        <v>be+nl/Fraud &amp; Cyber Security NL/Prevention/JAWAS</v>
      </c>
      <c r="P86" t="s">
        <v>132</v>
      </c>
      <c r="Q86" t="s">
        <v>132</v>
      </c>
      <c r="R86" t="s">
        <v>13</v>
      </c>
      <c r="S86" s="8" t="s">
        <v>141</v>
      </c>
      <c r="T86" s="8" t="s">
        <v>141</v>
      </c>
      <c r="U86" s="8">
        <v>0</v>
      </c>
      <c r="V86" s="8" t="s">
        <v>369</v>
      </c>
      <c r="W86" s="8" t="s">
        <v>141</v>
      </c>
      <c r="X86" s="8" t="s">
        <v>133</v>
      </c>
      <c r="Y86" s="8" t="s">
        <v>202</v>
      </c>
      <c r="Z86" s="8" t="s">
        <v>203</v>
      </c>
      <c r="AA86" s="8" t="s">
        <v>203</v>
      </c>
      <c r="AB86" s="4" t="s">
        <v>269</v>
      </c>
      <c r="AC86" s="4" t="s">
        <v>169</v>
      </c>
      <c r="AD86" s="8" t="s">
        <v>176</v>
      </c>
      <c r="AE86" s="8">
        <v>0</v>
      </c>
      <c r="AF86" s="8" t="s">
        <v>136</v>
      </c>
      <c r="AG86" s="8" t="s">
        <v>137</v>
      </c>
      <c r="AH86" s="8" t="s">
        <v>138</v>
      </c>
      <c r="AI86" s="8" t="s">
        <v>270</v>
      </c>
      <c r="AJ86" s="8" t="s">
        <v>13</v>
      </c>
      <c r="AK86" s="8" t="s">
        <v>132</v>
      </c>
      <c r="AL86" s="8" t="s">
        <v>132</v>
      </c>
      <c r="AM86" s="8" t="s">
        <v>141</v>
      </c>
      <c r="AN86" s="8" t="s">
        <v>141</v>
      </c>
      <c r="AO86" s="8">
        <v>0</v>
      </c>
      <c r="AP86" s="8" t="s">
        <v>145</v>
      </c>
      <c r="AQ86" s="8" t="s">
        <v>145</v>
      </c>
      <c r="AR86" s="8" t="s">
        <v>141</v>
      </c>
      <c r="AS86" s="8" t="s">
        <v>141</v>
      </c>
      <c r="AT86" s="8" t="s">
        <v>141</v>
      </c>
      <c r="AU86" s="8"/>
      <c r="AV86" s="4"/>
      <c r="AW86" s="4">
        <v>43982</v>
      </c>
      <c r="AX86" s="8" t="s">
        <v>208</v>
      </c>
      <c r="AY86" s="8" t="s">
        <v>141</v>
      </c>
      <c r="AZ86" s="8"/>
      <c r="BA86" s="8"/>
      <c r="BB86" s="8" t="s">
        <v>178</v>
      </c>
      <c r="BC86" s="8"/>
      <c r="BD86" s="8">
        <v>2020</v>
      </c>
      <c r="BE86" s="8"/>
      <c r="BF86" s="8"/>
      <c r="BG86" s="8" t="s">
        <v>7</v>
      </c>
    </row>
    <row r="87" spans="1:59" hidden="1">
      <c r="A87" t="str">
        <f>Append1[[#This Row],[COM_IN_LIST]]</f>
        <v>GDPR</v>
      </c>
      <c r="B87" t="s">
        <v>370</v>
      </c>
      <c r="P87" t="s">
        <v>132</v>
      </c>
      <c r="Q87" t="s">
        <v>131</v>
      </c>
      <c r="R87" t="s">
        <v>13</v>
      </c>
      <c r="V87" s="8" t="s">
        <v>370</v>
      </c>
      <c r="AJ87" s="8" t="s">
        <v>13</v>
      </c>
      <c r="AK87" s="8" t="s">
        <v>132</v>
      </c>
      <c r="AL87" s="8" t="s">
        <v>131</v>
      </c>
      <c r="AM87" s="8"/>
      <c r="AN87" s="8"/>
      <c r="AO87" s="8"/>
      <c r="AP87" s="8" t="s">
        <v>145</v>
      </c>
      <c r="AQ87" s="8" t="s">
        <v>145</v>
      </c>
      <c r="AR87" s="8" t="s">
        <v>133</v>
      </c>
      <c r="AS87" s="8" t="s">
        <v>133</v>
      </c>
      <c r="AT87" s="8" t="s">
        <v>133</v>
      </c>
      <c r="AU87" s="8"/>
      <c r="AV87" s="4"/>
      <c r="AW87" s="4" t="s">
        <v>149</v>
      </c>
      <c r="AX87" s="8"/>
      <c r="AY87" s="8" t="s">
        <v>133</v>
      </c>
      <c r="AZ87" s="8" t="s">
        <v>351</v>
      </c>
      <c r="BA87" s="8" t="s">
        <v>352</v>
      </c>
      <c r="BB87" s="8" t="s">
        <v>145</v>
      </c>
      <c r="BC87" s="8"/>
      <c r="BD87" s="8" t="s">
        <v>149</v>
      </c>
      <c r="BE87" s="8"/>
      <c r="BF87" s="8"/>
      <c r="BG87" s="8" t="s">
        <v>6</v>
      </c>
    </row>
    <row r="88" spans="1:59" hidden="1">
      <c r="A88" t="str">
        <f>Append1[[#This Row],[COM_IN_LIST]]</f>
        <v>GDPR</v>
      </c>
      <c r="B88" t="s">
        <v>371</v>
      </c>
      <c r="P88" t="s">
        <v>132</v>
      </c>
      <c r="Q88" t="s">
        <v>131</v>
      </c>
      <c r="R88" t="s">
        <v>13</v>
      </c>
      <c r="V88" s="8" t="s">
        <v>371</v>
      </c>
      <c r="AJ88" s="8" t="s">
        <v>13</v>
      </c>
      <c r="AK88" s="8" t="s">
        <v>132</v>
      </c>
      <c r="AL88" s="8" t="s">
        <v>131</v>
      </c>
      <c r="AM88" s="8"/>
      <c r="AN88" s="8"/>
      <c r="AO88" s="8"/>
      <c r="AP88" s="8" t="s">
        <v>145</v>
      </c>
      <c r="AQ88" s="8" t="s">
        <v>145</v>
      </c>
      <c r="AR88" s="8" t="s">
        <v>133</v>
      </c>
      <c r="AS88" s="8" t="s">
        <v>133</v>
      </c>
      <c r="AT88" s="8" t="s">
        <v>133</v>
      </c>
      <c r="AU88" s="8"/>
      <c r="AV88" s="4"/>
      <c r="AW88" s="4" t="s">
        <v>149</v>
      </c>
      <c r="AX88" s="8" t="s">
        <v>145</v>
      </c>
      <c r="AY88" s="8" t="s">
        <v>133</v>
      </c>
      <c r="AZ88" s="8" t="s">
        <v>351</v>
      </c>
      <c r="BA88" s="8" t="s">
        <v>352</v>
      </c>
      <c r="BB88" s="8" t="s">
        <v>145</v>
      </c>
      <c r="BC88" s="8"/>
      <c r="BD88" s="8" t="s">
        <v>149</v>
      </c>
      <c r="BE88" s="8"/>
      <c r="BF88" s="8"/>
      <c r="BG88" s="8" t="s">
        <v>6</v>
      </c>
    </row>
    <row r="89" spans="1:59" hidden="1">
      <c r="A89" t="str">
        <f>Append1[[#This Row],[COM_IN_LIST]]</f>
        <v>GDPR</v>
      </c>
      <c r="B89" t="s">
        <v>372</v>
      </c>
      <c r="P89" t="s">
        <v>132</v>
      </c>
      <c r="Q89" t="s">
        <v>131</v>
      </c>
      <c r="R89" t="s">
        <v>13</v>
      </c>
      <c r="V89" s="8" t="s">
        <v>372</v>
      </c>
      <c r="AJ89" s="8" t="s">
        <v>13</v>
      </c>
      <c r="AK89" s="8" t="s">
        <v>132</v>
      </c>
      <c r="AL89" s="8" t="s">
        <v>131</v>
      </c>
      <c r="AM89" s="8"/>
      <c r="AN89" s="8"/>
      <c r="AO89" s="8"/>
      <c r="AP89" s="8" t="s">
        <v>145</v>
      </c>
      <c r="AQ89" s="8" t="s">
        <v>145</v>
      </c>
      <c r="AR89" s="8" t="s">
        <v>133</v>
      </c>
      <c r="AS89" s="8" t="s">
        <v>133</v>
      </c>
      <c r="AT89" s="8" t="s">
        <v>133</v>
      </c>
      <c r="AU89" s="8"/>
      <c r="AV89" s="4"/>
      <c r="AW89" s="4" t="s">
        <v>149</v>
      </c>
      <c r="AX89" s="8" t="s">
        <v>145</v>
      </c>
      <c r="AY89" s="8" t="s">
        <v>133</v>
      </c>
      <c r="AZ89" s="8" t="s">
        <v>351</v>
      </c>
      <c r="BA89" s="8" t="s">
        <v>352</v>
      </c>
      <c r="BB89" s="8" t="s">
        <v>145</v>
      </c>
      <c r="BC89" s="8"/>
      <c r="BD89" s="8" t="s">
        <v>149</v>
      </c>
      <c r="BE89" s="8"/>
      <c r="BF89" s="8"/>
      <c r="BG89" s="8" t="s">
        <v>6</v>
      </c>
    </row>
    <row r="90" spans="1:59" hidden="1">
      <c r="A90" t="str">
        <f>Append1[[#This Row],[COM_IN_LIST]]</f>
        <v>GDPR</v>
      </c>
      <c r="B90" t="s">
        <v>373</v>
      </c>
      <c r="P90" t="s">
        <v>132</v>
      </c>
      <c r="Q90" t="s">
        <v>131</v>
      </c>
      <c r="R90" t="s">
        <v>13</v>
      </c>
      <c r="V90" s="8" t="s">
        <v>373</v>
      </c>
      <c r="AJ90" s="8" t="s">
        <v>13</v>
      </c>
      <c r="AK90" s="8" t="s">
        <v>132</v>
      </c>
      <c r="AL90" s="8" t="s">
        <v>131</v>
      </c>
      <c r="AM90" s="8"/>
      <c r="AN90" s="8"/>
      <c r="AO90" s="8"/>
      <c r="AP90" s="8" t="s">
        <v>145</v>
      </c>
      <c r="AQ90" s="8" t="s">
        <v>145</v>
      </c>
      <c r="AR90" s="8" t="s">
        <v>133</v>
      </c>
      <c r="AS90" s="8" t="s">
        <v>133</v>
      </c>
      <c r="AT90" s="8" t="s">
        <v>133</v>
      </c>
      <c r="AU90" s="8"/>
      <c r="AV90" s="4"/>
      <c r="AW90" s="4" t="s">
        <v>149</v>
      </c>
      <c r="AX90" s="8" t="s">
        <v>145</v>
      </c>
      <c r="AY90" s="8" t="s">
        <v>133</v>
      </c>
      <c r="AZ90" s="8" t="s">
        <v>351</v>
      </c>
      <c r="BA90" s="8" t="s">
        <v>352</v>
      </c>
      <c r="BB90" s="8" t="s">
        <v>145</v>
      </c>
      <c r="BC90" s="8"/>
      <c r="BD90" s="8" t="s">
        <v>149</v>
      </c>
      <c r="BE90" s="8"/>
      <c r="BF90" s="8"/>
      <c r="BG90" s="8" t="s">
        <v>6</v>
      </c>
    </row>
    <row r="91" spans="1:59" hidden="1">
      <c r="A91" t="str">
        <f>Append1[[#This Row],[COM_IN_LIST]]</f>
        <v>GDPR</v>
      </c>
      <c r="B91" t="s">
        <v>374</v>
      </c>
      <c r="P91" t="s">
        <v>132</v>
      </c>
      <c r="Q91" t="s">
        <v>131</v>
      </c>
      <c r="R91" t="s">
        <v>13</v>
      </c>
      <c r="V91" s="8" t="s">
        <v>374</v>
      </c>
      <c r="AJ91" s="8" t="s">
        <v>13</v>
      </c>
      <c r="AK91" s="8" t="s">
        <v>132</v>
      </c>
      <c r="AL91" s="8" t="s">
        <v>131</v>
      </c>
      <c r="AM91" s="8"/>
      <c r="AN91" s="8"/>
      <c r="AO91" s="8"/>
      <c r="AP91" s="8" t="s">
        <v>145</v>
      </c>
      <c r="AQ91" s="8" t="s">
        <v>145</v>
      </c>
      <c r="AR91" s="8" t="s">
        <v>133</v>
      </c>
      <c r="AS91" s="8" t="s">
        <v>133</v>
      </c>
      <c r="AT91" s="8" t="s">
        <v>133</v>
      </c>
      <c r="AU91" s="8"/>
      <c r="AV91" s="4"/>
      <c r="AW91" s="4" t="s">
        <v>149</v>
      </c>
      <c r="AX91" s="8" t="s">
        <v>145</v>
      </c>
      <c r="AY91" s="8" t="s">
        <v>133</v>
      </c>
      <c r="AZ91" s="8" t="s">
        <v>375</v>
      </c>
      <c r="BA91" s="8" t="s">
        <v>352</v>
      </c>
      <c r="BB91" s="8" t="s">
        <v>145</v>
      </c>
      <c r="BC91" s="8"/>
      <c r="BD91" s="8" t="s">
        <v>149</v>
      </c>
      <c r="BE91" s="8"/>
      <c r="BF91" s="8"/>
      <c r="BG91" s="8" t="s">
        <v>6</v>
      </c>
    </row>
    <row r="92" spans="1:59" hidden="1">
      <c r="A92" t="str">
        <f>Append1[[#This Row],[COM_IN_LIST]]</f>
        <v>GDPR</v>
      </c>
      <c r="B92" t="s">
        <v>376</v>
      </c>
      <c r="P92" t="s">
        <v>132</v>
      </c>
      <c r="Q92" t="s">
        <v>131</v>
      </c>
      <c r="R92" t="s">
        <v>17</v>
      </c>
      <c r="V92" s="8" t="s">
        <v>376</v>
      </c>
      <c r="AJ92" s="8" t="s">
        <v>17</v>
      </c>
      <c r="AK92" s="8" t="s">
        <v>132</v>
      </c>
      <c r="AL92" s="8" t="s">
        <v>131</v>
      </c>
      <c r="AM92" s="8"/>
      <c r="AN92" s="8"/>
      <c r="AO92" s="8"/>
      <c r="AP92" s="8" t="s">
        <v>145</v>
      </c>
      <c r="AQ92" s="8" t="s">
        <v>145</v>
      </c>
      <c r="AR92" s="8" t="s">
        <v>133</v>
      </c>
      <c r="AS92" s="8" t="s">
        <v>145</v>
      </c>
      <c r="AT92" s="8" t="s">
        <v>149</v>
      </c>
      <c r="AU92" s="8" t="s">
        <v>145</v>
      </c>
      <c r="AV92" s="4" t="s">
        <v>149</v>
      </c>
      <c r="AW92" s="4" t="s">
        <v>149</v>
      </c>
      <c r="AX92" s="8" t="s">
        <v>145</v>
      </c>
      <c r="AY92" s="8" t="s">
        <v>133</v>
      </c>
      <c r="AZ92" s="8"/>
      <c r="BA92" s="8"/>
      <c r="BB92" s="8" t="s">
        <v>145</v>
      </c>
      <c r="BC92" s="8"/>
      <c r="BD92" s="8" t="s">
        <v>149</v>
      </c>
      <c r="BE92" s="8"/>
      <c r="BF92" s="8"/>
      <c r="BG92" s="8" t="s">
        <v>6</v>
      </c>
    </row>
    <row r="93" spans="1:59" hidden="1">
      <c r="A93" t="str">
        <f>Append1[[#This Row],[COM_IN_LIST]]</f>
        <v>GDPR</v>
      </c>
      <c r="B93" t="s">
        <v>377</v>
      </c>
      <c r="P93" t="s">
        <v>132</v>
      </c>
      <c r="Q93" t="s">
        <v>131</v>
      </c>
      <c r="R93" t="s">
        <v>17</v>
      </c>
      <c r="V93" s="8" t="s">
        <v>377</v>
      </c>
      <c r="AJ93" s="8" t="s">
        <v>17</v>
      </c>
      <c r="AK93" s="8" t="s">
        <v>132</v>
      </c>
      <c r="AL93" s="8" t="s">
        <v>131</v>
      </c>
      <c r="AM93" s="8"/>
      <c r="AN93" s="8"/>
      <c r="AO93" s="8"/>
      <c r="AP93" s="8" t="s">
        <v>145</v>
      </c>
      <c r="AQ93" s="8" t="s">
        <v>145</v>
      </c>
      <c r="AR93" s="8" t="s">
        <v>133</v>
      </c>
      <c r="AS93" s="8" t="s">
        <v>145</v>
      </c>
      <c r="AT93" s="8" t="s">
        <v>149</v>
      </c>
      <c r="AU93" s="8" t="s">
        <v>145</v>
      </c>
      <c r="AV93" s="4" t="s">
        <v>149</v>
      </c>
      <c r="AW93" s="4" t="s">
        <v>149</v>
      </c>
      <c r="AX93" s="8" t="s">
        <v>145</v>
      </c>
      <c r="AY93" s="8" t="s">
        <v>133</v>
      </c>
      <c r="AZ93" s="8"/>
      <c r="BA93" s="8"/>
      <c r="BB93" s="8" t="s">
        <v>145</v>
      </c>
      <c r="BC93" s="8"/>
      <c r="BD93" s="8" t="s">
        <v>149</v>
      </c>
      <c r="BE93" s="8"/>
      <c r="BF93" s="8"/>
      <c r="BG93" s="8" t="s">
        <v>6</v>
      </c>
    </row>
    <row r="94" spans="1:59" hidden="1">
      <c r="A94" t="str">
        <f>Append1[[#This Row],[COM_IN_LIST]]</f>
        <v>GDPR</v>
      </c>
      <c r="B94" t="s">
        <v>378</v>
      </c>
      <c r="P94" t="s">
        <v>132</v>
      </c>
      <c r="Q94" t="s">
        <v>131</v>
      </c>
      <c r="R94" t="s">
        <v>17</v>
      </c>
      <c r="V94" s="8" t="s">
        <v>378</v>
      </c>
      <c r="AJ94" s="8" t="s">
        <v>17</v>
      </c>
      <c r="AK94" s="8" t="s">
        <v>132</v>
      </c>
      <c r="AL94" s="8" t="s">
        <v>131</v>
      </c>
      <c r="AM94" s="8"/>
      <c r="AN94" s="8"/>
      <c r="AO94" s="8"/>
      <c r="AP94" s="8" t="s">
        <v>145</v>
      </c>
      <c r="AQ94" s="8" t="s">
        <v>145</v>
      </c>
      <c r="AR94" s="8" t="s">
        <v>133</v>
      </c>
      <c r="AS94" s="8" t="s">
        <v>145</v>
      </c>
      <c r="AT94" s="8" t="s">
        <v>149</v>
      </c>
      <c r="AU94" s="8" t="s">
        <v>145</v>
      </c>
      <c r="AV94" s="4" t="s">
        <v>149</v>
      </c>
      <c r="AW94" s="4" t="s">
        <v>149</v>
      </c>
      <c r="AX94" s="8" t="s">
        <v>145</v>
      </c>
      <c r="AY94" s="8" t="s">
        <v>133</v>
      </c>
      <c r="AZ94" s="8"/>
      <c r="BA94" s="8"/>
      <c r="BB94" s="8" t="s">
        <v>145</v>
      </c>
      <c r="BC94" s="8"/>
      <c r="BD94" s="8" t="s">
        <v>149</v>
      </c>
      <c r="BE94" s="8"/>
      <c r="BF94" s="8"/>
      <c r="BG94" s="8" t="s">
        <v>6</v>
      </c>
    </row>
    <row r="95" spans="1:59" hidden="1">
      <c r="A95" t="str">
        <f>Append1[[#This Row],[COM_IN_LIST]]</f>
        <v>GDPR</v>
      </c>
      <c r="B95" t="s">
        <v>379</v>
      </c>
      <c r="P95" t="s">
        <v>132</v>
      </c>
      <c r="Q95" t="s">
        <v>131</v>
      </c>
      <c r="R95" t="s">
        <v>17</v>
      </c>
      <c r="V95" s="8" t="s">
        <v>379</v>
      </c>
      <c r="AJ95" s="8" t="s">
        <v>17</v>
      </c>
      <c r="AK95" s="8" t="s">
        <v>132</v>
      </c>
      <c r="AL95" s="8" t="s">
        <v>131</v>
      </c>
      <c r="AM95" s="8"/>
      <c r="AN95" s="8"/>
      <c r="AO95" s="8"/>
      <c r="AP95" s="8" t="s">
        <v>145</v>
      </c>
      <c r="AQ95" s="8" t="s">
        <v>145</v>
      </c>
      <c r="AR95" s="8" t="s">
        <v>133</v>
      </c>
      <c r="AS95" s="8" t="s">
        <v>145</v>
      </c>
      <c r="AT95" s="8" t="s">
        <v>149</v>
      </c>
      <c r="AU95" s="8" t="s">
        <v>145</v>
      </c>
      <c r="AV95" s="4" t="s">
        <v>149</v>
      </c>
      <c r="AW95" s="4" t="s">
        <v>149</v>
      </c>
      <c r="AX95" s="8" t="s">
        <v>145</v>
      </c>
      <c r="AY95" s="8" t="s">
        <v>133</v>
      </c>
      <c r="AZ95" s="8"/>
      <c r="BA95" s="8"/>
      <c r="BB95" s="8" t="s">
        <v>145</v>
      </c>
      <c r="BC95" s="8"/>
      <c r="BD95" s="8" t="s">
        <v>149</v>
      </c>
      <c r="BE95" s="8"/>
      <c r="BF95" s="8"/>
      <c r="BG95" s="8" t="s">
        <v>6</v>
      </c>
    </row>
    <row r="96" spans="1:59" hidden="1">
      <c r="A96" t="str">
        <f>Append1[[#This Row],[COM_IN_LIST]]</f>
        <v>GDPR</v>
      </c>
      <c r="B96" t="s">
        <v>380</v>
      </c>
      <c r="P96" t="s">
        <v>132</v>
      </c>
      <c r="Q96" t="s">
        <v>131</v>
      </c>
      <c r="R96" t="s">
        <v>17</v>
      </c>
      <c r="V96" s="8" t="s">
        <v>380</v>
      </c>
      <c r="AJ96" s="8" t="s">
        <v>17</v>
      </c>
      <c r="AK96" s="8" t="s">
        <v>132</v>
      </c>
      <c r="AL96" s="8" t="s">
        <v>131</v>
      </c>
      <c r="AM96" s="8"/>
      <c r="AN96" s="8"/>
      <c r="AO96" s="8"/>
      <c r="AP96" s="8" t="s">
        <v>145</v>
      </c>
      <c r="AQ96" s="8" t="s">
        <v>145</v>
      </c>
      <c r="AR96" s="8" t="s">
        <v>133</v>
      </c>
      <c r="AS96" s="8" t="s">
        <v>145</v>
      </c>
      <c r="AT96" s="8" t="s">
        <v>149</v>
      </c>
      <c r="AU96" s="8" t="s">
        <v>145</v>
      </c>
      <c r="AV96" s="4" t="s">
        <v>149</v>
      </c>
      <c r="AW96" s="4" t="s">
        <v>149</v>
      </c>
      <c r="AX96" s="8" t="s">
        <v>145</v>
      </c>
      <c r="AY96" s="8" t="s">
        <v>133</v>
      </c>
      <c r="AZ96" s="8"/>
      <c r="BA96" s="8"/>
      <c r="BB96" s="8" t="s">
        <v>145</v>
      </c>
      <c r="BC96" s="8"/>
      <c r="BD96" s="8" t="s">
        <v>149</v>
      </c>
      <c r="BE96" s="8"/>
      <c r="BF96" s="8"/>
      <c r="BG96" s="8" t="s">
        <v>6</v>
      </c>
    </row>
    <row r="97" spans="1:59">
      <c r="A97" t="str">
        <f>Append1[[#This Row],[COM_IN_LIST]]</f>
        <v>COMMON</v>
      </c>
      <c r="B97" t="s">
        <v>381</v>
      </c>
      <c r="C97" t="str">
        <f>VLOOKUP(Append1[[#This Row],[Asset_Name]],'[1]SNOW CMDB DBNL'!$A:$B,2,0)</f>
        <v>No</v>
      </c>
      <c r="D97" t="str">
        <f>VLOOKUP(Append1[[#This Row],[Asset_Name]],'[1]SNOW CMDB DBNL'!$A:$C,3,0)</f>
        <v>No</v>
      </c>
      <c r="E97" t="str">
        <f>VLOOKUP(Append1[[#This Row],[Asset_Name]],'[1]SNOW CMDB DBNL'!$A:$D,4,0)</f>
        <v>Manish Vashishtha</v>
      </c>
      <c r="F97" t="str">
        <f>VLOOKUP(Append1[[#This Row],[Asset_Name]],'[1]SNOW CMDB DBNL'!$A:$E,5,0)</f>
        <v>Miente Bakker</v>
      </c>
      <c r="L97" t="str">
        <f>VLOOKUP(Append1[[#This Row],[Asset_Name]],'[1]SNOW CMDB DBNL'!$A:$M,13,0)</f>
        <v>Installed</v>
      </c>
      <c r="M97" t="str">
        <f>VLOOKUP(Append1[[#This Row],[Asset_Name]],'[1]SNOW CMDB DBNL'!$A:$N,14,0)</f>
        <v>Operational</v>
      </c>
      <c r="N97" t="str">
        <f>VLOOKUP(Append1[[#This Row],[Asset_Name]],'[1]SNOW CMDB DBNL'!$A:$O,15,0)</f>
        <v>Production</v>
      </c>
      <c r="O97" t="str">
        <f>VLOOKUP(Append1[[#This Row],[Asset_Name]],'[1]SNOW CMDB DBNL'!$A:$P,16,0)</f>
        <v>be+nl/Assisted channels/PA2_Assisted Portal/Indus</v>
      </c>
      <c r="P97" t="s">
        <v>132</v>
      </c>
      <c r="Q97" t="s">
        <v>132</v>
      </c>
      <c r="R97" t="s">
        <v>11</v>
      </c>
      <c r="S97" s="8" t="s">
        <v>141</v>
      </c>
      <c r="T97" s="8" t="s">
        <v>141</v>
      </c>
      <c r="U97" s="8">
        <v>0</v>
      </c>
      <c r="V97" s="8" t="s">
        <v>381</v>
      </c>
      <c r="W97" s="8" t="s">
        <v>133</v>
      </c>
      <c r="X97" s="8" t="s">
        <v>133</v>
      </c>
      <c r="Y97" s="8" t="s">
        <v>260</v>
      </c>
      <c r="Z97" s="8" t="s">
        <v>261</v>
      </c>
      <c r="AA97" s="8">
        <v>0</v>
      </c>
      <c r="AB97" s="4">
        <v>0</v>
      </c>
      <c r="AC97" s="4">
        <v>0</v>
      </c>
      <c r="AD97" s="8">
        <v>0</v>
      </c>
      <c r="AE97" s="8">
        <v>0</v>
      </c>
      <c r="AF97" s="8" t="s">
        <v>136</v>
      </c>
      <c r="AG97" s="8" t="s">
        <v>137</v>
      </c>
      <c r="AH97" s="8" t="s">
        <v>138</v>
      </c>
      <c r="AI97" s="8" t="s">
        <v>382</v>
      </c>
      <c r="AJ97" s="8" t="s">
        <v>11</v>
      </c>
      <c r="AK97" s="8" t="s">
        <v>132</v>
      </c>
      <c r="AL97" s="8" t="s">
        <v>132</v>
      </c>
      <c r="AM97" s="8" t="s">
        <v>141</v>
      </c>
      <c r="AN97" s="8" t="s">
        <v>141</v>
      </c>
      <c r="AO97" s="8">
        <v>0</v>
      </c>
      <c r="AP97" s="8" t="s">
        <v>145</v>
      </c>
      <c r="AQ97" s="8" t="s">
        <v>145</v>
      </c>
      <c r="AR97" s="8" t="s">
        <v>141</v>
      </c>
      <c r="AS97" s="8" t="s">
        <v>141</v>
      </c>
      <c r="AT97" s="8" t="s">
        <v>141</v>
      </c>
      <c r="AU97" s="8" t="s">
        <v>383</v>
      </c>
      <c r="AV97" s="4" t="s">
        <v>149</v>
      </c>
      <c r="AW97" s="4" t="s">
        <v>149</v>
      </c>
      <c r="AX97" s="8" t="s">
        <v>145</v>
      </c>
      <c r="AY97" s="8" t="s">
        <v>141</v>
      </c>
      <c r="AZ97" s="8"/>
      <c r="BA97" s="8" t="s">
        <v>181</v>
      </c>
      <c r="BB97" s="8" t="s">
        <v>191</v>
      </c>
      <c r="BC97" s="8"/>
      <c r="BD97" s="8" t="s">
        <v>149</v>
      </c>
      <c r="BE97" s="8"/>
      <c r="BF97" s="8"/>
      <c r="BG97" s="8" t="s">
        <v>7</v>
      </c>
    </row>
    <row r="98" spans="1:59">
      <c r="A98" t="str">
        <f>Append1[[#This Row],[COM_IN_LIST]]</f>
        <v>COMMON</v>
      </c>
      <c r="B98" t="s">
        <v>384</v>
      </c>
      <c r="C98" t="str">
        <f>VLOOKUP(Append1[[#This Row],[Asset_Name]],'[1]SNOW CMDB DBNL'!$A:$B,2,0)</f>
        <v>No</v>
      </c>
      <c r="E98" t="str">
        <f>VLOOKUP(Append1[[#This Row],[Asset_Name]],'[1]SNOW CMDB DBNL'!$A:$D,4,0)</f>
        <v>Sander Quik</v>
      </c>
      <c r="F98" t="str">
        <f>VLOOKUP(Append1[[#This Row],[Asset_Name]],'[1]SNOW CMDB DBNL'!$A:$E,5,0)</f>
        <v>Liesbeth Berns</v>
      </c>
      <c r="L98" t="str">
        <f>VLOOKUP(Append1[[#This Row],[Asset_Name]],'[1]SNOW CMDB DBNL'!$A:$M,13,0)</f>
        <v>Installed</v>
      </c>
      <c r="M98" t="str">
        <f>VLOOKUP(Append1[[#This Row],[Asset_Name]],'[1]SNOW CMDB DBNL'!$A:$N,14,0)</f>
        <v>Operational</v>
      </c>
      <c r="N98" t="str">
        <f>VLOOKUP(Append1[[#This Row],[Asset_Name]],'[1]SNOW CMDB DBNL'!$A:$O,15,0)</f>
        <v>Production</v>
      </c>
      <c r="O98" t="str">
        <f>VLOOKUP(Append1[[#This Row],[Asset_Name]],'[1]SNOW CMDB DBNL'!$A:$P,16,0)</f>
        <v>be+nl/Digital &amp; Customer Interaction/Di NL/Unchained</v>
      </c>
      <c r="P98" t="s">
        <v>132</v>
      </c>
      <c r="Q98" t="s">
        <v>132</v>
      </c>
      <c r="R98" t="s">
        <v>12</v>
      </c>
      <c r="S98" s="8" t="s">
        <v>133</v>
      </c>
      <c r="T98" s="8" t="s">
        <v>149</v>
      </c>
      <c r="U98" s="8">
        <v>0</v>
      </c>
      <c r="V98" s="8" t="s">
        <v>384</v>
      </c>
      <c r="W98" s="8" t="s">
        <v>133</v>
      </c>
      <c r="X98" s="8">
        <v>0</v>
      </c>
      <c r="Y98" s="8" t="s">
        <v>385</v>
      </c>
      <c r="Z98" s="8" t="s">
        <v>242</v>
      </c>
      <c r="AA98" s="8">
        <v>0</v>
      </c>
      <c r="AB98" s="4">
        <v>0</v>
      </c>
      <c r="AC98" s="4">
        <v>0</v>
      </c>
      <c r="AD98" s="8">
        <v>0</v>
      </c>
      <c r="AE98" s="8">
        <v>0</v>
      </c>
      <c r="AF98" s="8" t="s">
        <v>136</v>
      </c>
      <c r="AG98" s="8" t="s">
        <v>137</v>
      </c>
      <c r="AH98" s="8" t="s">
        <v>138</v>
      </c>
      <c r="AI98" s="8" t="s">
        <v>386</v>
      </c>
      <c r="AJ98" s="8" t="s">
        <v>12</v>
      </c>
      <c r="AK98" s="8" t="s">
        <v>132</v>
      </c>
      <c r="AL98" s="8" t="s">
        <v>132</v>
      </c>
      <c r="AM98" s="8" t="s">
        <v>133</v>
      </c>
      <c r="AN98" s="8" t="s">
        <v>149</v>
      </c>
      <c r="AO98" s="8">
        <v>0</v>
      </c>
      <c r="AP98" s="8" t="s">
        <v>133</v>
      </c>
      <c r="AQ98" s="8" t="s">
        <v>133</v>
      </c>
      <c r="AR98" s="8" t="s">
        <v>133</v>
      </c>
      <c r="AS98" s="8" t="s">
        <v>133</v>
      </c>
      <c r="AT98" s="8" t="s">
        <v>149</v>
      </c>
      <c r="AU98" s="8"/>
      <c r="AV98" s="4"/>
      <c r="AW98" s="4" t="s">
        <v>149</v>
      </c>
      <c r="AX98" s="8"/>
      <c r="AY98" s="8" t="s">
        <v>133</v>
      </c>
      <c r="AZ98" s="8"/>
      <c r="BA98" s="8"/>
      <c r="BB98" s="8" t="s">
        <v>191</v>
      </c>
      <c r="BC98" s="8"/>
      <c r="BD98" s="8" t="s">
        <v>149</v>
      </c>
      <c r="BE98" s="8"/>
      <c r="BF98" s="8"/>
      <c r="BG98" s="8" t="s">
        <v>7</v>
      </c>
    </row>
    <row r="99" spans="1:59" hidden="1">
      <c r="A99" t="str">
        <f>Append1[[#This Row],[COM_IN_LIST]]</f>
        <v>GDPR</v>
      </c>
      <c r="B99" t="s">
        <v>387</v>
      </c>
      <c r="P99" t="s">
        <v>132</v>
      </c>
      <c r="Q99" t="s">
        <v>131</v>
      </c>
      <c r="R99" t="s">
        <v>10</v>
      </c>
      <c r="V99" s="8" t="s">
        <v>387</v>
      </c>
      <c r="AJ99" s="8" t="s">
        <v>10</v>
      </c>
      <c r="AK99" s="8" t="s">
        <v>132</v>
      </c>
      <c r="AL99" s="8" t="s">
        <v>131</v>
      </c>
      <c r="AM99" s="8"/>
      <c r="AN99" s="8"/>
      <c r="AO99" s="8"/>
      <c r="AP99" s="8" t="s">
        <v>145</v>
      </c>
      <c r="AQ99" s="8" t="s">
        <v>145</v>
      </c>
      <c r="AR99" s="8" t="s">
        <v>133</v>
      </c>
      <c r="AS99" s="8" t="s">
        <v>149</v>
      </c>
      <c r="AT99" s="8" t="s">
        <v>149</v>
      </c>
      <c r="AU99" s="8" t="s">
        <v>145</v>
      </c>
      <c r="AV99" s="4" t="s">
        <v>145</v>
      </c>
      <c r="AW99" s="4" t="s">
        <v>145</v>
      </c>
      <c r="AX99" s="8" t="s">
        <v>145</v>
      </c>
      <c r="AY99" s="8" t="s">
        <v>133</v>
      </c>
      <c r="AZ99" s="8"/>
      <c r="BA99" s="8"/>
      <c r="BB99" s="8" t="s">
        <v>145</v>
      </c>
      <c r="BC99" s="8"/>
      <c r="BD99" s="8" t="s">
        <v>145</v>
      </c>
      <c r="BE99" s="8"/>
      <c r="BF99" s="8"/>
      <c r="BG99" s="8" t="s">
        <v>6</v>
      </c>
    </row>
    <row r="100" spans="1:59" hidden="1">
      <c r="A100" t="str">
        <f>Append1[[#This Row],[COM_IN_LIST]]</f>
        <v>GDPR</v>
      </c>
      <c r="B100" t="s">
        <v>388</v>
      </c>
      <c r="P100" t="s">
        <v>132</v>
      </c>
      <c r="Q100" t="s">
        <v>131</v>
      </c>
      <c r="R100" t="s">
        <v>17</v>
      </c>
      <c r="V100" s="8" t="s">
        <v>388</v>
      </c>
      <c r="AJ100" s="8" t="s">
        <v>17</v>
      </c>
      <c r="AK100" s="8" t="s">
        <v>132</v>
      </c>
      <c r="AL100" s="8" t="s">
        <v>131</v>
      </c>
      <c r="AM100" s="8"/>
      <c r="AN100" s="8"/>
      <c r="AO100" s="8"/>
      <c r="AP100" s="8" t="s">
        <v>145</v>
      </c>
      <c r="AQ100" s="8" t="s">
        <v>145</v>
      </c>
      <c r="AR100" s="8" t="s">
        <v>133</v>
      </c>
      <c r="AS100" s="8" t="s">
        <v>145</v>
      </c>
      <c r="AT100" s="8" t="s">
        <v>149</v>
      </c>
      <c r="AU100" s="8" t="s">
        <v>145</v>
      </c>
      <c r="AV100" s="4" t="s">
        <v>149</v>
      </c>
      <c r="AW100" s="4" t="s">
        <v>149</v>
      </c>
      <c r="AX100" s="8" t="s">
        <v>145</v>
      </c>
      <c r="AY100" s="8" t="s">
        <v>133</v>
      </c>
      <c r="AZ100" s="8"/>
      <c r="BA100" s="8"/>
      <c r="BB100" s="8" t="s">
        <v>145</v>
      </c>
      <c r="BC100" s="8"/>
      <c r="BD100" s="8" t="s">
        <v>149</v>
      </c>
      <c r="BE100" s="8"/>
      <c r="BF100" s="8"/>
      <c r="BG100" s="8" t="s">
        <v>6</v>
      </c>
    </row>
    <row r="101" spans="1:59" hidden="1">
      <c r="A101" t="str">
        <f>Append1[[#This Row],[COM_IN_LIST]]</f>
        <v>GDPR</v>
      </c>
      <c r="B101" t="s">
        <v>389</v>
      </c>
      <c r="P101" t="s">
        <v>132</v>
      </c>
      <c r="Q101" t="s">
        <v>131</v>
      </c>
      <c r="R101" t="s">
        <v>17</v>
      </c>
      <c r="V101" s="8" t="s">
        <v>389</v>
      </c>
      <c r="AJ101" s="8" t="s">
        <v>17</v>
      </c>
      <c r="AK101" s="8" t="s">
        <v>132</v>
      </c>
      <c r="AL101" s="8" t="s">
        <v>131</v>
      </c>
      <c r="AM101" s="8"/>
      <c r="AN101" s="8"/>
      <c r="AO101" s="8"/>
      <c r="AP101" s="8" t="s">
        <v>145</v>
      </c>
      <c r="AQ101" s="8" t="s">
        <v>145</v>
      </c>
      <c r="AR101" s="8" t="s">
        <v>141</v>
      </c>
      <c r="AS101" s="8" t="s">
        <v>145</v>
      </c>
      <c r="AT101" s="8" t="s">
        <v>133</v>
      </c>
      <c r="AU101" s="8" t="s">
        <v>145</v>
      </c>
      <c r="AV101" s="4">
        <v>44927</v>
      </c>
      <c r="AW101" s="4">
        <v>45016</v>
      </c>
      <c r="AX101" s="8" t="s">
        <v>145</v>
      </c>
      <c r="AY101" s="8" t="s">
        <v>141</v>
      </c>
      <c r="AZ101" s="8"/>
      <c r="BA101" s="8"/>
      <c r="BB101" s="8" t="s">
        <v>145</v>
      </c>
      <c r="BC101" s="8"/>
      <c r="BD101" s="8">
        <v>2023</v>
      </c>
      <c r="BE101" s="8" t="s">
        <v>146</v>
      </c>
      <c r="BF101" s="8" t="s">
        <v>178</v>
      </c>
      <c r="BG101" s="8" t="s">
        <v>6</v>
      </c>
    </row>
    <row r="102" spans="1:59" hidden="1">
      <c r="A102" t="str">
        <f>Append1[[#This Row],[COM_IN_LIST]]</f>
        <v>GDPR</v>
      </c>
      <c r="B102" t="s">
        <v>390</v>
      </c>
      <c r="P102" t="s">
        <v>132</v>
      </c>
      <c r="Q102" t="s">
        <v>131</v>
      </c>
      <c r="R102" t="s">
        <v>17</v>
      </c>
      <c r="V102" s="8" t="s">
        <v>390</v>
      </c>
      <c r="AJ102" s="8" t="s">
        <v>17</v>
      </c>
      <c r="AK102" s="8" t="s">
        <v>132</v>
      </c>
      <c r="AL102" s="8" t="s">
        <v>131</v>
      </c>
      <c r="AM102" s="8"/>
      <c r="AN102" s="8"/>
      <c r="AO102" s="8"/>
      <c r="AP102" s="8" t="s">
        <v>145</v>
      </c>
      <c r="AQ102" s="8" t="s">
        <v>145</v>
      </c>
      <c r="AR102" s="8" t="s">
        <v>133</v>
      </c>
      <c r="AS102" s="8" t="s">
        <v>145</v>
      </c>
      <c r="AT102" s="8" t="s">
        <v>141</v>
      </c>
      <c r="AU102" s="8" t="s">
        <v>145</v>
      </c>
      <c r="AV102" s="4" t="s">
        <v>149</v>
      </c>
      <c r="AW102" s="4" t="s">
        <v>149</v>
      </c>
      <c r="AX102" s="8" t="s">
        <v>145</v>
      </c>
      <c r="AY102" s="8" t="s">
        <v>133</v>
      </c>
      <c r="AZ102" s="8"/>
      <c r="BA102" s="8"/>
      <c r="BB102" s="8" t="s">
        <v>145</v>
      </c>
      <c r="BC102" s="8"/>
      <c r="BD102" s="8" t="s">
        <v>149</v>
      </c>
      <c r="BE102" s="8"/>
      <c r="BF102" s="8"/>
      <c r="BG102" s="8" t="s">
        <v>6</v>
      </c>
    </row>
    <row r="103" spans="1:59" hidden="1">
      <c r="A103" t="str">
        <f>Append1[[#This Row],[COM_IN_LIST]]</f>
        <v>GDPR</v>
      </c>
      <c r="B103" t="s">
        <v>391</v>
      </c>
      <c r="P103" t="s">
        <v>132</v>
      </c>
      <c r="Q103" t="s">
        <v>131</v>
      </c>
      <c r="R103" t="s">
        <v>17</v>
      </c>
      <c r="V103" s="8" t="s">
        <v>391</v>
      </c>
      <c r="AJ103" s="8" t="s">
        <v>17</v>
      </c>
      <c r="AK103" s="8" t="s">
        <v>132</v>
      </c>
      <c r="AL103" s="8" t="s">
        <v>131</v>
      </c>
      <c r="AM103" s="8"/>
      <c r="AN103" s="8"/>
      <c r="AO103" s="8"/>
      <c r="AP103" s="8" t="s">
        <v>145</v>
      </c>
      <c r="AQ103" s="8" t="s">
        <v>145</v>
      </c>
      <c r="AR103" s="8" t="s">
        <v>133</v>
      </c>
      <c r="AS103" s="8" t="s">
        <v>145</v>
      </c>
      <c r="AT103" s="8" t="s">
        <v>141</v>
      </c>
      <c r="AU103" s="8" t="s">
        <v>145</v>
      </c>
      <c r="AV103" s="4" t="s">
        <v>149</v>
      </c>
      <c r="AW103" s="4" t="s">
        <v>149</v>
      </c>
      <c r="AX103" s="8" t="s">
        <v>145</v>
      </c>
      <c r="AY103" s="8" t="s">
        <v>133</v>
      </c>
      <c r="AZ103" s="8"/>
      <c r="BA103" s="8"/>
      <c r="BB103" s="8" t="s">
        <v>145</v>
      </c>
      <c r="BC103" s="8"/>
      <c r="BD103" s="8" t="s">
        <v>149</v>
      </c>
      <c r="BE103" s="8"/>
      <c r="BF103" s="8"/>
      <c r="BG103" s="8" t="s">
        <v>6</v>
      </c>
    </row>
    <row r="104" spans="1:59" hidden="1">
      <c r="A104" t="str">
        <f>Append1[[#This Row],[COM_IN_LIST]]</f>
        <v>GDPR</v>
      </c>
      <c r="B104" t="s">
        <v>392</v>
      </c>
      <c r="P104" t="s">
        <v>132</v>
      </c>
      <c r="Q104" t="s">
        <v>131</v>
      </c>
      <c r="R104" t="s">
        <v>17</v>
      </c>
      <c r="V104" s="8" t="s">
        <v>392</v>
      </c>
      <c r="AJ104" s="8" t="s">
        <v>17</v>
      </c>
      <c r="AK104" s="8" t="s">
        <v>132</v>
      </c>
      <c r="AL104" s="8" t="s">
        <v>131</v>
      </c>
      <c r="AM104" s="8"/>
      <c r="AN104" s="8"/>
      <c r="AO104" s="8"/>
      <c r="AP104" s="8" t="s">
        <v>145</v>
      </c>
      <c r="AQ104" s="8" t="s">
        <v>145</v>
      </c>
      <c r="AR104" s="8" t="s">
        <v>141</v>
      </c>
      <c r="AS104" s="8" t="s">
        <v>145</v>
      </c>
      <c r="AT104" s="8" t="s">
        <v>141</v>
      </c>
      <c r="AU104" s="8" t="s">
        <v>145</v>
      </c>
      <c r="AV104" s="4" t="s">
        <v>149</v>
      </c>
      <c r="AW104" s="4" t="s">
        <v>149</v>
      </c>
      <c r="AX104" s="8" t="s">
        <v>145</v>
      </c>
      <c r="AY104" s="8" t="s">
        <v>141</v>
      </c>
      <c r="AZ104" s="8"/>
      <c r="BA104" s="8"/>
      <c r="BB104" s="8" t="s">
        <v>145</v>
      </c>
      <c r="BC104" s="8"/>
      <c r="BD104" s="8" t="s">
        <v>149</v>
      </c>
      <c r="BE104" s="8"/>
      <c r="BF104" s="8"/>
      <c r="BG104" s="8" t="s">
        <v>6</v>
      </c>
    </row>
    <row r="105" spans="1:59" hidden="1">
      <c r="A105" t="str">
        <f>Append1[[#This Row],[COM_IN_LIST]]</f>
        <v>GDPR</v>
      </c>
      <c r="B105" t="s">
        <v>393</v>
      </c>
      <c r="P105" t="s">
        <v>132</v>
      </c>
      <c r="Q105" t="s">
        <v>131</v>
      </c>
      <c r="R105" t="s">
        <v>17</v>
      </c>
      <c r="V105" s="8" t="s">
        <v>393</v>
      </c>
      <c r="AJ105" s="8" t="s">
        <v>17</v>
      </c>
      <c r="AK105" s="8" t="s">
        <v>132</v>
      </c>
      <c r="AL105" s="8" t="s">
        <v>131</v>
      </c>
      <c r="AM105" s="8"/>
      <c r="AN105" s="8"/>
      <c r="AO105" s="8"/>
      <c r="AP105" s="8" t="s">
        <v>145</v>
      </c>
      <c r="AQ105" s="8" t="s">
        <v>145</v>
      </c>
      <c r="AR105" s="8" t="s">
        <v>133</v>
      </c>
      <c r="AS105" s="8" t="s">
        <v>145</v>
      </c>
      <c r="AT105" s="8" t="s">
        <v>149</v>
      </c>
      <c r="AU105" s="8" t="s">
        <v>145</v>
      </c>
      <c r="AV105" s="4" t="s">
        <v>149</v>
      </c>
      <c r="AW105" s="4" t="s">
        <v>149</v>
      </c>
      <c r="AX105" s="8" t="s">
        <v>145</v>
      </c>
      <c r="AY105" s="8" t="s">
        <v>133</v>
      </c>
      <c r="AZ105" s="8"/>
      <c r="BA105" s="8"/>
      <c r="BB105" s="8" t="s">
        <v>145</v>
      </c>
      <c r="BC105" s="8"/>
      <c r="BD105" s="8" t="s">
        <v>149</v>
      </c>
      <c r="BE105" s="8"/>
      <c r="BF105" s="8"/>
      <c r="BG105" s="8" t="s">
        <v>6</v>
      </c>
    </row>
    <row r="106" spans="1:59">
      <c r="A106" t="str">
        <f>Append1[[#This Row],[COM_IN_LIST]]</f>
        <v>CMDB</v>
      </c>
      <c r="B106" t="s">
        <v>394</v>
      </c>
      <c r="C106" t="str">
        <f>VLOOKUP(Append1[[#This Row],[Asset_Name]],'[1]SNOW CMDB DBNL'!$A:$B,2,0)</f>
        <v>No</v>
      </c>
      <c r="D106" t="str">
        <f>VLOOKUP(Append1[[#This Row],[Asset_Name]],'[1]SNOW CMDB DBNL'!$A:$C,3,0)</f>
        <v>No</v>
      </c>
      <c r="E106" t="str">
        <f>VLOOKUP(Append1[[#This Row],[Asset_Name]],'[1]SNOW CMDB DBNL'!$A:$D,4,0)</f>
        <v>Willem de Vries</v>
      </c>
      <c r="F106" t="str">
        <f>VLOOKUP(Append1[[#This Row],[Asset_Name]],'[1]SNOW CMDB DBNL'!$A:$E,5,0)</f>
        <v>Robert-Frank Hofland</v>
      </c>
      <c r="G106" t="str">
        <f>VLOOKUP(Append1[[#This Row],[Asset_Name]],'[1]SNOW CMDB DBNL'!$A:$F,6,0)</f>
        <v>Robert-Frank Hofland</v>
      </c>
      <c r="H106" t="str">
        <f>VLOOKUP(Append1[[#This Row],[Asset_Name]],'[1]SNOW CMDB DBNL'!$A:$G,7,0)</f>
        <v>Willem de Vries</v>
      </c>
      <c r="I106" t="str">
        <f>VLOOKUP(Append1[[#This Row],[Asset_Name]],'[1]SNOW CMDB DBNL'!$A:$H,8,0)</f>
        <v>Data derived by other data users</v>
      </c>
      <c r="J106" t="str">
        <f>VLOOKUP(Append1[[#This Row],[Asset_Name]],'[1]SNOW CMDB DBNL'!$A:$I,9,0)</f>
        <v>Kept in own tribe</v>
      </c>
      <c r="L106" t="str">
        <f>VLOOKUP(Append1[[#This Row],[Asset_Name]],'[1]SNOW CMDB DBNL'!$A:$M,13,0)</f>
        <v>Installed</v>
      </c>
      <c r="M106" t="str">
        <f>VLOOKUP(Append1[[#This Row],[Asset_Name]],'[1]SNOW CMDB DBNL'!$A:$N,14,0)</f>
        <v>Operational</v>
      </c>
      <c r="N106" t="str">
        <f>VLOOKUP(Append1[[#This Row],[Asset_Name]],'[1]SNOW CMDB DBNL'!$A:$O,15,0)</f>
        <v>Production</v>
      </c>
      <c r="O106" t="str">
        <f>VLOOKUP(Append1[[#This Row],[Asset_Name]],'[1]SNOW CMDB DBNL'!$A:$P,16,0)</f>
        <v>be+nl/Client Services Daily Banking NL/Office Tooling</v>
      </c>
      <c r="P106" t="s">
        <v>131</v>
      </c>
      <c r="Q106" t="s">
        <v>132</v>
      </c>
      <c r="R106" t="s">
        <v>39</v>
      </c>
      <c r="V106" s="8" t="s">
        <v>394</v>
      </c>
      <c r="W106" s="8" t="s">
        <v>133</v>
      </c>
      <c r="X106" s="8" t="s">
        <v>133</v>
      </c>
      <c r="Y106" s="8" t="s">
        <v>395</v>
      </c>
      <c r="Z106" s="8" t="s">
        <v>396</v>
      </c>
      <c r="AA106" s="8" t="s">
        <v>396</v>
      </c>
      <c r="AB106" s="4" t="s">
        <v>395</v>
      </c>
      <c r="AC106" s="4" t="s">
        <v>205</v>
      </c>
      <c r="AD106" s="8" t="s">
        <v>170</v>
      </c>
      <c r="AE106" s="8">
        <v>0</v>
      </c>
      <c r="AF106" s="8" t="s">
        <v>136</v>
      </c>
      <c r="AG106" s="8" t="s">
        <v>137</v>
      </c>
      <c r="AH106" s="8" t="s">
        <v>138</v>
      </c>
      <c r="AI106" s="8" t="s">
        <v>397</v>
      </c>
      <c r="AJ106" s="8" t="s">
        <v>39</v>
      </c>
      <c r="AK106" s="8" t="s">
        <v>131</v>
      </c>
      <c r="AL106" s="8" t="s">
        <v>132</v>
      </c>
      <c r="AM106" s="8"/>
      <c r="AN106" s="8"/>
      <c r="AO106" s="8"/>
      <c r="AP106" s="8"/>
      <c r="AQ106" s="8"/>
      <c r="AR106" s="8"/>
      <c r="AS106" s="8"/>
      <c r="AT106" s="8"/>
      <c r="AU106" s="8"/>
      <c r="AV106" s="4"/>
      <c r="AW106" s="4"/>
      <c r="AX106" s="8"/>
      <c r="AY106" s="8"/>
      <c r="AZ106" s="8"/>
      <c r="BA106" s="8"/>
      <c r="BB106" s="8"/>
      <c r="BC106" s="8"/>
      <c r="BD106" s="8"/>
      <c r="BE106" s="8"/>
      <c r="BF106" s="8"/>
      <c r="BG106" s="8" t="s">
        <v>5</v>
      </c>
    </row>
    <row r="107" spans="1:59">
      <c r="A107" t="str">
        <f>Append1[[#This Row],[COM_IN_LIST]]</f>
        <v>CMDB</v>
      </c>
      <c r="B107" t="s">
        <v>398</v>
      </c>
      <c r="C107" t="str">
        <f>VLOOKUP(Append1[[#This Row],[Asset_Name]],'[1]SNOW CMDB DBNL'!$A:$B,2,0)</f>
        <v>No</v>
      </c>
      <c r="D107" t="str">
        <f>VLOOKUP(Append1[[#This Row],[Asset_Name]],'[1]SNOW CMDB DBNL'!$A:$C,3,0)</f>
        <v>No</v>
      </c>
      <c r="E107" t="str">
        <f>VLOOKUP(Append1[[#This Row],[Asset_Name]],'[1]SNOW CMDB DBNL'!$A:$D,4,0)</f>
        <v>Pieter van Valenberg</v>
      </c>
      <c r="F107" t="str">
        <f>VLOOKUP(Append1[[#This Row],[Asset_Name]],'[1]SNOW CMDB DBNL'!$A:$E,5,0)</f>
        <v>Nick van Boven</v>
      </c>
      <c r="K107" t="str">
        <f>VLOOKUP(Append1[[#This Row],[Asset_Name]],'[1]SNOW CMDB DBNL'!$A:$J,10,0)</f>
        <v>the application is not used anymore,  please remove</v>
      </c>
      <c r="L107" t="str">
        <f>VLOOKUP(Append1[[#This Row],[Asset_Name]],'[1]SNOW CMDB DBNL'!$A:$M,13,0)</f>
        <v>Installed</v>
      </c>
      <c r="M107" t="str">
        <f>VLOOKUP(Append1[[#This Row],[Asset_Name]],'[1]SNOW CMDB DBNL'!$A:$N,14,0)</f>
        <v>Operational</v>
      </c>
      <c r="N107" t="str">
        <f>VLOOKUP(Append1[[#This Row],[Asset_Name]],'[1]SNOW CMDB DBNL'!$A:$O,15,0)</f>
        <v>Production</v>
      </c>
      <c r="O107" t="str">
        <f>VLOOKUP(Append1[[#This Row],[Asset_Name]],'[1]SNOW CMDB DBNL'!$A:$P,16,0)</f>
        <v>be+nl/Investments/Operational Journeys &amp; Ordering/EP Transaction Management</v>
      </c>
      <c r="P107" t="s">
        <v>131</v>
      </c>
      <c r="Q107" t="s">
        <v>132</v>
      </c>
      <c r="R107" t="s">
        <v>15</v>
      </c>
      <c r="V107" s="8" t="s">
        <v>398</v>
      </c>
      <c r="W107" s="8" t="s">
        <v>133</v>
      </c>
      <c r="X107" s="8" t="s">
        <v>133</v>
      </c>
      <c r="Y107" s="8" t="s">
        <v>325</v>
      </c>
      <c r="Z107" s="8" t="s">
        <v>235</v>
      </c>
      <c r="AA107" s="8">
        <v>0</v>
      </c>
      <c r="AB107" s="4">
        <v>0</v>
      </c>
      <c r="AC107" s="4">
        <v>0</v>
      </c>
      <c r="AD107" s="8">
        <v>0</v>
      </c>
      <c r="AE107" s="8" t="s">
        <v>399</v>
      </c>
      <c r="AF107" s="8" t="s">
        <v>136</v>
      </c>
      <c r="AG107" s="8" t="s">
        <v>137</v>
      </c>
      <c r="AH107" s="8" t="s">
        <v>138</v>
      </c>
      <c r="AI107" s="8" t="s">
        <v>326</v>
      </c>
      <c r="AJ107" s="8" t="s">
        <v>15</v>
      </c>
      <c r="AK107" s="8" t="s">
        <v>131</v>
      </c>
      <c r="AL107" s="8" t="s">
        <v>132</v>
      </c>
      <c r="AM107" s="8"/>
      <c r="AN107" s="8"/>
      <c r="AO107" s="8"/>
      <c r="AP107" s="8"/>
      <c r="AQ107" s="8"/>
      <c r="AR107" s="8"/>
      <c r="AS107" s="8"/>
      <c r="AT107" s="8"/>
      <c r="AU107" s="8"/>
      <c r="AV107" s="4"/>
      <c r="AW107" s="4"/>
      <c r="AX107" s="8"/>
      <c r="AY107" s="8"/>
      <c r="AZ107" s="8"/>
      <c r="BA107" s="8"/>
      <c r="BB107" s="8"/>
      <c r="BC107" s="8"/>
      <c r="BD107" s="8"/>
      <c r="BE107" s="8"/>
      <c r="BF107" s="8"/>
      <c r="BG107" s="8" t="s">
        <v>5</v>
      </c>
    </row>
    <row r="108" spans="1:59">
      <c r="A108" t="str">
        <f>Append1[[#This Row],[COM_IN_LIST]]</f>
        <v>CMDB</v>
      </c>
      <c r="B108" t="s">
        <v>400</v>
      </c>
      <c r="C108" t="str">
        <f>VLOOKUP(Append1[[#This Row],[Asset_Name]],'[1]SNOW CMDB DBNL'!$A:$B,2,0)</f>
        <v>No</v>
      </c>
      <c r="D108" t="str">
        <f>VLOOKUP(Append1[[#This Row],[Asset_Name]],'[1]SNOW CMDB DBNL'!$A:$C,3,0)</f>
        <v>No</v>
      </c>
      <c r="E108" t="str">
        <f>VLOOKUP(Append1[[#This Row],[Asset_Name]],'[1]SNOW CMDB DBNL'!$A:$D,4,0)</f>
        <v>Niels Nijs</v>
      </c>
      <c r="F108" t="str">
        <f>VLOOKUP(Append1[[#This Row],[Asset_Name]],'[1]SNOW CMDB DBNL'!$A:$E,5,0)</f>
        <v>Jan van Opdorp</v>
      </c>
      <c r="G108" t="str">
        <f>VLOOKUP(Append1[[#This Row],[Asset_Name]],'[1]SNOW CMDB DBNL'!$A:$F,6,0)</f>
        <v>Narjiss Aydoun</v>
      </c>
      <c r="H108" t="str">
        <f>VLOOKUP(Append1[[#This Row],[Asset_Name]],'[1]SNOW CMDB DBNL'!$A:$G,7,0)</f>
        <v>Priscilla Pelser</v>
      </c>
      <c r="I108" t="str">
        <f>VLOOKUP(Append1[[#This Row],[Asset_Name]],'[1]SNOW CMDB DBNL'!$A:$H,8,0)</f>
        <v>Product data</v>
      </c>
      <c r="J108" t="str">
        <f>VLOOKUP(Append1[[#This Row],[Asset_Name]],'[1]SNOW CMDB DBNL'!$A:$I,9,0)</f>
        <v>Kept in own tribe</v>
      </c>
      <c r="L108" t="str">
        <f>VLOOKUP(Append1[[#This Row],[Asset_Name]],'[1]SNOW CMDB DBNL'!$A:$M,13,0)</f>
        <v>Installed</v>
      </c>
      <c r="M108" t="str">
        <f>VLOOKUP(Append1[[#This Row],[Asset_Name]],'[1]SNOW CMDB DBNL'!$A:$N,14,0)</f>
        <v>Operational</v>
      </c>
      <c r="N108" t="str">
        <f>VLOOKUP(Append1[[#This Row],[Asset_Name]],'[1]SNOW CMDB DBNL'!$A:$O,15,0)</f>
        <v>Production</v>
      </c>
      <c r="O108" t="str">
        <f>VLOOKUP(Append1[[#This Row],[Asset_Name]],'[1]SNOW CMDB DBNL'!$A:$P,16,0)</f>
        <v>be+nl/Payments NL/Cash/Withdrawal</v>
      </c>
      <c r="P108" t="s">
        <v>131</v>
      </c>
      <c r="Q108" t="s">
        <v>132</v>
      </c>
      <c r="R108" t="s">
        <v>25</v>
      </c>
      <c r="V108" s="8" t="s">
        <v>400</v>
      </c>
      <c r="W108" s="8" t="s">
        <v>133</v>
      </c>
      <c r="X108" s="8" t="s">
        <v>133</v>
      </c>
      <c r="Y108" s="8" t="s">
        <v>401</v>
      </c>
      <c r="Z108" s="8" t="s">
        <v>402</v>
      </c>
      <c r="AA108" s="8" t="s">
        <v>155</v>
      </c>
      <c r="AB108" s="4" t="s">
        <v>403</v>
      </c>
      <c r="AC108" s="4" t="s">
        <v>238</v>
      </c>
      <c r="AD108" s="8" t="s">
        <v>170</v>
      </c>
      <c r="AE108" s="8">
        <v>0</v>
      </c>
      <c r="AF108" s="8" t="s">
        <v>136</v>
      </c>
      <c r="AG108" s="8" t="s">
        <v>137</v>
      </c>
      <c r="AH108" s="8" t="s">
        <v>138</v>
      </c>
      <c r="AI108" s="8" t="s">
        <v>404</v>
      </c>
      <c r="AJ108" s="8" t="s">
        <v>25</v>
      </c>
      <c r="AK108" s="8" t="s">
        <v>131</v>
      </c>
      <c r="AL108" s="8" t="s">
        <v>132</v>
      </c>
      <c r="AM108" s="8"/>
      <c r="AN108" s="8"/>
      <c r="AO108" s="8"/>
      <c r="AP108" s="8"/>
      <c r="AQ108" s="8"/>
      <c r="AR108" s="8"/>
      <c r="AS108" s="8"/>
      <c r="AT108" s="8"/>
      <c r="AU108" s="8"/>
      <c r="AV108" s="4"/>
      <c r="AW108" s="4"/>
      <c r="AX108" s="8"/>
      <c r="AY108" s="8"/>
      <c r="AZ108" s="8"/>
      <c r="BA108" s="8"/>
      <c r="BB108" s="8"/>
      <c r="BC108" s="8"/>
      <c r="BD108" s="8"/>
      <c r="BE108" s="8"/>
      <c r="BF108" s="8"/>
      <c r="BG108" s="8" t="s">
        <v>5</v>
      </c>
    </row>
    <row r="109" spans="1:59">
      <c r="A109" t="str">
        <f>Append1[[#This Row],[COM_IN_LIST]]</f>
        <v>COMMON</v>
      </c>
      <c r="B109" t="s">
        <v>405</v>
      </c>
      <c r="C109" t="str">
        <f>VLOOKUP(Append1[[#This Row],[Asset_Name]],'[1]SNOW CMDB DBNL'!$A:$B,2,0)</f>
        <v>No</v>
      </c>
      <c r="E109" t="str">
        <f>VLOOKUP(Append1[[#This Row],[Asset_Name]],'[1]SNOW CMDB DBNL'!$A:$D,4,0)</f>
        <v>Marcin Krzysztof Pakulnicki</v>
      </c>
      <c r="F109" t="str">
        <f>VLOOKUP(Append1[[#This Row],[Asset_Name]],'[1]SNOW CMDB DBNL'!$A:$E,5,0)</f>
        <v>Tommy van de Zande</v>
      </c>
      <c r="L109" t="str">
        <f>VLOOKUP(Append1[[#This Row],[Asset_Name]],'[1]SNOW CMDB DBNL'!$A:$M,13,0)</f>
        <v>Installed</v>
      </c>
      <c r="M109" t="str">
        <f>VLOOKUP(Append1[[#This Row],[Asset_Name]],'[1]SNOW CMDB DBNL'!$A:$N,14,0)</f>
        <v>Operational</v>
      </c>
      <c r="N109" t="str">
        <f>VLOOKUP(Append1[[#This Row],[Asset_Name]],'[1]SNOW CMDB DBNL'!$A:$O,15,0)</f>
        <v>Production</v>
      </c>
      <c r="O109" t="str">
        <f>VLOOKUP(Append1[[#This Row],[Asset_Name]],'[1]SNOW CMDB DBNL'!$A:$P,16,0)</f>
        <v>be+nl/Omnichannel/Mobiel Bankieren</v>
      </c>
      <c r="P109" t="s">
        <v>132</v>
      </c>
      <c r="Q109" t="s">
        <v>132</v>
      </c>
      <c r="R109" t="s">
        <v>12</v>
      </c>
      <c r="S109" s="8" t="s">
        <v>141</v>
      </c>
      <c r="T109" s="8" t="s">
        <v>141</v>
      </c>
      <c r="U109" s="8">
        <v>0</v>
      </c>
      <c r="V109" s="8" t="s">
        <v>405</v>
      </c>
      <c r="W109" s="8" t="s">
        <v>133</v>
      </c>
      <c r="X109" s="8">
        <v>0</v>
      </c>
      <c r="Y109" s="8" t="s">
        <v>294</v>
      </c>
      <c r="Z109" s="8" t="s">
        <v>186</v>
      </c>
      <c r="AA109" s="8">
        <v>0</v>
      </c>
      <c r="AB109" s="4">
        <v>0</v>
      </c>
      <c r="AC109" s="4">
        <v>0</v>
      </c>
      <c r="AD109" s="8">
        <v>0</v>
      </c>
      <c r="AE109" s="8">
        <v>0</v>
      </c>
      <c r="AF109" s="8" t="s">
        <v>136</v>
      </c>
      <c r="AG109" s="8" t="s">
        <v>137</v>
      </c>
      <c r="AH109" s="8" t="s">
        <v>138</v>
      </c>
      <c r="AI109" s="8" t="s">
        <v>189</v>
      </c>
      <c r="AJ109" s="8" t="s">
        <v>12</v>
      </c>
      <c r="AK109" s="8" t="s">
        <v>132</v>
      </c>
      <c r="AL109" s="8" t="s">
        <v>132</v>
      </c>
      <c r="AM109" s="8" t="s">
        <v>141</v>
      </c>
      <c r="AN109" s="8" t="s">
        <v>141</v>
      </c>
      <c r="AO109" s="8">
        <v>0</v>
      </c>
      <c r="AP109" s="8" t="s">
        <v>141</v>
      </c>
      <c r="AQ109" s="8" t="s">
        <v>133</v>
      </c>
      <c r="AR109" s="8" t="s">
        <v>141</v>
      </c>
      <c r="AS109" s="8" t="s">
        <v>141</v>
      </c>
      <c r="AT109" s="8" t="s">
        <v>141</v>
      </c>
      <c r="AU109" s="8"/>
      <c r="AV109" s="4"/>
      <c r="AW109" s="4" t="s">
        <v>149</v>
      </c>
      <c r="AX109" s="8"/>
      <c r="AY109" s="8" t="s">
        <v>141</v>
      </c>
      <c r="AZ109" s="8"/>
      <c r="BA109" s="8"/>
      <c r="BB109" s="8" t="s">
        <v>191</v>
      </c>
      <c r="BC109" s="8"/>
      <c r="BD109" s="8" t="s">
        <v>149</v>
      </c>
      <c r="BE109" s="8"/>
      <c r="BF109" s="8"/>
      <c r="BG109" s="8" t="s">
        <v>7</v>
      </c>
    </row>
    <row r="110" spans="1:59" hidden="1">
      <c r="A110" t="str">
        <f>Append1[[#This Row],[COM_IN_LIST]]</f>
        <v>GDPR</v>
      </c>
      <c r="B110" t="s">
        <v>406</v>
      </c>
      <c r="P110" t="s">
        <v>132</v>
      </c>
      <c r="Q110" t="s">
        <v>131</v>
      </c>
      <c r="R110" t="s">
        <v>11</v>
      </c>
      <c r="V110" s="8" t="s">
        <v>406</v>
      </c>
      <c r="AJ110" s="8" t="s">
        <v>11</v>
      </c>
      <c r="AK110" s="8" t="s">
        <v>132</v>
      </c>
      <c r="AL110" s="8" t="s">
        <v>131</v>
      </c>
      <c r="AM110" s="8"/>
      <c r="AN110" s="8"/>
      <c r="AO110" s="8"/>
      <c r="AP110" s="8" t="s">
        <v>145</v>
      </c>
      <c r="AQ110" s="8" t="s">
        <v>145</v>
      </c>
      <c r="AR110" s="8" t="s">
        <v>133</v>
      </c>
      <c r="AS110" s="8" t="s">
        <v>145</v>
      </c>
      <c r="AT110" s="8" t="s">
        <v>133</v>
      </c>
      <c r="AU110" s="8" t="s">
        <v>145</v>
      </c>
      <c r="AV110" s="4">
        <v>44927</v>
      </c>
      <c r="AW110" s="4">
        <v>45291</v>
      </c>
      <c r="AX110" s="8" t="s">
        <v>145</v>
      </c>
      <c r="AY110" s="8" t="s">
        <v>133</v>
      </c>
      <c r="AZ110" s="8" t="s">
        <v>150</v>
      </c>
      <c r="BA110" s="8" t="s">
        <v>151</v>
      </c>
      <c r="BB110" s="8" t="s">
        <v>145</v>
      </c>
      <c r="BC110" s="8" t="s">
        <v>178</v>
      </c>
      <c r="BD110" s="8">
        <v>2023</v>
      </c>
      <c r="BE110" s="8" t="s">
        <v>182</v>
      </c>
      <c r="BF110" s="8"/>
      <c r="BG110" s="8" t="s">
        <v>6</v>
      </c>
    </row>
    <row r="111" spans="1:59" hidden="1">
      <c r="A111" t="str">
        <f>Append1[[#This Row],[COM_IN_LIST]]</f>
        <v>CMDB</v>
      </c>
      <c r="B111" t="s">
        <v>407</v>
      </c>
      <c r="C111" t="str">
        <f>VLOOKUP(Append1[[#This Row],[Asset_Name]],'[1]SNOW CMDB DBNL'!$A:$B,2,0)</f>
        <v>Yes</v>
      </c>
      <c r="D111" t="str">
        <f>VLOOKUP(Append1[[#This Row],[Asset_Name]],'[1]SNOW CMDB DBNL'!$A:$C,3,0)</f>
        <v>No</v>
      </c>
      <c r="E111" t="str">
        <f>VLOOKUP(Append1[[#This Row],[Asset_Name]],'[1]SNOW CMDB DBNL'!$A:$D,4,0)</f>
        <v>Niels Nijs</v>
      </c>
      <c r="F111" t="str">
        <f>VLOOKUP(Append1[[#This Row],[Asset_Name]],'[1]SNOW CMDB DBNL'!$A:$E,5,0)</f>
        <v>Jan van Opdorp</v>
      </c>
      <c r="G111" t="str">
        <f>VLOOKUP(Append1[[#This Row],[Asset_Name]],'[1]SNOW CMDB DBNL'!$A:$F,6,0)</f>
        <v>Narjiss Aydoun</v>
      </c>
      <c r="H111" t="str">
        <f>VLOOKUP(Append1[[#This Row],[Asset_Name]],'[1]SNOW CMDB DBNL'!$A:$G,7,0)</f>
        <v>Priscilla Pelser</v>
      </c>
      <c r="I111" t="str">
        <f>VLOOKUP(Append1[[#This Row],[Asset_Name]],'[1]SNOW CMDB DBNL'!$A:$H,8,0)</f>
        <v>Agreement data</v>
      </c>
      <c r="J111" t="str">
        <f>VLOOKUP(Append1[[#This Row],[Asset_Name]],'[1]SNOW CMDB DBNL'!$A:$I,9,0)</f>
        <v>Exchanged across domains</v>
      </c>
      <c r="K111" t="str">
        <f>VLOOKUP(Append1[[#This Row],[Asset_Name]],'[1]SNOW CMDB DBNL'!$A:$J,10,0)</f>
        <v>Outside ING (only to Geldmaat) &amp; across ING domains</v>
      </c>
      <c r="L111" t="str">
        <f>VLOOKUP(Append1[[#This Row],[Asset_Name]],'[1]SNOW CMDB DBNL'!$A:$M,13,0)</f>
        <v>Installed</v>
      </c>
      <c r="M111" t="str">
        <f>VLOOKUP(Append1[[#This Row],[Asset_Name]],'[1]SNOW CMDB DBNL'!$A:$N,14,0)</f>
        <v>Operational</v>
      </c>
      <c r="N111" t="str">
        <f>VLOOKUP(Append1[[#This Row],[Asset_Name]],'[1]SNOW CMDB DBNL'!$A:$O,15,0)</f>
        <v>Production</v>
      </c>
      <c r="O111" t="str">
        <f>VLOOKUP(Append1[[#This Row],[Asset_Name]],'[1]SNOW CMDB DBNL'!$A:$P,16,0)</f>
        <v>be+nl/Payments NL/Cash/Withdrawal</v>
      </c>
      <c r="P111" t="s">
        <v>131</v>
      </c>
      <c r="Q111" t="s">
        <v>132</v>
      </c>
      <c r="R111" t="s">
        <v>25</v>
      </c>
      <c r="V111" s="8" t="s">
        <v>407</v>
      </c>
      <c r="W111" s="8" t="s">
        <v>141</v>
      </c>
      <c r="X111" s="8" t="s">
        <v>133</v>
      </c>
      <c r="Y111" s="8" t="s">
        <v>401</v>
      </c>
      <c r="Z111" s="8" t="s">
        <v>402</v>
      </c>
      <c r="AA111" s="8" t="s">
        <v>155</v>
      </c>
      <c r="AB111" s="4" t="s">
        <v>403</v>
      </c>
      <c r="AC111" s="4" t="s">
        <v>187</v>
      </c>
      <c r="AD111" s="8" t="s">
        <v>176</v>
      </c>
      <c r="AE111" s="8" t="s">
        <v>408</v>
      </c>
      <c r="AF111" s="8" t="s">
        <v>136</v>
      </c>
      <c r="AG111" s="8" t="s">
        <v>137</v>
      </c>
      <c r="AH111" s="8" t="s">
        <v>138</v>
      </c>
      <c r="AI111" s="8" t="s">
        <v>404</v>
      </c>
      <c r="AJ111" s="8" t="s">
        <v>25</v>
      </c>
      <c r="AK111" s="8" t="s">
        <v>131</v>
      </c>
      <c r="AL111" s="8" t="s">
        <v>132</v>
      </c>
      <c r="AM111" s="8"/>
      <c r="AN111" s="8"/>
      <c r="AO111" s="8"/>
      <c r="AP111" s="8"/>
      <c r="AQ111" s="8"/>
      <c r="AR111" s="8"/>
      <c r="AS111" s="8"/>
      <c r="AT111" s="8"/>
      <c r="AU111" s="8"/>
      <c r="AV111" s="4"/>
      <c r="AW111" s="4"/>
      <c r="AX111" s="8"/>
      <c r="AY111" s="8"/>
      <c r="AZ111" s="8"/>
      <c r="BA111" s="8"/>
      <c r="BB111" s="8"/>
      <c r="BC111" s="8"/>
      <c r="BD111" s="8"/>
      <c r="BE111" s="8"/>
      <c r="BF111" s="8"/>
      <c r="BG111" s="8" t="s">
        <v>5</v>
      </c>
    </row>
    <row r="112" spans="1:59" hidden="1">
      <c r="A112" t="str">
        <f>Append1[[#This Row],[COM_IN_LIST]]</f>
        <v>CMDB</v>
      </c>
      <c r="B112" t="s">
        <v>409</v>
      </c>
      <c r="C112" t="str">
        <f>VLOOKUP(Append1[[#This Row],[Asset_Name]],'[1]SNOW CMDB DBNL'!$A:$B,2,0)</f>
        <v>Yes</v>
      </c>
      <c r="D112" t="str">
        <f>VLOOKUP(Append1[[#This Row],[Asset_Name]],'[1]SNOW CMDB DBNL'!$A:$C,3,0)</f>
        <v>No</v>
      </c>
      <c r="E112" t="str">
        <f>VLOOKUP(Append1[[#This Row],[Asset_Name]],'[1]SNOW CMDB DBNL'!$A:$D,4,0)</f>
        <v>Niels Nijs</v>
      </c>
      <c r="F112" t="str">
        <f>VLOOKUP(Append1[[#This Row],[Asset_Name]],'[1]SNOW CMDB DBNL'!$A:$E,5,0)</f>
        <v>Jan van Opdorp</v>
      </c>
      <c r="G112" t="str">
        <f>VLOOKUP(Append1[[#This Row],[Asset_Name]],'[1]SNOW CMDB DBNL'!$A:$F,6,0)</f>
        <v>Narjiss Aydoun</v>
      </c>
      <c r="H112" t="str">
        <f>VLOOKUP(Append1[[#This Row],[Asset_Name]],'[1]SNOW CMDB DBNL'!$A:$G,7,0)</f>
        <v>Priscilla Pelser</v>
      </c>
      <c r="I112" t="str">
        <f>VLOOKUP(Append1[[#This Row],[Asset_Name]],'[1]SNOW CMDB DBNL'!$A:$H,8,0)</f>
        <v>Data derived by Finance</v>
      </c>
      <c r="J112" t="str">
        <f>VLOOKUP(Append1[[#This Row],[Asset_Name]],'[1]SNOW CMDB DBNL'!$A:$I,9,0)</f>
        <v>Exchanged across domains</v>
      </c>
      <c r="L112" t="str">
        <f>VLOOKUP(Append1[[#This Row],[Asset_Name]],'[1]SNOW CMDB DBNL'!$A:$M,13,0)</f>
        <v>Installed</v>
      </c>
      <c r="M112" t="str">
        <f>VLOOKUP(Append1[[#This Row],[Asset_Name]],'[1]SNOW CMDB DBNL'!$A:$N,14,0)</f>
        <v>Operational</v>
      </c>
      <c r="N112" t="str">
        <f>VLOOKUP(Append1[[#This Row],[Asset_Name]],'[1]SNOW CMDB DBNL'!$A:$O,15,0)</f>
        <v>Production</v>
      </c>
      <c r="O112" t="str">
        <f>VLOOKUP(Append1[[#This Row],[Asset_Name]],'[1]SNOW CMDB DBNL'!$A:$P,16,0)</f>
        <v>be+nl/Payments NL/Cash/Deposit</v>
      </c>
      <c r="P112" t="s">
        <v>131</v>
      </c>
      <c r="Q112" t="s">
        <v>132</v>
      </c>
      <c r="R112" t="s">
        <v>25</v>
      </c>
      <c r="V112" s="8" t="s">
        <v>409</v>
      </c>
      <c r="W112" s="8" t="s">
        <v>141</v>
      </c>
      <c r="X112" s="8" t="s">
        <v>133</v>
      </c>
      <c r="Y112" s="8" t="s">
        <v>401</v>
      </c>
      <c r="Z112" s="8" t="s">
        <v>402</v>
      </c>
      <c r="AA112" s="8" t="s">
        <v>155</v>
      </c>
      <c r="AB112" s="4" t="s">
        <v>403</v>
      </c>
      <c r="AC112" s="4" t="s">
        <v>337</v>
      </c>
      <c r="AD112" s="8" t="s">
        <v>176</v>
      </c>
      <c r="AE112" s="8">
        <v>0</v>
      </c>
      <c r="AF112" s="8" t="s">
        <v>136</v>
      </c>
      <c r="AG112" s="8" t="s">
        <v>137</v>
      </c>
      <c r="AH112" s="8" t="s">
        <v>138</v>
      </c>
      <c r="AI112" s="8" t="s">
        <v>410</v>
      </c>
      <c r="AJ112" s="8" t="s">
        <v>25</v>
      </c>
      <c r="AK112" s="8" t="s">
        <v>131</v>
      </c>
      <c r="AL112" s="8" t="s">
        <v>132</v>
      </c>
      <c r="AM112" s="8"/>
      <c r="AN112" s="8"/>
      <c r="AO112" s="8"/>
      <c r="AP112" s="8"/>
      <c r="AQ112" s="8"/>
      <c r="AR112" s="8"/>
      <c r="AS112" s="8"/>
      <c r="AT112" s="8"/>
      <c r="AU112" s="8"/>
      <c r="AV112" s="4"/>
      <c r="AW112" s="4"/>
      <c r="AX112" s="8"/>
      <c r="AY112" s="8"/>
      <c r="AZ112" s="8"/>
      <c r="BA112" s="8"/>
      <c r="BB112" s="8"/>
      <c r="BC112" s="8"/>
      <c r="BD112" s="8"/>
      <c r="BE112" s="8"/>
      <c r="BF112" s="8"/>
      <c r="BG112" s="8" t="s">
        <v>5</v>
      </c>
    </row>
    <row r="113" spans="1:59" hidden="1">
      <c r="A113" t="str">
        <f>Append1[[#This Row],[COM_IN_LIST]]</f>
        <v>CMDB</v>
      </c>
      <c r="B113" t="s">
        <v>411</v>
      </c>
      <c r="E113" t="str">
        <f>VLOOKUP(Append1[[#This Row],[Asset_Name]],'[1]SNOW CMDB DBNL'!$A:$D,4,0)</f>
        <v>Steven Frieswijk</v>
      </c>
      <c r="F113" t="str">
        <f>VLOOKUP(Append1[[#This Row],[Asset_Name]],'[1]SNOW CMDB DBNL'!$A:$E,5,0)</f>
        <v>Adam Walendziewski</v>
      </c>
      <c r="L113" t="str">
        <f>VLOOKUP(Append1[[#This Row],[Asset_Name]],'[1]SNOW CMDB DBNL'!$A:$M,13,0)</f>
        <v>Installed</v>
      </c>
      <c r="M113" t="str">
        <f>VLOOKUP(Append1[[#This Row],[Asset_Name]],'[1]SNOW CMDB DBNL'!$A:$N,14,0)</f>
        <v>Operational</v>
      </c>
      <c r="N113" t="str">
        <f>VLOOKUP(Append1[[#This Row],[Asset_Name]],'[1]SNOW CMDB DBNL'!$A:$O,15,0)</f>
        <v>Production</v>
      </c>
      <c r="O113" t="str">
        <f>VLOOKUP(Append1[[#This Row],[Asset_Name]],'[1]SNOW CMDB DBNL'!$A:$P,16,0)</f>
        <v>be+nl/Digital Business Banking/BusChan/Grasshoppers</v>
      </c>
      <c r="P113" t="s">
        <v>131</v>
      </c>
      <c r="Q113" t="s">
        <v>132</v>
      </c>
      <c r="R113" t="s">
        <v>16</v>
      </c>
      <c r="V113" s="8" t="s">
        <v>411</v>
      </c>
      <c r="W113" s="8">
        <v>0</v>
      </c>
      <c r="X113" s="8">
        <v>0</v>
      </c>
      <c r="Y113" s="8" t="s">
        <v>185</v>
      </c>
      <c r="Z113" s="8" t="s">
        <v>412</v>
      </c>
      <c r="AA113" s="8">
        <v>0</v>
      </c>
      <c r="AB113" s="4">
        <v>0</v>
      </c>
      <c r="AC113" s="4">
        <v>0</v>
      </c>
      <c r="AD113" s="8">
        <v>0</v>
      </c>
      <c r="AE113" s="8">
        <v>0</v>
      </c>
      <c r="AF113" s="8" t="s">
        <v>136</v>
      </c>
      <c r="AG113" s="8" t="s">
        <v>137</v>
      </c>
      <c r="AH113" s="8" t="s">
        <v>138</v>
      </c>
      <c r="AI113" s="8" t="s">
        <v>413</v>
      </c>
      <c r="AJ113" s="8" t="s">
        <v>16</v>
      </c>
      <c r="AK113" s="8" t="s">
        <v>131</v>
      </c>
      <c r="AL113" s="8" t="s">
        <v>132</v>
      </c>
      <c r="AM113" s="8"/>
      <c r="AN113" s="8"/>
      <c r="AO113" s="8"/>
      <c r="AP113" s="8"/>
      <c r="AQ113" s="8"/>
      <c r="AR113" s="8"/>
      <c r="AS113" s="8"/>
      <c r="AT113" s="8"/>
      <c r="AU113" s="8"/>
      <c r="AV113" s="4"/>
      <c r="AW113" s="4"/>
      <c r="AX113" s="8"/>
      <c r="AY113" s="8"/>
      <c r="AZ113" s="8"/>
      <c r="BA113" s="8"/>
      <c r="BB113" s="8"/>
      <c r="BC113" s="8"/>
      <c r="BD113" s="8"/>
      <c r="BE113" s="8"/>
      <c r="BF113" s="8"/>
      <c r="BG113" s="8" t="s">
        <v>5</v>
      </c>
    </row>
    <row r="114" spans="1:59">
      <c r="A114" t="str">
        <f>Append1[[#This Row],[COM_IN_LIST]]</f>
        <v>CMDB</v>
      </c>
      <c r="B114" t="s">
        <v>414</v>
      </c>
      <c r="C114" t="str">
        <f>VLOOKUP(Append1[[#This Row],[Asset_Name]],'[1]SNOW CMDB DBNL'!$A:$B,2,0)</f>
        <v>No</v>
      </c>
      <c r="D114" t="str">
        <f>VLOOKUP(Append1[[#This Row],[Asset_Name]],'[1]SNOW CMDB DBNL'!$A:$C,3,0)</f>
        <v>Yes</v>
      </c>
      <c r="E114" t="str">
        <f>VLOOKUP(Append1[[#This Row],[Asset_Name]],'[1]SNOW CMDB DBNL'!$A:$D,4,0)</f>
        <v>Niels Nijs</v>
      </c>
      <c r="F114" t="str">
        <f>VLOOKUP(Append1[[#This Row],[Asset_Name]],'[1]SNOW CMDB DBNL'!$A:$E,5,0)</f>
        <v>Jan van Opdorp</v>
      </c>
      <c r="G114" t="str">
        <f>VLOOKUP(Append1[[#This Row],[Asset_Name]],'[1]SNOW CMDB DBNL'!$A:$F,6,0)</f>
        <v>Narjiss Aydoun</v>
      </c>
      <c r="H114" t="str">
        <f>VLOOKUP(Append1[[#This Row],[Asset_Name]],'[1]SNOW CMDB DBNL'!$A:$G,7,0)</f>
        <v>Priscilla Pelser</v>
      </c>
      <c r="I114" t="str">
        <f>VLOOKUP(Append1[[#This Row],[Asset_Name]],'[1]SNOW CMDB DBNL'!$A:$H,8,0)</f>
        <v>Transaction data</v>
      </c>
      <c r="J114" t="str">
        <f>VLOOKUP(Append1[[#This Row],[Asset_Name]],'[1]SNOW CMDB DBNL'!$A:$I,9,0)</f>
        <v>Transferred outside ING</v>
      </c>
      <c r="K114" t="str">
        <f>VLOOKUP(Append1[[#This Row],[Asset_Name]],'[1]SNOW CMDB DBNL'!$A:$J,10,0)</f>
        <v>Outside ING (only to Geldmaat) &amp; across ING domains</v>
      </c>
      <c r="L114" t="str">
        <f>VLOOKUP(Append1[[#This Row],[Asset_Name]],'[1]SNOW CMDB DBNL'!$A:$M,13,0)</f>
        <v>Installed</v>
      </c>
      <c r="M114" t="str">
        <f>VLOOKUP(Append1[[#This Row],[Asset_Name]],'[1]SNOW CMDB DBNL'!$A:$N,14,0)</f>
        <v>Operational</v>
      </c>
      <c r="N114" t="str">
        <f>VLOOKUP(Append1[[#This Row],[Asset_Name]],'[1]SNOW CMDB DBNL'!$A:$O,15,0)</f>
        <v>Production</v>
      </c>
      <c r="O114" t="str">
        <f>VLOOKUP(Append1[[#This Row],[Asset_Name]],'[1]SNOW CMDB DBNL'!$A:$P,16,0)</f>
        <v>be+nl/Payments NL/Cash/Deposit</v>
      </c>
      <c r="P114" t="s">
        <v>131</v>
      </c>
      <c r="Q114" t="s">
        <v>132</v>
      </c>
      <c r="R114" t="s">
        <v>25</v>
      </c>
      <c r="V114" s="8" t="s">
        <v>414</v>
      </c>
      <c r="W114" s="8" t="s">
        <v>133</v>
      </c>
      <c r="X114" s="8" t="s">
        <v>141</v>
      </c>
      <c r="Y114" s="8" t="s">
        <v>401</v>
      </c>
      <c r="Z114" s="8" t="s">
        <v>402</v>
      </c>
      <c r="AA114" s="8" t="s">
        <v>155</v>
      </c>
      <c r="AB114" s="4" t="s">
        <v>403</v>
      </c>
      <c r="AC114" s="4" t="s">
        <v>211</v>
      </c>
      <c r="AD114" s="8" t="s">
        <v>206</v>
      </c>
      <c r="AE114" s="8" t="s">
        <v>408</v>
      </c>
      <c r="AF114" s="8" t="s">
        <v>136</v>
      </c>
      <c r="AG114" s="8" t="s">
        <v>137</v>
      </c>
      <c r="AH114" s="8" t="s">
        <v>138</v>
      </c>
      <c r="AI114" s="8" t="s">
        <v>410</v>
      </c>
      <c r="AJ114" s="8" t="s">
        <v>25</v>
      </c>
      <c r="AK114" s="8" t="s">
        <v>131</v>
      </c>
      <c r="AL114" s="8" t="s">
        <v>132</v>
      </c>
      <c r="AM114" s="8"/>
      <c r="AN114" s="8"/>
      <c r="AO114" s="8"/>
      <c r="AP114" s="8"/>
      <c r="AQ114" s="8"/>
      <c r="AR114" s="8"/>
      <c r="AS114" s="8"/>
      <c r="AT114" s="8"/>
      <c r="AU114" s="8"/>
      <c r="AV114" s="4"/>
      <c r="AW114" s="4"/>
      <c r="AX114" s="8"/>
      <c r="AY114" s="8"/>
      <c r="AZ114" s="8"/>
      <c r="BA114" s="8"/>
      <c r="BB114" s="8"/>
      <c r="BC114" s="8"/>
      <c r="BD114" s="8"/>
      <c r="BE114" s="8"/>
      <c r="BF114" s="8"/>
      <c r="BG114" s="8" t="s">
        <v>5</v>
      </c>
    </row>
    <row r="115" spans="1:59" hidden="1">
      <c r="A115" t="str">
        <f>Append1[[#This Row],[COM_IN_LIST]]</f>
        <v>COMMON</v>
      </c>
      <c r="B115" t="s">
        <v>415</v>
      </c>
      <c r="C115" t="str">
        <f>VLOOKUP(Append1[[#This Row],[Asset_Name]],'[1]SNOW CMDB DBNL'!$A:$B,2,0)</f>
        <v>Yes</v>
      </c>
      <c r="D115" t="str">
        <f>VLOOKUP(Append1[[#This Row],[Asset_Name]],'[1]SNOW CMDB DBNL'!$A:$C,3,0)</f>
        <v>Yes</v>
      </c>
      <c r="E115" t="str">
        <f>VLOOKUP(Append1[[#This Row],[Asset_Name]],'[1]SNOW CMDB DBNL'!$A:$D,4,0)</f>
        <v>Akram Musa</v>
      </c>
      <c r="F115" t="str">
        <f>VLOOKUP(Append1[[#This Row],[Asset_Name]],'[1]SNOW CMDB DBNL'!$A:$E,5,0)</f>
        <v>Cavide Yazar</v>
      </c>
      <c r="G115" t="str">
        <f>VLOOKUP(Append1[[#This Row],[Asset_Name]],'[1]SNOW CMDB DBNL'!$A:$F,6,0)</f>
        <v>Narjiss Aydoun</v>
      </c>
      <c r="H115" t="str">
        <f>VLOOKUP(Append1[[#This Row],[Asset_Name]],'[1]SNOW CMDB DBNL'!$A:$G,7,0)</f>
        <v>Adriana Tritapepe</v>
      </c>
      <c r="I115" t="str">
        <f>VLOOKUP(Append1[[#This Row],[Asset_Name]],'[1]SNOW CMDB DBNL'!$A:$H,8,0)</f>
        <v>Transaction data</v>
      </c>
      <c r="J115" t="str">
        <f>VLOOKUP(Append1[[#This Row],[Asset_Name]],'[1]SNOW CMDB DBNL'!$A:$I,9,0)</f>
        <v>Kept in own tribe</v>
      </c>
      <c r="K115" t="str">
        <f>VLOOKUP(Append1[[#This Row],[Asset_Name]],'[1]SNOW CMDB DBNL'!$A:$J,10,0)</f>
        <v xml:space="preserve">Only the ADACP part of Cassys is in Datalake. The ACI part is not yet connected to Datalake. </v>
      </c>
      <c r="L115" t="str">
        <f>VLOOKUP(Append1[[#This Row],[Asset_Name]],'[1]SNOW CMDB DBNL'!$A:$M,13,0)</f>
        <v>Installed</v>
      </c>
      <c r="M115" t="str">
        <f>VLOOKUP(Append1[[#This Row],[Asset_Name]],'[1]SNOW CMDB DBNL'!$A:$N,14,0)</f>
        <v>Operational</v>
      </c>
      <c r="N115" t="str">
        <f>VLOOKUP(Append1[[#This Row],[Asset_Name]],'[1]SNOW CMDB DBNL'!$A:$O,15,0)</f>
        <v>Production</v>
      </c>
      <c r="O115" t="str">
        <f>VLOOKUP(Append1[[#This Row],[Asset_Name]],'[1]SNOW CMDB DBNL'!$A:$P,16,0)</f>
        <v>be+nl/Payments NL/Cards/Bookmakers</v>
      </c>
      <c r="P115" t="s">
        <v>132</v>
      </c>
      <c r="Q115" t="s">
        <v>132</v>
      </c>
      <c r="R115" t="s">
        <v>9</v>
      </c>
      <c r="S115" s="8" t="s">
        <v>141</v>
      </c>
      <c r="T115" s="8" t="s">
        <v>141</v>
      </c>
      <c r="U115" s="8">
        <v>0</v>
      </c>
      <c r="V115" s="8" t="s">
        <v>415</v>
      </c>
      <c r="W115" s="8" t="s">
        <v>141</v>
      </c>
      <c r="X115" s="8" t="s">
        <v>141</v>
      </c>
      <c r="Y115" s="8" t="s">
        <v>281</v>
      </c>
      <c r="Z115" s="8" t="s">
        <v>416</v>
      </c>
      <c r="AA115" s="8" t="s">
        <v>155</v>
      </c>
      <c r="AB115" s="4" t="s">
        <v>417</v>
      </c>
      <c r="AC115" s="4" t="s">
        <v>211</v>
      </c>
      <c r="AD115" s="8" t="s">
        <v>170</v>
      </c>
      <c r="AE115" s="8" t="s">
        <v>418</v>
      </c>
      <c r="AF115" s="8" t="s">
        <v>136</v>
      </c>
      <c r="AG115" s="8" t="s">
        <v>137</v>
      </c>
      <c r="AH115" s="8" t="s">
        <v>138</v>
      </c>
      <c r="AI115" s="8" t="s">
        <v>419</v>
      </c>
      <c r="AJ115" s="8" t="s">
        <v>9</v>
      </c>
      <c r="AK115" s="8" t="s">
        <v>132</v>
      </c>
      <c r="AL115" s="8" t="s">
        <v>132</v>
      </c>
      <c r="AM115" s="8" t="s">
        <v>141</v>
      </c>
      <c r="AN115" s="8" t="s">
        <v>141</v>
      </c>
      <c r="AO115" s="8">
        <v>0</v>
      </c>
      <c r="AP115" s="8" t="s">
        <v>145</v>
      </c>
      <c r="AQ115" s="8" t="s">
        <v>145</v>
      </c>
      <c r="AR115" s="8" t="s">
        <v>141</v>
      </c>
      <c r="AS115" s="8" t="s">
        <v>141</v>
      </c>
      <c r="AT115" s="8" t="s">
        <v>141</v>
      </c>
      <c r="AU115" s="8" t="s">
        <v>145</v>
      </c>
      <c r="AV115" s="4">
        <v>44927</v>
      </c>
      <c r="AW115" s="4">
        <v>45016</v>
      </c>
      <c r="AX115" s="8" t="s">
        <v>145</v>
      </c>
      <c r="AY115" s="8" t="s">
        <v>141</v>
      </c>
      <c r="AZ115" s="8"/>
      <c r="BA115" s="8"/>
      <c r="BB115" s="8" t="s">
        <v>178</v>
      </c>
      <c r="BC115" s="8"/>
      <c r="BD115" s="8">
        <v>2023</v>
      </c>
      <c r="BE115" s="8" t="s">
        <v>146</v>
      </c>
      <c r="BF115" s="8" t="s">
        <v>178</v>
      </c>
      <c r="BG115" s="8" t="s">
        <v>7</v>
      </c>
    </row>
    <row r="116" spans="1:59">
      <c r="A116" t="str">
        <f>Append1[[#This Row],[COM_IN_LIST]]</f>
        <v>CMDB</v>
      </c>
      <c r="B116" t="s">
        <v>420</v>
      </c>
      <c r="C116" t="str">
        <f>VLOOKUP(Append1[[#This Row],[Asset_Name]],'[1]SNOW CMDB DBNL'!$A:$B,2,0)</f>
        <v>No</v>
      </c>
      <c r="D116" t="str">
        <f>VLOOKUP(Append1[[#This Row],[Asset_Name]],'[1]SNOW CMDB DBNL'!$A:$C,3,0)</f>
        <v>No</v>
      </c>
      <c r="E116" t="str">
        <f>VLOOKUP(Append1[[#This Row],[Asset_Name]],'[1]SNOW CMDB DBNL'!$A:$D,4,0)</f>
        <v>Pieter van Valenberg</v>
      </c>
      <c r="F116" t="str">
        <f>VLOOKUP(Append1[[#This Row],[Asset_Name]],'[1]SNOW CMDB DBNL'!$A:$E,5,0)</f>
        <v>Nick van Boven</v>
      </c>
      <c r="I116" t="str">
        <f>VLOOKUP(Append1[[#This Row],[Asset_Name]],'[1]SNOW CMDB DBNL'!$A:$H,8,0)</f>
        <v>Product data</v>
      </c>
      <c r="J116" t="str">
        <f>VLOOKUP(Append1[[#This Row],[Asset_Name]],'[1]SNOW CMDB DBNL'!$A:$I,9,0)</f>
        <v>Kept in own tribe</v>
      </c>
      <c r="L116" t="str">
        <f>VLOOKUP(Append1[[#This Row],[Asset_Name]],'[1]SNOW CMDB DBNL'!$A:$M,13,0)</f>
        <v>Installed</v>
      </c>
      <c r="M116" t="str">
        <f>VLOOKUP(Append1[[#This Row],[Asset_Name]],'[1]SNOW CMDB DBNL'!$A:$N,14,0)</f>
        <v>Operational</v>
      </c>
      <c r="N116" t="str">
        <f>VLOOKUP(Append1[[#This Row],[Asset_Name]],'[1]SNOW CMDB DBNL'!$A:$O,15,0)</f>
        <v>Production</v>
      </c>
      <c r="O116" t="str">
        <f>VLOOKUP(Append1[[#This Row],[Asset_Name]],'[1]SNOW CMDB DBNL'!$A:$P,16,0)</f>
        <v>be+nl/Investments/Operational Journeys &amp; Ordering/EP Transaction Management</v>
      </c>
      <c r="P116" t="s">
        <v>131</v>
      </c>
      <c r="Q116" t="s">
        <v>132</v>
      </c>
      <c r="R116" t="s">
        <v>15</v>
      </c>
      <c r="V116" s="8" t="s">
        <v>420</v>
      </c>
      <c r="W116" s="8" t="s">
        <v>133</v>
      </c>
      <c r="X116" s="8" t="s">
        <v>133</v>
      </c>
      <c r="Y116" s="8" t="s">
        <v>325</v>
      </c>
      <c r="Z116" s="8" t="s">
        <v>235</v>
      </c>
      <c r="AA116" s="8">
        <v>0</v>
      </c>
      <c r="AB116" s="4">
        <v>0</v>
      </c>
      <c r="AC116" s="4" t="s">
        <v>238</v>
      </c>
      <c r="AD116" s="8" t="s">
        <v>170</v>
      </c>
      <c r="AE116" s="8">
        <v>0</v>
      </c>
      <c r="AF116" s="8" t="s">
        <v>136</v>
      </c>
      <c r="AG116" s="8" t="s">
        <v>137</v>
      </c>
      <c r="AH116" s="8" t="s">
        <v>138</v>
      </c>
      <c r="AI116" s="8" t="s">
        <v>326</v>
      </c>
      <c r="AJ116" s="8" t="s">
        <v>15</v>
      </c>
      <c r="AK116" s="8" t="s">
        <v>131</v>
      </c>
      <c r="AL116" s="8" t="s">
        <v>132</v>
      </c>
      <c r="AM116" s="8"/>
      <c r="AN116" s="8"/>
      <c r="AO116" s="8"/>
      <c r="AP116" s="8"/>
      <c r="AQ116" s="8"/>
      <c r="AR116" s="8"/>
      <c r="AS116" s="8"/>
      <c r="AT116" s="8"/>
      <c r="AU116" s="8"/>
      <c r="AV116" s="4"/>
      <c r="AW116" s="4"/>
      <c r="AX116" s="8"/>
      <c r="AY116" s="8"/>
      <c r="AZ116" s="8"/>
      <c r="BA116" s="8"/>
      <c r="BB116" s="8"/>
      <c r="BC116" s="8"/>
      <c r="BD116" s="8"/>
      <c r="BE116" s="8"/>
      <c r="BF116" s="8"/>
      <c r="BG116" s="8" t="s">
        <v>5</v>
      </c>
    </row>
    <row r="117" spans="1:59" hidden="1">
      <c r="A117" t="str">
        <f>Append1[[#This Row],[COM_IN_LIST]]</f>
        <v>COMMON</v>
      </c>
      <c r="B117" t="s">
        <v>421</v>
      </c>
      <c r="C117" t="str">
        <f>VLOOKUP(Append1[[#This Row],[Asset_Name]],'[1]SNOW CMDB DBNL'!$A:$B,2,0)</f>
        <v>Yes</v>
      </c>
      <c r="D117" t="str">
        <f>VLOOKUP(Append1[[#This Row],[Asset_Name]],'[1]SNOW CMDB DBNL'!$A:$C,3,0)</f>
        <v>No</v>
      </c>
      <c r="E117" t="str">
        <f>VLOOKUP(Append1[[#This Row],[Asset_Name]],'[1]SNOW CMDB DBNL'!$A:$D,4,0)</f>
        <v>Rik-Jan van Bree</v>
      </c>
      <c r="F117" t="str">
        <f>VLOOKUP(Append1[[#This Row],[Asset_Name]],'[1]SNOW CMDB DBNL'!$A:$E,5,0)</f>
        <v>Hans Krak</v>
      </c>
      <c r="G117" t="str">
        <f>VLOOKUP(Append1[[#This Row],[Asset_Name]],'[1]SNOW CMDB DBNL'!$A:$F,6,0)</f>
        <v>Narjiss Aydoun</v>
      </c>
      <c r="H117" t="str">
        <f>VLOOKUP(Append1[[#This Row],[Asset_Name]],'[1]SNOW CMDB DBNL'!$A:$G,7,0)</f>
        <v>Martijn Greuter</v>
      </c>
      <c r="I117" t="str">
        <f>VLOOKUP(Append1[[#This Row],[Asset_Name]],'[1]SNOW CMDB DBNL'!$A:$H,8,0)</f>
        <v>Data derived by other data users</v>
      </c>
      <c r="J117" t="str">
        <f>VLOOKUP(Append1[[#This Row],[Asset_Name]],'[1]SNOW CMDB DBNL'!$A:$I,9,0)</f>
        <v>Kept in own tribe</v>
      </c>
      <c r="L117" t="str">
        <f>VLOOKUP(Append1[[#This Row],[Asset_Name]],'[1]SNOW CMDB DBNL'!$A:$M,13,0)</f>
        <v>Installed</v>
      </c>
      <c r="M117" t="str">
        <f>VLOOKUP(Append1[[#This Row],[Asset_Name]],'[1]SNOW CMDB DBNL'!$A:$N,14,0)</f>
        <v>Operational</v>
      </c>
      <c r="N117" t="str">
        <f>VLOOKUP(Append1[[#This Row],[Asset_Name]],'[1]SNOW CMDB DBNL'!$A:$O,15,0)</f>
        <v>Production</v>
      </c>
      <c r="O117" t="str">
        <f>VLOOKUP(Append1[[#This Row],[Asset_Name]],'[1]SNOW CMDB DBNL'!$A:$P,16,0)</f>
        <v>be+nl/Payments NL/Products/Digital Insight</v>
      </c>
      <c r="P117" t="s">
        <v>132</v>
      </c>
      <c r="Q117" t="s">
        <v>132</v>
      </c>
      <c r="R117" t="s">
        <v>9</v>
      </c>
      <c r="S117" s="8" t="s">
        <v>133</v>
      </c>
      <c r="T117" s="8" t="s">
        <v>133</v>
      </c>
      <c r="U117" s="8">
        <v>0</v>
      </c>
      <c r="V117" s="8" t="s">
        <v>421</v>
      </c>
      <c r="W117" s="8" t="s">
        <v>141</v>
      </c>
      <c r="X117" s="8" t="s">
        <v>133</v>
      </c>
      <c r="Y117" s="8" t="s">
        <v>153</v>
      </c>
      <c r="Z117" s="8" t="s">
        <v>154</v>
      </c>
      <c r="AA117" s="8" t="s">
        <v>155</v>
      </c>
      <c r="AB117" s="4" t="s">
        <v>309</v>
      </c>
      <c r="AC117" s="4" t="s">
        <v>205</v>
      </c>
      <c r="AD117" s="8" t="s">
        <v>170</v>
      </c>
      <c r="AE117" s="8">
        <v>0</v>
      </c>
      <c r="AF117" s="8" t="s">
        <v>136</v>
      </c>
      <c r="AG117" s="8" t="s">
        <v>137</v>
      </c>
      <c r="AH117" s="8" t="s">
        <v>138</v>
      </c>
      <c r="AI117" s="8" t="s">
        <v>422</v>
      </c>
      <c r="AJ117" s="8" t="s">
        <v>9</v>
      </c>
      <c r="AK117" s="8" t="s">
        <v>132</v>
      </c>
      <c r="AL117" s="8" t="s">
        <v>132</v>
      </c>
      <c r="AM117" s="8" t="s">
        <v>133</v>
      </c>
      <c r="AN117" s="8" t="s">
        <v>133</v>
      </c>
      <c r="AO117" s="8">
        <v>0</v>
      </c>
      <c r="AP117" s="8" t="s">
        <v>145</v>
      </c>
      <c r="AQ117" s="8" t="s">
        <v>145</v>
      </c>
      <c r="AR117" s="8" t="s">
        <v>133</v>
      </c>
      <c r="AS117" s="8" t="s">
        <v>133</v>
      </c>
      <c r="AT117" s="8" t="s">
        <v>133</v>
      </c>
      <c r="AU117" s="8" t="s">
        <v>145</v>
      </c>
      <c r="AV117" s="4" t="s">
        <v>145</v>
      </c>
      <c r="AW117" s="4" t="s">
        <v>145</v>
      </c>
      <c r="AX117" s="8" t="s">
        <v>145</v>
      </c>
      <c r="AY117" s="8" t="s">
        <v>133</v>
      </c>
      <c r="AZ117" s="8"/>
      <c r="BA117" s="8"/>
      <c r="BB117" s="8" t="s">
        <v>178</v>
      </c>
      <c r="BC117" s="8"/>
      <c r="BD117" s="8" t="s">
        <v>145</v>
      </c>
      <c r="BE117" s="8"/>
      <c r="BF117" s="8"/>
      <c r="BG117" s="8" t="s">
        <v>7</v>
      </c>
    </row>
    <row r="118" spans="1:59">
      <c r="A118" t="str">
        <f>Append1[[#This Row],[COM_IN_LIST]]</f>
        <v>COMMON</v>
      </c>
      <c r="B118" t="s">
        <v>423</v>
      </c>
      <c r="C118" t="str">
        <f>VLOOKUP(Append1[[#This Row],[Asset_Name]],'[1]SNOW CMDB DBNL'!$A:$B,2,0)</f>
        <v>No</v>
      </c>
      <c r="D118" t="str">
        <f>VLOOKUP(Append1[[#This Row],[Asset_Name]],'[1]SNOW CMDB DBNL'!$A:$C,3,0)</f>
        <v>No</v>
      </c>
      <c r="E118" t="str">
        <f>VLOOKUP(Append1[[#This Row],[Asset_Name]],'[1]SNOW CMDB DBNL'!$A:$D,4,0)</f>
        <v>Joan de Jong</v>
      </c>
      <c r="F118" t="str">
        <f>VLOOKUP(Append1[[#This Row],[Asset_Name]],'[1]SNOW CMDB DBNL'!$A:$E,5,0)</f>
        <v>Joan de Jong</v>
      </c>
      <c r="G118" t="str">
        <f>VLOOKUP(Append1[[#This Row],[Asset_Name]],'[1]SNOW CMDB DBNL'!$A:$F,6,0)</f>
        <v>Narjiss Aydoun</v>
      </c>
      <c r="H118" t="str">
        <f>VLOOKUP(Append1[[#This Row],[Asset_Name]],'[1]SNOW CMDB DBNL'!$A:$G,7,0)</f>
        <v>Martijn Greuter</v>
      </c>
      <c r="I118" t="str">
        <f>VLOOKUP(Append1[[#This Row],[Asset_Name]],'[1]SNOW CMDB DBNL'!$A:$H,8,0)</f>
        <v>Transaction data</v>
      </c>
      <c r="J118" t="str">
        <f>VLOOKUP(Append1[[#This Row],[Asset_Name]],'[1]SNOW CMDB DBNL'!$A:$I,9,0)</f>
        <v>Exchanged across domains</v>
      </c>
      <c r="K118" t="str">
        <f>VLOOKUP(Append1[[#This Row],[Asset_Name]],'[1]SNOW CMDB DBNL'!$A:$J,10,0)</f>
        <v>Datamart, contains no data itself</v>
      </c>
      <c r="L118" t="str">
        <f>VLOOKUP(Append1[[#This Row],[Asset_Name]],'[1]SNOW CMDB DBNL'!$A:$M,13,0)</f>
        <v>Installed</v>
      </c>
      <c r="M118" t="str">
        <f>VLOOKUP(Append1[[#This Row],[Asset_Name]],'[1]SNOW CMDB DBNL'!$A:$N,14,0)</f>
        <v>Operational</v>
      </c>
      <c r="N118" t="str">
        <f>VLOOKUP(Append1[[#This Row],[Asset_Name]],'[1]SNOW CMDB DBNL'!$A:$O,15,0)</f>
        <v>Production</v>
      </c>
      <c r="O118" t="str">
        <f>VLOOKUP(Append1[[#This Row],[Asset_Name]],'[1]SNOW CMDB DBNL'!$A:$P,16,0)</f>
        <v>be+nl/CoreBanking/RUN DM AC</v>
      </c>
      <c r="P118" t="s">
        <v>132</v>
      </c>
      <c r="Q118" t="s">
        <v>132</v>
      </c>
      <c r="R118" t="s">
        <v>9</v>
      </c>
      <c r="S118" s="8" t="s">
        <v>133</v>
      </c>
      <c r="T118" s="8" t="s">
        <v>133</v>
      </c>
      <c r="U118" s="8">
        <v>0</v>
      </c>
      <c r="V118" s="8" t="s">
        <v>423</v>
      </c>
      <c r="W118" s="8" t="s">
        <v>133</v>
      </c>
      <c r="X118" s="8" t="s">
        <v>133</v>
      </c>
      <c r="Y118" s="8" t="s">
        <v>210</v>
      </c>
      <c r="Z118" s="8" t="s">
        <v>210</v>
      </c>
      <c r="AA118" s="8" t="s">
        <v>155</v>
      </c>
      <c r="AB118" s="4" t="s">
        <v>309</v>
      </c>
      <c r="AC118" s="4" t="s">
        <v>211</v>
      </c>
      <c r="AD118" s="8" t="s">
        <v>176</v>
      </c>
      <c r="AE118" s="8" t="s">
        <v>424</v>
      </c>
      <c r="AF118" s="8" t="s">
        <v>136</v>
      </c>
      <c r="AG118" s="8" t="s">
        <v>137</v>
      </c>
      <c r="AH118" s="8" t="s">
        <v>138</v>
      </c>
      <c r="AI118" s="8" t="s">
        <v>425</v>
      </c>
      <c r="AJ118" s="8" t="s">
        <v>9</v>
      </c>
      <c r="AK118" s="8" t="s">
        <v>132</v>
      </c>
      <c r="AL118" s="8" t="s">
        <v>132</v>
      </c>
      <c r="AM118" s="8" t="s">
        <v>133</v>
      </c>
      <c r="AN118" s="8" t="s">
        <v>133</v>
      </c>
      <c r="AO118" s="8">
        <v>0</v>
      </c>
      <c r="AP118" s="8" t="s">
        <v>145</v>
      </c>
      <c r="AQ118" s="8" t="s">
        <v>145</v>
      </c>
      <c r="AR118" s="8" t="s">
        <v>133</v>
      </c>
      <c r="AS118" s="8" t="s">
        <v>133</v>
      </c>
      <c r="AT118" s="8" t="s">
        <v>133</v>
      </c>
      <c r="AU118" s="8" t="s">
        <v>145</v>
      </c>
      <c r="AV118" s="4" t="s">
        <v>145</v>
      </c>
      <c r="AW118" s="4" t="s">
        <v>145</v>
      </c>
      <c r="AX118" s="8" t="s">
        <v>145</v>
      </c>
      <c r="AY118" s="8" t="s">
        <v>133</v>
      </c>
      <c r="AZ118" s="8"/>
      <c r="BA118" s="8"/>
      <c r="BB118" s="8" t="s">
        <v>191</v>
      </c>
      <c r="BC118" s="8"/>
      <c r="BD118" s="8" t="s">
        <v>145</v>
      </c>
      <c r="BE118" s="8"/>
      <c r="BF118" s="8"/>
      <c r="BG118" s="8" t="s">
        <v>7</v>
      </c>
    </row>
    <row r="119" spans="1:59">
      <c r="A119" t="str">
        <f>Append1[[#This Row],[COM_IN_LIST]]</f>
        <v>CMDB</v>
      </c>
      <c r="B119" t="s">
        <v>426</v>
      </c>
      <c r="C119" t="str">
        <f>VLOOKUP(Append1[[#This Row],[Asset_Name]],'[1]SNOW CMDB DBNL'!$A:$B,2,0)</f>
        <v>No</v>
      </c>
      <c r="D119" t="str">
        <f>VLOOKUP(Append1[[#This Row],[Asset_Name]],'[1]SNOW CMDB DBNL'!$A:$C,3,0)</f>
        <v>No</v>
      </c>
      <c r="E119" t="str">
        <f>VLOOKUP(Append1[[#This Row],[Asset_Name]],'[1]SNOW CMDB DBNL'!$A:$D,4,0)</f>
        <v>Petra Danisevska</v>
      </c>
      <c r="F119" t="str">
        <f>VLOOKUP(Append1[[#This Row],[Asset_Name]],'[1]SNOW CMDB DBNL'!$A:$E,5,0)</f>
        <v>Annemieke Tromp</v>
      </c>
      <c r="G119" t="str">
        <f>VLOOKUP(Append1[[#This Row],[Asset_Name]],'[1]SNOW CMDB DBNL'!$A:$F,6,0)</f>
        <v>Annemieke Tromp</v>
      </c>
      <c r="H119" t="str">
        <f>VLOOKUP(Append1[[#This Row],[Asset_Name]],'[1]SNOW CMDB DBNL'!$A:$G,7,0)</f>
        <v>No formal Data Steward appointed yet after Mo Abarkan left the Tribe</v>
      </c>
      <c r="I119" t="str">
        <f>VLOOKUP(Append1[[#This Row],[Asset_Name]],'[1]SNOW CMDB DBNL'!$A:$H,8,0)</f>
        <v>Data derived by Risk</v>
      </c>
      <c r="J119" t="str">
        <f>VLOOKUP(Append1[[#This Row],[Asset_Name]],'[1]SNOW CMDB DBNL'!$A:$I,9,0)</f>
        <v>Exchanged across domains</v>
      </c>
      <c r="L119" t="str">
        <f>VLOOKUP(Append1[[#This Row],[Asset_Name]],'[1]SNOW CMDB DBNL'!$A:$M,13,0)</f>
        <v>Installed</v>
      </c>
      <c r="M119" t="str">
        <f>VLOOKUP(Append1[[#This Row],[Asset_Name]],'[1]SNOW CMDB DBNL'!$A:$N,14,0)</f>
        <v>Operational</v>
      </c>
      <c r="N119" t="str">
        <f>VLOOKUP(Append1[[#This Row],[Asset_Name]],'[1]SNOW CMDB DBNL'!$A:$O,15,0)</f>
        <v>Production</v>
      </c>
      <c r="O119" t="str">
        <f>VLOOKUP(Append1[[#This Row],[Asset_Name]],'[1]SNOW CMDB DBNL'!$A:$P,16,0)</f>
        <v>be+nl/CRO NL/MRM/Office Tooling</v>
      </c>
      <c r="P119" t="s">
        <v>131</v>
      </c>
      <c r="Q119" t="s">
        <v>132</v>
      </c>
      <c r="R119" t="s">
        <v>20</v>
      </c>
      <c r="V119" s="8" t="s">
        <v>426</v>
      </c>
      <c r="W119" s="8" t="s">
        <v>133</v>
      </c>
      <c r="X119" s="8" t="s">
        <v>133</v>
      </c>
      <c r="Y119" s="8" t="s">
        <v>427</v>
      </c>
      <c r="Z119" s="8" t="s">
        <v>329</v>
      </c>
      <c r="AA119" s="8" t="s">
        <v>329</v>
      </c>
      <c r="AB119" s="4" t="s">
        <v>428</v>
      </c>
      <c r="AC119" s="4" t="s">
        <v>429</v>
      </c>
      <c r="AD119" s="8" t="s">
        <v>176</v>
      </c>
      <c r="AE119" s="8">
        <v>0</v>
      </c>
      <c r="AF119" s="8" t="s">
        <v>136</v>
      </c>
      <c r="AG119" s="8" t="s">
        <v>137</v>
      </c>
      <c r="AH119" s="8" t="s">
        <v>138</v>
      </c>
      <c r="AI119" s="8" t="s">
        <v>331</v>
      </c>
      <c r="AJ119" s="8" t="s">
        <v>20</v>
      </c>
      <c r="AK119" s="8" t="s">
        <v>131</v>
      </c>
      <c r="AL119" s="8" t="s">
        <v>132</v>
      </c>
      <c r="AM119" s="8"/>
      <c r="AN119" s="8"/>
      <c r="AO119" s="8"/>
      <c r="AP119" s="8"/>
      <c r="AQ119" s="8"/>
      <c r="AR119" s="8"/>
      <c r="AS119" s="8"/>
      <c r="AT119" s="8"/>
      <c r="AU119" s="8"/>
      <c r="AV119" s="4"/>
      <c r="AW119" s="4"/>
      <c r="AX119" s="8"/>
      <c r="AY119" s="8"/>
      <c r="AZ119" s="8"/>
      <c r="BA119" s="8"/>
      <c r="BB119" s="8"/>
      <c r="BC119" s="8"/>
      <c r="BD119" s="8"/>
      <c r="BE119" s="8"/>
      <c r="BF119" s="8"/>
      <c r="BG119" s="8" t="s">
        <v>5</v>
      </c>
    </row>
    <row r="120" spans="1:59">
      <c r="A120" t="str">
        <f>Append1[[#This Row],[COM_IN_LIST]]</f>
        <v>CMDB</v>
      </c>
      <c r="B120" t="s">
        <v>430</v>
      </c>
      <c r="C120" t="str">
        <f>VLOOKUP(Append1[[#This Row],[Asset_Name]],'[1]SNOW CMDB DBNL'!$A:$B,2,0)</f>
        <v>No</v>
      </c>
      <c r="D120" t="str">
        <f>VLOOKUP(Append1[[#This Row],[Asset_Name]],'[1]SNOW CMDB DBNL'!$A:$C,3,0)</f>
        <v>No</v>
      </c>
      <c r="E120" t="str">
        <f>VLOOKUP(Append1[[#This Row],[Asset_Name]],'[1]SNOW CMDB DBNL'!$A:$D,4,0)</f>
        <v>Petra Danisevska</v>
      </c>
      <c r="F120" t="str">
        <f>VLOOKUP(Append1[[#This Row],[Asset_Name]],'[1]SNOW CMDB DBNL'!$A:$E,5,0)</f>
        <v>Annemieke Tromp</v>
      </c>
      <c r="G120" t="str">
        <f>VLOOKUP(Append1[[#This Row],[Asset_Name]],'[1]SNOW CMDB DBNL'!$A:$F,6,0)</f>
        <v>Annemieke Tromp</v>
      </c>
      <c r="H120" t="str">
        <f>VLOOKUP(Append1[[#This Row],[Asset_Name]],'[1]SNOW CMDB DBNL'!$A:$G,7,0)</f>
        <v>No formal Data Steward appointed yet after Mo Abarkan left the Tribe</v>
      </c>
      <c r="I120" t="str">
        <f>VLOOKUP(Append1[[#This Row],[Asset_Name]],'[1]SNOW CMDB DBNL'!$A:$H,8,0)</f>
        <v>Data derived by Risk</v>
      </c>
      <c r="J120" t="str">
        <f>VLOOKUP(Append1[[#This Row],[Asset_Name]],'[1]SNOW CMDB DBNL'!$A:$I,9,0)</f>
        <v>Exchanged across domains</v>
      </c>
      <c r="L120" t="str">
        <f>VLOOKUP(Append1[[#This Row],[Asset_Name]],'[1]SNOW CMDB DBNL'!$A:$M,13,0)</f>
        <v>Installed</v>
      </c>
      <c r="M120" t="str">
        <f>VLOOKUP(Append1[[#This Row],[Asset_Name]],'[1]SNOW CMDB DBNL'!$A:$N,14,0)</f>
        <v>Operational</v>
      </c>
      <c r="N120" t="str">
        <f>VLOOKUP(Append1[[#This Row],[Asset_Name]],'[1]SNOW CMDB DBNL'!$A:$O,15,0)</f>
        <v>Production</v>
      </c>
      <c r="O120" t="str">
        <f>VLOOKUP(Append1[[#This Row],[Asset_Name]],'[1]SNOW CMDB DBNL'!$A:$P,16,0)</f>
        <v>be+nl/CRO NL/MRM/Office Tooling</v>
      </c>
      <c r="P120" t="s">
        <v>131</v>
      </c>
      <c r="Q120" t="s">
        <v>132</v>
      </c>
      <c r="R120" t="s">
        <v>20</v>
      </c>
      <c r="V120" s="8" t="s">
        <v>430</v>
      </c>
      <c r="W120" s="8" t="s">
        <v>133</v>
      </c>
      <c r="X120" s="8" t="s">
        <v>133</v>
      </c>
      <c r="Y120" s="8" t="s">
        <v>427</v>
      </c>
      <c r="Z120" s="8" t="s">
        <v>329</v>
      </c>
      <c r="AA120" s="8" t="s">
        <v>329</v>
      </c>
      <c r="AB120" s="4" t="s">
        <v>428</v>
      </c>
      <c r="AC120" s="4" t="s">
        <v>429</v>
      </c>
      <c r="AD120" s="8" t="s">
        <v>176</v>
      </c>
      <c r="AE120" s="8">
        <v>0</v>
      </c>
      <c r="AF120" s="8" t="s">
        <v>136</v>
      </c>
      <c r="AG120" s="8" t="s">
        <v>137</v>
      </c>
      <c r="AH120" s="8" t="s">
        <v>138</v>
      </c>
      <c r="AI120" s="8" t="s">
        <v>331</v>
      </c>
      <c r="AJ120" s="8" t="s">
        <v>20</v>
      </c>
      <c r="AK120" s="8" t="s">
        <v>131</v>
      </c>
      <c r="AL120" s="8" t="s">
        <v>132</v>
      </c>
      <c r="AM120" s="8"/>
      <c r="AN120" s="8"/>
      <c r="AO120" s="8"/>
      <c r="AP120" s="8"/>
      <c r="AQ120" s="8"/>
      <c r="AR120" s="8"/>
      <c r="AS120" s="8"/>
      <c r="AT120" s="8"/>
      <c r="AU120" s="8"/>
      <c r="AV120" s="4"/>
      <c r="AW120" s="4"/>
      <c r="AX120" s="8"/>
      <c r="AY120" s="8"/>
      <c r="AZ120" s="8"/>
      <c r="BA120" s="8"/>
      <c r="BB120" s="8"/>
      <c r="BC120" s="8"/>
      <c r="BD120" s="8"/>
      <c r="BE120" s="8"/>
      <c r="BF120" s="8"/>
      <c r="BG120" s="8" t="s">
        <v>5</v>
      </c>
    </row>
    <row r="121" spans="1:59" hidden="1">
      <c r="A121" t="str">
        <f>Append1[[#This Row],[COM_IN_LIST]]</f>
        <v>CMDB</v>
      </c>
      <c r="B121" t="s">
        <v>431</v>
      </c>
      <c r="C121" t="str">
        <f>VLOOKUP(Append1[[#This Row],[Asset_Name]],'[1]SNOW CMDB DBNL'!$A:$B,2,0)</f>
        <v>Yes</v>
      </c>
      <c r="D121" t="str">
        <f>VLOOKUP(Append1[[#This Row],[Asset_Name]],'[1]SNOW CMDB DBNL'!$A:$C,3,0)</f>
        <v>No</v>
      </c>
      <c r="E121" t="str">
        <f>VLOOKUP(Append1[[#This Row],[Asset_Name]],'[1]SNOW CMDB DBNL'!$A:$D,4,0)</f>
        <v>Ramon Riedijk</v>
      </c>
      <c r="F121" t="str">
        <f>VLOOKUP(Append1[[#This Row],[Asset_Name]],'[1]SNOW CMDB DBNL'!$A:$E,5,0)</f>
        <v>Peter Bas Oosthoek</v>
      </c>
      <c r="G121" t="str">
        <f>VLOOKUP(Append1[[#This Row],[Asset_Name]],'[1]SNOW CMDB DBNL'!$A:$F,6,0)</f>
        <v>Ronald de Vries</v>
      </c>
      <c r="H121" t="str">
        <f>VLOOKUP(Append1[[#This Row],[Asset_Name]],'[1]SNOW CMDB DBNL'!$A:$G,7,0)</f>
        <v>Ronald Bleeker</v>
      </c>
      <c r="I121" t="str">
        <f>VLOOKUP(Append1[[#This Row],[Asset_Name]],'[1]SNOW CMDB DBNL'!$A:$H,8,0)</f>
        <v>Product data</v>
      </c>
      <c r="J121" t="str">
        <f>VLOOKUP(Append1[[#This Row],[Asset_Name]],'[1]SNOW CMDB DBNL'!$A:$I,9,0)</f>
        <v>Kept in own tribe</v>
      </c>
      <c r="K121" t="str">
        <f>VLOOKUP(Append1[[#This Row],[Asset_Name]],'[1]SNOW CMDB DBNL'!$A:$J,10,0)</f>
        <v>Stock Finance Data</v>
      </c>
      <c r="L121" t="str">
        <f>VLOOKUP(Append1[[#This Row],[Asset_Name]],'[1]SNOW CMDB DBNL'!$A:$M,13,0)</f>
        <v>Installed</v>
      </c>
      <c r="M121" t="str">
        <f>VLOOKUP(Append1[[#This Row],[Asset_Name]],'[1]SNOW CMDB DBNL'!$A:$N,14,0)</f>
        <v>Operational</v>
      </c>
      <c r="N121" t="str">
        <f>VLOOKUP(Append1[[#This Row],[Asset_Name]],'[1]SNOW CMDB DBNL'!$A:$O,15,0)</f>
        <v>Production</v>
      </c>
      <c r="O121" t="str">
        <f>VLOOKUP(Append1[[#This Row],[Asset_Name]],'[1]SNOW CMDB DBNL'!$A:$P,16,0)</f>
        <v>be+nl/ComFin/Factoring Services</v>
      </c>
      <c r="P121" t="s">
        <v>131</v>
      </c>
      <c r="Q121" t="s">
        <v>132</v>
      </c>
      <c r="R121" t="s">
        <v>44</v>
      </c>
      <c r="V121" s="8" t="s">
        <v>431</v>
      </c>
      <c r="W121" s="8" t="s">
        <v>141</v>
      </c>
      <c r="X121" s="8" t="s">
        <v>133</v>
      </c>
      <c r="Y121" s="8" t="s">
        <v>432</v>
      </c>
      <c r="Z121" s="8" t="s">
        <v>433</v>
      </c>
      <c r="AA121" s="8" t="s">
        <v>434</v>
      </c>
      <c r="AB121" s="4" t="s">
        <v>435</v>
      </c>
      <c r="AC121" s="4" t="s">
        <v>238</v>
      </c>
      <c r="AD121" s="8" t="s">
        <v>170</v>
      </c>
      <c r="AE121" s="8" t="s">
        <v>436</v>
      </c>
      <c r="AF121" s="8" t="s">
        <v>136</v>
      </c>
      <c r="AG121" s="8" t="s">
        <v>137</v>
      </c>
      <c r="AH121" s="8" t="s">
        <v>138</v>
      </c>
      <c r="AI121" s="8" t="s">
        <v>437</v>
      </c>
      <c r="AJ121" s="8" t="s">
        <v>44</v>
      </c>
      <c r="AK121" s="8" t="s">
        <v>131</v>
      </c>
      <c r="AL121" s="8" t="s">
        <v>132</v>
      </c>
      <c r="AM121" s="8"/>
      <c r="AN121" s="8"/>
      <c r="AO121" s="8"/>
      <c r="AP121" s="8"/>
      <c r="AQ121" s="8"/>
      <c r="AR121" s="8"/>
      <c r="AS121" s="8"/>
      <c r="AT121" s="8"/>
      <c r="AU121" s="8"/>
      <c r="AV121" s="4"/>
      <c r="AW121" s="4"/>
      <c r="AX121" s="8"/>
      <c r="AY121" s="8"/>
      <c r="AZ121" s="8"/>
      <c r="BA121" s="8"/>
      <c r="BB121" s="8"/>
      <c r="BC121" s="8"/>
      <c r="BD121" s="8"/>
      <c r="BE121" s="8"/>
      <c r="BF121" s="8"/>
      <c r="BG121" s="8" t="s">
        <v>5</v>
      </c>
    </row>
    <row r="122" spans="1:59" hidden="1">
      <c r="A122" t="str">
        <f>Append1[[#This Row],[COM_IN_LIST]]</f>
        <v>GDPR</v>
      </c>
      <c r="B122" t="s">
        <v>438</v>
      </c>
      <c r="P122" t="s">
        <v>132</v>
      </c>
      <c r="Q122" t="s">
        <v>131</v>
      </c>
      <c r="R122" t="s">
        <v>33</v>
      </c>
      <c r="V122" s="8" t="s">
        <v>438</v>
      </c>
      <c r="AJ122" s="8" t="s">
        <v>33</v>
      </c>
      <c r="AK122" s="8" t="s">
        <v>132</v>
      </c>
      <c r="AL122" s="8" t="s">
        <v>131</v>
      </c>
      <c r="AM122" s="8"/>
      <c r="AN122" s="8"/>
      <c r="AO122" s="8"/>
      <c r="AP122" s="8" t="s">
        <v>145</v>
      </c>
      <c r="AQ122" s="8" t="s">
        <v>145</v>
      </c>
      <c r="AR122" s="8" t="s">
        <v>141</v>
      </c>
      <c r="AS122" s="8" t="s">
        <v>145</v>
      </c>
      <c r="AT122" s="8" t="s">
        <v>149</v>
      </c>
      <c r="AU122" s="8" t="s">
        <v>145</v>
      </c>
      <c r="AV122" s="4">
        <v>44927</v>
      </c>
      <c r="AW122" s="4">
        <v>45291</v>
      </c>
      <c r="AX122" s="8" t="s">
        <v>145</v>
      </c>
      <c r="AY122" s="8" t="s">
        <v>133</v>
      </c>
      <c r="AZ122" s="8" t="s">
        <v>199</v>
      </c>
      <c r="BA122" s="8" t="s">
        <v>200</v>
      </c>
      <c r="BB122" s="8" t="s">
        <v>145</v>
      </c>
      <c r="BC122" s="8" t="s">
        <v>178</v>
      </c>
      <c r="BD122" s="8">
        <v>2023</v>
      </c>
      <c r="BE122" s="8" t="s">
        <v>182</v>
      </c>
      <c r="BF122" s="8"/>
      <c r="BG122" s="8" t="s">
        <v>6</v>
      </c>
    </row>
    <row r="123" spans="1:59" hidden="1">
      <c r="A123" t="str">
        <f>Append1[[#This Row],[COM_IN_LIST]]</f>
        <v>COMMON</v>
      </c>
      <c r="B123" t="s">
        <v>439</v>
      </c>
      <c r="C123" t="str">
        <f>VLOOKUP(Append1[[#This Row],[Asset_Name]],'[1]SNOW CMDB DBNL'!$A:$B,2,0)</f>
        <v>Yes</v>
      </c>
      <c r="D123" t="str">
        <f>VLOOKUP(Append1[[#This Row],[Asset_Name]],'[1]SNOW CMDB DBNL'!$A:$C,3,0)</f>
        <v>Yes</v>
      </c>
      <c r="E123" t="str">
        <f>VLOOKUP(Append1[[#This Row],[Asset_Name]],'[1]SNOW CMDB DBNL'!$A:$D,4,0)</f>
        <v>Akram Musa</v>
      </c>
      <c r="F123" t="str">
        <f>VLOOKUP(Append1[[#This Row],[Asset_Name]],'[1]SNOW CMDB DBNL'!$A:$E,5,0)</f>
        <v>Ekaterina Dmitrieva</v>
      </c>
      <c r="G123" t="str">
        <f>VLOOKUP(Append1[[#This Row],[Asset_Name]],'[1]SNOW CMDB DBNL'!$A:$F,6,0)</f>
        <v>Narjiss Aydoun</v>
      </c>
      <c r="H123" t="str">
        <f>VLOOKUP(Append1[[#This Row],[Asset_Name]],'[1]SNOW CMDB DBNL'!$A:$G,7,0)</f>
        <v>Jessica Schoehuis</v>
      </c>
      <c r="I123" t="str">
        <f>VLOOKUP(Append1[[#This Row],[Asset_Name]],'[1]SNOW CMDB DBNL'!$A:$H,8,0)</f>
        <v>Product data</v>
      </c>
      <c r="J123" t="str">
        <f>VLOOKUP(Append1[[#This Row],[Asset_Name]],'[1]SNOW CMDB DBNL'!$A:$I,9,0)</f>
        <v>Transferred outside ING</v>
      </c>
      <c r="K123" t="str">
        <f>VLOOKUP(Append1[[#This Row],[Asset_Name]],'[1]SNOW CMDB DBNL'!$A:$J,10,0)</f>
        <v>Type of data: Product and Agreement data
Debit Card and Debit Card LifeCycle information</v>
      </c>
      <c r="L123" t="str">
        <f>VLOOKUP(Append1[[#This Row],[Asset_Name]],'[1]SNOW CMDB DBNL'!$A:$M,13,0)</f>
        <v>Installed</v>
      </c>
      <c r="M123" t="str">
        <f>VLOOKUP(Append1[[#This Row],[Asset_Name]],'[1]SNOW CMDB DBNL'!$A:$N,14,0)</f>
        <v>Operational</v>
      </c>
      <c r="N123" t="str">
        <f>VLOOKUP(Append1[[#This Row],[Asset_Name]],'[1]SNOW CMDB DBNL'!$A:$O,15,0)</f>
        <v>Production</v>
      </c>
      <c r="O123" t="str">
        <f>VLOOKUP(Append1[[#This Row],[Asset_Name]],'[1]SNOW CMDB DBNL'!$A:$P,16,0)</f>
        <v>be+nl/Payments NL/Cards/SherPAS</v>
      </c>
      <c r="P123" t="s">
        <v>132</v>
      </c>
      <c r="Q123" t="s">
        <v>132</v>
      </c>
      <c r="R123" t="s">
        <v>9</v>
      </c>
      <c r="S123" s="8" t="s">
        <v>141</v>
      </c>
      <c r="T123" s="8" t="s">
        <v>141</v>
      </c>
      <c r="U123" s="8">
        <v>0</v>
      </c>
      <c r="V123" s="8" t="s">
        <v>439</v>
      </c>
      <c r="W123" s="8" t="s">
        <v>141</v>
      </c>
      <c r="X123" s="8" t="s">
        <v>141</v>
      </c>
      <c r="Y123" s="8" t="s">
        <v>281</v>
      </c>
      <c r="Z123" s="8" t="s">
        <v>440</v>
      </c>
      <c r="AA123" s="8" t="s">
        <v>155</v>
      </c>
      <c r="AB123" s="4" t="s">
        <v>441</v>
      </c>
      <c r="AC123" s="4" t="s">
        <v>238</v>
      </c>
      <c r="AD123" s="8" t="s">
        <v>206</v>
      </c>
      <c r="AE123" s="8" t="s">
        <v>442</v>
      </c>
      <c r="AF123" s="8" t="s">
        <v>136</v>
      </c>
      <c r="AG123" s="8" t="s">
        <v>137</v>
      </c>
      <c r="AH123" s="8" t="s">
        <v>138</v>
      </c>
      <c r="AI123" s="8" t="s">
        <v>443</v>
      </c>
      <c r="AJ123" s="8" t="s">
        <v>9</v>
      </c>
      <c r="AK123" s="8" t="s">
        <v>132</v>
      </c>
      <c r="AL123" s="8" t="s">
        <v>132</v>
      </c>
      <c r="AM123" s="8" t="s">
        <v>141</v>
      </c>
      <c r="AN123" s="8" t="s">
        <v>141</v>
      </c>
      <c r="AO123" s="8">
        <v>0</v>
      </c>
      <c r="AP123" s="8" t="s">
        <v>145</v>
      </c>
      <c r="AQ123" s="8" t="s">
        <v>145</v>
      </c>
      <c r="AR123" s="8" t="s">
        <v>141</v>
      </c>
      <c r="AS123" s="8" t="s">
        <v>141</v>
      </c>
      <c r="AT123" s="8" t="s">
        <v>141</v>
      </c>
      <c r="AU123" s="8" t="s">
        <v>145</v>
      </c>
      <c r="AV123" s="4">
        <v>44927</v>
      </c>
      <c r="AW123" s="4">
        <v>45016</v>
      </c>
      <c r="AX123" s="8" t="s">
        <v>145</v>
      </c>
      <c r="AY123" s="8" t="s">
        <v>141</v>
      </c>
      <c r="AZ123" s="8"/>
      <c r="BA123" s="8" t="s">
        <v>444</v>
      </c>
      <c r="BB123" s="8" t="s">
        <v>178</v>
      </c>
      <c r="BC123" s="8"/>
      <c r="BD123" s="8">
        <v>2023</v>
      </c>
      <c r="BE123" s="8" t="s">
        <v>146</v>
      </c>
      <c r="BF123" s="8" t="s">
        <v>178</v>
      </c>
      <c r="BG123" s="8" t="s">
        <v>7</v>
      </c>
    </row>
    <row r="124" spans="1:59" hidden="1">
      <c r="A124" t="str">
        <f>Append1[[#This Row],[COM_IN_LIST]]</f>
        <v>CMDB</v>
      </c>
      <c r="B124" t="s">
        <v>445</v>
      </c>
      <c r="C124" t="str">
        <f>VLOOKUP(Append1[[#This Row],[Asset_Name]],'[1]SNOW CMDB DBNL'!$A:$B,2,0)</f>
        <v>Yes</v>
      </c>
      <c r="D124" t="str">
        <f>VLOOKUP(Append1[[#This Row],[Asset_Name]],'[1]SNOW CMDB DBNL'!$A:$C,3,0)</f>
        <v>No</v>
      </c>
      <c r="E124" t="str">
        <f>VLOOKUP(Append1[[#This Row],[Asset_Name]],'[1]SNOW CMDB DBNL'!$A:$D,4,0)</f>
        <v>Khadija Khottoul</v>
      </c>
      <c r="F124" t="str">
        <f>VLOOKUP(Append1[[#This Row],[Asset_Name]],'[1]SNOW CMDB DBNL'!$A:$E,5,0)</f>
        <v>Andre Jansen</v>
      </c>
      <c r="G124" t="str">
        <f>VLOOKUP(Append1[[#This Row],[Asset_Name]],'[1]SNOW CMDB DBNL'!$A:$F,6,0)</f>
        <v>Jose Groenevelt</v>
      </c>
      <c r="H124" t="str">
        <f>VLOOKUP(Append1[[#This Row],[Asset_Name]],'[1]SNOW CMDB DBNL'!$A:$G,7,0)</f>
        <v>Jeroen Uijttenboogaard</v>
      </c>
      <c r="J124" t="str">
        <f>VLOOKUP(Append1[[#This Row],[Asset_Name]],'[1]SNOW CMDB DBNL'!$A:$I,9,0)</f>
        <v>Kept in own tribe</v>
      </c>
      <c r="K124" t="str">
        <f>VLOOKUP(Append1[[#This Row],[Asset_Name]],'[1]SNOW CMDB DBNL'!$A:$J,10,0)</f>
        <v>Line-by-line specifications and bank statements are stored herein which allows the total balance to be reconciled with with balance in Suspense Accounts and or ING Owned Accounts</v>
      </c>
      <c r="L124" t="str">
        <f>VLOOKUP(Append1[[#This Row],[Asset_Name]],'[1]SNOW CMDB DBNL'!$A:$M,13,0)</f>
        <v>Installed</v>
      </c>
      <c r="M124" t="str">
        <f>VLOOKUP(Append1[[#This Row],[Asset_Name]],'[1]SNOW CMDB DBNL'!$A:$N,14,0)</f>
        <v>Operational</v>
      </c>
      <c r="N124" t="str">
        <f>VLOOKUP(Append1[[#This Row],[Asset_Name]],'[1]SNOW CMDB DBNL'!$A:$O,15,0)</f>
        <v>Production</v>
      </c>
      <c r="O124" t="str">
        <f>VLOOKUP(Append1[[#This Row],[Asset_Name]],'[1]SNOW CMDB DBNL'!$A:$P,16,0)</f>
        <v>be+nl/Mortgages NL/Office Tooling</v>
      </c>
      <c r="P124" t="s">
        <v>131</v>
      </c>
      <c r="Q124" t="s">
        <v>132</v>
      </c>
      <c r="R124" t="s">
        <v>19</v>
      </c>
      <c r="V124" s="8" t="s">
        <v>445</v>
      </c>
      <c r="W124" s="8" t="s">
        <v>141</v>
      </c>
      <c r="X124" s="8" t="s">
        <v>133</v>
      </c>
      <c r="Y124" s="8" t="s">
        <v>446</v>
      </c>
      <c r="Z124" s="8" t="s">
        <v>447</v>
      </c>
      <c r="AA124" s="8" t="s">
        <v>448</v>
      </c>
      <c r="AB124" s="4" t="s">
        <v>449</v>
      </c>
      <c r="AC124" s="4">
        <v>0</v>
      </c>
      <c r="AD124" s="8" t="s">
        <v>170</v>
      </c>
      <c r="AE124" s="8" t="s">
        <v>450</v>
      </c>
      <c r="AF124" s="8" t="s">
        <v>136</v>
      </c>
      <c r="AG124" s="8" t="s">
        <v>137</v>
      </c>
      <c r="AH124" s="8" t="s">
        <v>138</v>
      </c>
      <c r="AI124" s="8" t="s">
        <v>451</v>
      </c>
      <c r="AJ124" s="8" t="s">
        <v>19</v>
      </c>
      <c r="AK124" s="8" t="s">
        <v>131</v>
      </c>
      <c r="AL124" s="8" t="s">
        <v>132</v>
      </c>
      <c r="AM124" s="8"/>
      <c r="AN124" s="8"/>
      <c r="AO124" s="8"/>
      <c r="AP124" s="8"/>
      <c r="AQ124" s="8"/>
      <c r="AR124" s="8"/>
      <c r="AS124" s="8"/>
      <c r="AT124" s="8"/>
      <c r="AU124" s="8"/>
      <c r="AV124" s="4"/>
      <c r="AW124" s="4"/>
      <c r="AX124" s="8"/>
      <c r="AY124" s="8"/>
      <c r="AZ124" s="8"/>
      <c r="BA124" s="8"/>
      <c r="BB124" s="8"/>
      <c r="BC124" s="8"/>
      <c r="BD124" s="8"/>
      <c r="BE124" s="8"/>
      <c r="BF124" s="8"/>
      <c r="BG124" s="8" t="s">
        <v>5</v>
      </c>
    </row>
    <row r="125" spans="1:59">
      <c r="A125" t="str">
        <f>Append1[[#This Row],[COM_IN_LIST]]</f>
        <v>CMDB</v>
      </c>
      <c r="B125" t="s">
        <v>452</v>
      </c>
      <c r="C125" t="str">
        <f>VLOOKUP(Append1[[#This Row],[Asset_Name]],'[1]SNOW CMDB DBNL'!$A:$B,2,0)</f>
        <v>No</v>
      </c>
      <c r="D125" t="str">
        <f>VLOOKUP(Append1[[#This Row],[Asset_Name]],'[1]SNOW CMDB DBNL'!$A:$C,3,0)</f>
        <v>No</v>
      </c>
      <c r="E125" t="str">
        <f>VLOOKUP(Append1[[#This Row],[Asset_Name]],'[1]SNOW CMDB DBNL'!$A:$D,4,0)</f>
        <v>Marcin Krzysztof Pakulnicki</v>
      </c>
      <c r="F125" t="str">
        <f>VLOOKUP(Append1[[#This Row],[Asset_Name]],'[1]SNOW CMDB DBNL'!$A:$E,5,0)</f>
        <v>Rogier Festen</v>
      </c>
      <c r="G125" t="str">
        <f>VLOOKUP(Append1[[#This Row],[Asset_Name]],'[1]SNOW CMDB DBNL'!$A:$F,6,0)</f>
        <v>na</v>
      </c>
      <c r="H125" t="str">
        <f>VLOOKUP(Append1[[#This Row],[Asset_Name]],'[1]SNOW CMDB DBNL'!$A:$G,7,0)</f>
        <v>na</v>
      </c>
      <c r="I125" t="str">
        <f>VLOOKUP(Append1[[#This Row],[Asset_Name]],'[1]SNOW CMDB DBNL'!$A:$H,8,0)</f>
        <v>Reference data</v>
      </c>
      <c r="J125" t="str">
        <f>VLOOKUP(Append1[[#This Row],[Asset_Name]],'[1]SNOW CMDB DBNL'!$A:$I,9,0)</f>
        <v>Exchanged across domains</v>
      </c>
      <c r="K125" t="str">
        <f>VLOOKUP(Append1[[#This Row],[Asset_Name]],'[1]SNOW CMDB DBNL'!$A:$J,10,0)</f>
        <v>Processes log lines to create counters for the metrics in graphite (will be decommed in jan 2023 - and will be replaced by OCHAPIRTK)</v>
      </c>
      <c r="L125" t="str">
        <f>VLOOKUP(Append1[[#This Row],[Asset_Name]],'[1]SNOW CMDB DBNL'!$A:$M,13,0)</f>
        <v>Installed</v>
      </c>
      <c r="M125" t="str">
        <f>VLOOKUP(Append1[[#This Row],[Asset_Name]],'[1]SNOW CMDB DBNL'!$A:$N,14,0)</f>
        <v>Operational</v>
      </c>
      <c r="N125" t="str">
        <f>VLOOKUP(Append1[[#This Row],[Asset_Name]],'[1]SNOW CMDB DBNL'!$A:$O,15,0)</f>
        <v>Production</v>
      </c>
      <c r="O125" t="str">
        <f>VLOOKUP(Append1[[#This Row],[Asset_Name]],'[1]SNOW CMDB DBNL'!$A:$P,16,0)</f>
        <v>be+nl/Omnichannel/Mobiel Bankieren</v>
      </c>
      <c r="P125" t="s">
        <v>131</v>
      </c>
      <c r="Q125" t="s">
        <v>132</v>
      </c>
      <c r="R125" t="s">
        <v>37</v>
      </c>
      <c r="V125" s="8" t="s">
        <v>452</v>
      </c>
      <c r="W125" s="8" t="s">
        <v>133</v>
      </c>
      <c r="X125" s="8" t="s">
        <v>133</v>
      </c>
      <c r="Y125" s="8" t="s">
        <v>294</v>
      </c>
      <c r="Z125" s="8" t="s">
        <v>453</v>
      </c>
      <c r="AA125" s="8" t="s">
        <v>454</v>
      </c>
      <c r="AB125" s="4" t="s">
        <v>454</v>
      </c>
      <c r="AC125" s="4" t="s">
        <v>455</v>
      </c>
      <c r="AD125" s="8" t="s">
        <v>176</v>
      </c>
      <c r="AE125" s="8" t="s">
        <v>456</v>
      </c>
      <c r="AF125" s="8" t="s">
        <v>136</v>
      </c>
      <c r="AG125" s="8" t="s">
        <v>137</v>
      </c>
      <c r="AH125" s="8" t="s">
        <v>138</v>
      </c>
      <c r="AI125" s="8" t="s">
        <v>189</v>
      </c>
      <c r="AJ125" s="8" t="s">
        <v>37</v>
      </c>
      <c r="AK125" s="8" t="s">
        <v>131</v>
      </c>
      <c r="AL125" s="8" t="s">
        <v>132</v>
      </c>
      <c r="AM125" s="8"/>
      <c r="AN125" s="8"/>
      <c r="AO125" s="8"/>
      <c r="AP125" s="8"/>
      <c r="AQ125" s="8"/>
      <c r="AR125" s="8"/>
      <c r="AS125" s="8"/>
      <c r="AT125" s="8"/>
      <c r="AU125" s="8"/>
      <c r="AV125" s="4"/>
      <c r="AW125" s="4"/>
      <c r="AX125" s="8"/>
      <c r="AY125" s="8"/>
      <c r="AZ125" s="8"/>
      <c r="BA125" s="8"/>
      <c r="BB125" s="8"/>
      <c r="BC125" s="8"/>
      <c r="BD125" s="8"/>
      <c r="BE125" s="8"/>
      <c r="BF125" s="8"/>
      <c r="BG125" s="8" t="s">
        <v>5</v>
      </c>
    </row>
    <row r="126" spans="1:59" hidden="1">
      <c r="A126" t="str">
        <f>Append1[[#This Row],[COM_IN_LIST]]</f>
        <v>COMMON</v>
      </c>
      <c r="B126" t="s">
        <v>457</v>
      </c>
      <c r="C126" t="str">
        <f>VLOOKUP(Append1[[#This Row],[Asset_Name]],'[1]SNOW CMDB DBNL'!$A:$B,2,0)</f>
        <v>Yes</v>
      </c>
      <c r="D126" t="str">
        <f>VLOOKUP(Append1[[#This Row],[Asset_Name]],'[1]SNOW CMDB DBNL'!$A:$C,3,0)</f>
        <v>No</v>
      </c>
      <c r="E126" t="str">
        <f>VLOOKUP(Append1[[#This Row],[Asset_Name]],'[1]SNOW CMDB DBNL'!$A:$D,4,0)</f>
        <v>Rik-Jan van Bree</v>
      </c>
      <c r="F126" t="str">
        <f>VLOOKUP(Append1[[#This Row],[Asset_Name]],'[1]SNOW CMDB DBNL'!$A:$E,5,0)</f>
        <v>Maarten van Gessel</v>
      </c>
      <c r="G126" t="str">
        <f>VLOOKUP(Append1[[#This Row],[Asset_Name]],'[1]SNOW CMDB DBNL'!$A:$F,6,0)</f>
        <v>Narjiss Aydoun</v>
      </c>
      <c r="H126" t="str">
        <f>VLOOKUP(Append1[[#This Row],[Asset_Name]],'[1]SNOW CMDB DBNL'!$A:$G,7,0)</f>
        <v>Hans Krak</v>
      </c>
      <c r="I126" t="str">
        <f>VLOOKUP(Append1[[#This Row],[Asset_Name]],'[1]SNOW CMDB DBNL'!$A:$H,8,0)</f>
        <v>Transaction data</v>
      </c>
      <c r="J126" t="str">
        <f>VLOOKUP(Append1[[#This Row],[Asset_Name]],'[1]SNOW CMDB DBNL'!$A:$I,9,0)</f>
        <v>Transferred outside ING</v>
      </c>
      <c r="L126" t="str">
        <f>VLOOKUP(Append1[[#This Row],[Asset_Name]],'[1]SNOW CMDB DBNL'!$A:$M,13,0)</f>
        <v>Installed</v>
      </c>
      <c r="M126" t="str">
        <f>VLOOKUP(Append1[[#This Row],[Asset_Name]],'[1]SNOW CMDB DBNL'!$A:$N,14,0)</f>
        <v>Operational</v>
      </c>
      <c r="N126" t="str">
        <f>VLOOKUP(Append1[[#This Row],[Asset_Name]],'[1]SNOW CMDB DBNL'!$A:$O,15,0)</f>
        <v>Production</v>
      </c>
      <c r="O126" t="str">
        <f>VLOOKUP(Append1[[#This Row],[Asset_Name]],'[1]SNOW CMDB DBNL'!$A:$P,16,0)</f>
        <v>be+nl/Payments NL/Products/GeckoS</v>
      </c>
      <c r="P126" t="s">
        <v>132</v>
      </c>
      <c r="Q126" t="s">
        <v>132</v>
      </c>
      <c r="R126" t="s">
        <v>9</v>
      </c>
      <c r="S126" s="8" t="s">
        <v>141</v>
      </c>
      <c r="T126" s="8" t="s">
        <v>141</v>
      </c>
      <c r="U126" s="8">
        <v>0</v>
      </c>
      <c r="V126" s="8" t="s">
        <v>457</v>
      </c>
      <c r="W126" s="8" t="s">
        <v>141</v>
      </c>
      <c r="X126" s="8" t="s">
        <v>133</v>
      </c>
      <c r="Y126" s="8" t="s">
        <v>153</v>
      </c>
      <c r="Z126" s="8" t="s">
        <v>168</v>
      </c>
      <c r="AA126" s="8" t="s">
        <v>155</v>
      </c>
      <c r="AB126" s="4" t="s">
        <v>154</v>
      </c>
      <c r="AC126" s="4" t="s">
        <v>211</v>
      </c>
      <c r="AD126" s="8" t="s">
        <v>206</v>
      </c>
      <c r="AE126" s="8">
        <v>0</v>
      </c>
      <c r="AF126" s="8" t="s">
        <v>136</v>
      </c>
      <c r="AG126" s="8" t="s">
        <v>137</v>
      </c>
      <c r="AH126" s="8" t="s">
        <v>138</v>
      </c>
      <c r="AI126" s="8" t="s">
        <v>156</v>
      </c>
      <c r="AJ126" s="8" t="s">
        <v>9</v>
      </c>
      <c r="AK126" s="8" t="s">
        <v>132</v>
      </c>
      <c r="AL126" s="8" t="s">
        <v>132</v>
      </c>
      <c r="AM126" s="8" t="s">
        <v>141</v>
      </c>
      <c r="AN126" s="8" t="s">
        <v>141</v>
      </c>
      <c r="AO126" s="8">
        <v>0</v>
      </c>
      <c r="AP126" s="8" t="s">
        <v>145</v>
      </c>
      <c r="AQ126" s="8" t="s">
        <v>145</v>
      </c>
      <c r="AR126" s="8" t="s">
        <v>141</v>
      </c>
      <c r="AS126" s="8" t="s">
        <v>141</v>
      </c>
      <c r="AT126" s="8" t="s">
        <v>141</v>
      </c>
      <c r="AU126" s="8" t="s">
        <v>145</v>
      </c>
      <c r="AV126" s="4">
        <v>44927</v>
      </c>
      <c r="AW126" s="4">
        <v>45077</v>
      </c>
      <c r="AX126" s="8" t="s">
        <v>145</v>
      </c>
      <c r="AY126" s="8" t="s">
        <v>141</v>
      </c>
      <c r="AZ126" s="8"/>
      <c r="BA126" s="8"/>
      <c r="BB126" s="8" t="s">
        <v>178</v>
      </c>
      <c r="BC126" s="8"/>
      <c r="BD126" s="8">
        <v>2023</v>
      </c>
      <c r="BE126" s="8" t="s">
        <v>458</v>
      </c>
      <c r="BF126" s="8" t="s">
        <v>178</v>
      </c>
      <c r="BG126" s="8" t="s">
        <v>7</v>
      </c>
    </row>
    <row r="127" spans="1:59" hidden="1">
      <c r="A127" t="str">
        <f>Append1[[#This Row],[COM_IN_LIST]]</f>
        <v>COMMON</v>
      </c>
      <c r="B127" t="s">
        <v>459</v>
      </c>
      <c r="C127" t="str">
        <f>VLOOKUP(Append1[[#This Row],[Asset_Name]],'[1]SNOW CMDB DBNL'!$A:$B,2,0)</f>
        <v>Yes</v>
      </c>
      <c r="E127" t="str">
        <f>VLOOKUP(Append1[[#This Row],[Asset_Name]],'[1]SNOW CMDB DBNL'!$A:$D,4,0)</f>
        <v>Steven Frieswijk</v>
      </c>
      <c r="F127" t="str">
        <f>VLOOKUP(Append1[[#This Row],[Asset_Name]],'[1]SNOW CMDB DBNL'!$A:$E,5,0)</f>
        <v>Liesbeth Berns</v>
      </c>
      <c r="G127" t="str">
        <f>VLOOKUP(Append1[[#This Row],[Asset_Name]],'[1]SNOW CMDB DBNL'!$A:$F,6,0)</f>
        <v>Liesbeth Berns</v>
      </c>
      <c r="J127" t="str">
        <f>VLOOKUP(Append1[[#This Row],[Asset_Name]],'[1]SNOW CMDB DBNL'!$A:$I,9,0)</f>
        <v>Exchanged across domains</v>
      </c>
      <c r="L127" t="str">
        <f>VLOOKUP(Append1[[#This Row],[Asset_Name]],'[1]SNOW CMDB DBNL'!$A:$M,13,0)</f>
        <v>Installed</v>
      </c>
      <c r="M127" t="str">
        <f>VLOOKUP(Append1[[#This Row],[Asset_Name]],'[1]SNOW CMDB DBNL'!$A:$N,14,0)</f>
        <v>Operational</v>
      </c>
      <c r="N127" t="str">
        <f>VLOOKUP(Append1[[#This Row],[Asset_Name]],'[1]SNOW CMDB DBNL'!$A:$O,15,0)</f>
        <v>Production</v>
      </c>
      <c r="O127" t="str">
        <f>VLOOKUP(Append1[[#This Row],[Asset_Name]],'[1]SNOW CMDB DBNL'!$A:$P,16,0)</f>
        <v>be+nl/Digital &amp; Customer Interaction/DiPr SSE/Search &amp; Intelligent assistance</v>
      </c>
      <c r="P127" t="s">
        <v>132</v>
      </c>
      <c r="Q127" t="s">
        <v>132</v>
      </c>
      <c r="R127" t="s">
        <v>12</v>
      </c>
      <c r="S127" s="8" t="s">
        <v>141</v>
      </c>
      <c r="T127" s="8" t="s">
        <v>141</v>
      </c>
      <c r="U127" s="8">
        <v>0</v>
      </c>
      <c r="V127" s="8" t="s">
        <v>459</v>
      </c>
      <c r="W127" s="8" t="s">
        <v>141</v>
      </c>
      <c r="X127" s="8">
        <v>0</v>
      </c>
      <c r="Y127" s="8" t="s">
        <v>185</v>
      </c>
      <c r="Z127" s="8" t="s">
        <v>242</v>
      </c>
      <c r="AA127" s="8" t="s">
        <v>242</v>
      </c>
      <c r="AB127" s="4">
        <v>0</v>
      </c>
      <c r="AC127" s="4">
        <v>0</v>
      </c>
      <c r="AD127" s="8" t="s">
        <v>176</v>
      </c>
      <c r="AE127" s="8">
        <v>0</v>
      </c>
      <c r="AF127" s="8" t="s">
        <v>136</v>
      </c>
      <c r="AG127" s="8" t="s">
        <v>137</v>
      </c>
      <c r="AH127" s="8" t="s">
        <v>138</v>
      </c>
      <c r="AI127" s="8" t="s">
        <v>460</v>
      </c>
      <c r="AJ127" s="8" t="s">
        <v>12</v>
      </c>
      <c r="AK127" s="8" t="s">
        <v>132</v>
      </c>
      <c r="AL127" s="8" t="s">
        <v>132</v>
      </c>
      <c r="AM127" s="8" t="s">
        <v>141</v>
      </c>
      <c r="AN127" s="8" t="s">
        <v>141</v>
      </c>
      <c r="AO127" s="8">
        <v>0</v>
      </c>
      <c r="AP127" s="8" t="s">
        <v>141</v>
      </c>
      <c r="AQ127" s="8" t="s">
        <v>133</v>
      </c>
      <c r="AR127" s="8" t="s">
        <v>141</v>
      </c>
      <c r="AS127" s="8" t="s">
        <v>141</v>
      </c>
      <c r="AT127" s="8" t="s">
        <v>141</v>
      </c>
      <c r="AU127" s="8"/>
      <c r="AV127" s="4"/>
      <c r="AW127" s="4" t="s">
        <v>149</v>
      </c>
      <c r="AX127" s="8"/>
      <c r="AY127" s="8" t="s">
        <v>141</v>
      </c>
      <c r="AZ127" s="8"/>
      <c r="BA127" s="8"/>
      <c r="BB127" s="8" t="s">
        <v>178</v>
      </c>
      <c r="BC127" s="8"/>
      <c r="BD127" s="8" t="s">
        <v>149</v>
      </c>
      <c r="BE127" s="8"/>
      <c r="BF127" s="8"/>
      <c r="BG127" s="8" t="s">
        <v>7</v>
      </c>
    </row>
    <row r="128" spans="1:59">
      <c r="A128" t="str">
        <f>Append1[[#This Row],[COM_IN_LIST]]</f>
        <v>COMMON</v>
      </c>
      <c r="B128" t="s">
        <v>461</v>
      </c>
      <c r="C128" t="str">
        <f>VLOOKUP(Append1[[#This Row],[Asset_Name]],'[1]SNOW CMDB DBNL'!$A:$B,2,0)</f>
        <v>No</v>
      </c>
      <c r="D128" t="str">
        <f>VLOOKUP(Append1[[#This Row],[Asset_Name]],'[1]SNOW CMDB DBNL'!$A:$C,3,0)</f>
        <v>No</v>
      </c>
      <c r="E128" t="str">
        <f>VLOOKUP(Append1[[#This Row],[Asset_Name]],'[1]SNOW CMDB DBNL'!$A:$D,4,0)</f>
        <v>Rik-Jan van Bree</v>
      </c>
      <c r="F128" t="str">
        <f>VLOOKUP(Append1[[#This Row],[Asset_Name]],'[1]SNOW CMDB DBNL'!$A:$E,5,0)</f>
        <v>Hans Krak</v>
      </c>
      <c r="G128" t="str">
        <f>VLOOKUP(Append1[[#This Row],[Asset_Name]],'[1]SNOW CMDB DBNL'!$A:$F,6,0)</f>
        <v>Narjiss Aydoun</v>
      </c>
      <c r="H128" t="str">
        <f>VLOOKUP(Append1[[#This Row],[Asset_Name]],'[1]SNOW CMDB DBNL'!$A:$G,7,0)</f>
        <v>Hans Krak</v>
      </c>
      <c r="L128" t="str">
        <f>VLOOKUP(Append1[[#This Row],[Asset_Name]],'[1]SNOW CMDB DBNL'!$A:$M,13,0)</f>
        <v>Installed</v>
      </c>
      <c r="M128" t="str">
        <f>VLOOKUP(Append1[[#This Row],[Asset_Name]],'[1]SNOW CMDB DBNL'!$A:$N,14,0)</f>
        <v>Operational</v>
      </c>
      <c r="N128" t="str">
        <f>VLOOKUP(Append1[[#This Row],[Asset_Name]],'[1]SNOW CMDB DBNL'!$A:$O,15,0)</f>
        <v>Production</v>
      </c>
      <c r="O128" t="str">
        <f>VLOOKUP(Append1[[#This Row],[Asset_Name]],'[1]SNOW CMDB DBNL'!$A:$P,16,0)</f>
        <v>be+nl/Payments NL/Products/Digital Insight</v>
      </c>
      <c r="P128" t="s">
        <v>132</v>
      </c>
      <c r="Q128" t="s">
        <v>132</v>
      </c>
      <c r="R128" t="s">
        <v>9</v>
      </c>
      <c r="S128" s="8" t="s">
        <v>133</v>
      </c>
      <c r="T128" s="8" t="s">
        <v>133</v>
      </c>
      <c r="U128" s="8">
        <v>0</v>
      </c>
      <c r="V128" s="8" t="s">
        <v>461</v>
      </c>
      <c r="W128" s="8" t="s">
        <v>133</v>
      </c>
      <c r="X128" s="8" t="s">
        <v>133</v>
      </c>
      <c r="Y128" s="8" t="s">
        <v>153</v>
      </c>
      <c r="Z128" s="8" t="s">
        <v>154</v>
      </c>
      <c r="AA128" s="8" t="s">
        <v>155</v>
      </c>
      <c r="AB128" s="4" t="s">
        <v>154</v>
      </c>
      <c r="AC128" s="4">
        <v>0</v>
      </c>
      <c r="AD128" s="8">
        <v>0</v>
      </c>
      <c r="AE128" s="8">
        <v>0</v>
      </c>
      <c r="AF128" s="8" t="s">
        <v>136</v>
      </c>
      <c r="AG128" s="8" t="s">
        <v>137</v>
      </c>
      <c r="AH128" s="8" t="s">
        <v>138</v>
      </c>
      <c r="AI128" s="8" t="s">
        <v>422</v>
      </c>
      <c r="AJ128" s="8" t="s">
        <v>9</v>
      </c>
      <c r="AK128" s="8" t="s">
        <v>132</v>
      </c>
      <c r="AL128" s="8" t="s">
        <v>132</v>
      </c>
      <c r="AM128" s="8" t="s">
        <v>133</v>
      </c>
      <c r="AN128" s="8" t="s">
        <v>133</v>
      </c>
      <c r="AO128" s="8">
        <v>0</v>
      </c>
      <c r="AP128" s="8" t="s">
        <v>145</v>
      </c>
      <c r="AQ128" s="8" t="s">
        <v>145</v>
      </c>
      <c r="AR128" s="8" t="s">
        <v>133</v>
      </c>
      <c r="AS128" s="8" t="s">
        <v>133</v>
      </c>
      <c r="AT128" s="8" t="s">
        <v>133</v>
      </c>
      <c r="AU128" s="8" t="s">
        <v>145</v>
      </c>
      <c r="AV128" s="4" t="s">
        <v>145</v>
      </c>
      <c r="AW128" s="4" t="s">
        <v>145</v>
      </c>
      <c r="AX128" s="8" t="s">
        <v>145</v>
      </c>
      <c r="AY128" s="8" t="s">
        <v>133</v>
      </c>
      <c r="AZ128" s="8"/>
      <c r="BA128" s="8"/>
      <c r="BB128" s="8" t="s">
        <v>191</v>
      </c>
      <c r="BC128" s="8"/>
      <c r="BD128" s="8" t="s">
        <v>145</v>
      </c>
      <c r="BE128" s="8"/>
      <c r="BF128" s="8"/>
      <c r="BG128" s="8" t="s">
        <v>7</v>
      </c>
    </row>
    <row r="129" spans="1:59">
      <c r="A129" t="str">
        <f>Append1[[#This Row],[COM_IN_LIST]]</f>
        <v>CMDB</v>
      </c>
      <c r="B129" t="s">
        <v>462</v>
      </c>
      <c r="C129" t="str">
        <f>VLOOKUP(Append1[[#This Row],[Asset_Name]],'[1]SNOW CMDB DBNL'!$A:$B,2,0)</f>
        <v>No</v>
      </c>
      <c r="D129" t="str">
        <f>VLOOKUP(Append1[[#This Row],[Asset_Name]],'[1]SNOW CMDB DBNL'!$A:$C,3,0)</f>
        <v>No</v>
      </c>
      <c r="E129" t="str">
        <f>VLOOKUP(Append1[[#This Row],[Asset_Name]],'[1]SNOW CMDB DBNL'!$A:$D,4,0)</f>
        <v>Pieter van Valenberg</v>
      </c>
      <c r="F129" t="str">
        <f>VLOOKUP(Append1[[#This Row],[Asset_Name]],'[1]SNOW CMDB DBNL'!$A:$E,5,0)</f>
        <v>Nick van Boven</v>
      </c>
      <c r="I129" t="str">
        <f>VLOOKUP(Append1[[#This Row],[Asset_Name]],'[1]SNOW CMDB DBNL'!$A:$H,8,0)</f>
        <v>Product data</v>
      </c>
      <c r="J129" t="str">
        <f>VLOOKUP(Append1[[#This Row],[Asset_Name]],'[1]SNOW CMDB DBNL'!$A:$I,9,0)</f>
        <v>Kept in own tribe</v>
      </c>
      <c r="L129" t="str">
        <f>VLOOKUP(Append1[[#This Row],[Asset_Name]],'[1]SNOW CMDB DBNL'!$A:$M,13,0)</f>
        <v>Installed</v>
      </c>
      <c r="M129" t="str">
        <f>VLOOKUP(Append1[[#This Row],[Asset_Name]],'[1]SNOW CMDB DBNL'!$A:$N,14,0)</f>
        <v>Operational</v>
      </c>
      <c r="N129" t="str">
        <f>VLOOKUP(Append1[[#This Row],[Asset_Name]],'[1]SNOW CMDB DBNL'!$A:$O,15,0)</f>
        <v>Production</v>
      </c>
      <c r="O129" t="str">
        <f>VLOOKUP(Append1[[#This Row],[Asset_Name]],'[1]SNOW CMDB DBNL'!$A:$P,16,0)</f>
        <v>be+nl/Investments/Operational Journeys &amp; Ordering/Reporting &amp; Client Output</v>
      </c>
      <c r="P129" t="s">
        <v>131</v>
      </c>
      <c r="Q129" t="s">
        <v>132</v>
      </c>
      <c r="R129" t="s">
        <v>15</v>
      </c>
      <c r="V129" s="8" t="s">
        <v>462</v>
      </c>
      <c r="W129" s="8" t="s">
        <v>133</v>
      </c>
      <c r="X129" s="8" t="s">
        <v>133</v>
      </c>
      <c r="Y129" s="8" t="s">
        <v>325</v>
      </c>
      <c r="Z129" s="8" t="s">
        <v>235</v>
      </c>
      <c r="AA129" s="8">
        <v>0</v>
      </c>
      <c r="AB129" s="4">
        <v>0</v>
      </c>
      <c r="AC129" s="4" t="s">
        <v>238</v>
      </c>
      <c r="AD129" s="8" t="s">
        <v>170</v>
      </c>
      <c r="AE129" s="8">
        <v>0</v>
      </c>
      <c r="AF129" s="8" t="s">
        <v>136</v>
      </c>
      <c r="AG129" s="8" t="s">
        <v>137</v>
      </c>
      <c r="AH129" s="8" t="s">
        <v>138</v>
      </c>
      <c r="AI129" s="8" t="s">
        <v>463</v>
      </c>
      <c r="AJ129" s="8" t="s">
        <v>15</v>
      </c>
      <c r="AK129" s="8" t="s">
        <v>131</v>
      </c>
      <c r="AL129" s="8" t="s">
        <v>132</v>
      </c>
      <c r="AM129" s="8"/>
      <c r="AN129" s="8"/>
      <c r="AO129" s="8"/>
      <c r="AP129" s="8"/>
      <c r="AQ129" s="8"/>
      <c r="AR129" s="8"/>
      <c r="AS129" s="8"/>
      <c r="AT129" s="8"/>
      <c r="AU129" s="8"/>
      <c r="AV129" s="4"/>
      <c r="AW129" s="4"/>
      <c r="AX129" s="8"/>
      <c r="AY129" s="8"/>
      <c r="AZ129" s="8"/>
      <c r="BA129" s="8"/>
      <c r="BB129" s="8"/>
      <c r="BC129" s="8"/>
      <c r="BD129" s="8"/>
      <c r="BE129" s="8"/>
      <c r="BF129" s="8"/>
      <c r="BG129" s="8" t="s">
        <v>5</v>
      </c>
    </row>
    <row r="130" spans="1:59" hidden="1">
      <c r="A130" t="str">
        <f>Append1[[#This Row],[COM_IN_LIST]]</f>
        <v>GDPR</v>
      </c>
      <c r="B130" s="31" t="s">
        <v>464</v>
      </c>
      <c r="P130" t="s">
        <v>132</v>
      </c>
      <c r="Q130" t="s">
        <v>131</v>
      </c>
      <c r="R130" t="s">
        <v>12</v>
      </c>
      <c r="V130" s="8" t="s">
        <v>464</v>
      </c>
      <c r="AJ130" s="8" t="s">
        <v>12</v>
      </c>
      <c r="AK130" s="8" t="s">
        <v>132</v>
      </c>
      <c r="AL130" s="8" t="s">
        <v>131</v>
      </c>
      <c r="AM130" s="8"/>
      <c r="AN130" s="8"/>
      <c r="AO130" s="8"/>
      <c r="AP130" s="8" t="s">
        <v>141</v>
      </c>
      <c r="AQ130" s="8" t="s">
        <v>133</v>
      </c>
      <c r="AR130" s="8" t="s">
        <v>133</v>
      </c>
      <c r="AS130" s="8" t="s">
        <v>133</v>
      </c>
      <c r="AT130" s="8" t="s">
        <v>149</v>
      </c>
      <c r="AU130" s="8"/>
      <c r="AV130" s="4"/>
      <c r="AW130" s="4" t="s">
        <v>149</v>
      </c>
      <c r="AX130" s="8"/>
      <c r="AY130" s="8" t="s">
        <v>133</v>
      </c>
      <c r="AZ130" s="8"/>
      <c r="BA130" s="8"/>
      <c r="BB130" s="8" t="s">
        <v>145</v>
      </c>
      <c r="BC130" s="8"/>
      <c r="BD130" s="8" t="s">
        <v>149</v>
      </c>
      <c r="BE130" s="8"/>
      <c r="BF130" s="8"/>
      <c r="BG130" s="8" t="s">
        <v>6</v>
      </c>
    </row>
    <row r="131" spans="1:59">
      <c r="A131" t="str">
        <f>Append1[[#This Row],[COM_IN_LIST]]</f>
        <v>CMDB</v>
      </c>
      <c r="B131" s="31" t="s">
        <v>465</v>
      </c>
      <c r="C131" t="str">
        <f>VLOOKUP(Append1[[#This Row],[Asset_Name]],'[1]SNOW CMDB DBNL'!$A:$B,2,0)</f>
        <v>No</v>
      </c>
      <c r="D131" t="str">
        <f>VLOOKUP(Append1[[#This Row],[Asset_Name]],'[1]SNOW CMDB DBNL'!$A:$C,3,0)</f>
        <v>Yes</v>
      </c>
      <c r="E131" t="str">
        <f>VLOOKUP(Append1[[#This Row],[Asset_Name]],'[1]SNOW CMDB DBNL'!$A:$D,4,0)</f>
        <v>Emile Scheilen</v>
      </c>
      <c r="F131" t="str">
        <f>VLOOKUP(Append1[[#This Row],[Asset_Name]],'[1]SNOW CMDB DBNL'!$A:$E,5,0)</f>
        <v>Bob Timmerman</v>
      </c>
      <c r="G131" t="str">
        <f>VLOOKUP(Append1[[#This Row],[Asset_Name]],'[1]SNOW CMDB DBNL'!$A:$F,6,0)</f>
        <v>Bob Timmerman</v>
      </c>
      <c r="H131" t="str">
        <f>VLOOKUP(Append1[[#This Row],[Asset_Name]],'[1]SNOW CMDB DBNL'!$A:$G,7,0)</f>
        <v>NA</v>
      </c>
      <c r="I131" t="str">
        <f>VLOOKUP(Append1[[#This Row],[Asset_Name]],'[1]SNOW CMDB DBNL'!$A:$H,8,0)</f>
        <v>Data derived by other data users</v>
      </c>
      <c r="J131" t="str">
        <f>VLOOKUP(Append1[[#This Row],[Asset_Name]],'[1]SNOW CMDB DBNL'!$A:$I,9,0)</f>
        <v>Exchanged across domains</v>
      </c>
      <c r="K131" t="str">
        <f>VLOOKUP(Append1[[#This Row],[Asset_Name]],'[1]SNOW CMDB DBNL'!$A:$J,10,0)</f>
        <v>Processes customer behaviour data, but that data is sent to DM_CAN (already mentioned) and Adobe (BE CI), where it is stored.</v>
      </c>
      <c r="L131" t="str">
        <f>VLOOKUP(Append1[[#This Row],[Asset_Name]],'[1]SNOW CMDB DBNL'!$A:$M,13,0)</f>
        <v>Installed</v>
      </c>
      <c r="M131" t="str">
        <f>VLOOKUP(Append1[[#This Row],[Asset_Name]],'[1]SNOW CMDB DBNL'!$A:$N,14,0)</f>
        <v>Operational</v>
      </c>
      <c r="N131" t="str">
        <f>VLOOKUP(Append1[[#This Row],[Asset_Name]],'[1]SNOW CMDB DBNL'!$A:$O,15,0)</f>
        <v>Production</v>
      </c>
      <c r="O131" t="str">
        <f>VLOOKUP(Append1[[#This Row],[Asset_Name]],'[1]SNOW CMDB DBNL'!$A:$P,16,0)</f>
        <v>be+nl/Digital &amp; Customer Interaction/Di NL/Star Trackers</v>
      </c>
      <c r="P131" t="s">
        <v>131</v>
      </c>
      <c r="Q131" t="s">
        <v>132</v>
      </c>
      <c r="R131" t="s">
        <v>24</v>
      </c>
      <c r="V131" s="8" t="s">
        <v>465</v>
      </c>
      <c r="W131" s="8" t="s">
        <v>133</v>
      </c>
      <c r="X131" s="8" t="s">
        <v>141</v>
      </c>
      <c r="Y131" s="8" t="s">
        <v>202</v>
      </c>
      <c r="Z131" s="8" t="s">
        <v>466</v>
      </c>
      <c r="AA131" s="8" t="s">
        <v>466</v>
      </c>
      <c r="AB131" s="4" t="s">
        <v>149</v>
      </c>
      <c r="AC131" s="4" t="s">
        <v>205</v>
      </c>
      <c r="AD131" s="8" t="s">
        <v>176</v>
      </c>
      <c r="AE131" s="8" t="s">
        <v>467</v>
      </c>
      <c r="AF131" s="8" t="s">
        <v>136</v>
      </c>
      <c r="AG131" s="8" t="s">
        <v>137</v>
      </c>
      <c r="AH131" s="8" t="s">
        <v>138</v>
      </c>
      <c r="AI131" s="8" t="s">
        <v>468</v>
      </c>
      <c r="AJ131" s="8" t="s">
        <v>24</v>
      </c>
      <c r="AK131" s="8" t="s">
        <v>131</v>
      </c>
      <c r="AL131" s="8" t="s">
        <v>132</v>
      </c>
      <c r="AM131" s="8"/>
      <c r="AN131" s="8"/>
      <c r="AO131" s="8"/>
      <c r="AP131" s="8"/>
      <c r="AQ131" s="8"/>
      <c r="AR131" s="8"/>
      <c r="AS131" s="8"/>
      <c r="AT131" s="8"/>
      <c r="AU131" s="8"/>
      <c r="AV131" s="4"/>
      <c r="AW131" s="4"/>
      <c r="AX131" s="8"/>
      <c r="AY131" s="8"/>
      <c r="AZ131" s="8"/>
      <c r="BA131" s="8"/>
      <c r="BB131" s="8"/>
      <c r="BC131" s="8"/>
      <c r="BD131" s="8"/>
      <c r="BE131" s="8"/>
      <c r="BF131" s="8"/>
      <c r="BG131" s="8" t="s">
        <v>5</v>
      </c>
    </row>
    <row r="132" spans="1:59" hidden="1">
      <c r="A132" t="str">
        <f>Append1[[#This Row],[COM_IN_LIST]]</f>
        <v>COMMON</v>
      </c>
      <c r="B132" t="s">
        <v>469</v>
      </c>
      <c r="C132" t="str">
        <f>VLOOKUP(Append1[[#This Row],[Asset_Name]],'[1]SNOW CMDB DBNL'!$A:$B,2,0)</f>
        <v>Yes</v>
      </c>
      <c r="D132" t="str">
        <f>VLOOKUP(Append1[[#This Row],[Asset_Name]],'[1]SNOW CMDB DBNL'!$A:$C,3,0)</f>
        <v>No</v>
      </c>
      <c r="E132" t="str">
        <f>VLOOKUP(Append1[[#This Row],[Asset_Name]],'[1]SNOW CMDB DBNL'!$A:$D,4,0)</f>
        <v>Jan Reuterink</v>
      </c>
      <c r="F132" t="str">
        <f>VLOOKUP(Append1[[#This Row],[Asset_Name]],'[1]SNOW CMDB DBNL'!$A:$E,5,0)</f>
        <v>Sven Schenkel</v>
      </c>
      <c r="G132" t="str">
        <f>VLOOKUP(Append1[[#This Row],[Asset_Name]],'[1]SNOW CMDB DBNL'!$A:$F,6,0)</f>
        <v>Sven Schenkel</v>
      </c>
      <c r="H132" t="str">
        <f>VLOOKUP(Append1[[#This Row],[Asset_Name]],'[1]SNOW CMDB DBNL'!$A:$G,7,0)</f>
        <v>Ariane Swets</v>
      </c>
      <c r="I132" t="str">
        <f>VLOOKUP(Append1[[#This Row],[Asset_Name]],'[1]SNOW CMDB DBNL'!$A:$H,8,0)</f>
        <v>Party data</v>
      </c>
      <c r="J132" t="str">
        <f>VLOOKUP(Append1[[#This Row],[Asset_Name]],'[1]SNOW CMDB DBNL'!$A:$I,9,0)</f>
        <v>Kept in own tribe</v>
      </c>
      <c r="L132" t="str">
        <f>VLOOKUP(Append1[[#This Row],[Asset_Name]],'[1]SNOW CMDB DBNL'!$A:$M,13,0)</f>
        <v>Installed</v>
      </c>
      <c r="M132" t="str">
        <f>VLOOKUP(Append1[[#This Row],[Asset_Name]],'[1]SNOW CMDB DBNL'!$A:$N,14,0)</f>
        <v>Operational</v>
      </c>
      <c r="N132" t="str">
        <f>VLOOKUP(Append1[[#This Row],[Asset_Name]],'[1]SNOW CMDB DBNL'!$A:$O,15,0)</f>
        <v>Production</v>
      </c>
      <c r="O132" t="str">
        <f>VLOOKUP(Append1[[#This Row],[Asset_Name]],'[1]SNOW CMDB DBNL'!$A:$P,16,0)</f>
        <v>be+nl/Digital Business Banking/CD-NL/Kelten</v>
      </c>
      <c r="P132" t="s">
        <v>132</v>
      </c>
      <c r="Q132" t="s">
        <v>132</v>
      </c>
      <c r="R132" t="s">
        <v>16</v>
      </c>
      <c r="S132" s="8" t="s">
        <v>141</v>
      </c>
      <c r="T132" s="8" t="s">
        <v>145</v>
      </c>
      <c r="U132" s="8">
        <v>0</v>
      </c>
      <c r="V132" s="8" t="s">
        <v>469</v>
      </c>
      <c r="W132" s="8" t="s">
        <v>141</v>
      </c>
      <c r="X132" s="8" t="s">
        <v>133</v>
      </c>
      <c r="Y132" s="8" t="s">
        <v>173</v>
      </c>
      <c r="Z132" s="8" t="s">
        <v>174</v>
      </c>
      <c r="AA132" s="8" t="s">
        <v>174</v>
      </c>
      <c r="AB132" s="4" t="s">
        <v>175</v>
      </c>
      <c r="AC132" s="4" t="s">
        <v>169</v>
      </c>
      <c r="AD132" s="8" t="s">
        <v>170</v>
      </c>
      <c r="AE132" s="8">
        <v>0</v>
      </c>
      <c r="AF132" s="8" t="s">
        <v>136</v>
      </c>
      <c r="AG132" s="8" t="s">
        <v>137</v>
      </c>
      <c r="AH132" s="8" t="s">
        <v>138</v>
      </c>
      <c r="AI132" s="8" t="s">
        <v>470</v>
      </c>
      <c r="AJ132" s="8" t="s">
        <v>16</v>
      </c>
      <c r="AK132" s="8" t="s">
        <v>132</v>
      </c>
      <c r="AL132" s="8" t="s">
        <v>132</v>
      </c>
      <c r="AM132" s="8" t="s">
        <v>141</v>
      </c>
      <c r="AN132" s="8" t="s">
        <v>145</v>
      </c>
      <c r="AO132" s="8">
        <v>0</v>
      </c>
      <c r="AP132" s="8" t="s">
        <v>145</v>
      </c>
      <c r="AQ132" s="8" t="s">
        <v>145</v>
      </c>
      <c r="AR132" s="8" t="s">
        <v>141</v>
      </c>
      <c r="AS132" s="8" t="s">
        <v>149</v>
      </c>
      <c r="AT132" s="8" t="s">
        <v>141</v>
      </c>
      <c r="AU132" s="8" t="s">
        <v>145</v>
      </c>
      <c r="AV132" s="4">
        <v>44927</v>
      </c>
      <c r="AW132" s="4">
        <v>45016</v>
      </c>
      <c r="AX132" s="8" t="s">
        <v>145</v>
      </c>
      <c r="AY132" s="8" t="s">
        <v>141</v>
      </c>
      <c r="AZ132" s="8"/>
      <c r="BA132" s="8" t="s">
        <v>298</v>
      </c>
      <c r="BB132" s="8" t="s">
        <v>178</v>
      </c>
      <c r="BC132" s="8"/>
      <c r="BD132" s="8">
        <v>2023</v>
      </c>
      <c r="BE132" s="8" t="s">
        <v>146</v>
      </c>
      <c r="BF132" s="8" t="s">
        <v>178</v>
      </c>
      <c r="BG132" s="8" t="s">
        <v>7</v>
      </c>
    </row>
    <row r="133" spans="1:59">
      <c r="A133" t="str">
        <f>Append1[[#This Row],[COM_IN_LIST]]</f>
        <v>CMDB</v>
      </c>
      <c r="B133" t="s">
        <v>471</v>
      </c>
      <c r="C133" t="str">
        <f>VLOOKUP(Append1[[#This Row],[Asset_Name]],'[1]SNOW CMDB DBNL'!$A:$B,2,0)</f>
        <v>No</v>
      </c>
      <c r="E133" t="str">
        <f>VLOOKUP(Append1[[#This Row],[Asset_Name]],'[1]SNOW CMDB DBNL'!$A:$D,4,0)</f>
        <v>Guido Smit</v>
      </c>
      <c r="F133" t="str">
        <f>VLOOKUP(Append1[[#This Row],[Asset_Name]],'[1]SNOW CMDB DBNL'!$A:$E,5,0)</f>
        <v>Hans Overeem</v>
      </c>
      <c r="L133" t="str">
        <f>VLOOKUP(Append1[[#This Row],[Asset_Name]],'[1]SNOW CMDB DBNL'!$A:$M,13,0)</f>
        <v>Installed</v>
      </c>
      <c r="M133" t="str">
        <f>VLOOKUP(Append1[[#This Row],[Asset_Name]],'[1]SNOW CMDB DBNL'!$A:$N,14,0)</f>
        <v>Operational</v>
      </c>
      <c r="N133" t="str">
        <f>VLOOKUP(Append1[[#This Row],[Asset_Name]],'[1]SNOW CMDB DBNL'!$A:$O,15,0)</f>
        <v>Production</v>
      </c>
      <c r="O133" t="str">
        <f>VLOOKUP(Append1[[#This Row],[Asset_Name]],'[1]SNOW CMDB DBNL'!$A:$P,16,0)</f>
        <v>be+nl/Daily Banking Digital First NL/Business Journeys/ACDC</v>
      </c>
      <c r="P133" t="s">
        <v>131</v>
      </c>
      <c r="Q133" t="s">
        <v>132</v>
      </c>
      <c r="R133" t="s">
        <v>23</v>
      </c>
      <c r="V133" s="8" t="s">
        <v>471</v>
      </c>
      <c r="W133" s="8" t="s">
        <v>133</v>
      </c>
      <c r="X133" s="8">
        <v>0</v>
      </c>
      <c r="Y133" s="8" t="s">
        <v>158</v>
      </c>
      <c r="Z133" s="8" t="s">
        <v>159</v>
      </c>
      <c r="AA133" s="8">
        <v>0</v>
      </c>
      <c r="AB133" s="4">
        <v>0</v>
      </c>
      <c r="AC133" s="4">
        <v>0</v>
      </c>
      <c r="AD133" s="8">
        <v>0</v>
      </c>
      <c r="AE133" s="8">
        <v>0</v>
      </c>
      <c r="AF133" s="8" t="s">
        <v>136</v>
      </c>
      <c r="AG133" s="8" t="s">
        <v>137</v>
      </c>
      <c r="AH133" s="8" t="s">
        <v>138</v>
      </c>
      <c r="AI133" s="8" t="s">
        <v>472</v>
      </c>
      <c r="AJ133" s="8" t="s">
        <v>23</v>
      </c>
      <c r="AK133" s="8" t="s">
        <v>131</v>
      </c>
      <c r="AL133" s="8" t="s">
        <v>132</v>
      </c>
      <c r="AM133" s="8"/>
      <c r="AN133" s="8"/>
      <c r="AO133" s="8"/>
      <c r="AP133" s="8"/>
      <c r="AQ133" s="8"/>
      <c r="AR133" s="8"/>
      <c r="AS133" s="8"/>
      <c r="AT133" s="8"/>
      <c r="AU133" s="8"/>
      <c r="AV133" s="4"/>
      <c r="AW133" s="4"/>
      <c r="AX133" s="8"/>
      <c r="AY133" s="8"/>
      <c r="AZ133" s="8"/>
      <c r="BA133" s="8"/>
      <c r="BB133" s="8"/>
      <c r="BC133" s="8"/>
      <c r="BD133" s="8"/>
      <c r="BE133" s="8"/>
      <c r="BF133" s="8"/>
      <c r="BG133" s="8" t="s">
        <v>5</v>
      </c>
    </row>
    <row r="134" spans="1:59">
      <c r="A134" t="str">
        <f>Append1[[#This Row],[COM_IN_LIST]]</f>
        <v>CMDB</v>
      </c>
      <c r="B134" t="s">
        <v>473</v>
      </c>
      <c r="C134" t="str">
        <f>VLOOKUP(Append1[[#This Row],[Asset_Name]],'[1]SNOW CMDB DBNL'!$A:$B,2,0)</f>
        <v>No</v>
      </c>
      <c r="D134" t="str">
        <f>VLOOKUP(Append1[[#This Row],[Asset_Name]],'[1]SNOW CMDB DBNL'!$A:$C,3,0)</f>
        <v>No</v>
      </c>
      <c r="E134" t="str">
        <f>VLOOKUP(Append1[[#This Row],[Asset_Name]],'[1]SNOW CMDB DBNL'!$A:$D,4,0)</f>
        <v>Theo Frieswijk</v>
      </c>
      <c r="F134" t="str">
        <f>VLOOKUP(Append1[[#This Row],[Asset_Name]],'[1]SNOW CMDB DBNL'!$A:$E,5,0)</f>
        <v>Elles Ogink</v>
      </c>
      <c r="G134" t="str">
        <f>VLOOKUP(Append1[[#This Row],[Asset_Name]],'[1]SNOW CMDB DBNL'!$A:$F,6,0)</f>
        <v>DO per country -&gt; Local Ass. Channel TL or CC Head</v>
      </c>
      <c r="H134" t="str">
        <f>VLOOKUP(Append1[[#This Row],[Asset_Name]],'[1]SNOW CMDB DBNL'!$A:$G,7,0)</f>
        <v>Pettie Booij</v>
      </c>
      <c r="L134" t="str">
        <f>VLOOKUP(Append1[[#This Row],[Asset_Name]],'[1]SNOW CMDB DBNL'!$A:$M,13,0)</f>
        <v>Installed</v>
      </c>
      <c r="M134" t="str">
        <f>VLOOKUP(Append1[[#This Row],[Asset_Name]],'[1]SNOW CMDB DBNL'!$A:$N,14,0)</f>
        <v>Operational</v>
      </c>
      <c r="N134" t="str">
        <f>VLOOKUP(Append1[[#This Row],[Asset_Name]],'[1]SNOW CMDB DBNL'!$A:$O,15,0)</f>
        <v>Production</v>
      </c>
      <c r="O134" t="str">
        <f>VLOOKUP(Append1[[#This Row],[Asset_Name]],'[1]SNOW CMDB DBNL'!$A:$P,16,0)</f>
        <v>be+nl/Assisted channels/PA1_CC2.0/TwilioOPS</v>
      </c>
      <c r="P134" t="s">
        <v>131</v>
      </c>
      <c r="Q134" t="s">
        <v>132</v>
      </c>
      <c r="R134" t="s">
        <v>259</v>
      </c>
      <c r="V134" s="8" t="s">
        <v>473</v>
      </c>
      <c r="W134" s="8" t="s">
        <v>133</v>
      </c>
      <c r="X134" s="8" t="s">
        <v>133</v>
      </c>
      <c r="Y134" s="8" t="s">
        <v>252</v>
      </c>
      <c r="Z134" s="8" t="s">
        <v>253</v>
      </c>
      <c r="AA134" s="8" t="s">
        <v>254</v>
      </c>
      <c r="AB134" s="4" t="s">
        <v>474</v>
      </c>
      <c r="AC134" s="4">
        <v>0</v>
      </c>
      <c r="AD134" s="8">
        <v>0</v>
      </c>
      <c r="AE134" s="8">
        <v>0</v>
      </c>
      <c r="AF134" s="8" t="s">
        <v>136</v>
      </c>
      <c r="AG134" s="8" t="s">
        <v>137</v>
      </c>
      <c r="AH134" s="8" t="s">
        <v>138</v>
      </c>
      <c r="AI134" s="8" t="s">
        <v>475</v>
      </c>
      <c r="AJ134" s="8" t="s">
        <v>259</v>
      </c>
      <c r="AK134" s="8" t="s">
        <v>131</v>
      </c>
      <c r="AL134" s="8" t="s">
        <v>132</v>
      </c>
      <c r="AM134" s="8"/>
      <c r="AN134" s="8"/>
      <c r="AO134" s="8"/>
      <c r="AP134" s="8"/>
      <c r="AQ134" s="8"/>
      <c r="AR134" s="8"/>
      <c r="AS134" s="8"/>
      <c r="AT134" s="8"/>
      <c r="AU134" s="8"/>
      <c r="AV134" s="4"/>
      <c r="AW134" s="4"/>
      <c r="AX134" s="8"/>
      <c r="AY134" s="8"/>
      <c r="AZ134" s="8"/>
      <c r="BA134" s="8"/>
      <c r="BB134" s="8"/>
      <c r="BC134" s="8"/>
      <c r="BD134" s="8"/>
      <c r="BE134" s="8"/>
      <c r="BF134" s="8"/>
      <c r="BG134" s="8" t="s">
        <v>5</v>
      </c>
    </row>
    <row r="135" spans="1:59" hidden="1">
      <c r="A135" t="str">
        <f>Append1[[#This Row],[COM_IN_LIST]]</f>
        <v>CMDB</v>
      </c>
      <c r="B135" t="s">
        <v>476</v>
      </c>
      <c r="C135" t="str">
        <f>VLOOKUP(Append1[[#This Row],[Asset_Name]],'[1]SNOW CMDB DBNL'!$A:$B,2,0)</f>
        <v>Yes</v>
      </c>
      <c r="D135" t="str">
        <f>VLOOKUP(Append1[[#This Row],[Asset_Name]],'[1]SNOW CMDB DBNL'!$A:$C,3,0)</f>
        <v>No</v>
      </c>
      <c r="E135" t="str">
        <f>VLOOKUP(Append1[[#This Row],[Asset_Name]],'[1]SNOW CMDB DBNL'!$A:$D,4,0)</f>
        <v>Khadija Khottoul</v>
      </c>
      <c r="F135" t="str">
        <f>VLOOKUP(Append1[[#This Row],[Asset_Name]],'[1]SNOW CMDB DBNL'!$A:$E,5,0)</f>
        <v>Peter Kuijpers</v>
      </c>
      <c r="G135" t="str">
        <f>VLOOKUP(Append1[[#This Row],[Asset_Name]],'[1]SNOW CMDB DBNL'!$A:$F,6,0)</f>
        <v>Folkert van der Ploeg</v>
      </c>
      <c r="H135" t="str">
        <f>VLOOKUP(Append1[[#This Row],[Asset_Name]],'[1]SNOW CMDB DBNL'!$A:$G,7,0)</f>
        <v>Arnold Bussink</v>
      </c>
      <c r="I135" t="str">
        <f>VLOOKUP(Append1[[#This Row],[Asset_Name]],'[1]SNOW CMDB DBNL'!$A:$H,8,0)</f>
        <v>Operational System Process Organisational data</v>
      </c>
      <c r="J135" t="str">
        <f>VLOOKUP(Append1[[#This Row],[Asset_Name]],'[1]SNOW CMDB DBNL'!$A:$I,9,0)</f>
        <v>Kept in own tribe</v>
      </c>
      <c r="L135" t="str">
        <f>VLOOKUP(Append1[[#This Row],[Asset_Name]],'[1]SNOW CMDB DBNL'!$A:$M,13,0)</f>
        <v>Installed</v>
      </c>
      <c r="M135" t="str">
        <f>VLOOKUP(Append1[[#This Row],[Asset_Name]],'[1]SNOW CMDB DBNL'!$A:$N,14,0)</f>
        <v>Operational</v>
      </c>
      <c r="N135" t="str">
        <f>VLOOKUP(Append1[[#This Row],[Asset_Name]],'[1]SNOW CMDB DBNL'!$A:$O,15,0)</f>
        <v>Production</v>
      </c>
      <c r="O135" t="str">
        <f>VLOOKUP(Append1[[#This Row],[Asset_Name]],'[1]SNOW CMDB DBNL'!$A:$P,16,0)</f>
        <v>be+nl/Mortgages NL/Office Tooling</v>
      </c>
      <c r="P135" t="s">
        <v>131</v>
      </c>
      <c r="Q135" t="s">
        <v>132</v>
      </c>
      <c r="R135" t="s">
        <v>19</v>
      </c>
      <c r="V135" s="8" t="s">
        <v>476</v>
      </c>
      <c r="W135" s="8" t="s">
        <v>141</v>
      </c>
      <c r="X135" s="8" t="s">
        <v>133</v>
      </c>
      <c r="Y135" s="8" t="s">
        <v>446</v>
      </c>
      <c r="Z135" s="8" t="s">
        <v>477</v>
      </c>
      <c r="AA135" s="8" t="s">
        <v>478</v>
      </c>
      <c r="AB135" s="4" t="s">
        <v>479</v>
      </c>
      <c r="AC135" s="4" t="s">
        <v>228</v>
      </c>
      <c r="AD135" s="8" t="s">
        <v>170</v>
      </c>
      <c r="AE135" s="8">
        <v>0</v>
      </c>
      <c r="AF135" s="8" t="s">
        <v>136</v>
      </c>
      <c r="AG135" s="8" t="s">
        <v>137</v>
      </c>
      <c r="AH135" s="8" t="s">
        <v>138</v>
      </c>
      <c r="AI135" s="8" t="s">
        <v>451</v>
      </c>
      <c r="AJ135" s="8" t="s">
        <v>19</v>
      </c>
      <c r="AK135" s="8" t="s">
        <v>131</v>
      </c>
      <c r="AL135" s="8" t="s">
        <v>132</v>
      </c>
      <c r="AM135" s="8"/>
      <c r="AN135" s="8"/>
      <c r="AO135" s="8"/>
      <c r="AP135" s="8"/>
      <c r="AQ135" s="8"/>
      <c r="AR135" s="8"/>
      <c r="AS135" s="8"/>
      <c r="AT135" s="8"/>
      <c r="AU135" s="8"/>
      <c r="AV135" s="4"/>
      <c r="AW135" s="4"/>
      <c r="AX135" s="8"/>
      <c r="AY135" s="8"/>
      <c r="AZ135" s="8"/>
      <c r="BA135" s="8"/>
      <c r="BB135" s="8"/>
      <c r="BC135" s="8"/>
      <c r="BD135" s="8"/>
      <c r="BE135" s="8"/>
      <c r="BF135" s="8"/>
      <c r="BG135" s="8" t="s">
        <v>5</v>
      </c>
    </row>
    <row r="136" spans="1:59" hidden="1">
      <c r="A136" t="str">
        <f>Append1[[#This Row],[COM_IN_LIST]]</f>
        <v>COMMON</v>
      </c>
      <c r="B136" t="s">
        <v>480</v>
      </c>
      <c r="C136" t="str">
        <f>VLOOKUP(Append1[[#This Row],[Asset_Name]],'[1]SNOW CMDB DBNL'!$A:$B,2,0)</f>
        <v>Yes</v>
      </c>
      <c r="D136" t="str">
        <f>VLOOKUP(Append1[[#This Row],[Asset_Name]],'[1]SNOW CMDB DBNL'!$A:$C,3,0)</f>
        <v>Yes</v>
      </c>
      <c r="E136" t="str">
        <f>VLOOKUP(Append1[[#This Row],[Asset_Name]],'[1]SNOW CMDB DBNL'!$A:$D,4,0)</f>
        <v>Emile Scheilen</v>
      </c>
      <c r="F136" t="str">
        <f>VLOOKUP(Append1[[#This Row],[Asset_Name]],'[1]SNOW CMDB DBNL'!$A:$E,5,0)</f>
        <v>Michel Tetteroo</v>
      </c>
      <c r="G136" t="str">
        <f>VLOOKUP(Append1[[#This Row],[Asset_Name]],'[1]SNOW CMDB DBNL'!$A:$F,6,0)</f>
        <v>Michel Tetteroo</v>
      </c>
      <c r="H136" t="str">
        <f>VLOOKUP(Append1[[#This Row],[Asset_Name]],'[1]SNOW CMDB DBNL'!$A:$G,7,0)</f>
        <v>No offical DS, PO: Laila Alkanawati</v>
      </c>
      <c r="I136" t="str">
        <f>VLOOKUP(Append1[[#This Row],[Asset_Name]],'[1]SNOW CMDB DBNL'!$A:$H,8,0)</f>
        <v>Data derived by other data users</v>
      </c>
      <c r="J136" t="str">
        <f>VLOOKUP(Append1[[#This Row],[Asset_Name]],'[1]SNOW CMDB DBNL'!$A:$I,9,0)</f>
        <v>Exchanged across domains</v>
      </c>
      <c r="K136" t="str">
        <f>VLOOKUP(Append1[[#This Row],[Asset_Name]],'[1]SNOW CMDB DBNL'!$A:$J,10,0)</f>
        <v>Partly SoR: Only marketing related data like selections made and marketing data like opens and clicks (contact history) can be seen as original (SoR) data.
Exchanged across domains, because data of our systems like customer behavior is used across the organization. derived by data uses best option of the list, better: enriched data.</v>
      </c>
      <c r="L136" t="str">
        <f>VLOOKUP(Append1[[#This Row],[Asset_Name]],'[1]SNOW CMDB DBNL'!$A:$M,13,0)</f>
        <v>Installed</v>
      </c>
      <c r="M136" t="str">
        <f>VLOOKUP(Append1[[#This Row],[Asset_Name]],'[1]SNOW CMDB DBNL'!$A:$N,14,0)</f>
        <v>Operational</v>
      </c>
      <c r="N136" t="str">
        <f>VLOOKUP(Append1[[#This Row],[Asset_Name]],'[1]SNOW CMDB DBNL'!$A:$O,15,0)</f>
        <v>Production</v>
      </c>
      <c r="O136" t="str">
        <f>VLOOKUP(Append1[[#This Row],[Asset_Name]],'[1]SNOW CMDB DBNL'!$A:$P,16,0)</f>
        <v>be+nl/Digital &amp; Customer Interaction/CI&amp;A BE/Omega</v>
      </c>
      <c r="P136" t="s">
        <v>132</v>
      </c>
      <c r="Q136" t="s">
        <v>132</v>
      </c>
      <c r="R136" t="s">
        <v>12</v>
      </c>
      <c r="S136" s="8" t="s">
        <v>141</v>
      </c>
      <c r="T136" s="8" t="s">
        <v>141</v>
      </c>
      <c r="U136" s="8">
        <v>0</v>
      </c>
      <c r="V136" s="8" t="s">
        <v>480</v>
      </c>
      <c r="W136" s="8" t="s">
        <v>141</v>
      </c>
      <c r="X136" s="8" t="s">
        <v>141</v>
      </c>
      <c r="Y136" s="8" t="s">
        <v>202</v>
      </c>
      <c r="Z136" s="8" t="s">
        <v>218</v>
      </c>
      <c r="AA136" s="8" t="s">
        <v>218</v>
      </c>
      <c r="AB136" s="4" t="s">
        <v>481</v>
      </c>
      <c r="AC136" s="4" t="s">
        <v>205</v>
      </c>
      <c r="AD136" s="8" t="s">
        <v>176</v>
      </c>
      <c r="AE136" s="8" t="s">
        <v>482</v>
      </c>
      <c r="AF136" s="8" t="s">
        <v>136</v>
      </c>
      <c r="AG136" s="8" t="s">
        <v>137</v>
      </c>
      <c r="AH136" s="8" t="s">
        <v>138</v>
      </c>
      <c r="AI136" s="8" t="s">
        <v>483</v>
      </c>
      <c r="AJ136" s="8" t="s">
        <v>12</v>
      </c>
      <c r="AK136" s="8" t="s">
        <v>132</v>
      </c>
      <c r="AL136" s="8" t="s">
        <v>132</v>
      </c>
      <c r="AM136" s="8" t="s">
        <v>141</v>
      </c>
      <c r="AN136" s="8" t="s">
        <v>141</v>
      </c>
      <c r="AO136" s="8">
        <v>0</v>
      </c>
      <c r="AP136" s="8" t="s">
        <v>141</v>
      </c>
      <c r="AQ136" s="8" t="s">
        <v>133</v>
      </c>
      <c r="AR136" s="8" t="s">
        <v>141</v>
      </c>
      <c r="AS136" s="8" t="s">
        <v>141</v>
      </c>
      <c r="AT136" s="8" t="s">
        <v>141</v>
      </c>
      <c r="AU136" s="8"/>
      <c r="AV136" s="4"/>
      <c r="AW136" s="4" t="s">
        <v>149</v>
      </c>
      <c r="AX136" s="8"/>
      <c r="AY136" s="8" t="s">
        <v>141</v>
      </c>
      <c r="AZ136" s="8"/>
      <c r="BA136" s="8"/>
      <c r="BB136" s="8" t="s">
        <v>178</v>
      </c>
      <c r="BC136" s="8"/>
      <c r="BD136" s="8" t="s">
        <v>149</v>
      </c>
      <c r="BE136" s="8"/>
      <c r="BF136" s="8"/>
      <c r="BG136" s="8" t="s">
        <v>7</v>
      </c>
    </row>
    <row r="137" spans="1:59">
      <c r="A137" t="str">
        <f>Append1[[#This Row],[COM_IN_LIST]]</f>
        <v>CMDB</v>
      </c>
      <c r="B137" t="s">
        <v>484</v>
      </c>
      <c r="C137" t="str">
        <f>VLOOKUP(Append1[[#This Row],[Asset_Name]],'[1]SNOW CMDB DBNL'!$A:$B,2,0)</f>
        <v>No</v>
      </c>
      <c r="D137" t="str">
        <f>VLOOKUP(Append1[[#This Row],[Asset_Name]],'[1]SNOW CMDB DBNL'!$A:$C,3,0)</f>
        <v>No</v>
      </c>
      <c r="E137" t="str">
        <f>VLOOKUP(Append1[[#This Row],[Asset_Name]],'[1]SNOW CMDB DBNL'!$A:$D,4,0)</f>
        <v>Pieter van Valenberg</v>
      </c>
      <c r="F137" t="str">
        <f>VLOOKUP(Append1[[#This Row],[Asset_Name]],'[1]SNOW CMDB DBNL'!$A:$E,5,0)</f>
        <v>Nick van Boven</v>
      </c>
      <c r="K137" t="str">
        <f>VLOOKUP(Append1[[#This Row],[Asset_Name]],'[1]SNOW CMDB DBNL'!$A:$J,10,0)</f>
        <v>the application is not used anymore,  please remove</v>
      </c>
      <c r="L137" t="str">
        <f>VLOOKUP(Append1[[#This Row],[Asset_Name]],'[1]SNOW CMDB DBNL'!$A:$M,13,0)</f>
        <v>Installed</v>
      </c>
      <c r="M137" t="str">
        <f>VLOOKUP(Append1[[#This Row],[Asset_Name]],'[1]SNOW CMDB DBNL'!$A:$N,14,0)</f>
        <v>Operational</v>
      </c>
      <c r="N137" t="str">
        <f>VLOOKUP(Append1[[#This Row],[Asset_Name]],'[1]SNOW CMDB DBNL'!$A:$O,15,0)</f>
        <v>Production</v>
      </c>
      <c r="O137" t="str">
        <f>VLOOKUP(Append1[[#This Row],[Asset_Name]],'[1]SNOW CMDB DBNL'!$A:$P,16,0)</f>
        <v>be+nl/Investments/Operational Journeys &amp; Ordering/EP Transaction Management</v>
      </c>
      <c r="P137" t="s">
        <v>131</v>
      </c>
      <c r="Q137" t="s">
        <v>132</v>
      </c>
      <c r="R137" t="s">
        <v>15</v>
      </c>
      <c r="V137" s="8" t="s">
        <v>484</v>
      </c>
      <c r="W137" s="8" t="s">
        <v>133</v>
      </c>
      <c r="X137" s="8" t="s">
        <v>133</v>
      </c>
      <c r="Y137" s="8" t="s">
        <v>325</v>
      </c>
      <c r="Z137" s="8" t="s">
        <v>235</v>
      </c>
      <c r="AA137" s="8">
        <v>0</v>
      </c>
      <c r="AB137" s="4">
        <v>0</v>
      </c>
      <c r="AC137" s="4">
        <v>0</v>
      </c>
      <c r="AD137" s="8">
        <v>0</v>
      </c>
      <c r="AE137" s="8" t="s">
        <v>399</v>
      </c>
      <c r="AF137" s="8" t="s">
        <v>136</v>
      </c>
      <c r="AG137" s="8" t="s">
        <v>137</v>
      </c>
      <c r="AH137" s="8" t="s">
        <v>138</v>
      </c>
      <c r="AI137" s="8" t="s">
        <v>326</v>
      </c>
      <c r="AJ137" s="8" t="s">
        <v>15</v>
      </c>
      <c r="AK137" s="8" t="s">
        <v>131</v>
      </c>
      <c r="AL137" s="8" t="s">
        <v>132</v>
      </c>
      <c r="AM137" s="8"/>
      <c r="AN137" s="8"/>
      <c r="AO137" s="8"/>
      <c r="AP137" s="8"/>
      <c r="AQ137" s="8"/>
      <c r="AR137" s="8"/>
      <c r="AS137" s="8"/>
      <c r="AT137" s="8"/>
      <c r="AU137" s="8"/>
      <c r="AV137" s="4"/>
      <c r="AW137" s="4"/>
      <c r="AX137" s="8"/>
      <c r="AY137" s="8"/>
      <c r="AZ137" s="8"/>
      <c r="BA137" s="8"/>
      <c r="BB137" s="8"/>
      <c r="BC137" s="8"/>
      <c r="BD137" s="8"/>
      <c r="BE137" s="8"/>
      <c r="BF137" s="8"/>
      <c r="BG137" s="8" t="s">
        <v>5</v>
      </c>
    </row>
    <row r="138" spans="1:59" hidden="1">
      <c r="A138" t="str">
        <f>Append1[[#This Row],[COM_IN_LIST]]</f>
        <v>GDPR</v>
      </c>
      <c r="B138" t="s">
        <v>485</v>
      </c>
      <c r="P138" t="s">
        <v>132</v>
      </c>
      <c r="Q138" t="s">
        <v>131</v>
      </c>
      <c r="R138" t="s">
        <v>17</v>
      </c>
      <c r="V138" s="8" t="s">
        <v>485</v>
      </c>
      <c r="AJ138" s="8" t="s">
        <v>17</v>
      </c>
      <c r="AK138" s="8" t="s">
        <v>132</v>
      </c>
      <c r="AL138" s="8" t="s">
        <v>131</v>
      </c>
      <c r="AM138" s="8"/>
      <c r="AN138" s="8"/>
      <c r="AO138" s="8"/>
      <c r="AP138" s="8" t="s">
        <v>145</v>
      </c>
      <c r="AQ138" s="8" t="s">
        <v>145</v>
      </c>
      <c r="AR138" s="8" t="s">
        <v>133</v>
      </c>
      <c r="AS138" s="8" t="s">
        <v>145</v>
      </c>
      <c r="AT138" s="8" t="s">
        <v>133</v>
      </c>
      <c r="AU138" s="8" t="s">
        <v>145</v>
      </c>
      <c r="AV138" s="4" t="s">
        <v>145</v>
      </c>
      <c r="AW138" s="4" t="s">
        <v>145</v>
      </c>
      <c r="AX138" s="8" t="s">
        <v>145</v>
      </c>
      <c r="AY138" s="8" t="s">
        <v>133</v>
      </c>
      <c r="AZ138" s="8"/>
      <c r="BA138" s="8"/>
      <c r="BB138" s="8" t="s">
        <v>145</v>
      </c>
      <c r="BC138" s="8"/>
      <c r="BD138" s="8" t="s">
        <v>145</v>
      </c>
      <c r="BE138" s="8"/>
      <c r="BF138" s="8"/>
      <c r="BG138" s="8" t="s">
        <v>6</v>
      </c>
    </row>
    <row r="139" spans="1:59" hidden="1">
      <c r="A139" t="str">
        <f>Append1[[#This Row],[COM_IN_LIST]]</f>
        <v>COMMON</v>
      </c>
      <c r="B139" t="s">
        <v>486</v>
      </c>
      <c r="C139" t="str">
        <f>VLOOKUP(Append1[[#This Row],[Asset_Name]],'[1]SNOW CMDB DBNL'!$A:$B,2,0)</f>
        <v>Yes</v>
      </c>
      <c r="D139" t="str">
        <f>VLOOKUP(Append1[[#This Row],[Asset_Name]],'[1]SNOW CMDB DBNL'!$A:$C,3,0)</f>
        <v>No</v>
      </c>
      <c r="E139" t="str">
        <f>VLOOKUP(Append1[[#This Row],[Asset_Name]],'[1]SNOW CMDB DBNL'!$A:$D,4,0)</f>
        <v>Antoon Starink</v>
      </c>
      <c r="F139" t="str">
        <f>VLOOKUP(Append1[[#This Row],[Asset_Name]],'[1]SNOW CMDB DBNL'!$A:$E,5,0)</f>
        <v>Ed Spitteler</v>
      </c>
      <c r="G139" t="str">
        <f>VLOOKUP(Append1[[#This Row],[Asset_Name]],'[1]SNOW CMDB DBNL'!$A:$F,6,0)</f>
        <v>Ed Spitteler</v>
      </c>
      <c r="H139" t="str">
        <f>VLOOKUP(Append1[[#This Row],[Asset_Name]],'[1]SNOW CMDB DBNL'!$A:$G,7,0)</f>
        <v>Antoon Starink</v>
      </c>
      <c r="I139" t="str">
        <f>VLOOKUP(Append1[[#This Row],[Asset_Name]],'[1]SNOW CMDB DBNL'!$A:$H,8,0)</f>
        <v>Operational System Process Organisational data</v>
      </c>
      <c r="J139" t="str">
        <f>VLOOKUP(Append1[[#This Row],[Asset_Name]],'[1]SNOW CMDB DBNL'!$A:$I,9,0)</f>
        <v>Kept in own tribe</v>
      </c>
      <c r="K139" t="str">
        <f>VLOOKUP(Append1[[#This Row],[Asset_Name]],'[1]SNOW CMDB DBNL'!$A:$J,10,0)</f>
        <v>Standard communication templates stored without enrichment of any party or product data</v>
      </c>
      <c r="L139" t="str">
        <f>VLOOKUP(Append1[[#This Row],[Asset_Name]],'[1]SNOW CMDB DBNL'!$A:$M,13,0)</f>
        <v>Installed</v>
      </c>
      <c r="M139" t="str">
        <f>VLOOKUP(Append1[[#This Row],[Asset_Name]],'[1]SNOW CMDB DBNL'!$A:$N,14,0)</f>
        <v>Operational</v>
      </c>
      <c r="N139" t="str">
        <f>VLOOKUP(Append1[[#This Row],[Asset_Name]],'[1]SNOW CMDB DBNL'!$A:$O,15,0)</f>
        <v>Production</v>
      </c>
      <c r="O139" t="str">
        <f>VLOOKUP(Append1[[#This Row],[Asset_Name]],'[1]SNOW CMDB DBNL'!$A:$P,16,0)</f>
        <v>be+nl/Document &amp; Content Services/Deliver Your Message/EmpowerING</v>
      </c>
      <c r="P139" t="s">
        <v>132</v>
      </c>
      <c r="Q139" t="s">
        <v>132</v>
      </c>
      <c r="R139" t="s">
        <v>22</v>
      </c>
      <c r="S139" s="8" t="s">
        <v>133</v>
      </c>
      <c r="T139" s="8" t="s">
        <v>149</v>
      </c>
      <c r="U139" s="8">
        <v>0</v>
      </c>
      <c r="V139" s="8" t="s">
        <v>486</v>
      </c>
      <c r="W139" s="8" t="s">
        <v>141</v>
      </c>
      <c r="X139" s="8" t="s">
        <v>133</v>
      </c>
      <c r="Y139" s="8" t="s">
        <v>487</v>
      </c>
      <c r="Z139" s="8" t="s">
        <v>488</v>
      </c>
      <c r="AA139" s="8" t="s">
        <v>488</v>
      </c>
      <c r="AB139" s="4" t="s">
        <v>487</v>
      </c>
      <c r="AC139" s="4" t="s">
        <v>228</v>
      </c>
      <c r="AD139" s="8" t="s">
        <v>170</v>
      </c>
      <c r="AE139" s="8" t="s">
        <v>489</v>
      </c>
      <c r="AF139" s="8" t="s">
        <v>136</v>
      </c>
      <c r="AG139" s="8" t="s">
        <v>137</v>
      </c>
      <c r="AH139" s="8" t="s">
        <v>138</v>
      </c>
      <c r="AI139" s="8" t="s">
        <v>490</v>
      </c>
      <c r="AJ139" s="8" t="s">
        <v>22</v>
      </c>
      <c r="AK139" s="8" t="s">
        <v>132</v>
      </c>
      <c r="AL139" s="8" t="s">
        <v>132</v>
      </c>
      <c r="AM139" s="8" t="s">
        <v>133</v>
      </c>
      <c r="AN139" s="8" t="s">
        <v>149</v>
      </c>
      <c r="AO139" s="8">
        <v>0</v>
      </c>
      <c r="AP139" s="8" t="s">
        <v>133</v>
      </c>
      <c r="AQ139" s="8" t="s">
        <v>133</v>
      </c>
      <c r="AR139" s="8" t="s">
        <v>133</v>
      </c>
      <c r="AS139" s="8" t="s">
        <v>149</v>
      </c>
      <c r="AT139" s="8" t="s">
        <v>149</v>
      </c>
      <c r="AU139" s="8" t="s">
        <v>145</v>
      </c>
      <c r="AV139" s="4" t="s">
        <v>145</v>
      </c>
      <c r="AW139" s="4" t="s">
        <v>145</v>
      </c>
      <c r="AX139" s="8" t="s">
        <v>208</v>
      </c>
      <c r="AY139" s="8" t="s">
        <v>133</v>
      </c>
      <c r="AZ139" s="8"/>
      <c r="BA139" s="8"/>
      <c r="BB139" s="8" t="s">
        <v>178</v>
      </c>
      <c r="BC139" s="8"/>
      <c r="BD139" s="8" t="s">
        <v>145</v>
      </c>
      <c r="BE139" s="8"/>
      <c r="BF139" s="8"/>
      <c r="BG139" s="8" t="s">
        <v>7</v>
      </c>
    </row>
    <row r="140" spans="1:59" hidden="1">
      <c r="A140" t="str">
        <f>Append1[[#This Row],[COM_IN_LIST]]</f>
        <v>GDPR</v>
      </c>
      <c r="B140" t="s">
        <v>491</v>
      </c>
      <c r="P140" t="s">
        <v>132</v>
      </c>
      <c r="Q140" t="s">
        <v>131</v>
      </c>
      <c r="R140" t="s">
        <v>12</v>
      </c>
      <c r="V140" s="8" t="s">
        <v>491</v>
      </c>
      <c r="AJ140" s="8" t="s">
        <v>12</v>
      </c>
      <c r="AK140" s="8" t="s">
        <v>132</v>
      </c>
      <c r="AL140" s="8" t="s">
        <v>131</v>
      </c>
      <c r="AM140" s="8"/>
      <c r="AN140" s="8"/>
      <c r="AO140" s="8"/>
      <c r="AP140" s="8" t="s">
        <v>141</v>
      </c>
      <c r="AQ140" s="8" t="s">
        <v>133</v>
      </c>
      <c r="AR140" s="8" t="s">
        <v>141</v>
      </c>
      <c r="AS140" s="8" t="s">
        <v>141</v>
      </c>
      <c r="AT140" s="8" t="s">
        <v>141</v>
      </c>
      <c r="AU140" s="8" t="s">
        <v>149</v>
      </c>
      <c r="AV140" s="4" t="s">
        <v>149</v>
      </c>
      <c r="AW140" s="4" t="s">
        <v>149</v>
      </c>
      <c r="AX140" s="8" t="s">
        <v>208</v>
      </c>
      <c r="AY140" s="8" t="s">
        <v>141</v>
      </c>
      <c r="AZ140" s="8"/>
      <c r="BA140" s="8" t="s">
        <v>492</v>
      </c>
      <c r="BB140" s="8" t="s">
        <v>145</v>
      </c>
      <c r="BC140" s="8"/>
      <c r="BD140" s="8" t="s">
        <v>149</v>
      </c>
      <c r="BE140" s="8"/>
      <c r="BF140" s="8"/>
      <c r="BG140" s="8" t="s">
        <v>6</v>
      </c>
    </row>
    <row r="141" spans="1:59">
      <c r="A141" t="str">
        <f>Append1[[#This Row],[COM_IN_LIST]]</f>
        <v>CMDB</v>
      </c>
      <c r="B141" t="s">
        <v>493</v>
      </c>
      <c r="C141" t="str">
        <f>VLOOKUP(Append1[[#This Row],[Asset_Name]],'[1]SNOW CMDB DBNL'!$A:$B,2,0)</f>
        <v>No</v>
      </c>
      <c r="D141" t="str">
        <f>VLOOKUP(Append1[[#This Row],[Asset_Name]],'[1]SNOW CMDB DBNL'!$A:$C,3,0)</f>
        <v>No</v>
      </c>
      <c r="E141" t="str">
        <f>VLOOKUP(Append1[[#This Row],[Asset_Name]],'[1]SNOW CMDB DBNL'!$A:$D,4,0)</f>
        <v>Emile Scheilen</v>
      </c>
      <c r="F141" t="str">
        <f>VLOOKUP(Append1[[#This Row],[Asset_Name]],'[1]SNOW CMDB DBNL'!$A:$E,5,0)</f>
        <v>Michel Tetteroo</v>
      </c>
      <c r="G141" t="str">
        <f>VLOOKUP(Append1[[#This Row],[Asset_Name]],'[1]SNOW CMDB DBNL'!$A:$F,6,0)</f>
        <v>Michel Tetteroo</v>
      </c>
      <c r="H141" t="str">
        <f>VLOOKUP(Append1[[#This Row],[Asset_Name]],'[1]SNOW CMDB DBNL'!$A:$G,7,0)</f>
        <v>NA</v>
      </c>
      <c r="K141" t="str">
        <f>VLOOKUP(Append1[[#This Row],[Asset_Name]],'[1]SNOW CMDB DBNL'!$A:$J,10,0)</f>
        <v>A view on or derived from DM_CAN and some other data sources.</v>
      </c>
      <c r="L141" t="str">
        <f>VLOOKUP(Append1[[#This Row],[Asset_Name]],'[1]SNOW CMDB DBNL'!$A:$M,13,0)</f>
        <v>Installed</v>
      </c>
      <c r="M141" t="str">
        <f>VLOOKUP(Append1[[#This Row],[Asset_Name]],'[1]SNOW CMDB DBNL'!$A:$N,14,0)</f>
        <v>Operational</v>
      </c>
      <c r="N141" t="str">
        <f>VLOOKUP(Append1[[#This Row],[Asset_Name]],'[1]SNOW CMDB DBNL'!$A:$O,15,0)</f>
        <v>Production</v>
      </c>
      <c r="O141" t="str">
        <f>VLOOKUP(Append1[[#This Row],[Asset_Name]],'[1]SNOW CMDB DBNL'!$A:$P,16,0)</f>
        <v>be+nl/Digital &amp; Customer Interaction/CI&amp;A NL/Analytical Engine</v>
      </c>
      <c r="P141" t="s">
        <v>131</v>
      </c>
      <c r="Q141" t="s">
        <v>132</v>
      </c>
      <c r="R141" t="s">
        <v>24</v>
      </c>
      <c r="V141" s="8" t="s">
        <v>493</v>
      </c>
      <c r="W141" s="8" t="s">
        <v>133</v>
      </c>
      <c r="X141" s="8" t="s">
        <v>133</v>
      </c>
      <c r="Y141" s="8" t="s">
        <v>202</v>
      </c>
      <c r="Z141" s="8" t="s">
        <v>218</v>
      </c>
      <c r="AA141" s="8" t="s">
        <v>218</v>
      </c>
      <c r="AB141" s="4" t="s">
        <v>149</v>
      </c>
      <c r="AC141" s="4">
        <v>0</v>
      </c>
      <c r="AD141" s="8">
        <v>0</v>
      </c>
      <c r="AE141" s="8" t="s">
        <v>494</v>
      </c>
      <c r="AF141" s="8" t="s">
        <v>136</v>
      </c>
      <c r="AG141" s="8" t="s">
        <v>137</v>
      </c>
      <c r="AH141" s="8" t="s">
        <v>138</v>
      </c>
      <c r="AI141" s="8" t="s">
        <v>495</v>
      </c>
      <c r="AJ141" s="8" t="s">
        <v>24</v>
      </c>
      <c r="AK141" s="8" t="s">
        <v>131</v>
      </c>
      <c r="AL141" s="8" t="s">
        <v>132</v>
      </c>
      <c r="AM141" s="8"/>
      <c r="AN141" s="8"/>
      <c r="AO141" s="8"/>
      <c r="AP141" s="8"/>
      <c r="AQ141" s="8"/>
      <c r="AR141" s="8"/>
      <c r="AS141" s="8"/>
      <c r="AT141" s="8"/>
      <c r="AU141" s="8"/>
      <c r="AV141" s="4"/>
      <c r="AW141" s="4"/>
      <c r="AX141" s="8"/>
      <c r="AY141" s="8"/>
      <c r="AZ141" s="8"/>
      <c r="BA141" s="8"/>
      <c r="BB141" s="8"/>
      <c r="BC141" s="8"/>
      <c r="BD141" s="8"/>
      <c r="BE141" s="8"/>
      <c r="BF141" s="8"/>
      <c r="BG141" s="8" t="s">
        <v>5</v>
      </c>
    </row>
    <row r="142" spans="1:59">
      <c r="A142" t="str">
        <f>Append1[[#This Row],[COM_IN_LIST]]</f>
        <v>COMMON</v>
      </c>
      <c r="B142" t="s">
        <v>496</v>
      </c>
      <c r="C142" t="str">
        <f>VLOOKUP(Append1[[#This Row],[Asset_Name]],'[1]SNOW CMDB DBNL'!$A:$B,2,0)</f>
        <v>No</v>
      </c>
      <c r="D142" t="str">
        <f>VLOOKUP(Append1[[#This Row],[Asset_Name]],'[1]SNOW CMDB DBNL'!$A:$C,3,0)</f>
        <v>No</v>
      </c>
      <c r="E142" t="str">
        <f>VLOOKUP(Append1[[#This Row],[Asset_Name]],'[1]SNOW CMDB DBNL'!$A:$D,4,0)</f>
        <v>Akram Musa</v>
      </c>
      <c r="F142" t="str">
        <f>VLOOKUP(Append1[[#This Row],[Asset_Name]],'[1]SNOW CMDB DBNL'!$A:$E,5,0)</f>
        <v>Paola Mulder - Kaalen</v>
      </c>
      <c r="G142" t="str">
        <f>VLOOKUP(Append1[[#This Row],[Asset_Name]],'[1]SNOW CMDB DBNL'!$A:$F,6,0)</f>
        <v>Narjiss Aydoun</v>
      </c>
      <c r="H142" t="str">
        <f>VLOOKUP(Append1[[#This Row],[Asset_Name]],'[1]SNOW CMDB DBNL'!$A:$G,7,0)</f>
        <v>NA</v>
      </c>
      <c r="L142" t="str">
        <f>VLOOKUP(Append1[[#This Row],[Asset_Name]],'[1]SNOW CMDB DBNL'!$A:$M,13,0)</f>
        <v>Installed</v>
      </c>
      <c r="M142" t="str">
        <f>VLOOKUP(Append1[[#This Row],[Asset_Name]],'[1]SNOW CMDB DBNL'!$A:$N,14,0)</f>
        <v>Operational</v>
      </c>
      <c r="N142" t="str">
        <f>VLOOKUP(Append1[[#This Row],[Asset_Name]],'[1]SNOW CMDB DBNL'!$A:$O,15,0)</f>
        <v>Production</v>
      </c>
      <c r="O142" t="str">
        <f>VLOOKUP(Append1[[#This Row],[Asset_Name]],'[1]SNOW CMDB DBNL'!$A:$P,16,0)</f>
        <v>be+nl/Payments NL/Cards/Heart of Cards</v>
      </c>
      <c r="P142" t="s">
        <v>132</v>
      </c>
      <c r="Q142" t="s">
        <v>132</v>
      </c>
      <c r="R142" t="s">
        <v>9</v>
      </c>
      <c r="S142" s="8" t="s">
        <v>141</v>
      </c>
      <c r="T142" s="8" t="s">
        <v>193</v>
      </c>
      <c r="U142" s="8">
        <v>0</v>
      </c>
      <c r="V142" s="8" t="s">
        <v>496</v>
      </c>
      <c r="W142" s="8" t="s">
        <v>133</v>
      </c>
      <c r="X142" s="8" t="s">
        <v>133</v>
      </c>
      <c r="Y142" s="8" t="s">
        <v>281</v>
      </c>
      <c r="Z142" s="8" t="s">
        <v>497</v>
      </c>
      <c r="AA142" s="8" t="s">
        <v>155</v>
      </c>
      <c r="AB142" s="4" t="s">
        <v>149</v>
      </c>
      <c r="AC142" s="4">
        <v>0</v>
      </c>
      <c r="AD142" s="8">
        <v>0</v>
      </c>
      <c r="AE142" s="8">
        <v>0</v>
      </c>
      <c r="AF142" s="8" t="s">
        <v>136</v>
      </c>
      <c r="AG142" s="8" t="s">
        <v>137</v>
      </c>
      <c r="AH142" s="8" t="s">
        <v>138</v>
      </c>
      <c r="AI142" s="8" t="s">
        <v>498</v>
      </c>
      <c r="AJ142" s="8" t="s">
        <v>9</v>
      </c>
      <c r="AK142" s="8" t="s">
        <v>132</v>
      </c>
      <c r="AL142" s="8" t="s">
        <v>132</v>
      </c>
      <c r="AM142" s="8" t="s">
        <v>141</v>
      </c>
      <c r="AN142" s="8" t="s">
        <v>193</v>
      </c>
      <c r="AO142" s="8">
        <v>0</v>
      </c>
      <c r="AP142" s="8" t="s">
        <v>145</v>
      </c>
      <c r="AQ142" s="8" t="s">
        <v>145</v>
      </c>
      <c r="AR142" s="8" t="s">
        <v>141</v>
      </c>
      <c r="AS142" s="8" t="s">
        <v>193</v>
      </c>
      <c r="AT142" s="8" t="s">
        <v>193</v>
      </c>
      <c r="AU142" s="8" t="s">
        <v>145</v>
      </c>
      <c r="AV142" s="4">
        <v>44927</v>
      </c>
      <c r="AW142" s="4">
        <v>45077</v>
      </c>
      <c r="AX142" s="8" t="s">
        <v>145</v>
      </c>
      <c r="AY142" s="8" t="s">
        <v>141</v>
      </c>
      <c r="AZ142" s="8"/>
      <c r="BA142" s="8"/>
      <c r="BB142" s="8" t="s">
        <v>191</v>
      </c>
      <c r="BC142" s="8"/>
      <c r="BD142" s="8">
        <v>2023</v>
      </c>
      <c r="BE142" s="8" t="s">
        <v>458</v>
      </c>
      <c r="BF142" s="8" t="s">
        <v>178</v>
      </c>
      <c r="BG142" s="8" t="s">
        <v>7</v>
      </c>
    </row>
    <row r="143" spans="1:59" hidden="1">
      <c r="A143" t="str">
        <f>Append1[[#This Row],[COM_IN_LIST]]</f>
        <v>COMMON</v>
      </c>
      <c r="B143" t="s">
        <v>499</v>
      </c>
      <c r="C143" t="str">
        <f>VLOOKUP(Append1[[#This Row],[Asset_Name]],'[1]SNOW CMDB DBNL'!$A:$B,2,0)</f>
        <v>Yes</v>
      </c>
      <c r="D143" t="str">
        <f>VLOOKUP(Append1[[#This Row],[Asset_Name]],'[1]SNOW CMDB DBNL'!$A:$C,3,0)</f>
        <v>Yes</v>
      </c>
      <c r="E143" t="str">
        <f>VLOOKUP(Append1[[#This Row],[Asset_Name]],'[1]SNOW CMDB DBNL'!$A:$D,4,0)</f>
        <v>Akram Musa</v>
      </c>
      <c r="F143" t="str">
        <f>VLOOKUP(Append1[[#This Row],[Asset_Name]],'[1]SNOW CMDB DBNL'!$A:$E,5,0)</f>
        <v>Paola Mulder - Kaalen</v>
      </c>
      <c r="G143" t="str">
        <f>VLOOKUP(Append1[[#This Row],[Asset_Name]],'[1]SNOW CMDB DBNL'!$A:$F,6,0)</f>
        <v>Narjiss Aydoun</v>
      </c>
      <c r="H143" t="str">
        <f>VLOOKUP(Append1[[#This Row],[Asset_Name]],'[1]SNOW CMDB DBNL'!$A:$G,7,0)</f>
        <v>Ilse Brouwer/Frank ten Veen</v>
      </c>
      <c r="I143" t="str">
        <f>VLOOKUP(Append1[[#This Row],[Asset_Name]],'[1]SNOW CMDB DBNL'!$A:$H,8,0)</f>
        <v>Party data</v>
      </c>
      <c r="J143" t="str">
        <f>VLOOKUP(Append1[[#This Row],[Asset_Name]],'[1]SNOW CMDB DBNL'!$A:$I,9,0)</f>
        <v>Transferred outside ING</v>
      </c>
      <c r="K143" t="str">
        <f>VLOOKUP(Append1[[#This Row],[Asset_Name]],'[1]SNOW CMDB DBNL'!$A:$J,10,0)</f>
        <v>Type of data: Party, Product, Transaction, Agreement, Pricing &amp; Reference data/Type of consumption: Exchanged across domains</v>
      </c>
      <c r="L143" t="str">
        <f>VLOOKUP(Append1[[#This Row],[Asset_Name]],'[1]SNOW CMDB DBNL'!$A:$M,13,0)</f>
        <v>Installed</v>
      </c>
      <c r="M143" t="str">
        <f>VLOOKUP(Append1[[#This Row],[Asset_Name]],'[1]SNOW CMDB DBNL'!$A:$N,14,0)</f>
        <v>Operational</v>
      </c>
      <c r="N143" t="str">
        <f>VLOOKUP(Append1[[#This Row],[Asset_Name]],'[1]SNOW CMDB DBNL'!$A:$O,15,0)</f>
        <v>Production</v>
      </c>
      <c r="O143" t="str">
        <f>VLOOKUP(Append1[[#This Row],[Asset_Name]],'[1]SNOW CMDB DBNL'!$A:$P,16,0)</f>
        <v>be+nl/Payments NL/Cards/Heart of Cards</v>
      </c>
      <c r="P143" t="s">
        <v>132</v>
      </c>
      <c r="Q143" t="s">
        <v>132</v>
      </c>
      <c r="R143" t="s">
        <v>9</v>
      </c>
      <c r="S143" s="8" t="s">
        <v>141</v>
      </c>
      <c r="T143" s="8" t="s">
        <v>141</v>
      </c>
      <c r="U143" s="8">
        <v>0</v>
      </c>
      <c r="V143" s="8" t="s">
        <v>499</v>
      </c>
      <c r="W143" s="8" t="s">
        <v>141</v>
      </c>
      <c r="X143" s="8" t="s">
        <v>141</v>
      </c>
      <c r="Y143" s="8" t="s">
        <v>281</v>
      </c>
      <c r="Z143" s="8" t="s">
        <v>497</v>
      </c>
      <c r="AA143" s="8" t="s">
        <v>155</v>
      </c>
      <c r="AB143" s="4" t="s">
        <v>500</v>
      </c>
      <c r="AC143" s="4" t="s">
        <v>169</v>
      </c>
      <c r="AD143" s="8" t="s">
        <v>206</v>
      </c>
      <c r="AE143" s="8" t="s">
        <v>501</v>
      </c>
      <c r="AF143" s="8" t="s">
        <v>136</v>
      </c>
      <c r="AG143" s="8" t="s">
        <v>137</v>
      </c>
      <c r="AH143" s="8" t="s">
        <v>138</v>
      </c>
      <c r="AI143" s="8" t="s">
        <v>498</v>
      </c>
      <c r="AJ143" s="8" t="s">
        <v>9</v>
      </c>
      <c r="AK143" s="8" t="s">
        <v>132</v>
      </c>
      <c r="AL143" s="8" t="s">
        <v>132</v>
      </c>
      <c r="AM143" s="8" t="s">
        <v>141</v>
      </c>
      <c r="AN143" s="8" t="s">
        <v>141</v>
      </c>
      <c r="AO143" s="8">
        <v>0</v>
      </c>
      <c r="AP143" s="8" t="s">
        <v>145</v>
      </c>
      <c r="AQ143" s="8" t="s">
        <v>145</v>
      </c>
      <c r="AR143" s="8" t="s">
        <v>141</v>
      </c>
      <c r="AS143" s="8" t="s">
        <v>141</v>
      </c>
      <c r="AT143" s="8" t="s">
        <v>141</v>
      </c>
      <c r="AU143" s="8" t="s">
        <v>145</v>
      </c>
      <c r="AV143" s="4">
        <v>44927</v>
      </c>
      <c r="AW143" s="4">
        <v>45077</v>
      </c>
      <c r="AX143" s="8" t="s">
        <v>145</v>
      </c>
      <c r="AY143" s="8" t="s">
        <v>141</v>
      </c>
      <c r="AZ143" s="8"/>
      <c r="BA143" s="8"/>
      <c r="BB143" s="8" t="s">
        <v>178</v>
      </c>
      <c r="BC143" s="8"/>
      <c r="BD143" s="8">
        <v>2023</v>
      </c>
      <c r="BE143" s="8" t="s">
        <v>458</v>
      </c>
      <c r="BF143" s="8" t="s">
        <v>178</v>
      </c>
      <c r="BG143" s="8" t="s">
        <v>7</v>
      </c>
    </row>
    <row r="144" spans="1:59">
      <c r="A144" t="str">
        <f>Append1[[#This Row],[COM_IN_LIST]]</f>
        <v>COMMON</v>
      </c>
      <c r="B144" t="s">
        <v>502</v>
      </c>
      <c r="C144" t="str">
        <f>VLOOKUP(Append1[[#This Row],[Asset_Name]],'[1]SNOW CMDB DBNL'!$A:$B,2,0)</f>
        <v>No</v>
      </c>
      <c r="D144" t="str">
        <f>VLOOKUP(Append1[[#This Row],[Asset_Name]],'[1]SNOW CMDB DBNL'!$A:$C,3,0)</f>
        <v>No</v>
      </c>
      <c r="E144" t="str">
        <f>VLOOKUP(Append1[[#This Row],[Asset_Name]],'[1]SNOW CMDB DBNL'!$A:$D,4,0)</f>
        <v>Akram Musa</v>
      </c>
      <c r="F144" t="str">
        <f>VLOOKUP(Append1[[#This Row],[Asset_Name]],'[1]SNOW CMDB DBNL'!$A:$E,5,0)</f>
        <v>Paola Mulder - Kaalen</v>
      </c>
      <c r="G144" t="str">
        <f>VLOOKUP(Append1[[#This Row],[Asset_Name]],'[1]SNOW CMDB DBNL'!$A:$F,6,0)</f>
        <v>Narjiss Aydoun</v>
      </c>
      <c r="H144" t="str">
        <f>VLOOKUP(Append1[[#This Row],[Asset_Name]],'[1]SNOW CMDB DBNL'!$A:$G,7,0)</f>
        <v>NA</v>
      </c>
      <c r="L144" t="str">
        <f>VLOOKUP(Append1[[#This Row],[Asset_Name]],'[1]SNOW CMDB DBNL'!$A:$M,13,0)</f>
        <v>Installed</v>
      </c>
      <c r="M144" t="str">
        <f>VLOOKUP(Append1[[#This Row],[Asset_Name]],'[1]SNOW CMDB DBNL'!$A:$N,14,0)</f>
        <v>Operational</v>
      </c>
      <c r="N144" t="str">
        <f>VLOOKUP(Append1[[#This Row],[Asset_Name]],'[1]SNOW CMDB DBNL'!$A:$O,15,0)</f>
        <v>Production</v>
      </c>
      <c r="O144" t="str">
        <f>VLOOKUP(Append1[[#This Row],[Asset_Name]],'[1]SNOW CMDB DBNL'!$A:$P,16,0)</f>
        <v>be+nl/Payments NL/Cards/Heart of Cards</v>
      </c>
      <c r="P144" t="s">
        <v>132</v>
      </c>
      <c r="Q144" t="s">
        <v>132</v>
      </c>
      <c r="R144" t="s">
        <v>9</v>
      </c>
      <c r="S144" s="8" t="s">
        <v>133</v>
      </c>
      <c r="T144" s="8" t="s">
        <v>133</v>
      </c>
      <c r="U144" s="8">
        <v>0</v>
      </c>
      <c r="V144" s="8" t="s">
        <v>502</v>
      </c>
      <c r="W144" s="8" t="s">
        <v>133</v>
      </c>
      <c r="X144" s="8" t="s">
        <v>133</v>
      </c>
      <c r="Y144" s="8" t="s">
        <v>281</v>
      </c>
      <c r="Z144" s="8" t="s">
        <v>497</v>
      </c>
      <c r="AA144" s="8" t="s">
        <v>155</v>
      </c>
      <c r="AB144" s="4" t="s">
        <v>149</v>
      </c>
      <c r="AC144" s="4">
        <v>0</v>
      </c>
      <c r="AD144" s="8">
        <v>0</v>
      </c>
      <c r="AE144" s="8">
        <v>0</v>
      </c>
      <c r="AF144" s="8" t="s">
        <v>136</v>
      </c>
      <c r="AG144" s="8" t="s">
        <v>137</v>
      </c>
      <c r="AH144" s="8" t="s">
        <v>138</v>
      </c>
      <c r="AI144" s="8" t="s">
        <v>498</v>
      </c>
      <c r="AJ144" s="8" t="s">
        <v>9</v>
      </c>
      <c r="AK144" s="8" t="s">
        <v>132</v>
      </c>
      <c r="AL144" s="8" t="s">
        <v>132</v>
      </c>
      <c r="AM144" s="8" t="s">
        <v>133</v>
      </c>
      <c r="AN144" s="8" t="s">
        <v>133</v>
      </c>
      <c r="AO144" s="8">
        <v>0</v>
      </c>
      <c r="AP144" s="8" t="s">
        <v>145</v>
      </c>
      <c r="AQ144" s="8" t="s">
        <v>145</v>
      </c>
      <c r="AR144" s="8" t="s">
        <v>133</v>
      </c>
      <c r="AS144" s="8" t="s">
        <v>133</v>
      </c>
      <c r="AT144" s="8" t="s">
        <v>133</v>
      </c>
      <c r="AU144" s="8" t="s">
        <v>145</v>
      </c>
      <c r="AV144" s="4" t="s">
        <v>145</v>
      </c>
      <c r="AW144" s="4" t="s">
        <v>145</v>
      </c>
      <c r="AX144" s="8" t="s">
        <v>145</v>
      </c>
      <c r="AY144" s="8" t="s">
        <v>133</v>
      </c>
      <c r="AZ144" s="8"/>
      <c r="BA144" s="8"/>
      <c r="BB144" s="8" t="s">
        <v>191</v>
      </c>
      <c r="BC144" s="8"/>
      <c r="BD144" s="8" t="s">
        <v>145</v>
      </c>
      <c r="BE144" s="8"/>
      <c r="BF144" s="8"/>
      <c r="BG144" s="8" t="s">
        <v>7</v>
      </c>
    </row>
    <row r="145" spans="1:59">
      <c r="A145" t="str">
        <f>Append1[[#This Row],[COM_IN_LIST]]</f>
        <v>COMMON</v>
      </c>
      <c r="B145" t="s">
        <v>503</v>
      </c>
      <c r="C145" t="str">
        <f>VLOOKUP(Append1[[#This Row],[Asset_Name]],'[1]SNOW CMDB DBNL'!$A:$B,2,0)</f>
        <v>No</v>
      </c>
      <c r="E145" t="str">
        <f>VLOOKUP(Append1[[#This Row],[Asset_Name]],'[1]SNOW CMDB DBNL'!$A:$D,4,0)</f>
        <v>Steven Frieswijk</v>
      </c>
      <c r="F145" t="str">
        <f>VLOOKUP(Append1[[#This Row],[Asset_Name]],'[1]SNOW CMDB DBNL'!$A:$E,5,0)</f>
        <v>Tommy van de Zande</v>
      </c>
      <c r="L145" t="str">
        <f>VLOOKUP(Append1[[#This Row],[Asset_Name]],'[1]SNOW CMDB DBNL'!$A:$M,13,0)</f>
        <v>Installed</v>
      </c>
      <c r="M145" t="str">
        <f>VLOOKUP(Append1[[#This Row],[Asset_Name]],'[1]SNOW CMDB DBNL'!$A:$N,14,0)</f>
        <v>Operational</v>
      </c>
      <c r="N145" t="str">
        <f>VLOOKUP(Append1[[#This Row],[Asset_Name]],'[1]SNOW CMDB DBNL'!$A:$O,15,0)</f>
        <v>Production</v>
      </c>
      <c r="O145" t="str">
        <f>VLOOKUP(Append1[[#This Row],[Asset_Name]],'[1]SNOW CMDB DBNL'!$A:$P,16,0)</f>
        <v>be+nl/Digital &amp; Customer Interaction/DiPr P&amp;C/Platinum</v>
      </c>
      <c r="P145" t="s">
        <v>132</v>
      </c>
      <c r="Q145" t="s">
        <v>132</v>
      </c>
      <c r="R145" t="s">
        <v>12</v>
      </c>
      <c r="S145" s="8" t="s">
        <v>133</v>
      </c>
      <c r="T145" s="8" t="s">
        <v>149</v>
      </c>
      <c r="U145" s="8">
        <v>0</v>
      </c>
      <c r="V145" s="8" t="s">
        <v>503</v>
      </c>
      <c r="W145" s="8" t="s">
        <v>133</v>
      </c>
      <c r="X145" s="8">
        <v>0</v>
      </c>
      <c r="Y145" s="8" t="s">
        <v>185</v>
      </c>
      <c r="Z145" s="8" t="s">
        <v>186</v>
      </c>
      <c r="AA145" s="8">
        <v>0</v>
      </c>
      <c r="AB145" s="4">
        <v>0</v>
      </c>
      <c r="AC145" s="4">
        <v>0</v>
      </c>
      <c r="AD145" s="8">
        <v>0</v>
      </c>
      <c r="AE145" s="8">
        <v>0</v>
      </c>
      <c r="AF145" s="8" t="s">
        <v>136</v>
      </c>
      <c r="AG145" s="8" t="s">
        <v>137</v>
      </c>
      <c r="AH145" s="8" t="s">
        <v>138</v>
      </c>
      <c r="AI145" s="8" t="s">
        <v>333</v>
      </c>
      <c r="AJ145" s="8" t="s">
        <v>12</v>
      </c>
      <c r="AK145" s="8" t="s">
        <v>132</v>
      </c>
      <c r="AL145" s="8" t="s">
        <v>132</v>
      </c>
      <c r="AM145" s="8" t="s">
        <v>133</v>
      </c>
      <c r="AN145" s="8" t="s">
        <v>149</v>
      </c>
      <c r="AO145" s="8">
        <v>0</v>
      </c>
      <c r="AP145" s="8" t="s">
        <v>133</v>
      </c>
      <c r="AQ145" s="8" t="s">
        <v>133</v>
      </c>
      <c r="AR145" s="8" t="s">
        <v>133</v>
      </c>
      <c r="AS145" s="8" t="s">
        <v>149</v>
      </c>
      <c r="AT145" s="8" t="s">
        <v>149</v>
      </c>
      <c r="AU145" s="8"/>
      <c r="AV145" s="4"/>
      <c r="AW145" s="4" t="s">
        <v>149</v>
      </c>
      <c r="AX145" s="8"/>
      <c r="AY145" s="8" t="s">
        <v>133</v>
      </c>
      <c r="AZ145" s="8"/>
      <c r="BA145" s="8"/>
      <c r="BB145" s="8" t="s">
        <v>191</v>
      </c>
      <c r="BC145" s="8"/>
      <c r="BD145" s="8" t="s">
        <v>149</v>
      </c>
      <c r="BE145" s="8"/>
      <c r="BF145" s="8"/>
      <c r="BG145" s="8" t="s">
        <v>7</v>
      </c>
    </row>
    <row r="146" spans="1:59">
      <c r="A146" t="str">
        <f>Append1[[#This Row],[COM_IN_LIST]]</f>
        <v>CMDB</v>
      </c>
      <c r="B146" t="s">
        <v>504</v>
      </c>
      <c r="C146" t="str">
        <f>VLOOKUP(Append1[[#This Row],[Asset_Name]],'[1]SNOW CMDB DBNL'!$A:$B,2,0)</f>
        <v>No</v>
      </c>
      <c r="D146" t="str">
        <f>VLOOKUP(Append1[[#This Row],[Asset_Name]],'[1]SNOW CMDB DBNL'!$A:$C,3,0)</f>
        <v>No</v>
      </c>
      <c r="E146" t="str">
        <f>VLOOKUP(Append1[[#This Row],[Asset_Name]],'[1]SNOW CMDB DBNL'!$A:$D,4,0)</f>
        <v>Martijn Boshuisen</v>
      </c>
      <c r="F146" t="str">
        <f>VLOOKUP(Append1[[#This Row],[Asset_Name]],'[1]SNOW CMDB DBNL'!$A:$E,5,0)</f>
        <v>Cornelia Coman</v>
      </c>
      <c r="G146" t="str">
        <f>VLOOKUP(Append1[[#This Row],[Asset_Name]],'[1]SNOW CMDB DBNL'!$A:$F,6,0)</f>
        <v>n.a.</v>
      </c>
      <c r="H146" t="str">
        <f>VLOOKUP(Append1[[#This Row],[Asset_Name]],'[1]SNOW CMDB DBNL'!$A:$G,7,0)</f>
        <v>n.a.</v>
      </c>
      <c r="L146" t="str">
        <f>VLOOKUP(Append1[[#This Row],[Asset_Name]],'[1]SNOW CMDB DBNL'!$A:$M,13,0)</f>
        <v>Installed</v>
      </c>
      <c r="M146" t="str">
        <f>VLOOKUP(Append1[[#This Row],[Asset_Name]],'[1]SNOW CMDB DBNL'!$A:$N,14,0)</f>
        <v>Operational</v>
      </c>
      <c r="N146" t="str">
        <f>VLOOKUP(Append1[[#This Row],[Asset_Name]],'[1]SNOW CMDB DBNL'!$A:$O,15,0)</f>
        <v>Production</v>
      </c>
      <c r="O146" t="str">
        <f>VLOOKUP(Append1[[#This Row],[Asset_Name]],'[1]SNOW CMDB DBNL'!$A:$P,16,0)</f>
        <v>be+nl/Consumer Loans/Tempo Team</v>
      </c>
      <c r="P146" t="s">
        <v>131</v>
      </c>
      <c r="Q146" t="s">
        <v>132</v>
      </c>
      <c r="R146" t="s">
        <v>27</v>
      </c>
      <c r="V146" s="8" t="s">
        <v>504</v>
      </c>
      <c r="W146" s="8" t="s">
        <v>133</v>
      </c>
      <c r="X146" s="8" t="s">
        <v>133</v>
      </c>
      <c r="Y146" s="8" t="s">
        <v>305</v>
      </c>
      <c r="Z146" s="8" t="s">
        <v>505</v>
      </c>
      <c r="AA146" s="8" t="s">
        <v>506</v>
      </c>
      <c r="AB146" s="4" t="s">
        <v>506</v>
      </c>
      <c r="AC146" s="4">
        <v>0</v>
      </c>
      <c r="AD146" s="8">
        <v>0</v>
      </c>
      <c r="AE146" s="8">
        <v>0</v>
      </c>
      <c r="AF146" s="8" t="s">
        <v>136</v>
      </c>
      <c r="AG146" s="8" t="s">
        <v>137</v>
      </c>
      <c r="AH146" s="8" t="s">
        <v>138</v>
      </c>
      <c r="AI146" s="8" t="s">
        <v>507</v>
      </c>
      <c r="AJ146" s="8" t="s">
        <v>27</v>
      </c>
      <c r="AK146" s="8" t="s">
        <v>131</v>
      </c>
      <c r="AL146" s="8" t="s">
        <v>132</v>
      </c>
      <c r="AM146" s="8"/>
      <c r="AN146" s="8"/>
      <c r="AO146" s="8"/>
      <c r="AP146" s="8"/>
      <c r="AQ146" s="8"/>
      <c r="AR146" s="8"/>
      <c r="AS146" s="8"/>
      <c r="AT146" s="8"/>
      <c r="AU146" s="8"/>
      <c r="AV146" s="4"/>
      <c r="AW146" s="4"/>
      <c r="AX146" s="8"/>
      <c r="AY146" s="8"/>
      <c r="AZ146" s="8"/>
      <c r="BA146" s="8"/>
      <c r="BB146" s="8"/>
      <c r="BC146" s="8"/>
      <c r="BD146" s="8"/>
      <c r="BE146" s="8"/>
      <c r="BF146" s="8"/>
      <c r="BG146" s="8" t="s">
        <v>5</v>
      </c>
    </row>
    <row r="147" spans="1:59" hidden="1">
      <c r="A147" t="str">
        <f>Append1[[#This Row],[COM_IN_LIST]]</f>
        <v>CMDB</v>
      </c>
      <c r="B147" t="s">
        <v>508</v>
      </c>
      <c r="C147" t="str">
        <f>VLOOKUP(Append1[[#This Row],[Asset_Name]],'[1]SNOW CMDB DBNL'!$A:$B,2,0)</f>
        <v>Yes</v>
      </c>
      <c r="D147" t="str">
        <f>VLOOKUP(Append1[[#This Row],[Asset_Name]],'[1]SNOW CMDB DBNL'!$A:$C,3,0)</f>
        <v>No</v>
      </c>
      <c r="E147" t="str">
        <f>VLOOKUP(Append1[[#This Row],[Asset_Name]],'[1]SNOW CMDB DBNL'!$A:$D,4,0)</f>
        <v>Theo Frieswijk</v>
      </c>
      <c r="F147" t="str">
        <f>VLOOKUP(Append1[[#This Row],[Asset_Name]],'[1]SNOW CMDB DBNL'!$A:$E,5,0)</f>
        <v>Elles Ogink</v>
      </c>
      <c r="G147" t="str">
        <f>VLOOKUP(Append1[[#This Row],[Asset_Name]],'[1]SNOW CMDB DBNL'!$A:$F,6,0)</f>
        <v>DO per country -&gt; Local Ass. Channel TL or CC Head</v>
      </c>
      <c r="H147" t="str">
        <f>VLOOKUP(Append1[[#This Row],[Asset_Name]],'[1]SNOW CMDB DBNL'!$A:$G,7,0)</f>
        <v>Evert-Jan de Raadt</v>
      </c>
      <c r="I147" t="str">
        <f>VLOOKUP(Append1[[#This Row],[Asset_Name]],'[1]SNOW CMDB DBNL'!$A:$H,8,0)</f>
        <v>Party data</v>
      </c>
      <c r="J147" t="str">
        <f>VLOOKUP(Append1[[#This Row],[Asset_Name]],'[1]SNOW CMDB DBNL'!$A:$I,9,0)</f>
        <v>Exchanged across domains</v>
      </c>
      <c r="L147" t="str">
        <f>VLOOKUP(Append1[[#This Row],[Asset_Name]],'[1]SNOW CMDB DBNL'!$A:$M,13,0)</f>
        <v>Installed</v>
      </c>
      <c r="M147" t="str">
        <f>VLOOKUP(Append1[[#This Row],[Asset_Name]],'[1]SNOW CMDB DBNL'!$A:$N,14,0)</f>
        <v>Operational</v>
      </c>
      <c r="N147" t="str">
        <f>VLOOKUP(Append1[[#This Row],[Asset_Name]],'[1]SNOW CMDB DBNL'!$A:$O,15,0)</f>
        <v>Production</v>
      </c>
      <c r="O147" t="str">
        <f>VLOOKUP(Append1[[#This Row],[Asset_Name]],'[1]SNOW CMDB DBNL'!$A:$P,16,0)</f>
        <v>be+nl/Assisted channels/PA1_CC2.0/ChattING</v>
      </c>
      <c r="P147" t="s">
        <v>131</v>
      </c>
      <c r="Q147" t="s">
        <v>132</v>
      </c>
      <c r="R147" t="s">
        <v>259</v>
      </c>
      <c r="V147" s="8" t="s">
        <v>508</v>
      </c>
      <c r="W147" s="8" t="s">
        <v>141</v>
      </c>
      <c r="X147" s="8" t="s">
        <v>133</v>
      </c>
      <c r="Y147" s="8" t="s">
        <v>252</v>
      </c>
      <c r="Z147" s="8" t="s">
        <v>253</v>
      </c>
      <c r="AA147" s="8" t="s">
        <v>254</v>
      </c>
      <c r="AB147" s="4" t="s">
        <v>509</v>
      </c>
      <c r="AC147" s="4" t="s">
        <v>169</v>
      </c>
      <c r="AD147" s="8" t="s">
        <v>176</v>
      </c>
      <c r="AE147" s="8">
        <v>0</v>
      </c>
      <c r="AF147" s="8" t="s">
        <v>136</v>
      </c>
      <c r="AG147" s="8" t="s">
        <v>137</v>
      </c>
      <c r="AH147" s="8" t="s">
        <v>138</v>
      </c>
      <c r="AI147" s="8" t="s">
        <v>510</v>
      </c>
      <c r="AJ147" s="8" t="s">
        <v>259</v>
      </c>
      <c r="AK147" s="8" t="s">
        <v>131</v>
      </c>
      <c r="AL147" s="8" t="s">
        <v>132</v>
      </c>
      <c r="AM147" s="8"/>
      <c r="AN147" s="8"/>
      <c r="AO147" s="8"/>
      <c r="AP147" s="8"/>
      <c r="AQ147" s="8"/>
      <c r="AR147" s="8"/>
      <c r="AS147" s="8"/>
      <c r="AT147" s="8"/>
      <c r="AU147" s="8"/>
      <c r="AV147" s="4"/>
      <c r="AW147" s="4"/>
      <c r="AX147" s="8"/>
      <c r="AY147" s="8"/>
      <c r="AZ147" s="8"/>
      <c r="BA147" s="8"/>
      <c r="BB147" s="8"/>
      <c r="BC147" s="8"/>
      <c r="BD147" s="8"/>
      <c r="BE147" s="8"/>
      <c r="BF147" s="8"/>
      <c r="BG147" s="8" t="s">
        <v>5</v>
      </c>
    </row>
    <row r="148" spans="1:59" hidden="1">
      <c r="A148" t="str">
        <f>Append1[[#This Row],[COM_IN_LIST]]</f>
        <v>CMDB</v>
      </c>
      <c r="B148" t="s">
        <v>511</v>
      </c>
      <c r="C148" t="str">
        <f>VLOOKUP(Append1[[#This Row],[Asset_Name]],'[1]SNOW CMDB DBNL'!$A:$B,2,0)</f>
        <v>Yes</v>
      </c>
      <c r="D148" t="str">
        <f>VLOOKUP(Append1[[#This Row],[Asset_Name]],'[1]SNOW CMDB DBNL'!$A:$C,3,0)</f>
        <v>No</v>
      </c>
      <c r="E148" t="str">
        <f>VLOOKUP(Append1[[#This Row],[Asset_Name]],'[1]SNOW CMDB DBNL'!$A:$D,4,0)</f>
        <v>Theo Frieswijk</v>
      </c>
      <c r="F148" t="str">
        <f>VLOOKUP(Append1[[#This Row],[Asset_Name]],'[1]SNOW CMDB DBNL'!$A:$E,5,0)</f>
        <v>Elles Ogink</v>
      </c>
      <c r="G148" t="str">
        <f>VLOOKUP(Append1[[#This Row],[Asset_Name]],'[1]SNOW CMDB DBNL'!$A:$F,6,0)</f>
        <v>DO per country -&gt; Local Ass. Channel TL or CC Head</v>
      </c>
      <c r="H148" t="str">
        <f>VLOOKUP(Append1[[#This Row],[Asset_Name]],'[1]SNOW CMDB DBNL'!$A:$G,7,0)</f>
        <v>Jeroen Visser</v>
      </c>
      <c r="I148" t="str">
        <f>VLOOKUP(Append1[[#This Row],[Asset_Name]],'[1]SNOW CMDB DBNL'!$A:$H,8,0)</f>
        <v>Reference data</v>
      </c>
      <c r="J148" t="str">
        <f>VLOOKUP(Append1[[#This Row],[Asset_Name]],'[1]SNOW CMDB DBNL'!$A:$I,9,0)</f>
        <v>Exchanged across domains</v>
      </c>
      <c r="L148" t="str">
        <f>VLOOKUP(Append1[[#This Row],[Asset_Name]],'[1]SNOW CMDB DBNL'!$A:$M,13,0)</f>
        <v>Installed</v>
      </c>
      <c r="M148" t="str">
        <f>VLOOKUP(Append1[[#This Row],[Asset_Name]],'[1]SNOW CMDB DBNL'!$A:$N,14,0)</f>
        <v>Operational</v>
      </c>
      <c r="N148" t="str">
        <f>VLOOKUP(Append1[[#This Row],[Asset_Name]],'[1]SNOW CMDB DBNL'!$A:$O,15,0)</f>
        <v>Production</v>
      </c>
      <c r="O148" t="str">
        <f>VLOOKUP(Append1[[#This Row],[Asset_Name]],'[1]SNOW CMDB DBNL'!$A:$P,16,0)</f>
        <v>be+nl/Assisted channels/PA1_CC2.0/Twilion (CC 2.0 admin &amp; routing &amp; callflows)</v>
      </c>
      <c r="P148" t="s">
        <v>131</v>
      </c>
      <c r="Q148" t="s">
        <v>132</v>
      </c>
      <c r="R148" t="s">
        <v>259</v>
      </c>
      <c r="V148" s="8" t="s">
        <v>511</v>
      </c>
      <c r="W148" s="8" t="s">
        <v>141</v>
      </c>
      <c r="X148" s="8" t="s">
        <v>133</v>
      </c>
      <c r="Y148" s="8" t="s">
        <v>252</v>
      </c>
      <c r="Z148" s="8" t="s">
        <v>253</v>
      </c>
      <c r="AA148" s="8" t="s">
        <v>254</v>
      </c>
      <c r="AB148" s="4" t="s">
        <v>512</v>
      </c>
      <c r="AC148" s="4" t="s">
        <v>455</v>
      </c>
      <c r="AD148" s="8" t="s">
        <v>176</v>
      </c>
      <c r="AE148" s="8">
        <v>0</v>
      </c>
      <c r="AF148" s="8" t="s">
        <v>136</v>
      </c>
      <c r="AG148" s="8" t="s">
        <v>137</v>
      </c>
      <c r="AH148" s="8" t="s">
        <v>138</v>
      </c>
      <c r="AI148" s="8" t="s">
        <v>513</v>
      </c>
      <c r="AJ148" s="8" t="s">
        <v>259</v>
      </c>
      <c r="AK148" s="8" t="s">
        <v>131</v>
      </c>
      <c r="AL148" s="8" t="s">
        <v>132</v>
      </c>
      <c r="AM148" s="8"/>
      <c r="AN148" s="8"/>
      <c r="AO148" s="8"/>
      <c r="AP148" s="8"/>
      <c r="AQ148" s="8"/>
      <c r="AR148" s="8"/>
      <c r="AS148" s="8"/>
      <c r="AT148" s="8"/>
      <c r="AU148" s="8"/>
      <c r="AV148" s="4"/>
      <c r="AW148" s="4"/>
      <c r="AX148" s="8"/>
      <c r="AY148" s="8"/>
      <c r="AZ148" s="8"/>
      <c r="BA148" s="8"/>
      <c r="BB148" s="8"/>
      <c r="BC148" s="8"/>
      <c r="BD148" s="8"/>
      <c r="BE148" s="8"/>
      <c r="BF148" s="8"/>
      <c r="BG148" s="8" t="s">
        <v>5</v>
      </c>
    </row>
    <row r="149" spans="1:59" hidden="1">
      <c r="A149" t="str">
        <f>Append1[[#This Row],[COM_IN_LIST]]</f>
        <v>COMMON</v>
      </c>
      <c r="B149" t="s">
        <v>514</v>
      </c>
      <c r="C149" t="str">
        <f>VLOOKUP(Append1[[#This Row],[Asset_Name]],'[1]SNOW CMDB DBNL'!$A:$B,2,0)</f>
        <v>Yes</v>
      </c>
      <c r="D149" t="str">
        <f>VLOOKUP(Append1[[#This Row],[Asset_Name]],'[1]SNOW CMDB DBNL'!$A:$C,3,0)</f>
        <v>No</v>
      </c>
      <c r="E149" t="str">
        <f>VLOOKUP(Append1[[#This Row],[Asset_Name]],'[1]SNOW CMDB DBNL'!$A:$D,4,0)</f>
        <v>Theo Frieswijk</v>
      </c>
      <c r="F149" t="str">
        <f>VLOOKUP(Append1[[#This Row],[Asset_Name]],'[1]SNOW CMDB DBNL'!$A:$E,5,0)</f>
        <v>Elles Ogink</v>
      </c>
      <c r="G149" t="str">
        <f>VLOOKUP(Append1[[#This Row],[Asset_Name]],'[1]SNOW CMDB DBNL'!$A:$F,6,0)</f>
        <v>DO per country -&gt; Local Ass. Channel TL or CC Head</v>
      </c>
      <c r="H149" t="str">
        <f>VLOOKUP(Append1[[#This Row],[Asset_Name]],'[1]SNOW CMDB DBNL'!$A:$G,7,0)</f>
        <v>Wesley Zeeman</v>
      </c>
      <c r="I149" t="str">
        <f>VLOOKUP(Append1[[#This Row],[Asset_Name]],'[1]SNOW CMDB DBNL'!$A:$H,8,0)</f>
        <v>Party data</v>
      </c>
      <c r="J149" t="str">
        <f>VLOOKUP(Append1[[#This Row],[Asset_Name]],'[1]SNOW CMDB DBNL'!$A:$I,9,0)</f>
        <v>Exchanged across domains</v>
      </c>
      <c r="L149" t="str">
        <f>VLOOKUP(Append1[[#This Row],[Asset_Name]],'[1]SNOW CMDB DBNL'!$A:$M,13,0)</f>
        <v>Installed</v>
      </c>
      <c r="M149" t="str">
        <f>VLOOKUP(Append1[[#This Row],[Asset_Name]],'[1]SNOW CMDB DBNL'!$A:$N,14,0)</f>
        <v>Operational</v>
      </c>
      <c r="N149" t="str">
        <f>VLOOKUP(Append1[[#This Row],[Asset_Name]],'[1]SNOW CMDB DBNL'!$A:$O,15,0)</f>
        <v>Production</v>
      </c>
      <c r="O149" t="str">
        <f>VLOOKUP(Append1[[#This Row],[Asset_Name]],'[1]SNOW CMDB DBNL'!$A:$P,16,0)</f>
        <v>be+nl/Assisted channels/PA1_CC2.0/Manilion</v>
      </c>
      <c r="P149" t="s">
        <v>132</v>
      </c>
      <c r="Q149" t="s">
        <v>132</v>
      </c>
      <c r="R149" t="s">
        <v>11</v>
      </c>
      <c r="S149" s="8" t="s">
        <v>141</v>
      </c>
      <c r="T149" s="8" t="s">
        <v>149</v>
      </c>
      <c r="U149" s="8">
        <v>0</v>
      </c>
      <c r="V149" s="8" t="s">
        <v>514</v>
      </c>
      <c r="W149" s="8" t="s">
        <v>141</v>
      </c>
      <c r="X149" s="8" t="s">
        <v>133</v>
      </c>
      <c r="Y149" s="8" t="s">
        <v>252</v>
      </c>
      <c r="Z149" s="8" t="s">
        <v>253</v>
      </c>
      <c r="AA149" s="8" t="s">
        <v>254</v>
      </c>
      <c r="AB149" s="4" t="s">
        <v>515</v>
      </c>
      <c r="AC149" s="4" t="s">
        <v>169</v>
      </c>
      <c r="AD149" s="8" t="s">
        <v>176</v>
      </c>
      <c r="AE149" s="8">
        <v>0</v>
      </c>
      <c r="AF149" s="8" t="s">
        <v>136</v>
      </c>
      <c r="AG149" s="8" t="s">
        <v>137</v>
      </c>
      <c r="AH149" s="8" t="s">
        <v>138</v>
      </c>
      <c r="AI149" s="8" t="s">
        <v>516</v>
      </c>
      <c r="AJ149" s="8" t="s">
        <v>11</v>
      </c>
      <c r="AK149" s="8" t="s">
        <v>132</v>
      </c>
      <c r="AL149" s="8" t="s">
        <v>132</v>
      </c>
      <c r="AM149" s="8" t="s">
        <v>141</v>
      </c>
      <c r="AN149" s="8" t="s">
        <v>149</v>
      </c>
      <c r="AO149" s="8">
        <v>0</v>
      </c>
      <c r="AP149" s="8" t="s">
        <v>145</v>
      </c>
      <c r="AQ149" s="8" t="s">
        <v>145</v>
      </c>
      <c r="AR149" s="8" t="s">
        <v>141</v>
      </c>
      <c r="AS149" s="8" t="s">
        <v>145</v>
      </c>
      <c r="AT149" s="8" t="s">
        <v>149</v>
      </c>
      <c r="AU149" s="8" t="s">
        <v>145</v>
      </c>
      <c r="AV149" s="4" t="s">
        <v>149</v>
      </c>
      <c r="AW149" s="4" t="s">
        <v>149</v>
      </c>
      <c r="AX149" s="8" t="s">
        <v>145</v>
      </c>
      <c r="AY149" s="8" t="s">
        <v>133</v>
      </c>
      <c r="AZ149" s="8"/>
      <c r="BA149" s="8"/>
      <c r="BB149" s="8" t="s">
        <v>178</v>
      </c>
      <c r="BC149" s="8"/>
      <c r="BD149" s="8" t="s">
        <v>149</v>
      </c>
      <c r="BE149" s="8"/>
      <c r="BF149" s="8"/>
      <c r="BG149" s="8" t="s">
        <v>7</v>
      </c>
    </row>
    <row r="150" spans="1:59">
      <c r="A150" t="str">
        <f>Append1[[#This Row],[COM_IN_LIST]]</f>
        <v>COMMON</v>
      </c>
      <c r="B150" t="s">
        <v>517</v>
      </c>
      <c r="C150" t="str">
        <f>VLOOKUP(Append1[[#This Row],[Asset_Name]],'[1]SNOW CMDB DBNL'!$A:$B,2,0)</f>
        <v>No</v>
      </c>
      <c r="D150" t="str">
        <f>VLOOKUP(Append1[[#This Row],[Asset_Name]],'[1]SNOW CMDB DBNL'!$A:$C,3,0)</f>
        <v>No</v>
      </c>
      <c r="E150" t="str">
        <f>VLOOKUP(Append1[[#This Row],[Asset_Name]],'[1]SNOW CMDB DBNL'!$A:$D,4,0)</f>
        <v>Theo Frieswijk</v>
      </c>
      <c r="F150" t="str">
        <f>VLOOKUP(Append1[[#This Row],[Asset_Name]],'[1]SNOW CMDB DBNL'!$A:$E,5,0)</f>
        <v>Elles Ogink</v>
      </c>
      <c r="G150" t="str">
        <f>VLOOKUP(Append1[[#This Row],[Asset_Name]],'[1]SNOW CMDB DBNL'!$A:$F,6,0)</f>
        <v>DO per country -&gt; Local Ass. Channel TL or CC Head</v>
      </c>
      <c r="H150" t="str">
        <f>VLOOKUP(Append1[[#This Row],[Asset_Name]],'[1]SNOW CMDB DBNL'!$A:$G,7,0)</f>
        <v>Wesley Zeeman</v>
      </c>
      <c r="L150" t="str">
        <f>VLOOKUP(Append1[[#This Row],[Asset_Name]],'[1]SNOW CMDB DBNL'!$A:$M,13,0)</f>
        <v>Installed</v>
      </c>
      <c r="M150" t="str">
        <f>VLOOKUP(Append1[[#This Row],[Asset_Name]],'[1]SNOW CMDB DBNL'!$A:$N,14,0)</f>
        <v>Operational</v>
      </c>
      <c r="N150" t="str">
        <f>VLOOKUP(Append1[[#This Row],[Asset_Name]],'[1]SNOW CMDB DBNL'!$A:$O,15,0)</f>
        <v>Production</v>
      </c>
      <c r="O150" t="str">
        <f>VLOOKUP(Append1[[#This Row],[Asset_Name]],'[1]SNOW CMDB DBNL'!$A:$P,16,0)</f>
        <v>be+nl/Assisted channels/PA1_CC2.0/Manilion</v>
      </c>
      <c r="P150" t="s">
        <v>132</v>
      </c>
      <c r="Q150" t="s">
        <v>132</v>
      </c>
      <c r="R150" t="s">
        <v>11</v>
      </c>
      <c r="S150" s="8" t="s">
        <v>141</v>
      </c>
      <c r="T150" s="8" t="s">
        <v>133</v>
      </c>
      <c r="U150" s="8">
        <v>0</v>
      </c>
      <c r="V150" s="8" t="s">
        <v>517</v>
      </c>
      <c r="W150" s="8" t="s">
        <v>133</v>
      </c>
      <c r="X150" s="8" t="s">
        <v>133</v>
      </c>
      <c r="Y150" s="8" t="s">
        <v>252</v>
      </c>
      <c r="Z150" s="8" t="s">
        <v>253</v>
      </c>
      <c r="AA150" s="8" t="s">
        <v>254</v>
      </c>
      <c r="AB150" s="4" t="s">
        <v>515</v>
      </c>
      <c r="AC150" s="4">
        <v>0</v>
      </c>
      <c r="AD150" s="8">
        <v>0</v>
      </c>
      <c r="AE150" s="8">
        <v>0</v>
      </c>
      <c r="AF150" s="8" t="s">
        <v>136</v>
      </c>
      <c r="AG150" s="8" t="s">
        <v>137</v>
      </c>
      <c r="AH150" s="8" t="s">
        <v>138</v>
      </c>
      <c r="AI150" s="8" t="s">
        <v>516</v>
      </c>
      <c r="AJ150" s="8" t="s">
        <v>11</v>
      </c>
      <c r="AK150" s="8" t="s">
        <v>132</v>
      </c>
      <c r="AL150" s="8" t="s">
        <v>132</v>
      </c>
      <c r="AM150" s="8" t="s">
        <v>141</v>
      </c>
      <c r="AN150" s="8" t="s">
        <v>133</v>
      </c>
      <c r="AO150" s="8">
        <v>0</v>
      </c>
      <c r="AP150" s="8" t="s">
        <v>145</v>
      </c>
      <c r="AQ150" s="8" t="s">
        <v>145</v>
      </c>
      <c r="AR150" s="8" t="s">
        <v>141</v>
      </c>
      <c r="AS150" s="8" t="s">
        <v>145</v>
      </c>
      <c r="AT150" s="8" t="s">
        <v>133</v>
      </c>
      <c r="AU150" s="8" t="s">
        <v>145</v>
      </c>
      <c r="AV150" s="4">
        <v>44927</v>
      </c>
      <c r="AW150" s="4">
        <v>45077</v>
      </c>
      <c r="AX150" s="8" t="s">
        <v>145</v>
      </c>
      <c r="AY150" s="8" t="s">
        <v>141</v>
      </c>
      <c r="AZ150" s="8"/>
      <c r="BA150" s="8"/>
      <c r="BB150" s="8" t="s">
        <v>191</v>
      </c>
      <c r="BC150" s="8"/>
      <c r="BD150" s="8">
        <v>2023</v>
      </c>
      <c r="BE150" s="8" t="s">
        <v>458</v>
      </c>
      <c r="BF150" s="8" t="s">
        <v>178</v>
      </c>
      <c r="BG150" s="8" t="s">
        <v>7</v>
      </c>
    </row>
    <row r="151" spans="1:59">
      <c r="A151" t="str">
        <f>Append1[[#This Row],[COM_IN_LIST]]</f>
        <v>CMDB</v>
      </c>
      <c r="B151" t="s">
        <v>518</v>
      </c>
      <c r="C151" t="str">
        <f>VLOOKUP(Append1[[#This Row],[Asset_Name]],'[1]SNOW CMDB DBNL'!$A:$B,2,0)</f>
        <v>No</v>
      </c>
      <c r="D151" t="str">
        <f>VLOOKUP(Append1[[#This Row],[Asset_Name]],'[1]SNOW CMDB DBNL'!$A:$C,3,0)</f>
        <v>No</v>
      </c>
      <c r="E151" t="str">
        <f>VLOOKUP(Append1[[#This Row],[Asset_Name]],'[1]SNOW CMDB DBNL'!$A:$D,4,0)</f>
        <v>Theo Frieswijk</v>
      </c>
      <c r="F151" t="str">
        <f>VLOOKUP(Append1[[#This Row],[Asset_Name]],'[1]SNOW CMDB DBNL'!$A:$E,5,0)</f>
        <v>Elles Ogink</v>
      </c>
      <c r="G151" t="str">
        <f>VLOOKUP(Append1[[#This Row],[Asset_Name]],'[1]SNOW CMDB DBNL'!$A:$F,6,0)</f>
        <v>DO per country -&gt; Local Ass. Channel TL or CC Head</v>
      </c>
      <c r="H151" t="str">
        <f>VLOOKUP(Append1[[#This Row],[Asset_Name]],'[1]SNOW CMDB DBNL'!$A:$G,7,0)</f>
        <v>Pettie Booij</v>
      </c>
      <c r="L151" t="str">
        <f>VLOOKUP(Append1[[#This Row],[Asset_Name]],'[1]SNOW CMDB DBNL'!$A:$M,13,0)</f>
        <v>Installed</v>
      </c>
      <c r="M151" t="str">
        <f>VLOOKUP(Append1[[#This Row],[Asset_Name]],'[1]SNOW CMDB DBNL'!$A:$N,14,0)</f>
        <v>Operational</v>
      </c>
      <c r="N151" t="str">
        <f>VLOOKUP(Append1[[#This Row],[Asset_Name]],'[1]SNOW CMDB DBNL'!$A:$O,15,0)</f>
        <v>Production</v>
      </c>
      <c r="O151" t="str">
        <f>VLOOKUP(Append1[[#This Row],[Asset_Name]],'[1]SNOW CMDB DBNL'!$A:$P,16,0)</f>
        <v>be+nl/Assisted channels/PA1_CC2.0/Twilion (CC 2.0 admin &amp; routing &amp; callflows)</v>
      </c>
      <c r="P151" t="s">
        <v>131</v>
      </c>
      <c r="Q151" t="s">
        <v>132</v>
      </c>
      <c r="R151" t="s">
        <v>259</v>
      </c>
      <c r="V151" s="8" t="s">
        <v>518</v>
      </c>
      <c r="W151" s="8" t="s">
        <v>133</v>
      </c>
      <c r="X151" s="8" t="s">
        <v>133</v>
      </c>
      <c r="Y151" s="8" t="s">
        <v>252</v>
      </c>
      <c r="Z151" s="8" t="s">
        <v>253</v>
      </c>
      <c r="AA151" s="8" t="s">
        <v>254</v>
      </c>
      <c r="AB151" s="4" t="s">
        <v>474</v>
      </c>
      <c r="AC151" s="4">
        <v>0</v>
      </c>
      <c r="AD151" s="8">
        <v>0</v>
      </c>
      <c r="AE151" s="8">
        <v>0</v>
      </c>
      <c r="AF151" s="8" t="s">
        <v>136</v>
      </c>
      <c r="AG151" s="8" t="s">
        <v>137</v>
      </c>
      <c r="AH151" s="8" t="s">
        <v>138</v>
      </c>
      <c r="AI151" s="8" t="s">
        <v>513</v>
      </c>
      <c r="AJ151" s="8" t="s">
        <v>259</v>
      </c>
      <c r="AK151" s="8" t="s">
        <v>131</v>
      </c>
      <c r="AL151" s="8" t="s">
        <v>132</v>
      </c>
      <c r="AM151" s="8"/>
      <c r="AN151" s="8"/>
      <c r="AO151" s="8"/>
      <c r="AP151" s="8"/>
      <c r="AQ151" s="8"/>
      <c r="AR151" s="8"/>
      <c r="AS151" s="8"/>
      <c r="AT151" s="8"/>
      <c r="AU151" s="8"/>
      <c r="AV151" s="4"/>
      <c r="AW151" s="4"/>
      <c r="AX151" s="8"/>
      <c r="AY151" s="8"/>
      <c r="AZ151" s="8"/>
      <c r="BA151" s="8"/>
      <c r="BB151" s="8"/>
      <c r="BC151" s="8"/>
      <c r="BD151" s="8"/>
      <c r="BE151" s="8"/>
      <c r="BF151" s="8"/>
      <c r="BG151" s="8" t="s">
        <v>5</v>
      </c>
    </row>
    <row r="152" spans="1:59" hidden="1">
      <c r="A152" t="str">
        <f>Append1[[#This Row],[COM_IN_LIST]]</f>
        <v>COMMON</v>
      </c>
      <c r="B152" t="s">
        <v>519</v>
      </c>
      <c r="C152" t="str">
        <f>VLOOKUP(Append1[[#This Row],[Asset_Name]],'[1]SNOW CMDB DBNL'!$A:$B,2,0)</f>
        <v>Yes</v>
      </c>
      <c r="D152" t="str">
        <f>VLOOKUP(Append1[[#This Row],[Asset_Name]],'[1]SNOW CMDB DBNL'!$A:$C,3,0)</f>
        <v>No</v>
      </c>
      <c r="E152" t="str">
        <f>VLOOKUP(Append1[[#This Row],[Asset_Name]],'[1]SNOW CMDB DBNL'!$A:$D,4,0)</f>
        <v>Theo Frieswijk</v>
      </c>
      <c r="F152" t="str">
        <f>VLOOKUP(Append1[[#This Row],[Asset_Name]],'[1]SNOW CMDB DBNL'!$A:$E,5,0)</f>
        <v>Elles Ogink</v>
      </c>
      <c r="G152" t="str">
        <f>VLOOKUP(Append1[[#This Row],[Asset_Name]],'[1]SNOW CMDB DBNL'!$A:$F,6,0)</f>
        <v>DO per country -&gt; Local Ass. Channel TL or CC Head</v>
      </c>
      <c r="H152" t="str">
        <f>VLOOKUP(Append1[[#This Row],[Asset_Name]],'[1]SNOW CMDB DBNL'!$A:$G,7,0)</f>
        <v>Pettie Booij</v>
      </c>
      <c r="I152" t="str">
        <f>VLOOKUP(Append1[[#This Row],[Asset_Name]],'[1]SNOW CMDB DBNL'!$A:$H,8,0)</f>
        <v>Party data</v>
      </c>
      <c r="J152" t="str">
        <f>VLOOKUP(Append1[[#This Row],[Asset_Name]],'[1]SNOW CMDB DBNL'!$A:$I,9,0)</f>
        <v>Exchanged across domains</v>
      </c>
      <c r="L152" t="str">
        <f>VLOOKUP(Append1[[#This Row],[Asset_Name]],'[1]SNOW CMDB DBNL'!$A:$M,13,0)</f>
        <v>Installed</v>
      </c>
      <c r="M152" t="str">
        <f>VLOOKUP(Append1[[#This Row],[Asset_Name]],'[1]SNOW CMDB DBNL'!$A:$N,14,0)</f>
        <v>Operational</v>
      </c>
      <c r="N152" t="str">
        <f>VLOOKUP(Append1[[#This Row],[Asset_Name]],'[1]SNOW CMDB DBNL'!$A:$O,15,0)</f>
        <v>Production</v>
      </c>
      <c r="O152" t="str">
        <f>VLOOKUP(Append1[[#This Row],[Asset_Name]],'[1]SNOW CMDB DBNL'!$A:$P,16,0)</f>
        <v>be+nl/Assisted channels/PA1_CC2.0/TwiTel (CC2.0)</v>
      </c>
      <c r="P152" t="s">
        <v>132</v>
      </c>
      <c r="Q152" t="s">
        <v>132</v>
      </c>
      <c r="R152" t="s">
        <v>11</v>
      </c>
      <c r="S152" s="8" t="s">
        <v>141</v>
      </c>
      <c r="T152" s="8" t="s">
        <v>141</v>
      </c>
      <c r="U152" s="8">
        <v>0</v>
      </c>
      <c r="V152" s="8" t="s">
        <v>519</v>
      </c>
      <c r="W152" s="8" t="s">
        <v>141</v>
      </c>
      <c r="X152" s="8" t="s">
        <v>133</v>
      </c>
      <c r="Y152" s="8" t="s">
        <v>252</v>
      </c>
      <c r="Z152" s="8" t="s">
        <v>253</v>
      </c>
      <c r="AA152" s="8" t="s">
        <v>254</v>
      </c>
      <c r="AB152" s="4" t="s">
        <v>474</v>
      </c>
      <c r="AC152" s="4" t="s">
        <v>169</v>
      </c>
      <c r="AD152" s="8" t="s">
        <v>176</v>
      </c>
      <c r="AE152" s="8">
        <v>0</v>
      </c>
      <c r="AF152" s="8" t="s">
        <v>136</v>
      </c>
      <c r="AG152" s="8" t="s">
        <v>137</v>
      </c>
      <c r="AH152" s="8" t="s">
        <v>138</v>
      </c>
      <c r="AI152" s="8" t="s">
        <v>520</v>
      </c>
      <c r="AJ152" s="8" t="s">
        <v>11</v>
      </c>
      <c r="AK152" s="8" t="s">
        <v>132</v>
      </c>
      <c r="AL152" s="8" t="s">
        <v>132</v>
      </c>
      <c r="AM152" s="8" t="s">
        <v>141</v>
      </c>
      <c r="AN152" s="8" t="s">
        <v>141</v>
      </c>
      <c r="AO152" s="8">
        <v>0</v>
      </c>
      <c r="AP152" s="8" t="s">
        <v>145</v>
      </c>
      <c r="AQ152" s="8" t="s">
        <v>145</v>
      </c>
      <c r="AR152" s="8" t="s">
        <v>141</v>
      </c>
      <c r="AS152" s="8" t="s">
        <v>145</v>
      </c>
      <c r="AT152" s="8" t="s">
        <v>141</v>
      </c>
      <c r="AU152" s="8" t="s">
        <v>383</v>
      </c>
      <c r="AV152" s="4">
        <v>44927</v>
      </c>
      <c r="AW152" s="4">
        <v>45016</v>
      </c>
      <c r="AX152" s="8" t="s">
        <v>145</v>
      </c>
      <c r="AY152" s="8" t="s">
        <v>141</v>
      </c>
      <c r="AZ152" s="8"/>
      <c r="BA152" s="8"/>
      <c r="BB152" s="8" t="s">
        <v>178</v>
      </c>
      <c r="BC152" s="8"/>
      <c r="BD152" s="8">
        <v>2023</v>
      </c>
      <c r="BE152" s="8" t="s">
        <v>146</v>
      </c>
      <c r="BF152" s="8" t="s">
        <v>178</v>
      </c>
      <c r="BG152" s="8" t="s">
        <v>7</v>
      </c>
    </row>
    <row r="153" spans="1:59" hidden="1">
      <c r="A153" t="str">
        <f>Append1[[#This Row],[COM_IN_LIST]]</f>
        <v>COMMON</v>
      </c>
      <c r="B153" t="s">
        <v>521</v>
      </c>
      <c r="C153" t="str">
        <f>VLOOKUP(Append1[[#This Row],[Asset_Name]],'[1]SNOW CMDB DBNL'!$A:$B,2,0)</f>
        <v>Yes</v>
      </c>
      <c r="D153" t="str">
        <f>VLOOKUP(Append1[[#This Row],[Asset_Name]],'[1]SNOW CMDB DBNL'!$A:$C,3,0)</f>
        <v>No</v>
      </c>
      <c r="E153" t="str">
        <f>VLOOKUP(Append1[[#This Row],[Asset_Name]],'[1]SNOW CMDB DBNL'!$A:$D,4,0)</f>
        <v>Theo Frieswijk</v>
      </c>
      <c r="F153" t="str">
        <f>VLOOKUP(Append1[[#This Row],[Asset_Name]],'[1]SNOW CMDB DBNL'!$A:$E,5,0)</f>
        <v>Elles Ogink</v>
      </c>
      <c r="G153" t="str">
        <f>VLOOKUP(Append1[[#This Row],[Asset_Name]],'[1]SNOW CMDB DBNL'!$A:$F,6,0)</f>
        <v>DO per country -&gt; Local Ass. Channel TL or CC Head</v>
      </c>
      <c r="H153" t="str">
        <f>VLOOKUP(Append1[[#This Row],[Asset_Name]],'[1]SNOW CMDB DBNL'!$A:$G,7,0)</f>
        <v>Wesley Zeeman</v>
      </c>
      <c r="I153" t="str">
        <f>VLOOKUP(Append1[[#This Row],[Asset_Name]],'[1]SNOW CMDB DBNL'!$A:$H,8,0)</f>
        <v>Party data</v>
      </c>
      <c r="J153" t="str">
        <f>VLOOKUP(Append1[[#This Row],[Asset_Name]],'[1]SNOW CMDB DBNL'!$A:$I,9,0)</f>
        <v>Exchanged across domains</v>
      </c>
      <c r="L153" t="str">
        <f>VLOOKUP(Append1[[#This Row],[Asset_Name]],'[1]SNOW CMDB DBNL'!$A:$M,13,0)</f>
        <v>Installed</v>
      </c>
      <c r="M153" t="str">
        <f>VLOOKUP(Append1[[#This Row],[Asset_Name]],'[1]SNOW CMDB DBNL'!$A:$N,14,0)</f>
        <v>Operational</v>
      </c>
      <c r="N153" t="str">
        <f>VLOOKUP(Append1[[#This Row],[Asset_Name]],'[1]SNOW CMDB DBNL'!$A:$O,15,0)</f>
        <v>Production</v>
      </c>
      <c r="O153" t="str">
        <f>VLOOKUP(Append1[[#This Row],[Asset_Name]],'[1]SNOW CMDB DBNL'!$A:$P,16,0)</f>
        <v>be+nl/Assisted channels/PA1_CC2.0/Rosetta (CC2.0 Twilio)</v>
      </c>
      <c r="P153" t="s">
        <v>132</v>
      </c>
      <c r="Q153" t="s">
        <v>132</v>
      </c>
      <c r="R153" t="s">
        <v>11</v>
      </c>
      <c r="S153" s="8" t="s">
        <v>141</v>
      </c>
      <c r="T153" s="8" t="s">
        <v>141</v>
      </c>
      <c r="U153" s="8">
        <v>0</v>
      </c>
      <c r="V153" s="8" t="s">
        <v>521</v>
      </c>
      <c r="W153" s="8" t="s">
        <v>141</v>
      </c>
      <c r="X153" s="8" t="s">
        <v>133</v>
      </c>
      <c r="Y153" s="8" t="s">
        <v>252</v>
      </c>
      <c r="Z153" s="8" t="s">
        <v>253</v>
      </c>
      <c r="AA153" s="8" t="s">
        <v>254</v>
      </c>
      <c r="AB153" s="4" t="s">
        <v>515</v>
      </c>
      <c r="AC153" s="4" t="s">
        <v>169</v>
      </c>
      <c r="AD153" s="8" t="s">
        <v>176</v>
      </c>
      <c r="AE153" s="8">
        <v>0</v>
      </c>
      <c r="AF153" s="8" t="s">
        <v>136</v>
      </c>
      <c r="AG153" s="8" t="s">
        <v>137</v>
      </c>
      <c r="AH153" s="8" t="s">
        <v>138</v>
      </c>
      <c r="AI153" s="8" t="s">
        <v>522</v>
      </c>
      <c r="AJ153" s="8" t="s">
        <v>11</v>
      </c>
      <c r="AK153" s="8" t="s">
        <v>132</v>
      </c>
      <c r="AL153" s="8" t="s">
        <v>132</v>
      </c>
      <c r="AM153" s="8" t="s">
        <v>141</v>
      </c>
      <c r="AN153" s="8" t="s">
        <v>141</v>
      </c>
      <c r="AO153" s="8">
        <v>0</v>
      </c>
      <c r="AP153" s="8" t="s">
        <v>145</v>
      </c>
      <c r="AQ153" s="8" t="s">
        <v>145</v>
      </c>
      <c r="AR153" s="8" t="s">
        <v>141</v>
      </c>
      <c r="AS153" s="8" t="s">
        <v>145</v>
      </c>
      <c r="AT153" s="8" t="s">
        <v>141</v>
      </c>
      <c r="AU153" s="8" t="s">
        <v>145</v>
      </c>
      <c r="AV153" s="4">
        <v>44286</v>
      </c>
      <c r="AW153" s="4">
        <v>44910</v>
      </c>
      <c r="AX153" s="8" t="s">
        <v>145</v>
      </c>
      <c r="AY153" s="8" t="s">
        <v>141</v>
      </c>
      <c r="AZ153" s="8"/>
      <c r="BA153" s="8"/>
      <c r="BB153" s="8" t="s">
        <v>178</v>
      </c>
      <c r="BC153" s="8"/>
      <c r="BD153" s="8">
        <v>2022</v>
      </c>
      <c r="BE153" s="8"/>
      <c r="BF153" s="8"/>
      <c r="BG153" s="8" t="s">
        <v>7</v>
      </c>
    </row>
    <row r="154" spans="1:59" hidden="1">
      <c r="A154" t="str">
        <f>Append1[[#This Row],[COM_IN_LIST]]</f>
        <v>COMMON</v>
      </c>
      <c r="B154" t="s">
        <v>523</v>
      </c>
      <c r="C154" t="str">
        <f>VLOOKUP(Append1[[#This Row],[Asset_Name]],'[1]SNOW CMDB DBNL'!$A:$B,2,0)</f>
        <v>Yes</v>
      </c>
      <c r="D154" t="str">
        <f>VLOOKUP(Append1[[#This Row],[Asset_Name]],'[1]SNOW CMDB DBNL'!$A:$C,3,0)</f>
        <v>No</v>
      </c>
      <c r="E154" t="str">
        <f>VLOOKUP(Append1[[#This Row],[Asset_Name]],'[1]SNOW CMDB DBNL'!$A:$D,4,0)</f>
        <v>Theo Frieswijk</v>
      </c>
      <c r="F154" t="str">
        <f>VLOOKUP(Append1[[#This Row],[Asset_Name]],'[1]SNOW CMDB DBNL'!$A:$E,5,0)</f>
        <v>Elles Ogink</v>
      </c>
      <c r="G154" t="str">
        <f>VLOOKUP(Append1[[#This Row],[Asset_Name]],'[1]SNOW CMDB DBNL'!$A:$F,6,0)</f>
        <v>DO per country -&gt; Local Ass. Channel TL or CC Head</v>
      </c>
      <c r="H154" t="str">
        <f>VLOOKUP(Append1[[#This Row],[Asset_Name]],'[1]SNOW CMDB DBNL'!$A:$G,7,0)</f>
        <v>Christiaan Hentzen</v>
      </c>
      <c r="I154" t="str">
        <f>VLOOKUP(Append1[[#This Row],[Asset_Name]],'[1]SNOW CMDB DBNL'!$A:$H,8,0)</f>
        <v>Reference data</v>
      </c>
      <c r="J154" t="str">
        <f>VLOOKUP(Append1[[#This Row],[Asset_Name]],'[1]SNOW CMDB DBNL'!$A:$I,9,0)</f>
        <v>Exchanged across domains</v>
      </c>
      <c r="L154" t="str">
        <f>VLOOKUP(Append1[[#This Row],[Asset_Name]],'[1]SNOW CMDB DBNL'!$A:$M,13,0)</f>
        <v>Installed</v>
      </c>
      <c r="M154" t="str">
        <f>VLOOKUP(Append1[[#This Row],[Asset_Name]],'[1]SNOW CMDB DBNL'!$A:$N,14,0)</f>
        <v>Operational</v>
      </c>
      <c r="N154" t="str">
        <f>VLOOKUP(Append1[[#This Row],[Asset_Name]],'[1]SNOW CMDB DBNL'!$A:$O,15,0)</f>
        <v>Production</v>
      </c>
      <c r="O154" t="str">
        <f>VLOOKUP(Append1[[#This Row],[Asset_Name]],'[1]SNOW CMDB DBNL'!$A:$P,16,0)</f>
        <v>be+nl/Assisted channels/PA1_CC2.0/Twix (CC2.0 Twilio - TeleOpti)</v>
      </c>
      <c r="P154" t="s">
        <v>132</v>
      </c>
      <c r="Q154" t="s">
        <v>132</v>
      </c>
      <c r="R154" t="s">
        <v>11</v>
      </c>
      <c r="S154" s="8" t="s">
        <v>141</v>
      </c>
      <c r="T154" s="8" t="s">
        <v>149</v>
      </c>
      <c r="U154" s="8">
        <v>0</v>
      </c>
      <c r="V154" s="8" t="s">
        <v>523</v>
      </c>
      <c r="W154" s="8" t="s">
        <v>141</v>
      </c>
      <c r="X154" s="8" t="s">
        <v>133</v>
      </c>
      <c r="Y154" s="8" t="s">
        <v>252</v>
      </c>
      <c r="Z154" s="8" t="s">
        <v>253</v>
      </c>
      <c r="AA154" s="8" t="s">
        <v>254</v>
      </c>
      <c r="AB154" s="4" t="s">
        <v>524</v>
      </c>
      <c r="AC154" s="4" t="s">
        <v>455</v>
      </c>
      <c r="AD154" s="8" t="s">
        <v>176</v>
      </c>
      <c r="AE154" s="8">
        <v>0</v>
      </c>
      <c r="AF154" s="8" t="s">
        <v>136</v>
      </c>
      <c r="AG154" s="8" t="s">
        <v>137</v>
      </c>
      <c r="AH154" s="8" t="s">
        <v>138</v>
      </c>
      <c r="AI154" s="8" t="s">
        <v>525</v>
      </c>
      <c r="AJ154" s="8" t="s">
        <v>11</v>
      </c>
      <c r="AK154" s="8" t="s">
        <v>132</v>
      </c>
      <c r="AL154" s="8" t="s">
        <v>132</v>
      </c>
      <c r="AM154" s="8" t="s">
        <v>141</v>
      </c>
      <c r="AN154" s="8" t="s">
        <v>149</v>
      </c>
      <c r="AO154" s="8">
        <v>0</v>
      </c>
      <c r="AP154" s="8" t="s">
        <v>145</v>
      </c>
      <c r="AQ154" s="8" t="s">
        <v>145</v>
      </c>
      <c r="AR154" s="8" t="s">
        <v>141</v>
      </c>
      <c r="AS154" s="8" t="s">
        <v>145</v>
      </c>
      <c r="AT154" s="8" t="s">
        <v>149</v>
      </c>
      <c r="AU154" s="8" t="s">
        <v>145</v>
      </c>
      <c r="AV154" s="4" t="s">
        <v>149</v>
      </c>
      <c r="AW154" s="4" t="s">
        <v>149</v>
      </c>
      <c r="AX154" s="8" t="s">
        <v>145</v>
      </c>
      <c r="AY154" s="8" t="s">
        <v>133</v>
      </c>
      <c r="AZ154" s="8"/>
      <c r="BA154" s="8"/>
      <c r="BB154" s="8" t="s">
        <v>178</v>
      </c>
      <c r="BC154" s="8"/>
      <c r="BD154" s="8" t="s">
        <v>149</v>
      </c>
      <c r="BE154" s="8"/>
      <c r="BF154" s="8"/>
      <c r="BG154" s="8" t="s">
        <v>7</v>
      </c>
    </row>
    <row r="155" spans="1:59" hidden="1">
      <c r="A155" t="str">
        <f>Append1[[#This Row],[COM_IN_LIST]]</f>
        <v>CMDB</v>
      </c>
      <c r="B155" t="s">
        <v>526</v>
      </c>
      <c r="C155" t="str">
        <f>VLOOKUP(Append1[[#This Row],[Asset_Name]],'[1]SNOW CMDB DBNL'!$A:$B,2,0)</f>
        <v>Yes</v>
      </c>
      <c r="D155" t="str">
        <f>VLOOKUP(Append1[[#This Row],[Asset_Name]],'[1]SNOW CMDB DBNL'!$A:$C,3,0)</f>
        <v>No</v>
      </c>
      <c r="E155" t="str">
        <f>VLOOKUP(Append1[[#This Row],[Asset_Name]],'[1]SNOW CMDB DBNL'!$A:$D,4,0)</f>
        <v>Theo Frieswijk</v>
      </c>
      <c r="F155" t="str">
        <f>VLOOKUP(Append1[[#This Row],[Asset_Name]],'[1]SNOW CMDB DBNL'!$A:$E,5,0)</f>
        <v>Elles Ogink</v>
      </c>
      <c r="G155" t="str">
        <f>VLOOKUP(Append1[[#This Row],[Asset_Name]],'[1]SNOW CMDB DBNL'!$A:$F,6,0)</f>
        <v>DO per country -&gt; Local Ass. Channel TL or CC Head</v>
      </c>
      <c r="H155" t="str">
        <f>VLOOKUP(Append1[[#This Row],[Asset_Name]],'[1]SNOW CMDB DBNL'!$A:$G,7,0)</f>
        <v>Pettie Booij</v>
      </c>
      <c r="I155" t="str">
        <f>VLOOKUP(Append1[[#This Row],[Asset_Name]],'[1]SNOW CMDB DBNL'!$A:$H,8,0)</f>
        <v>Party data</v>
      </c>
      <c r="J155" t="str">
        <f>VLOOKUP(Append1[[#This Row],[Asset_Name]],'[1]SNOW CMDB DBNL'!$A:$I,9,0)</f>
        <v>Exchanged across domains</v>
      </c>
      <c r="L155" t="str">
        <f>VLOOKUP(Append1[[#This Row],[Asset_Name]],'[1]SNOW CMDB DBNL'!$A:$M,13,0)</f>
        <v>Installed</v>
      </c>
      <c r="M155" t="str">
        <f>VLOOKUP(Append1[[#This Row],[Asset_Name]],'[1]SNOW CMDB DBNL'!$A:$N,14,0)</f>
        <v>Operational</v>
      </c>
      <c r="N155" t="str">
        <f>VLOOKUP(Append1[[#This Row],[Asset_Name]],'[1]SNOW CMDB DBNL'!$A:$O,15,0)</f>
        <v>Production</v>
      </c>
      <c r="O155" t="str">
        <f>VLOOKUP(Append1[[#This Row],[Asset_Name]],'[1]SNOW CMDB DBNL'!$A:$P,16,0)</f>
        <v>be+nl/Assisted channels/PA1_CC2.0/TwiTel (CC2.0)</v>
      </c>
      <c r="P155" t="s">
        <v>131</v>
      </c>
      <c r="Q155" t="s">
        <v>132</v>
      </c>
      <c r="R155" t="s">
        <v>259</v>
      </c>
      <c r="V155" s="8" t="s">
        <v>526</v>
      </c>
      <c r="W155" s="8" t="s">
        <v>141</v>
      </c>
      <c r="X155" s="8" t="s">
        <v>133</v>
      </c>
      <c r="Y155" s="8" t="s">
        <v>252</v>
      </c>
      <c r="Z155" s="8" t="s">
        <v>253</v>
      </c>
      <c r="AA155" s="8" t="s">
        <v>254</v>
      </c>
      <c r="AB155" s="4" t="s">
        <v>474</v>
      </c>
      <c r="AC155" s="4" t="s">
        <v>169</v>
      </c>
      <c r="AD155" s="8" t="s">
        <v>176</v>
      </c>
      <c r="AE155" s="8">
        <v>0</v>
      </c>
      <c r="AF155" s="8" t="s">
        <v>136</v>
      </c>
      <c r="AG155" s="8" t="s">
        <v>137</v>
      </c>
      <c r="AH155" s="8" t="s">
        <v>138</v>
      </c>
      <c r="AI155" s="8" t="s">
        <v>520</v>
      </c>
      <c r="AJ155" s="8" t="s">
        <v>259</v>
      </c>
      <c r="AK155" s="8" t="s">
        <v>131</v>
      </c>
      <c r="AL155" s="8" t="s">
        <v>132</v>
      </c>
      <c r="AM155" s="8"/>
      <c r="AN155" s="8"/>
      <c r="AO155" s="8"/>
      <c r="AP155" s="8"/>
      <c r="AQ155" s="8"/>
      <c r="AR155" s="8"/>
      <c r="AS155" s="8"/>
      <c r="AT155" s="8"/>
      <c r="AU155" s="8"/>
      <c r="AV155" s="4"/>
      <c r="AW155" s="4"/>
      <c r="AX155" s="8"/>
      <c r="AY155" s="8"/>
      <c r="AZ155" s="8"/>
      <c r="BA155" s="8"/>
      <c r="BB155" s="8"/>
      <c r="BC155" s="8"/>
      <c r="BD155" s="8"/>
      <c r="BE155" s="8"/>
      <c r="BF155" s="8"/>
      <c r="BG155" s="8" t="s">
        <v>5</v>
      </c>
    </row>
    <row r="156" spans="1:59" hidden="1">
      <c r="A156" t="str">
        <f>Append1[[#This Row],[COM_IN_LIST]]</f>
        <v>CMDB</v>
      </c>
      <c r="B156" t="s">
        <v>527</v>
      </c>
      <c r="C156" t="str">
        <f>VLOOKUP(Append1[[#This Row],[Asset_Name]],'[1]SNOW CMDB DBNL'!$A:$B,2,0)</f>
        <v>Yes</v>
      </c>
      <c r="D156" t="str">
        <f>VLOOKUP(Append1[[#This Row],[Asset_Name]],'[1]SNOW CMDB DBNL'!$A:$C,3,0)</f>
        <v>Yes</v>
      </c>
      <c r="E156" t="str">
        <f>VLOOKUP(Append1[[#This Row],[Asset_Name]],'[1]SNOW CMDB DBNL'!$A:$D,4,0)</f>
        <v>Theo Frieswijk</v>
      </c>
      <c r="F156" t="str">
        <f>VLOOKUP(Append1[[#This Row],[Asset_Name]],'[1]SNOW CMDB DBNL'!$A:$E,5,0)</f>
        <v>Elles Ogink</v>
      </c>
      <c r="G156" t="str">
        <f>VLOOKUP(Append1[[#This Row],[Asset_Name]],'[1]SNOW CMDB DBNL'!$A:$F,6,0)</f>
        <v>DO per country -&gt; Local Ass. Channel TL or CC Head</v>
      </c>
      <c r="H156" t="str">
        <f>VLOOKUP(Append1[[#This Row],[Asset_Name]],'[1]SNOW CMDB DBNL'!$A:$G,7,0)</f>
        <v>Pettie Booij</v>
      </c>
      <c r="I156" t="str">
        <f>VLOOKUP(Append1[[#This Row],[Asset_Name]],'[1]SNOW CMDB DBNL'!$A:$H,8,0)</f>
        <v>Party data</v>
      </c>
      <c r="J156" t="str">
        <f>VLOOKUP(Append1[[#This Row],[Asset_Name]],'[1]SNOW CMDB DBNL'!$A:$I,9,0)</f>
        <v>Exchanged across domains</v>
      </c>
      <c r="L156" t="str">
        <f>VLOOKUP(Append1[[#This Row],[Asset_Name]],'[1]SNOW CMDB DBNL'!$A:$M,13,0)</f>
        <v>Installed</v>
      </c>
      <c r="M156" t="str">
        <f>VLOOKUP(Append1[[#This Row],[Asset_Name]],'[1]SNOW CMDB DBNL'!$A:$N,14,0)</f>
        <v>Operational</v>
      </c>
      <c r="N156" t="str">
        <f>VLOOKUP(Append1[[#This Row],[Asset_Name]],'[1]SNOW CMDB DBNL'!$A:$O,15,0)</f>
        <v>Production</v>
      </c>
      <c r="O156" t="str">
        <f>VLOOKUP(Append1[[#This Row],[Asset_Name]],'[1]SNOW CMDB DBNL'!$A:$P,16,0)</f>
        <v>be+nl/Assisted channels/PA1_CC2.0/Twideo</v>
      </c>
      <c r="P156" t="s">
        <v>131</v>
      </c>
      <c r="Q156" t="s">
        <v>132</v>
      </c>
      <c r="R156" t="s">
        <v>259</v>
      </c>
      <c r="V156" s="8" t="s">
        <v>527</v>
      </c>
      <c r="W156" s="8" t="s">
        <v>141</v>
      </c>
      <c r="X156" s="8" t="s">
        <v>141</v>
      </c>
      <c r="Y156" s="8" t="s">
        <v>252</v>
      </c>
      <c r="Z156" s="8" t="s">
        <v>253</v>
      </c>
      <c r="AA156" s="8" t="s">
        <v>254</v>
      </c>
      <c r="AB156" s="4" t="s">
        <v>474</v>
      </c>
      <c r="AC156" s="4" t="s">
        <v>169</v>
      </c>
      <c r="AD156" s="8" t="s">
        <v>176</v>
      </c>
      <c r="AE156" s="8">
        <v>0</v>
      </c>
      <c r="AF156" s="8" t="s">
        <v>136</v>
      </c>
      <c r="AG156" s="8" t="s">
        <v>137</v>
      </c>
      <c r="AH156" s="8" t="s">
        <v>138</v>
      </c>
      <c r="AI156" s="8" t="s">
        <v>528</v>
      </c>
      <c r="AJ156" s="8" t="s">
        <v>259</v>
      </c>
      <c r="AK156" s="8" t="s">
        <v>131</v>
      </c>
      <c r="AL156" s="8" t="s">
        <v>132</v>
      </c>
      <c r="AM156" s="8"/>
      <c r="AN156" s="8"/>
      <c r="AO156" s="8"/>
      <c r="AP156" s="8"/>
      <c r="AQ156" s="8"/>
      <c r="AR156" s="8"/>
      <c r="AS156" s="8"/>
      <c r="AT156" s="8"/>
      <c r="AU156" s="8"/>
      <c r="AV156" s="4"/>
      <c r="AW156" s="4"/>
      <c r="AX156" s="8"/>
      <c r="AY156" s="8"/>
      <c r="AZ156" s="8"/>
      <c r="BA156" s="8"/>
      <c r="BB156" s="8"/>
      <c r="BC156" s="8"/>
      <c r="BD156" s="8"/>
      <c r="BE156" s="8"/>
      <c r="BF156" s="8"/>
      <c r="BG156" s="8" t="s">
        <v>5</v>
      </c>
    </row>
    <row r="157" spans="1:59" hidden="1">
      <c r="A157" t="str">
        <f>Append1[[#This Row],[COM_IN_LIST]]</f>
        <v>GDPR</v>
      </c>
      <c r="B157" t="s">
        <v>529</v>
      </c>
      <c r="P157" t="s">
        <v>132</v>
      </c>
      <c r="Q157" t="s">
        <v>131</v>
      </c>
      <c r="R157" t="s">
        <v>22</v>
      </c>
      <c r="V157" s="8" t="s">
        <v>529</v>
      </c>
      <c r="AJ157" s="8" t="s">
        <v>22</v>
      </c>
      <c r="AK157" s="8" t="s">
        <v>132</v>
      </c>
      <c r="AL157" s="8" t="s">
        <v>131</v>
      </c>
      <c r="AM157" s="8"/>
      <c r="AN157" s="8"/>
      <c r="AO157" s="8"/>
      <c r="AP157" s="8" t="s">
        <v>141</v>
      </c>
      <c r="AQ157" s="8" t="s">
        <v>133</v>
      </c>
      <c r="AR157" s="8" t="s">
        <v>133</v>
      </c>
      <c r="AS157" s="8" t="s">
        <v>141</v>
      </c>
      <c r="AT157" s="8" t="s">
        <v>141</v>
      </c>
      <c r="AU157" s="8" t="s">
        <v>145</v>
      </c>
      <c r="AV157" s="4" t="s">
        <v>145</v>
      </c>
      <c r="AW157" s="4" t="s">
        <v>145</v>
      </c>
      <c r="AX157" s="8" t="s">
        <v>208</v>
      </c>
      <c r="AY157" s="8" t="s">
        <v>133</v>
      </c>
      <c r="AZ157" s="8"/>
      <c r="BA157" s="8"/>
      <c r="BB157" s="8" t="s">
        <v>145</v>
      </c>
      <c r="BC157" s="8"/>
      <c r="BD157" s="8" t="s">
        <v>145</v>
      </c>
      <c r="BE157" s="8"/>
      <c r="BF157" s="8"/>
      <c r="BG157" s="8" t="s">
        <v>6</v>
      </c>
    </row>
    <row r="158" spans="1:59" hidden="1">
      <c r="A158" t="str">
        <f>Append1[[#This Row],[COM_IN_LIST]]</f>
        <v>GDPR</v>
      </c>
      <c r="B158" t="s">
        <v>530</v>
      </c>
      <c r="P158" t="s">
        <v>132</v>
      </c>
      <c r="Q158" t="s">
        <v>131</v>
      </c>
      <c r="R158" t="s">
        <v>9</v>
      </c>
      <c r="V158" s="8" t="s">
        <v>530</v>
      </c>
      <c r="AJ158" s="8" t="s">
        <v>9</v>
      </c>
      <c r="AK158" s="8" t="s">
        <v>132</v>
      </c>
      <c r="AL158" s="8" t="s">
        <v>131</v>
      </c>
      <c r="AM158" s="8"/>
      <c r="AN158" s="8"/>
      <c r="AO158" s="8"/>
      <c r="AP158" s="8" t="s">
        <v>145</v>
      </c>
      <c r="AQ158" s="8" t="s">
        <v>145</v>
      </c>
      <c r="AR158" s="8" t="s">
        <v>133</v>
      </c>
      <c r="AS158" s="8" t="s">
        <v>133</v>
      </c>
      <c r="AT158" s="8" t="s">
        <v>133</v>
      </c>
      <c r="AU158" s="8" t="s">
        <v>145</v>
      </c>
      <c r="AV158" s="4" t="s">
        <v>145</v>
      </c>
      <c r="AW158" s="4" t="s">
        <v>145</v>
      </c>
      <c r="AX158" s="8" t="s">
        <v>145</v>
      </c>
      <c r="AY158" s="8" t="s">
        <v>133</v>
      </c>
      <c r="AZ158" s="8"/>
      <c r="BA158" s="8"/>
      <c r="BB158" s="8" t="s">
        <v>145</v>
      </c>
      <c r="BC158" s="8"/>
      <c r="BD158" s="8" t="s">
        <v>145</v>
      </c>
      <c r="BE158" s="8"/>
      <c r="BF158" s="8"/>
      <c r="BG158" s="8" t="s">
        <v>6</v>
      </c>
    </row>
    <row r="159" spans="1:59" hidden="1">
      <c r="A159" t="str">
        <f>Append1[[#This Row],[COM_IN_LIST]]</f>
        <v>GDPR</v>
      </c>
      <c r="B159" t="s">
        <v>531</v>
      </c>
      <c r="P159" t="s">
        <v>132</v>
      </c>
      <c r="Q159" t="s">
        <v>131</v>
      </c>
      <c r="R159" t="s">
        <v>11</v>
      </c>
      <c r="V159" s="8" t="s">
        <v>531</v>
      </c>
      <c r="AJ159" s="8" t="s">
        <v>11</v>
      </c>
      <c r="AK159" s="8" t="s">
        <v>132</v>
      </c>
      <c r="AL159" s="8" t="s">
        <v>131</v>
      </c>
      <c r="AM159" s="8"/>
      <c r="AN159" s="8"/>
      <c r="AO159" s="8"/>
      <c r="AP159" s="8" t="s">
        <v>145</v>
      </c>
      <c r="AQ159" s="8" t="s">
        <v>145</v>
      </c>
      <c r="AR159" s="8" t="s">
        <v>141</v>
      </c>
      <c r="AS159" s="8" t="s">
        <v>145</v>
      </c>
      <c r="AT159" s="8" t="s">
        <v>149</v>
      </c>
      <c r="AU159" s="8" t="s">
        <v>145</v>
      </c>
      <c r="AV159" s="4">
        <v>44927</v>
      </c>
      <c r="AW159" s="4">
        <v>45291</v>
      </c>
      <c r="AX159" s="8" t="s">
        <v>145</v>
      </c>
      <c r="AY159" s="8" t="s">
        <v>133</v>
      </c>
      <c r="AZ159" s="8" t="s">
        <v>150</v>
      </c>
      <c r="BA159" s="8" t="s">
        <v>151</v>
      </c>
      <c r="BB159" s="8" t="s">
        <v>145</v>
      </c>
      <c r="BC159" s="8" t="s">
        <v>178</v>
      </c>
      <c r="BD159" s="8">
        <v>2023</v>
      </c>
      <c r="BE159" s="8" t="s">
        <v>182</v>
      </c>
      <c r="BF159" s="8"/>
      <c r="BG159" s="8" t="s">
        <v>6</v>
      </c>
    </row>
    <row r="160" spans="1:59" hidden="1">
      <c r="A160" t="str">
        <f>Append1[[#This Row],[COM_IN_LIST]]</f>
        <v>COMMON</v>
      </c>
      <c r="B160" t="s">
        <v>532</v>
      </c>
      <c r="C160" t="str">
        <f>VLOOKUP(Append1[[#This Row],[Asset_Name]],'[1]SNOW CMDB DBNL'!$A:$B,2,0)</f>
        <v>Yes</v>
      </c>
      <c r="D160" t="str">
        <f>VLOOKUP(Append1[[#This Row],[Asset_Name]],'[1]SNOW CMDB DBNL'!$A:$C,3,0)</f>
        <v>No</v>
      </c>
      <c r="E160" t="str">
        <f>VLOOKUP(Append1[[#This Row],[Asset_Name]],'[1]SNOW CMDB DBNL'!$A:$D,4,0)</f>
        <v>Jordy van der Vliet</v>
      </c>
      <c r="F160" t="str">
        <f>VLOOKUP(Append1[[#This Row],[Asset_Name]],'[1]SNOW CMDB DBNL'!$A:$E,5,0)</f>
        <v>Harold Reusken</v>
      </c>
      <c r="I160" t="str">
        <f>VLOOKUP(Append1[[#This Row],[Asset_Name]],'[1]SNOW CMDB DBNL'!$A:$H,8,0)</f>
        <v>Party data</v>
      </c>
      <c r="J160" t="str">
        <f>VLOOKUP(Append1[[#This Row],[Asset_Name]],'[1]SNOW CMDB DBNL'!$A:$I,9,0)</f>
        <v>Kept in own tribe</v>
      </c>
      <c r="L160" t="str">
        <f>VLOOKUP(Append1[[#This Row],[Asset_Name]],'[1]SNOW CMDB DBNL'!$A:$M,13,0)</f>
        <v>Installed</v>
      </c>
      <c r="M160" t="str">
        <f>VLOOKUP(Append1[[#This Row],[Asset_Name]],'[1]SNOW CMDB DBNL'!$A:$N,14,0)</f>
        <v>Operational</v>
      </c>
      <c r="N160" t="str">
        <f>VLOOKUP(Append1[[#This Row],[Asset_Name]],'[1]SNOW CMDB DBNL'!$A:$O,15,0)</f>
        <v>Production</v>
      </c>
      <c r="O160" t="str">
        <f>VLOOKUP(Append1[[#This Row],[Asset_Name]],'[1]SNOW CMDB DBNL'!$A:$P,16,0)</f>
        <v>be+nl/CoE Communications and brand exp/Campagne Team NL</v>
      </c>
      <c r="P160" t="s">
        <v>132</v>
      </c>
      <c r="Q160" t="s">
        <v>132</v>
      </c>
      <c r="R160" t="s">
        <v>36</v>
      </c>
      <c r="S160" s="8" t="s">
        <v>141</v>
      </c>
      <c r="T160" s="8" t="s">
        <v>133</v>
      </c>
      <c r="U160" s="8">
        <v>0</v>
      </c>
      <c r="V160" s="8" t="s">
        <v>532</v>
      </c>
      <c r="W160" s="8" t="s">
        <v>141</v>
      </c>
      <c r="X160" s="8" t="s">
        <v>133</v>
      </c>
      <c r="Y160" s="8" t="s">
        <v>248</v>
      </c>
      <c r="Z160" s="8" t="s">
        <v>249</v>
      </c>
      <c r="AA160" s="8">
        <v>0</v>
      </c>
      <c r="AB160" s="4">
        <v>0</v>
      </c>
      <c r="AC160" s="4" t="s">
        <v>169</v>
      </c>
      <c r="AD160" s="8" t="s">
        <v>170</v>
      </c>
      <c r="AE160" s="8">
        <v>0</v>
      </c>
      <c r="AF160" s="8" t="s">
        <v>136</v>
      </c>
      <c r="AG160" s="8" t="s">
        <v>137</v>
      </c>
      <c r="AH160" s="8" t="s">
        <v>138</v>
      </c>
      <c r="AI160" s="8" t="s">
        <v>250</v>
      </c>
      <c r="AJ160" s="8" t="s">
        <v>36</v>
      </c>
      <c r="AK160" s="8" t="s">
        <v>132</v>
      </c>
      <c r="AL160" s="8" t="s">
        <v>132</v>
      </c>
      <c r="AM160" s="8" t="s">
        <v>141</v>
      </c>
      <c r="AN160" s="8" t="s">
        <v>133</v>
      </c>
      <c r="AO160" s="8">
        <v>0</v>
      </c>
      <c r="AP160" s="8" t="s">
        <v>141</v>
      </c>
      <c r="AQ160" s="8" t="s">
        <v>133</v>
      </c>
      <c r="AR160" s="8" t="s">
        <v>141</v>
      </c>
      <c r="AS160" s="8" t="s">
        <v>141</v>
      </c>
      <c r="AT160" s="8" t="s">
        <v>141</v>
      </c>
      <c r="AU160" s="8" t="s">
        <v>145</v>
      </c>
      <c r="AV160" s="4" t="s">
        <v>149</v>
      </c>
      <c r="AW160" s="4" t="s">
        <v>149</v>
      </c>
      <c r="AX160" s="8" t="s">
        <v>145</v>
      </c>
      <c r="AY160" s="8" t="s">
        <v>141</v>
      </c>
      <c r="AZ160" s="8"/>
      <c r="BA160" s="8"/>
      <c r="BB160" s="8" t="s">
        <v>178</v>
      </c>
      <c r="BC160" s="8"/>
      <c r="BD160" s="8" t="s">
        <v>149</v>
      </c>
      <c r="BE160" s="8" t="s">
        <v>146</v>
      </c>
      <c r="BF160" s="8"/>
      <c r="BG160" s="8" t="s">
        <v>7</v>
      </c>
    </row>
    <row r="161" spans="1:59" hidden="1">
      <c r="A161" t="str">
        <f>Append1[[#This Row],[COM_IN_LIST]]</f>
        <v>GDPR</v>
      </c>
      <c r="B161" t="s">
        <v>533</v>
      </c>
      <c r="P161" t="s">
        <v>132</v>
      </c>
      <c r="Q161" t="s">
        <v>131</v>
      </c>
      <c r="R161" t="s">
        <v>28</v>
      </c>
      <c r="V161" s="8" t="s">
        <v>533</v>
      </c>
      <c r="AJ161" s="8" t="s">
        <v>28</v>
      </c>
      <c r="AK161" s="8" t="s">
        <v>132</v>
      </c>
      <c r="AL161" s="8" t="s">
        <v>131</v>
      </c>
      <c r="AM161" s="8"/>
      <c r="AN161" s="8"/>
      <c r="AO161" s="8"/>
      <c r="AP161" s="8" t="s">
        <v>145</v>
      </c>
      <c r="AQ161" s="8" t="s">
        <v>145</v>
      </c>
      <c r="AR161" s="8" t="s">
        <v>141</v>
      </c>
      <c r="AS161" s="8" t="s">
        <v>145</v>
      </c>
      <c r="AT161" s="8" t="s">
        <v>141</v>
      </c>
      <c r="AU161" s="8" t="s">
        <v>145</v>
      </c>
      <c r="AV161" s="4" t="s">
        <v>149</v>
      </c>
      <c r="AW161" s="4" t="s">
        <v>149</v>
      </c>
      <c r="AX161" s="8" t="s">
        <v>145</v>
      </c>
      <c r="AY161" s="8" t="s">
        <v>141</v>
      </c>
      <c r="AZ161" s="8"/>
      <c r="BA161" s="8"/>
      <c r="BB161" s="8" t="s">
        <v>145</v>
      </c>
      <c r="BC161" s="8"/>
      <c r="BD161" s="8" t="s">
        <v>149</v>
      </c>
      <c r="BE161" s="8"/>
      <c r="BF161" s="8"/>
      <c r="BG161" s="8" t="s">
        <v>6</v>
      </c>
    </row>
    <row r="162" spans="1:59" hidden="1">
      <c r="A162" t="str">
        <f>Append1[[#This Row],[COM_IN_LIST]]</f>
        <v>GDPR</v>
      </c>
      <c r="B162" s="31" t="s">
        <v>534</v>
      </c>
      <c r="P162" t="s">
        <v>132</v>
      </c>
      <c r="Q162" t="s">
        <v>131</v>
      </c>
      <c r="R162" t="s">
        <v>17</v>
      </c>
      <c r="V162" s="8" t="s">
        <v>534</v>
      </c>
      <c r="AJ162" s="8" t="s">
        <v>17</v>
      </c>
      <c r="AK162" s="8" t="s">
        <v>132</v>
      </c>
      <c r="AL162" s="8" t="s">
        <v>131</v>
      </c>
      <c r="AM162" s="8"/>
      <c r="AN162" s="8"/>
      <c r="AO162" s="8"/>
      <c r="AP162" s="8" t="s">
        <v>145</v>
      </c>
      <c r="AQ162" s="8" t="s">
        <v>145</v>
      </c>
      <c r="AR162" s="8" t="s">
        <v>133</v>
      </c>
      <c r="AS162" s="8" t="s">
        <v>145</v>
      </c>
      <c r="AT162" s="8" t="s">
        <v>149</v>
      </c>
      <c r="AU162" s="8" t="s">
        <v>145</v>
      </c>
      <c r="AV162" s="4" t="s">
        <v>149</v>
      </c>
      <c r="AW162" s="4" t="s">
        <v>149</v>
      </c>
      <c r="AX162" s="8" t="s">
        <v>145</v>
      </c>
      <c r="AY162" s="8" t="s">
        <v>133</v>
      </c>
      <c r="AZ162" s="8"/>
      <c r="BA162" s="8"/>
      <c r="BB162" s="8" t="s">
        <v>145</v>
      </c>
      <c r="BC162" s="8"/>
      <c r="BD162" s="8" t="s">
        <v>149</v>
      </c>
      <c r="BE162" s="8"/>
      <c r="BF162" s="8"/>
      <c r="BG162" s="8" t="s">
        <v>6</v>
      </c>
    </row>
    <row r="163" spans="1:59" hidden="1">
      <c r="A163" t="str">
        <f>Append1[[#This Row],[COM_IN_LIST]]</f>
        <v>GDPR</v>
      </c>
      <c r="B163" s="31" t="s">
        <v>535</v>
      </c>
      <c r="P163" t="s">
        <v>132</v>
      </c>
      <c r="Q163" t="s">
        <v>131</v>
      </c>
      <c r="R163" t="s">
        <v>17</v>
      </c>
      <c r="V163" s="8" t="s">
        <v>535</v>
      </c>
      <c r="AJ163" s="8" t="s">
        <v>17</v>
      </c>
      <c r="AK163" s="8" t="s">
        <v>132</v>
      </c>
      <c r="AL163" s="8" t="s">
        <v>131</v>
      </c>
      <c r="AM163" s="8"/>
      <c r="AN163" s="8"/>
      <c r="AO163" s="8"/>
      <c r="AP163" s="8" t="s">
        <v>145</v>
      </c>
      <c r="AQ163" s="8" t="s">
        <v>145</v>
      </c>
      <c r="AR163" s="8" t="s">
        <v>133</v>
      </c>
      <c r="AS163" s="8" t="s">
        <v>145</v>
      </c>
      <c r="AT163" s="8" t="s">
        <v>149</v>
      </c>
      <c r="AU163" s="8" t="s">
        <v>145</v>
      </c>
      <c r="AV163" s="4" t="s">
        <v>149</v>
      </c>
      <c r="AW163" s="4" t="s">
        <v>149</v>
      </c>
      <c r="AX163" s="8" t="s">
        <v>145</v>
      </c>
      <c r="AY163" s="8" t="s">
        <v>133</v>
      </c>
      <c r="AZ163" s="8"/>
      <c r="BA163" s="8"/>
      <c r="BB163" s="8" t="s">
        <v>145</v>
      </c>
      <c r="BC163" s="8"/>
      <c r="BD163" s="8" t="s">
        <v>149</v>
      </c>
      <c r="BE163" s="8"/>
      <c r="BF163" s="8"/>
      <c r="BG163" s="8" t="s">
        <v>6</v>
      </c>
    </row>
    <row r="164" spans="1:59" hidden="1">
      <c r="A164" t="str">
        <f>Append1[[#This Row],[COM_IN_LIST]]</f>
        <v>COMMON</v>
      </c>
      <c r="B164" t="s">
        <v>536</v>
      </c>
      <c r="C164" t="str">
        <f>VLOOKUP(Append1[[#This Row],[Asset_Name]],'[1]SNOW CMDB DBNL'!$A:$B,2,0)</f>
        <v>Yes</v>
      </c>
      <c r="D164" t="str">
        <f>VLOOKUP(Append1[[#This Row],[Asset_Name]],'[1]SNOW CMDB DBNL'!$A:$C,3,0)</f>
        <v>No</v>
      </c>
      <c r="E164" t="str">
        <f>VLOOKUP(Append1[[#This Row],[Asset_Name]],'[1]SNOW CMDB DBNL'!$A:$D,4,0)</f>
        <v>Rik-Jan van Bree</v>
      </c>
      <c r="F164" t="str">
        <f>VLOOKUP(Append1[[#This Row],[Asset_Name]],'[1]SNOW CMDB DBNL'!$A:$E,5,0)</f>
        <v>Hans Krak</v>
      </c>
      <c r="G164" t="str">
        <f>VLOOKUP(Append1[[#This Row],[Asset_Name]],'[1]SNOW CMDB DBNL'!$A:$F,6,0)</f>
        <v>Narjiss Aydoun</v>
      </c>
      <c r="H164" t="str">
        <f>VLOOKUP(Append1[[#This Row],[Asset_Name]],'[1]SNOW CMDB DBNL'!$A:$G,7,0)</f>
        <v>Martijn Greuter</v>
      </c>
      <c r="I164" t="str">
        <f>VLOOKUP(Append1[[#This Row],[Asset_Name]],'[1]SNOW CMDB DBNL'!$A:$H,8,0)</f>
        <v>Agreement data</v>
      </c>
      <c r="J164" t="str">
        <f>VLOOKUP(Append1[[#This Row],[Asset_Name]],'[1]SNOW CMDB DBNL'!$A:$I,9,0)</f>
        <v>Transferred outside ING</v>
      </c>
      <c r="K164" t="str">
        <f>VLOOKUP(Append1[[#This Row],[Asset_Name]],'[1]SNOW CMDB DBNL'!$A:$J,10,0)</f>
        <v>OVK data is shared with Accounting Suppliers</v>
      </c>
      <c r="L164" t="str">
        <f>VLOOKUP(Append1[[#This Row],[Asset_Name]],'[1]SNOW CMDB DBNL'!$A:$M,13,0)</f>
        <v>Installed</v>
      </c>
      <c r="M164" t="str">
        <f>VLOOKUP(Append1[[#This Row],[Asset_Name]],'[1]SNOW CMDB DBNL'!$A:$N,14,0)</f>
        <v>Operational</v>
      </c>
      <c r="N164" t="str">
        <f>VLOOKUP(Append1[[#This Row],[Asset_Name]],'[1]SNOW CMDB DBNL'!$A:$O,15,0)</f>
        <v>Production</v>
      </c>
      <c r="O164" t="str">
        <f>VLOOKUP(Append1[[#This Row],[Asset_Name]],'[1]SNOW CMDB DBNL'!$A:$P,16,0)</f>
        <v>be+nl/Payments NL/Products/GeckoS</v>
      </c>
      <c r="P164" t="s">
        <v>132</v>
      </c>
      <c r="Q164" t="s">
        <v>132</v>
      </c>
      <c r="R164" t="s">
        <v>9</v>
      </c>
      <c r="S164" s="8" t="s">
        <v>141</v>
      </c>
      <c r="T164" s="8" t="s">
        <v>141</v>
      </c>
      <c r="U164" s="8">
        <v>0</v>
      </c>
      <c r="V164" s="8" t="s">
        <v>536</v>
      </c>
      <c r="W164" s="8" t="s">
        <v>141</v>
      </c>
      <c r="X164" s="8" t="s">
        <v>133</v>
      </c>
      <c r="Y164" s="8" t="s">
        <v>153</v>
      </c>
      <c r="Z164" s="8" t="s">
        <v>154</v>
      </c>
      <c r="AA164" s="8" t="s">
        <v>155</v>
      </c>
      <c r="AB164" s="4" t="s">
        <v>309</v>
      </c>
      <c r="AC164" s="4" t="s">
        <v>187</v>
      </c>
      <c r="AD164" s="8" t="s">
        <v>206</v>
      </c>
      <c r="AE164" s="8" t="s">
        <v>537</v>
      </c>
      <c r="AF164" s="8" t="s">
        <v>136</v>
      </c>
      <c r="AG164" s="8" t="s">
        <v>137</v>
      </c>
      <c r="AH164" s="8" t="s">
        <v>138</v>
      </c>
      <c r="AI164" s="8" t="s">
        <v>156</v>
      </c>
      <c r="AJ164" s="8" t="s">
        <v>9</v>
      </c>
      <c r="AK164" s="8" t="s">
        <v>132</v>
      </c>
      <c r="AL164" s="8" t="s">
        <v>132</v>
      </c>
      <c r="AM164" s="8" t="s">
        <v>141</v>
      </c>
      <c r="AN164" s="8" t="s">
        <v>141</v>
      </c>
      <c r="AO164" s="8">
        <v>0</v>
      </c>
      <c r="AP164" s="8" t="s">
        <v>145</v>
      </c>
      <c r="AQ164" s="8" t="s">
        <v>145</v>
      </c>
      <c r="AR164" s="8" t="s">
        <v>141</v>
      </c>
      <c r="AS164" s="8" t="s">
        <v>141</v>
      </c>
      <c r="AT164" s="8" t="s">
        <v>141</v>
      </c>
      <c r="AU164" s="8" t="s">
        <v>145</v>
      </c>
      <c r="AV164" s="4">
        <v>44927</v>
      </c>
      <c r="AW164" s="4">
        <v>45077</v>
      </c>
      <c r="AX164" s="8" t="s">
        <v>145</v>
      </c>
      <c r="AY164" s="8" t="s">
        <v>141</v>
      </c>
      <c r="AZ164" s="8"/>
      <c r="BA164" s="8"/>
      <c r="BB164" s="8" t="s">
        <v>178</v>
      </c>
      <c r="BC164" s="8"/>
      <c r="BD164" s="8">
        <v>2023</v>
      </c>
      <c r="BE164" s="8" t="s">
        <v>458</v>
      </c>
      <c r="BF164" s="8" t="s">
        <v>178</v>
      </c>
      <c r="BG164" s="8" t="s">
        <v>7</v>
      </c>
    </row>
    <row r="165" spans="1:59">
      <c r="A165" t="str">
        <f>Append1[[#This Row],[COM_IN_LIST]]</f>
        <v>COMMON</v>
      </c>
      <c r="B165" t="s">
        <v>538</v>
      </c>
      <c r="C165" t="str">
        <f>VLOOKUP(Append1[[#This Row],[Asset_Name]],'[1]SNOW CMDB DBNL'!$A:$B,2,0)</f>
        <v>No</v>
      </c>
      <c r="D165" t="str">
        <f>VLOOKUP(Append1[[#This Row],[Asset_Name]],'[1]SNOW CMDB DBNL'!$A:$C,3,0)</f>
        <v>No</v>
      </c>
      <c r="E165" t="str">
        <f>VLOOKUP(Append1[[#This Row],[Asset_Name]],'[1]SNOW CMDB DBNL'!$A:$D,4,0)</f>
        <v>Rik-Jan van Bree</v>
      </c>
      <c r="F165" t="str">
        <f>VLOOKUP(Append1[[#This Row],[Asset_Name]],'[1]SNOW CMDB DBNL'!$A:$E,5,0)</f>
        <v>Hans Krak</v>
      </c>
      <c r="G165" t="str">
        <f>VLOOKUP(Append1[[#This Row],[Asset_Name]],'[1]SNOW CMDB DBNL'!$A:$F,6,0)</f>
        <v>Narjiss Aydoun</v>
      </c>
      <c r="H165" t="str">
        <f>VLOOKUP(Append1[[#This Row],[Asset_Name]],'[1]SNOW CMDB DBNL'!$A:$G,7,0)</f>
        <v>Hans Krak</v>
      </c>
      <c r="L165" t="str">
        <f>VLOOKUP(Append1[[#This Row],[Asset_Name]],'[1]SNOW CMDB DBNL'!$A:$M,13,0)</f>
        <v>Installed</v>
      </c>
      <c r="M165" t="str">
        <f>VLOOKUP(Append1[[#This Row],[Asset_Name]],'[1]SNOW CMDB DBNL'!$A:$N,14,0)</f>
        <v>Operational</v>
      </c>
      <c r="N165" t="str">
        <f>VLOOKUP(Append1[[#This Row],[Asset_Name]],'[1]SNOW CMDB DBNL'!$A:$O,15,0)</f>
        <v>Production</v>
      </c>
      <c r="O165" t="str">
        <f>VLOOKUP(Append1[[#This Row],[Asset_Name]],'[1]SNOW CMDB DBNL'!$A:$P,16,0)</f>
        <v>be+nl/Payments NL/Products/Digital Insight</v>
      </c>
      <c r="P165" t="s">
        <v>132</v>
      </c>
      <c r="Q165" t="s">
        <v>132</v>
      </c>
      <c r="R165" t="s">
        <v>9</v>
      </c>
      <c r="S165" s="8" t="s">
        <v>141</v>
      </c>
      <c r="T165" s="8" t="s">
        <v>145</v>
      </c>
      <c r="U165" s="8">
        <v>0</v>
      </c>
      <c r="V165" s="8" t="s">
        <v>538</v>
      </c>
      <c r="W165" s="8" t="s">
        <v>133</v>
      </c>
      <c r="X165" s="8" t="s">
        <v>133</v>
      </c>
      <c r="Y165" s="8" t="s">
        <v>153</v>
      </c>
      <c r="Z165" s="8" t="s">
        <v>154</v>
      </c>
      <c r="AA165" s="8" t="s">
        <v>155</v>
      </c>
      <c r="AB165" s="4" t="s">
        <v>154</v>
      </c>
      <c r="AC165" s="4">
        <v>0</v>
      </c>
      <c r="AD165" s="8">
        <v>0</v>
      </c>
      <c r="AE165" s="8">
        <v>0</v>
      </c>
      <c r="AF165" s="8" t="s">
        <v>136</v>
      </c>
      <c r="AG165" s="8" t="s">
        <v>137</v>
      </c>
      <c r="AH165" s="8" t="s">
        <v>138</v>
      </c>
      <c r="AI165" s="8" t="s">
        <v>422</v>
      </c>
      <c r="AJ165" s="8" t="s">
        <v>9</v>
      </c>
      <c r="AK165" s="8" t="s">
        <v>132</v>
      </c>
      <c r="AL165" s="8" t="s">
        <v>132</v>
      </c>
      <c r="AM165" s="8" t="s">
        <v>141</v>
      </c>
      <c r="AN165" s="8" t="s">
        <v>145</v>
      </c>
      <c r="AO165" s="8">
        <v>0</v>
      </c>
      <c r="AP165" s="8" t="s">
        <v>145</v>
      </c>
      <c r="AQ165" s="8" t="s">
        <v>145</v>
      </c>
      <c r="AR165" s="8" t="s">
        <v>141</v>
      </c>
      <c r="AS165" s="8" t="s">
        <v>149</v>
      </c>
      <c r="AT165" s="8" t="s">
        <v>141</v>
      </c>
      <c r="AU165" s="8" t="s">
        <v>145</v>
      </c>
      <c r="AV165" s="4">
        <v>44927</v>
      </c>
      <c r="AW165" s="4">
        <v>45077</v>
      </c>
      <c r="AX165" s="8" t="s">
        <v>145</v>
      </c>
      <c r="AY165" s="8" t="s">
        <v>141</v>
      </c>
      <c r="AZ165" s="8"/>
      <c r="BA165" s="8" t="s">
        <v>298</v>
      </c>
      <c r="BB165" s="8" t="s">
        <v>191</v>
      </c>
      <c r="BC165" s="8"/>
      <c r="BD165" s="8">
        <v>2023</v>
      </c>
      <c r="BE165" s="8" t="s">
        <v>458</v>
      </c>
      <c r="BF165" s="8" t="s">
        <v>178</v>
      </c>
      <c r="BG165" s="8" t="s">
        <v>7</v>
      </c>
    </row>
    <row r="166" spans="1:59">
      <c r="A166" t="str">
        <f>Append1[[#This Row],[COM_IN_LIST]]</f>
        <v>COMMON</v>
      </c>
      <c r="B166" t="s">
        <v>539</v>
      </c>
      <c r="C166" t="str">
        <f>VLOOKUP(Append1[[#This Row],[Asset_Name]],'[1]SNOW CMDB DBNL'!$A:$B,2,0)</f>
        <v>No</v>
      </c>
      <c r="D166" t="str">
        <f>VLOOKUP(Append1[[#This Row],[Asset_Name]],'[1]SNOW CMDB DBNL'!$A:$C,3,0)</f>
        <v>No</v>
      </c>
      <c r="E166" t="str">
        <f>VLOOKUP(Append1[[#This Row],[Asset_Name]],'[1]SNOW CMDB DBNL'!$A:$D,4,0)</f>
        <v>Rik-Jan van Bree</v>
      </c>
      <c r="F166" t="str">
        <f>VLOOKUP(Append1[[#This Row],[Asset_Name]],'[1]SNOW CMDB DBNL'!$A:$E,5,0)</f>
        <v>Hans Krak</v>
      </c>
      <c r="G166" t="str">
        <f>VLOOKUP(Append1[[#This Row],[Asset_Name]],'[1]SNOW CMDB DBNL'!$A:$F,6,0)</f>
        <v>Narjiss Aydoun</v>
      </c>
      <c r="H166" t="str">
        <f>VLOOKUP(Append1[[#This Row],[Asset_Name]],'[1]SNOW CMDB DBNL'!$A:$G,7,0)</f>
        <v>Hans Krak</v>
      </c>
      <c r="L166" t="str">
        <f>VLOOKUP(Append1[[#This Row],[Asset_Name]],'[1]SNOW CMDB DBNL'!$A:$M,13,0)</f>
        <v>Installed</v>
      </c>
      <c r="M166" t="str">
        <f>VLOOKUP(Append1[[#This Row],[Asset_Name]],'[1]SNOW CMDB DBNL'!$A:$N,14,0)</f>
        <v>Operational</v>
      </c>
      <c r="N166" t="str">
        <f>VLOOKUP(Append1[[#This Row],[Asset_Name]],'[1]SNOW CMDB DBNL'!$A:$O,15,0)</f>
        <v>Production</v>
      </c>
      <c r="O166" t="str">
        <f>VLOOKUP(Append1[[#This Row],[Asset_Name]],'[1]SNOW CMDB DBNL'!$A:$P,16,0)</f>
        <v>be+nl/Payments NL/Products/Digital Insight</v>
      </c>
      <c r="P166" t="s">
        <v>132</v>
      </c>
      <c r="Q166" t="s">
        <v>132</v>
      </c>
      <c r="R166" t="s">
        <v>9</v>
      </c>
      <c r="S166" s="8" t="s">
        <v>133</v>
      </c>
      <c r="T166" s="8" t="s">
        <v>133</v>
      </c>
      <c r="U166" s="8">
        <v>0</v>
      </c>
      <c r="V166" s="8" t="s">
        <v>539</v>
      </c>
      <c r="W166" s="8" t="s">
        <v>133</v>
      </c>
      <c r="X166" s="8" t="s">
        <v>133</v>
      </c>
      <c r="Y166" s="8" t="s">
        <v>153</v>
      </c>
      <c r="Z166" s="8" t="s">
        <v>154</v>
      </c>
      <c r="AA166" s="8" t="s">
        <v>155</v>
      </c>
      <c r="AB166" s="4" t="s">
        <v>154</v>
      </c>
      <c r="AC166" s="4">
        <v>0</v>
      </c>
      <c r="AD166" s="8">
        <v>0</v>
      </c>
      <c r="AE166" s="8">
        <v>0</v>
      </c>
      <c r="AF166" s="8" t="s">
        <v>136</v>
      </c>
      <c r="AG166" s="8" t="s">
        <v>137</v>
      </c>
      <c r="AH166" s="8" t="s">
        <v>138</v>
      </c>
      <c r="AI166" s="8" t="s">
        <v>422</v>
      </c>
      <c r="AJ166" s="8" t="s">
        <v>9</v>
      </c>
      <c r="AK166" s="8" t="s">
        <v>132</v>
      </c>
      <c r="AL166" s="8" t="s">
        <v>132</v>
      </c>
      <c r="AM166" s="8" t="s">
        <v>133</v>
      </c>
      <c r="AN166" s="8" t="s">
        <v>133</v>
      </c>
      <c r="AO166" s="8">
        <v>0</v>
      </c>
      <c r="AP166" s="8" t="s">
        <v>145</v>
      </c>
      <c r="AQ166" s="8" t="s">
        <v>145</v>
      </c>
      <c r="AR166" s="8" t="s">
        <v>133</v>
      </c>
      <c r="AS166" s="8" t="s">
        <v>133</v>
      </c>
      <c r="AT166" s="8" t="s">
        <v>133</v>
      </c>
      <c r="AU166" s="8" t="s">
        <v>145</v>
      </c>
      <c r="AV166" s="4" t="s">
        <v>145</v>
      </c>
      <c r="AW166" s="4" t="s">
        <v>145</v>
      </c>
      <c r="AX166" s="8" t="s">
        <v>145</v>
      </c>
      <c r="AY166" s="8" t="s">
        <v>133</v>
      </c>
      <c r="AZ166" s="8"/>
      <c r="BA166" s="8"/>
      <c r="BB166" s="8" t="s">
        <v>191</v>
      </c>
      <c r="BC166" s="8"/>
      <c r="BD166" s="8" t="s">
        <v>145</v>
      </c>
      <c r="BE166" s="8"/>
      <c r="BF166" s="8"/>
      <c r="BG166" s="8" t="s">
        <v>7</v>
      </c>
    </row>
    <row r="167" spans="1:59">
      <c r="A167" t="str">
        <f>Append1[[#This Row],[COM_IN_LIST]]</f>
        <v>COMMON</v>
      </c>
      <c r="B167" t="s">
        <v>540</v>
      </c>
      <c r="C167" t="str">
        <f>VLOOKUP(Append1[[#This Row],[Asset_Name]],'[1]SNOW CMDB DBNL'!$A:$B,2,0)</f>
        <v>No</v>
      </c>
      <c r="D167" t="str">
        <f>VLOOKUP(Append1[[#This Row],[Asset_Name]],'[1]SNOW CMDB DBNL'!$A:$C,3,0)</f>
        <v>No</v>
      </c>
      <c r="E167" t="str">
        <f>VLOOKUP(Append1[[#This Row],[Asset_Name]],'[1]SNOW CMDB DBNL'!$A:$D,4,0)</f>
        <v>Rik-Jan van Bree</v>
      </c>
      <c r="F167" t="str">
        <f>VLOOKUP(Append1[[#This Row],[Asset_Name]],'[1]SNOW CMDB DBNL'!$A:$E,5,0)</f>
        <v>Hans Krak</v>
      </c>
      <c r="G167" t="str">
        <f>VLOOKUP(Append1[[#This Row],[Asset_Name]],'[1]SNOW CMDB DBNL'!$A:$F,6,0)</f>
        <v>Narjiss Aydoun</v>
      </c>
      <c r="H167" t="str">
        <f>VLOOKUP(Append1[[#This Row],[Asset_Name]],'[1]SNOW CMDB DBNL'!$A:$G,7,0)</f>
        <v>Hans Krak</v>
      </c>
      <c r="L167" t="str">
        <f>VLOOKUP(Append1[[#This Row],[Asset_Name]],'[1]SNOW CMDB DBNL'!$A:$M,13,0)</f>
        <v>Installed</v>
      </c>
      <c r="M167" t="str">
        <f>VLOOKUP(Append1[[#This Row],[Asset_Name]],'[1]SNOW CMDB DBNL'!$A:$N,14,0)</f>
        <v>Operational</v>
      </c>
      <c r="N167" t="str">
        <f>VLOOKUP(Append1[[#This Row],[Asset_Name]],'[1]SNOW CMDB DBNL'!$A:$O,15,0)</f>
        <v>Production</v>
      </c>
      <c r="O167" t="str">
        <f>VLOOKUP(Append1[[#This Row],[Asset_Name]],'[1]SNOW CMDB DBNL'!$A:$P,16,0)</f>
        <v>be+nl/Payments NL/Products/GeckoS</v>
      </c>
      <c r="P167" t="s">
        <v>132</v>
      </c>
      <c r="Q167" t="s">
        <v>132</v>
      </c>
      <c r="R167" t="s">
        <v>9</v>
      </c>
      <c r="S167" s="8" t="s">
        <v>141</v>
      </c>
      <c r="T167" s="8" t="s">
        <v>141</v>
      </c>
      <c r="U167" s="8">
        <v>0</v>
      </c>
      <c r="V167" s="8" t="s">
        <v>540</v>
      </c>
      <c r="W167" s="8" t="s">
        <v>133</v>
      </c>
      <c r="X167" s="8" t="s">
        <v>133</v>
      </c>
      <c r="Y167" s="8" t="s">
        <v>153</v>
      </c>
      <c r="Z167" s="8" t="s">
        <v>154</v>
      </c>
      <c r="AA167" s="8" t="s">
        <v>155</v>
      </c>
      <c r="AB167" s="4" t="s">
        <v>154</v>
      </c>
      <c r="AC167" s="4">
        <v>0</v>
      </c>
      <c r="AD167" s="8">
        <v>0</v>
      </c>
      <c r="AE167" s="8">
        <v>0</v>
      </c>
      <c r="AF167" s="8" t="s">
        <v>136</v>
      </c>
      <c r="AG167" s="8" t="s">
        <v>137</v>
      </c>
      <c r="AH167" s="8" t="s">
        <v>138</v>
      </c>
      <c r="AI167" s="8" t="s">
        <v>156</v>
      </c>
      <c r="AJ167" s="8" t="s">
        <v>9</v>
      </c>
      <c r="AK167" s="8" t="s">
        <v>132</v>
      </c>
      <c r="AL167" s="8" t="s">
        <v>132</v>
      </c>
      <c r="AM167" s="8" t="s">
        <v>141</v>
      </c>
      <c r="AN167" s="8" t="s">
        <v>141</v>
      </c>
      <c r="AO167" s="8">
        <v>0</v>
      </c>
      <c r="AP167" s="8" t="s">
        <v>145</v>
      </c>
      <c r="AQ167" s="8" t="s">
        <v>145</v>
      </c>
      <c r="AR167" s="8" t="s">
        <v>141</v>
      </c>
      <c r="AS167" s="8" t="s">
        <v>141</v>
      </c>
      <c r="AT167" s="8" t="s">
        <v>141</v>
      </c>
      <c r="AU167" s="8" t="s">
        <v>145</v>
      </c>
      <c r="AV167" s="4">
        <v>44927</v>
      </c>
      <c r="AW167" s="4">
        <v>45077</v>
      </c>
      <c r="AX167" s="8" t="s">
        <v>145</v>
      </c>
      <c r="AY167" s="8" t="s">
        <v>141</v>
      </c>
      <c r="AZ167" s="8"/>
      <c r="BA167" s="8"/>
      <c r="BB167" s="8" t="s">
        <v>191</v>
      </c>
      <c r="BC167" s="8"/>
      <c r="BD167" s="8">
        <v>2023</v>
      </c>
      <c r="BE167" s="8" t="s">
        <v>458</v>
      </c>
      <c r="BF167" s="8" t="s">
        <v>178</v>
      </c>
      <c r="BG167" s="8" t="s">
        <v>7</v>
      </c>
    </row>
    <row r="168" spans="1:59" hidden="1">
      <c r="A168" t="str">
        <f>Append1[[#This Row],[COM_IN_LIST]]</f>
        <v>COMMON</v>
      </c>
      <c r="B168" t="s">
        <v>541</v>
      </c>
      <c r="C168" t="str">
        <f>VLOOKUP(Append1[[#This Row],[Asset_Name]],'[1]SNOW CMDB DBNL'!$A:$B,2,0)</f>
        <v>Yes</v>
      </c>
      <c r="D168" t="str">
        <f>VLOOKUP(Append1[[#This Row],[Asset_Name]],'[1]SNOW CMDB DBNL'!$A:$C,3,0)</f>
        <v>No</v>
      </c>
      <c r="E168" t="str">
        <f>VLOOKUP(Append1[[#This Row],[Asset_Name]],'[1]SNOW CMDB DBNL'!$A:$D,4,0)</f>
        <v>Guido Smit</v>
      </c>
      <c r="F168" t="str">
        <f>VLOOKUP(Append1[[#This Row],[Asset_Name]],'[1]SNOW CMDB DBNL'!$A:$E,5,0)</f>
        <v>Jeroen Losekoot</v>
      </c>
      <c r="G168" t="str">
        <f>VLOOKUP(Append1[[#This Row],[Asset_Name]],'[1]SNOW CMDB DBNL'!$A:$F,6,0)</f>
        <v>Jeroen Losekoot</v>
      </c>
      <c r="H168" t="str">
        <f>VLOOKUP(Append1[[#This Row],[Asset_Name]],'[1]SNOW CMDB DBNL'!$A:$G,7,0)</f>
        <v>GJ Reinders</v>
      </c>
      <c r="I168" t="str">
        <f>VLOOKUP(Append1[[#This Row],[Asset_Name]],'[1]SNOW CMDB DBNL'!$A:$H,8,0)</f>
        <v>Agreement data</v>
      </c>
      <c r="J168" t="str">
        <f>VLOOKUP(Append1[[#This Row],[Asset_Name]],'[1]SNOW CMDB DBNL'!$A:$I,9,0)</f>
        <v>Kept in own tribe</v>
      </c>
      <c r="K168" t="str">
        <f>VLOOKUP(Append1[[#This Row],[Asset_Name]],'[1]SNOW CMDB DBNL'!$A:$J,10,0)</f>
        <v>Type of data = Request data/Consent data</v>
      </c>
      <c r="L168" t="str">
        <f>VLOOKUP(Append1[[#This Row],[Asset_Name]],'[1]SNOW CMDB DBNL'!$A:$M,13,0)</f>
        <v>Installed</v>
      </c>
      <c r="M168" t="str">
        <f>VLOOKUP(Append1[[#This Row],[Asset_Name]],'[1]SNOW CMDB DBNL'!$A:$N,14,0)</f>
        <v>Operational</v>
      </c>
      <c r="N168" t="str">
        <f>VLOOKUP(Append1[[#This Row],[Asset_Name]],'[1]SNOW CMDB DBNL'!$A:$O,15,0)</f>
        <v>Production</v>
      </c>
      <c r="O168" t="str">
        <f>VLOOKUP(Append1[[#This Row],[Asset_Name]],'[1]SNOW CMDB DBNL'!$A:$P,16,0)</f>
        <v>be+nl/Daily Banking Digital First NL/Platform &amp; Enablers/Oasis</v>
      </c>
      <c r="P168" t="s">
        <v>132</v>
      </c>
      <c r="Q168" t="s">
        <v>132</v>
      </c>
      <c r="R168" t="s">
        <v>10</v>
      </c>
      <c r="S168" s="8" t="s">
        <v>141</v>
      </c>
      <c r="T168" s="8" t="s">
        <v>141</v>
      </c>
      <c r="U168" s="8">
        <v>0</v>
      </c>
      <c r="V168" s="8" t="s">
        <v>541</v>
      </c>
      <c r="W168" s="8" t="s">
        <v>141</v>
      </c>
      <c r="X168" s="8" t="s">
        <v>133</v>
      </c>
      <c r="Y168" s="8" t="s">
        <v>158</v>
      </c>
      <c r="Z168" s="8" t="s">
        <v>273</v>
      </c>
      <c r="AA168" s="8" t="s">
        <v>273</v>
      </c>
      <c r="AB168" s="4" t="s">
        <v>160</v>
      </c>
      <c r="AC168" s="4" t="s">
        <v>187</v>
      </c>
      <c r="AD168" s="8" t="s">
        <v>170</v>
      </c>
      <c r="AE168" s="8" t="s">
        <v>542</v>
      </c>
      <c r="AF168" s="8" t="s">
        <v>136</v>
      </c>
      <c r="AG168" s="8" t="s">
        <v>137</v>
      </c>
      <c r="AH168" s="8" t="s">
        <v>138</v>
      </c>
      <c r="AI168" s="8" t="s">
        <v>543</v>
      </c>
      <c r="AJ168" s="8" t="s">
        <v>10</v>
      </c>
      <c r="AK168" s="8" t="s">
        <v>132</v>
      </c>
      <c r="AL168" s="8" t="s">
        <v>132</v>
      </c>
      <c r="AM168" s="8" t="s">
        <v>141</v>
      </c>
      <c r="AN168" s="8" t="s">
        <v>141</v>
      </c>
      <c r="AO168" s="8">
        <v>0</v>
      </c>
      <c r="AP168" s="8" t="s">
        <v>145</v>
      </c>
      <c r="AQ168" s="8" t="s">
        <v>145</v>
      </c>
      <c r="AR168" s="8" t="s">
        <v>141</v>
      </c>
      <c r="AS168" s="8" t="s">
        <v>145</v>
      </c>
      <c r="AT168" s="8" t="s">
        <v>141</v>
      </c>
      <c r="AU168" s="8" t="s">
        <v>145</v>
      </c>
      <c r="AV168" s="4">
        <v>44927</v>
      </c>
      <c r="AW168" s="4">
        <v>45016</v>
      </c>
      <c r="AX168" s="8" t="s">
        <v>208</v>
      </c>
      <c r="AY168" s="8" t="s">
        <v>141</v>
      </c>
      <c r="AZ168" s="8"/>
      <c r="BA168" s="8" t="s">
        <v>544</v>
      </c>
      <c r="BB168" s="8" t="s">
        <v>178</v>
      </c>
      <c r="BC168" s="8"/>
      <c r="BD168" s="8">
        <v>2023</v>
      </c>
      <c r="BE168" s="8" t="s">
        <v>146</v>
      </c>
      <c r="BF168" s="8" t="s">
        <v>178</v>
      </c>
      <c r="BG168" s="8" t="s">
        <v>7</v>
      </c>
    </row>
    <row r="169" spans="1:59">
      <c r="A169" t="str">
        <f>Append1[[#This Row],[COM_IN_LIST]]</f>
        <v>CMDB</v>
      </c>
      <c r="B169" t="s">
        <v>545</v>
      </c>
      <c r="C169" t="str">
        <f>VLOOKUP(Append1[[#This Row],[Asset_Name]],'[1]SNOW CMDB DBNL'!$A:$B,2,0)</f>
        <v>No</v>
      </c>
      <c r="D169" t="str">
        <f>VLOOKUP(Append1[[#This Row],[Asset_Name]],'[1]SNOW CMDB DBNL'!$A:$C,3,0)</f>
        <v>No</v>
      </c>
      <c r="E169" t="str">
        <f>VLOOKUP(Append1[[#This Row],[Asset_Name]],'[1]SNOW CMDB DBNL'!$A:$D,4,0)</f>
        <v>Martijn Boshuisen</v>
      </c>
      <c r="F169" t="str">
        <f>VLOOKUP(Append1[[#This Row],[Asset_Name]],'[1]SNOW CMDB DBNL'!$A:$E,5,0)</f>
        <v>Cornelia Coman</v>
      </c>
      <c r="G169" t="str">
        <f>VLOOKUP(Append1[[#This Row],[Asset_Name]],'[1]SNOW CMDB DBNL'!$A:$F,6,0)</f>
        <v>n..a.</v>
      </c>
      <c r="H169" t="str">
        <f>VLOOKUP(Append1[[#This Row],[Asset_Name]],'[1]SNOW CMDB DBNL'!$A:$G,7,0)</f>
        <v>n.a.</v>
      </c>
      <c r="L169" t="str">
        <f>VLOOKUP(Append1[[#This Row],[Asset_Name]],'[1]SNOW CMDB DBNL'!$A:$M,13,0)</f>
        <v>Installed</v>
      </c>
      <c r="M169" t="str">
        <f>VLOOKUP(Append1[[#This Row],[Asset_Name]],'[1]SNOW CMDB DBNL'!$A:$N,14,0)</f>
        <v>Operational</v>
      </c>
      <c r="N169" t="str">
        <f>VLOOKUP(Append1[[#This Row],[Asset_Name]],'[1]SNOW CMDB DBNL'!$A:$O,15,0)</f>
        <v>Production</v>
      </c>
      <c r="O169" t="str">
        <f>VLOOKUP(Append1[[#This Row],[Asset_Name]],'[1]SNOW CMDB DBNL'!$A:$P,16,0)</f>
        <v>be+nl/Consumer Loans/Evolution</v>
      </c>
      <c r="P169" t="s">
        <v>131</v>
      </c>
      <c r="Q169" t="s">
        <v>132</v>
      </c>
      <c r="R169" t="s">
        <v>27</v>
      </c>
      <c r="V169" s="8" t="s">
        <v>545</v>
      </c>
      <c r="W169" s="8" t="s">
        <v>133</v>
      </c>
      <c r="X169" s="8" t="s">
        <v>133</v>
      </c>
      <c r="Y169" s="8" t="s">
        <v>305</v>
      </c>
      <c r="Z169" s="8" t="s">
        <v>505</v>
      </c>
      <c r="AA169" s="8" t="s">
        <v>546</v>
      </c>
      <c r="AB169" s="4" t="s">
        <v>506</v>
      </c>
      <c r="AC169" s="4">
        <v>0</v>
      </c>
      <c r="AD169" s="8">
        <v>0</v>
      </c>
      <c r="AE169" s="8">
        <v>0</v>
      </c>
      <c r="AF169" s="8" t="s">
        <v>136</v>
      </c>
      <c r="AG169" s="8" t="s">
        <v>137</v>
      </c>
      <c r="AH169" s="8" t="s">
        <v>138</v>
      </c>
      <c r="AI169" s="8" t="s">
        <v>547</v>
      </c>
      <c r="AJ169" s="8" t="s">
        <v>27</v>
      </c>
      <c r="AK169" s="8" t="s">
        <v>131</v>
      </c>
      <c r="AL169" s="8" t="s">
        <v>132</v>
      </c>
      <c r="AM169" s="8"/>
      <c r="AN169" s="8"/>
      <c r="AO169" s="8"/>
      <c r="AP169" s="8"/>
      <c r="AQ169" s="8"/>
      <c r="AR169" s="8"/>
      <c r="AS169" s="8"/>
      <c r="AT169" s="8"/>
      <c r="AU169" s="8"/>
      <c r="AV169" s="4"/>
      <c r="AW169" s="4"/>
      <c r="AX169" s="8"/>
      <c r="AY169" s="8"/>
      <c r="AZ169" s="8"/>
      <c r="BA169" s="8"/>
      <c r="BB169" s="8"/>
      <c r="BC169" s="8"/>
      <c r="BD169" s="8"/>
      <c r="BE169" s="8"/>
      <c r="BF169" s="8"/>
      <c r="BG169" s="8" t="s">
        <v>5</v>
      </c>
    </row>
    <row r="170" spans="1:59" hidden="1">
      <c r="A170" t="str">
        <f>Append1[[#This Row],[COM_IN_LIST]]</f>
        <v>GDPR</v>
      </c>
      <c r="B170" t="s">
        <v>548</v>
      </c>
      <c r="P170" t="s">
        <v>132</v>
      </c>
      <c r="Q170" t="s">
        <v>131</v>
      </c>
      <c r="R170" t="s">
        <v>9</v>
      </c>
      <c r="V170" s="8" t="s">
        <v>548</v>
      </c>
      <c r="AJ170" s="8" t="s">
        <v>9</v>
      </c>
      <c r="AK170" s="8" t="s">
        <v>132</v>
      </c>
      <c r="AL170" s="8" t="s">
        <v>131</v>
      </c>
      <c r="AM170" s="8"/>
      <c r="AN170" s="8"/>
      <c r="AO170" s="8"/>
      <c r="AP170" s="8" t="s">
        <v>145</v>
      </c>
      <c r="AQ170" s="8" t="s">
        <v>145</v>
      </c>
      <c r="AR170" s="8" t="s">
        <v>133</v>
      </c>
      <c r="AS170" s="8" t="s">
        <v>133</v>
      </c>
      <c r="AT170" s="8" t="s">
        <v>133</v>
      </c>
      <c r="AU170" s="8" t="s">
        <v>145</v>
      </c>
      <c r="AV170" s="4" t="s">
        <v>145</v>
      </c>
      <c r="AW170" s="4" t="s">
        <v>145</v>
      </c>
      <c r="AX170" s="8" t="s">
        <v>145</v>
      </c>
      <c r="AY170" s="8" t="s">
        <v>133</v>
      </c>
      <c r="AZ170" s="8"/>
      <c r="BA170" s="8"/>
      <c r="BB170" s="8" t="s">
        <v>145</v>
      </c>
      <c r="BC170" s="8"/>
      <c r="BD170" s="8" t="s">
        <v>145</v>
      </c>
      <c r="BE170" s="8"/>
      <c r="BF170" s="8"/>
      <c r="BG170" s="8" t="s">
        <v>6</v>
      </c>
    </row>
    <row r="171" spans="1:59" hidden="1">
      <c r="A171" t="str">
        <f>Append1[[#This Row],[COM_IN_LIST]]</f>
        <v>COMMON</v>
      </c>
      <c r="B171" t="s">
        <v>549</v>
      </c>
      <c r="C171" t="str">
        <f>VLOOKUP(Append1[[#This Row],[Asset_Name]],'[1]SNOW CMDB DBNL'!$A:$B,2,0)</f>
        <v>Yes</v>
      </c>
      <c r="D171" t="str">
        <f>VLOOKUP(Append1[[#This Row],[Asset_Name]],'[1]SNOW CMDB DBNL'!$A:$C,3,0)</f>
        <v>No</v>
      </c>
      <c r="E171" t="str">
        <f>VLOOKUP(Append1[[#This Row],[Asset_Name]],'[1]SNOW CMDB DBNL'!$A:$D,4,0)</f>
        <v>Emile Scheilen</v>
      </c>
      <c r="F171" t="str">
        <f>VLOOKUP(Append1[[#This Row],[Asset_Name]],'[1]SNOW CMDB DBNL'!$A:$E,5,0)</f>
        <v>Adine Wempe - Kalff</v>
      </c>
      <c r="G171" t="str">
        <f>VLOOKUP(Append1[[#This Row],[Asset_Name]],'[1]SNOW CMDB DBNL'!$A:$F,6,0)</f>
        <v>Adine Wempe - Kalff</v>
      </c>
      <c r="H171" t="str">
        <f>VLOOKUP(Append1[[#This Row],[Asset_Name]],'[1]SNOW CMDB DBNL'!$A:$G,7,0)</f>
        <v>Aurora Montoya Guillen</v>
      </c>
      <c r="I171" t="str">
        <f>VLOOKUP(Append1[[#This Row],[Asset_Name]],'[1]SNOW CMDB DBNL'!$A:$H,8,0)</f>
        <v>Party data</v>
      </c>
      <c r="J171" t="str">
        <f>VLOOKUP(Append1[[#This Row],[Asset_Name]],'[1]SNOW CMDB DBNL'!$A:$I,9,0)</f>
        <v>Kept in own tribe</v>
      </c>
      <c r="L171" t="str">
        <f>VLOOKUP(Append1[[#This Row],[Asset_Name]],'[1]SNOW CMDB DBNL'!$A:$M,13,0)</f>
        <v>Installed</v>
      </c>
      <c r="M171" t="str">
        <f>VLOOKUP(Append1[[#This Row],[Asset_Name]],'[1]SNOW CMDB DBNL'!$A:$N,14,0)</f>
        <v>Operational</v>
      </c>
      <c r="N171" t="str">
        <f>VLOOKUP(Append1[[#This Row],[Asset_Name]],'[1]SNOW CMDB DBNL'!$A:$O,15,0)</f>
        <v>Production</v>
      </c>
      <c r="O171" t="str">
        <f>VLOOKUP(Append1[[#This Row],[Asset_Name]],'[1]SNOW CMDB DBNL'!$A:$P,16,0)</f>
        <v>be+nl/Fraud &amp; Cyber Security NL/Prevention/Wookiee</v>
      </c>
      <c r="P171" t="s">
        <v>132</v>
      </c>
      <c r="Q171" t="s">
        <v>132</v>
      </c>
      <c r="R171" t="s">
        <v>13</v>
      </c>
      <c r="S171" s="8" t="s">
        <v>133</v>
      </c>
      <c r="T171" s="8" t="s">
        <v>141</v>
      </c>
      <c r="U171" s="8">
        <v>0</v>
      </c>
      <c r="V171" s="8" t="s">
        <v>549</v>
      </c>
      <c r="W171" s="8" t="s">
        <v>141</v>
      </c>
      <c r="X171" s="8" t="s">
        <v>133</v>
      </c>
      <c r="Y171" s="8" t="s">
        <v>202</v>
      </c>
      <c r="Z171" s="8" t="s">
        <v>203</v>
      </c>
      <c r="AA171" s="8" t="s">
        <v>203</v>
      </c>
      <c r="AB171" s="4" t="s">
        <v>550</v>
      </c>
      <c r="AC171" s="4" t="s">
        <v>169</v>
      </c>
      <c r="AD171" s="8" t="s">
        <v>170</v>
      </c>
      <c r="AE171" s="8">
        <v>0</v>
      </c>
      <c r="AF171" s="8" t="s">
        <v>136</v>
      </c>
      <c r="AG171" s="8" t="s">
        <v>137</v>
      </c>
      <c r="AH171" s="8" t="s">
        <v>138</v>
      </c>
      <c r="AI171" s="8" t="s">
        <v>551</v>
      </c>
      <c r="AJ171" s="8" t="s">
        <v>13</v>
      </c>
      <c r="AK171" s="8" t="s">
        <v>132</v>
      </c>
      <c r="AL171" s="8" t="s">
        <v>132</v>
      </c>
      <c r="AM171" s="8" t="s">
        <v>133</v>
      </c>
      <c r="AN171" s="8" t="s">
        <v>141</v>
      </c>
      <c r="AO171" s="8">
        <v>0</v>
      </c>
      <c r="AP171" s="8" t="s">
        <v>145</v>
      </c>
      <c r="AQ171" s="8" t="s">
        <v>145</v>
      </c>
      <c r="AR171" s="8" t="s">
        <v>133</v>
      </c>
      <c r="AS171" s="8" t="s">
        <v>141</v>
      </c>
      <c r="AT171" s="8" t="s">
        <v>141</v>
      </c>
      <c r="AU171" s="8"/>
      <c r="AV171" s="4"/>
      <c r="AW171" s="4" t="s">
        <v>145</v>
      </c>
      <c r="AX171" s="8" t="s">
        <v>552</v>
      </c>
      <c r="AY171" s="8" t="s">
        <v>133</v>
      </c>
      <c r="AZ171" s="8"/>
      <c r="BA171" s="8"/>
      <c r="BB171" s="8" t="s">
        <v>178</v>
      </c>
      <c r="BC171" s="8"/>
      <c r="BD171" s="8" t="s">
        <v>145</v>
      </c>
      <c r="BE171" s="8"/>
      <c r="BF171" s="8"/>
      <c r="BG171" s="8" t="s">
        <v>7</v>
      </c>
    </row>
    <row r="172" spans="1:59" hidden="1">
      <c r="A172" t="str">
        <f>Append1[[#This Row],[COM_IN_LIST]]</f>
        <v>CMDB</v>
      </c>
      <c r="B172" t="s">
        <v>553</v>
      </c>
      <c r="C172" t="str">
        <f>VLOOKUP(Append1[[#This Row],[Asset_Name]],'[1]SNOW CMDB DBNL'!$A:$B,2,0)</f>
        <v>Yes</v>
      </c>
      <c r="D172" t="str">
        <f>VLOOKUP(Append1[[#This Row],[Asset_Name]],'[1]SNOW CMDB DBNL'!$A:$C,3,0)</f>
        <v>No</v>
      </c>
      <c r="E172" t="str">
        <f>VLOOKUP(Append1[[#This Row],[Asset_Name]],'[1]SNOW CMDB DBNL'!$A:$D,4,0)</f>
        <v>Ben Jansen</v>
      </c>
      <c r="F172" t="str">
        <f>VLOOKUP(Append1[[#This Row],[Asset_Name]],'[1]SNOW CMDB DBNL'!$A:$E,5,0)</f>
        <v>Ben Jansen</v>
      </c>
      <c r="G172" t="str">
        <f>VLOOKUP(Append1[[#This Row],[Asset_Name]],'[1]SNOW CMDB DBNL'!$A:$F,6,0)</f>
        <v>Ben Jansen</v>
      </c>
      <c r="H172" t="str">
        <f>VLOOKUP(Append1[[#This Row],[Asset_Name]],'[1]SNOW CMDB DBNL'!$A:$G,7,0)</f>
        <v>NA</v>
      </c>
      <c r="I172" t="str">
        <f>VLOOKUP(Append1[[#This Row],[Asset_Name]],'[1]SNOW CMDB DBNL'!$A:$H,8,0)</f>
        <v>Operational System Process Organisational data</v>
      </c>
      <c r="J172" t="str">
        <f>VLOOKUP(Append1[[#This Row],[Asset_Name]],'[1]SNOW CMDB DBNL'!$A:$I,9,0)</f>
        <v>Kept in own tribe</v>
      </c>
      <c r="L172" t="str">
        <f>VLOOKUP(Append1[[#This Row],[Asset_Name]],'[1]SNOW CMDB DBNL'!$A:$M,13,0)</f>
        <v>Installed</v>
      </c>
      <c r="M172" t="str">
        <f>VLOOKUP(Append1[[#This Row],[Asset_Name]],'[1]SNOW CMDB DBNL'!$A:$N,14,0)</f>
        <v>Operational</v>
      </c>
      <c r="N172" t="str">
        <f>VLOOKUP(Append1[[#This Row],[Asset_Name]],'[1]SNOW CMDB DBNL'!$A:$O,15,0)</f>
        <v>Production</v>
      </c>
      <c r="O172" t="str">
        <f>VLOOKUP(Append1[[#This Row],[Asset_Name]],'[1]SNOW CMDB DBNL'!$A:$P,16,0)</f>
        <v>be+nl/Facilitymgt NL/CREFS NL Business IT</v>
      </c>
      <c r="P172" t="s">
        <v>131</v>
      </c>
      <c r="Q172" t="s">
        <v>132</v>
      </c>
      <c r="R172" t="s">
        <v>41</v>
      </c>
      <c r="V172" s="8" t="s">
        <v>553</v>
      </c>
      <c r="W172" s="8" t="s">
        <v>141</v>
      </c>
      <c r="X172" s="8" t="s">
        <v>133</v>
      </c>
      <c r="Y172" s="8" t="s">
        <v>301</v>
      </c>
      <c r="Z172" s="8" t="s">
        <v>301</v>
      </c>
      <c r="AA172" s="8" t="s">
        <v>301</v>
      </c>
      <c r="AB172" s="4" t="s">
        <v>149</v>
      </c>
      <c r="AC172" s="4" t="s">
        <v>228</v>
      </c>
      <c r="AD172" s="8" t="s">
        <v>170</v>
      </c>
      <c r="AE172" s="8">
        <v>0</v>
      </c>
      <c r="AF172" s="8" t="s">
        <v>136</v>
      </c>
      <c r="AG172" s="8" t="s">
        <v>137</v>
      </c>
      <c r="AH172" s="8" t="s">
        <v>138</v>
      </c>
      <c r="AI172" s="8" t="s">
        <v>303</v>
      </c>
      <c r="AJ172" s="8" t="s">
        <v>41</v>
      </c>
      <c r="AK172" s="8" t="s">
        <v>131</v>
      </c>
      <c r="AL172" s="8" t="s">
        <v>132</v>
      </c>
      <c r="AM172" s="8"/>
      <c r="AN172" s="8"/>
      <c r="AO172" s="8"/>
      <c r="AP172" s="8"/>
      <c r="AQ172" s="8"/>
      <c r="AR172" s="8"/>
      <c r="AS172" s="8"/>
      <c r="AT172" s="8"/>
      <c r="AU172" s="8"/>
      <c r="AV172" s="4"/>
      <c r="AW172" s="4"/>
      <c r="AX172" s="8"/>
      <c r="AY172" s="8"/>
      <c r="AZ172" s="8"/>
      <c r="BA172" s="8"/>
      <c r="BB172" s="8"/>
      <c r="BC172" s="8"/>
      <c r="BD172" s="8"/>
      <c r="BE172" s="8"/>
      <c r="BF172" s="8"/>
      <c r="BG172" s="8" t="s">
        <v>5</v>
      </c>
    </row>
    <row r="173" spans="1:59" hidden="1">
      <c r="A173" t="str">
        <f>Append1[[#This Row],[COM_IN_LIST]]</f>
        <v>CMDB</v>
      </c>
      <c r="B173" t="s">
        <v>554</v>
      </c>
      <c r="C173" t="str">
        <f>VLOOKUP(Append1[[#This Row],[Asset_Name]],'[1]SNOW CMDB DBNL'!$A:$B,2,0)</f>
        <v>Yes</v>
      </c>
      <c r="D173" t="str">
        <f>VLOOKUP(Append1[[#This Row],[Asset_Name]],'[1]SNOW CMDB DBNL'!$A:$C,3,0)</f>
        <v>Yes</v>
      </c>
      <c r="E173" t="str">
        <f>VLOOKUP(Append1[[#This Row],[Asset_Name]],'[1]SNOW CMDB DBNL'!$A:$D,4,0)</f>
        <v>Theo Frieswijk</v>
      </c>
      <c r="F173" t="str">
        <f>VLOOKUP(Append1[[#This Row],[Asset_Name]],'[1]SNOW CMDB DBNL'!$A:$E,5,0)</f>
        <v>Elles Ogink</v>
      </c>
      <c r="G173" t="str">
        <f>VLOOKUP(Append1[[#This Row],[Asset_Name]],'[1]SNOW CMDB DBNL'!$A:$F,6,0)</f>
        <v>DO per country -&gt; Local Ass. Channel TL or CC Head</v>
      </c>
      <c r="H173" t="str">
        <f>VLOOKUP(Append1[[#This Row],[Asset_Name]],'[1]SNOW CMDB DBNL'!$A:$G,7,0)</f>
        <v>Jan van Hoek</v>
      </c>
      <c r="I173" t="str">
        <f>VLOOKUP(Append1[[#This Row],[Asset_Name]],'[1]SNOW CMDB DBNL'!$A:$H,8,0)</f>
        <v>Party data</v>
      </c>
      <c r="J173" t="str">
        <f>VLOOKUP(Append1[[#This Row],[Asset_Name]],'[1]SNOW CMDB DBNL'!$A:$I,9,0)</f>
        <v>Exchanged across domains</v>
      </c>
      <c r="L173" t="str">
        <f>VLOOKUP(Append1[[#This Row],[Asset_Name]],'[1]SNOW CMDB DBNL'!$A:$M,13,0)</f>
        <v>Installed</v>
      </c>
      <c r="M173" t="str">
        <f>VLOOKUP(Append1[[#This Row],[Asset_Name]],'[1]SNOW CMDB DBNL'!$A:$N,14,0)</f>
        <v>Operational</v>
      </c>
      <c r="N173" t="str">
        <f>VLOOKUP(Append1[[#This Row],[Asset_Name]],'[1]SNOW CMDB DBNL'!$A:$O,15,0)</f>
        <v>Production</v>
      </c>
      <c r="O173" t="str">
        <f>VLOOKUP(Append1[[#This Row],[Asset_Name]],'[1]SNOW CMDB DBNL'!$A:$P,16,0)</f>
        <v>be+nl/Assisted channels/PA1_IRIS Platform/CC Top</v>
      </c>
      <c r="P173" t="s">
        <v>131</v>
      </c>
      <c r="Q173" t="s">
        <v>132</v>
      </c>
      <c r="R173" t="s">
        <v>259</v>
      </c>
      <c r="V173" s="8" t="s">
        <v>554</v>
      </c>
      <c r="W173" s="8" t="s">
        <v>141</v>
      </c>
      <c r="X173" s="8" t="s">
        <v>141</v>
      </c>
      <c r="Y173" s="8" t="s">
        <v>252</v>
      </c>
      <c r="Z173" s="8" t="s">
        <v>253</v>
      </c>
      <c r="AA173" s="8" t="s">
        <v>254</v>
      </c>
      <c r="AB173" s="4" t="s">
        <v>255</v>
      </c>
      <c r="AC173" s="4" t="s">
        <v>169</v>
      </c>
      <c r="AD173" s="8" t="s">
        <v>176</v>
      </c>
      <c r="AE173" s="8">
        <v>0</v>
      </c>
      <c r="AF173" s="8" t="s">
        <v>136</v>
      </c>
      <c r="AG173" s="8" t="s">
        <v>137</v>
      </c>
      <c r="AH173" s="8" t="s">
        <v>138</v>
      </c>
      <c r="AI173" s="8" t="s">
        <v>555</v>
      </c>
      <c r="AJ173" s="8" t="s">
        <v>259</v>
      </c>
      <c r="AK173" s="8" t="s">
        <v>131</v>
      </c>
      <c r="AL173" s="8" t="s">
        <v>132</v>
      </c>
      <c r="AM173" s="8"/>
      <c r="AN173" s="8"/>
      <c r="AO173" s="8"/>
      <c r="AP173" s="8"/>
      <c r="AQ173" s="8"/>
      <c r="AR173" s="8"/>
      <c r="AS173" s="8"/>
      <c r="AT173" s="8"/>
      <c r="AU173" s="8"/>
      <c r="AV173" s="4"/>
      <c r="AW173" s="4"/>
      <c r="AX173" s="8"/>
      <c r="AY173" s="8"/>
      <c r="AZ173" s="8"/>
      <c r="BA173" s="8"/>
      <c r="BB173" s="8"/>
      <c r="BC173" s="8"/>
      <c r="BD173" s="8"/>
      <c r="BE173" s="8"/>
      <c r="BF173" s="8"/>
      <c r="BG173" s="8" t="s">
        <v>5</v>
      </c>
    </row>
    <row r="174" spans="1:59">
      <c r="A174" t="str">
        <f>Append1[[#This Row],[COM_IN_LIST]]</f>
        <v>COMMON</v>
      </c>
      <c r="B174" t="s">
        <v>556</v>
      </c>
      <c r="C174" t="str">
        <f>VLOOKUP(Append1[[#This Row],[Asset_Name]],'[1]SNOW CMDB DBNL'!$A:$B,2,0)</f>
        <v>No</v>
      </c>
      <c r="D174" t="str">
        <f>VLOOKUP(Append1[[#This Row],[Asset_Name]],'[1]SNOW CMDB DBNL'!$A:$C,3,0)</f>
        <v>No</v>
      </c>
      <c r="E174" t="str">
        <f>VLOOKUP(Append1[[#This Row],[Asset_Name]],'[1]SNOW CMDB DBNL'!$A:$D,4,0)</f>
        <v>Rein Heddema</v>
      </c>
      <c r="F174" t="str">
        <f>VLOOKUP(Append1[[#This Row],[Asset_Name]],'[1]SNOW CMDB DBNL'!$A:$E,5,0)</f>
        <v>Ed Spitteler</v>
      </c>
      <c r="G174" t="str">
        <f>VLOOKUP(Append1[[#This Row],[Asset_Name]],'[1]SNOW CMDB DBNL'!$A:$F,6,0)</f>
        <v>Ed Spitteler</v>
      </c>
      <c r="H174" t="str">
        <f>VLOOKUP(Append1[[#This Row],[Asset_Name]],'[1]SNOW CMDB DBNL'!$A:$G,7,0)</f>
        <v>Bert Weurding</v>
      </c>
      <c r="K174" t="str">
        <f>VLOOKUP(Append1[[#This Row],[Asset_Name]],'[1]SNOW CMDB DBNL'!$A:$J,10,0)</f>
        <v>CCA passes on data (party, product, agreement and transactional) for distribution to the archive.</v>
      </c>
      <c r="L174" t="str">
        <f>VLOOKUP(Append1[[#This Row],[Asset_Name]],'[1]SNOW CMDB DBNL'!$A:$M,13,0)</f>
        <v>Installed</v>
      </c>
      <c r="M174" t="str">
        <f>VLOOKUP(Append1[[#This Row],[Asset_Name]],'[1]SNOW CMDB DBNL'!$A:$N,14,0)</f>
        <v>Operational</v>
      </c>
      <c r="N174" t="str">
        <f>VLOOKUP(Append1[[#This Row],[Asset_Name]],'[1]SNOW CMDB DBNL'!$A:$O,15,0)</f>
        <v>Production</v>
      </c>
      <c r="O174" t="str">
        <f>VLOOKUP(Append1[[#This Row],[Asset_Name]],'[1]SNOW CMDB DBNL'!$A:$P,16,0)</f>
        <v>be+nl/Document &amp; Content Services/Dossier Management/Data Quality and Retention</v>
      </c>
      <c r="P174" t="s">
        <v>132</v>
      </c>
      <c r="Q174" t="s">
        <v>132</v>
      </c>
      <c r="R174" t="s">
        <v>22</v>
      </c>
      <c r="S174" s="8" t="s">
        <v>133</v>
      </c>
      <c r="T174" s="8" t="s">
        <v>133</v>
      </c>
      <c r="U174" s="8" t="s">
        <v>557</v>
      </c>
      <c r="V174" s="8" t="s">
        <v>556</v>
      </c>
      <c r="W174" s="8" t="s">
        <v>133</v>
      </c>
      <c r="X174" s="8" t="s">
        <v>133</v>
      </c>
      <c r="Y174" s="8" t="s">
        <v>558</v>
      </c>
      <c r="Z174" s="8" t="s">
        <v>488</v>
      </c>
      <c r="AA174" s="8" t="s">
        <v>488</v>
      </c>
      <c r="AB174" s="4" t="s">
        <v>559</v>
      </c>
      <c r="AC174" s="4">
        <v>0</v>
      </c>
      <c r="AD174" s="8">
        <v>0</v>
      </c>
      <c r="AE174" s="8" t="s">
        <v>560</v>
      </c>
      <c r="AF174" s="8" t="s">
        <v>136</v>
      </c>
      <c r="AG174" s="8" t="s">
        <v>137</v>
      </c>
      <c r="AH174" s="8" t="s">
        <v>138</v>
      </c>
      <c r="AI174" s="8" t="s">
        <v>561</v>
      </c>
      <c r="AJ174" s="8" t="s">
        <v>22</v>
      </c>
      <c r="AK174" s="8" t="s">
        <v>132</v>
      </c>
      <c r="AL174" s="8" t="s">
        <v>132</v>
      </c>
      <c r="AM174" s="8" t="s">
        <v>133</v>
      </c>
      <c r="AN174" s="8" t="s">
        <v>133</v>
      </c>
      <c r="AO174" s="8" t="s">
        <v>557</v>
      </c>
      <c r="AP174" s="8" t="s">
        <v>141</v>
      </c>
      <c r="AQ174" s="8" t="s">
        <v>133</v>
      </c>
      <c r="AR174" s="8" t="s">
        <v>133</v>
      </c>
      <c r="AS174" s="8" t="s">
        <v>133</v>
      </c>
      <c r="AT174" s="8" t="s">
        <v>133</v>
      </c>
      <c r="AU174" s="8" t="s">
        <v>145</v>
      </c>
      <c r="AV174" s="4" t="s">
        <v>145</v>
      </c>
      <c r="AW174" s="4" t="s">
        <v>145</v>
      </c>
      <c r="AX174" s="8" t="s">
        <v>208</v>
      </c>
      <c r="AY174" s="8" t="s">
        <v>133</v>
      </c>
      <c r="AZ174" s="8" t="s">
        <v>557</v>
      </c>
      <c r="BA174" s="8" t="s">
        <v>562</v>
      </c>
      <c r="BB174" s="8" t="s">
        <v>191</v>
      </c>
      <c r="BC174" s="8"/>
      <c r="BD174" s="8" t="s">
        <v>145</v>
      </c>
      <c r="BE174" s="8"/>
      <c r="BF174" s="8"/>
      <c r="BG174" s="8" t="s">
        <v>7</v>
      </c>
    </row>
    <row r="175" spans="1:59">
      <c r="A175" t="str">
        <f>Append1[[#This Row],[COM_IN_LIST]]</f>
        <v>COMMON</v>
      </c>
      <c r="B175" t="s">
        <v>563</v>
      </c>
      <c r="C175" t="str">
        <f>VLOOKUP(Append1[[#This Row],[Asset_Name]],'[1]SNOW CMDB DBNL'!$A:$B,2,0)</f>
        <v>No</v>
      </c>
      <c r="E175" t="str">
        <f>VLOOKUP(Append1[[#This Row],[Asset_Name]],'[1]SNOW CMDB DBNL'!$A:$D,4,0)</f>
        <v>Marcin Krzysztof Pakulnicki</v>
      </c>
      <c r="F175" t="str">
        <f>VLOOKUP(Append1[[#This Row],[Asset_Name]],'[1]SNOW CMDB DBNL'!$A:$E,5,0)</f>
        <v>Liesbeth Berns</v>
      </c>
      <c r="L175" t="str">
        <f>VLOOKUP(Append1[[#This Row],[Asset_Name]],'[1]SNOW CMDB DBNL'!$A:$M,13,0)</f>
        <v>Installed</v>
      </c>
      <c r="M175" t="str">
        <f>VLOOKUP(Append1[[#This Row],[Asset_Name]],'[1]SNOW CMDB DBNL'!$A:$N,14,0)</f>
        <v>Operational</v>
      </c>
      <c r="N175" t="str">
        <f>VLOOKUP(Append1[[#This Row],[Asset_Name]],'[1]SNOW CMDB DBNL'!$A:$O,15,0)</f>
        <v>Production</v>
      </c>
      <c r="O175" t="str">
        <f>VLOOKUP(Append1[[#This Row],[Asset_Name]],'[1]SNOW CMDB DBNL'!$A:$P,16,0)</f>
        <v>be+nl/Digital &amp; Customer Interaction/DiPr SSE/Coyotes</v>
      </c>
      <c r="P175" t="s">
        <v>132</v>
      </c>
      <c r="Q175" t="s">
        <v>132</v>
      </c>
      <c r="R175" t="s">
        <v>12</v>
      </c>
      <c r="V175" s="8" t="s">
        <v>563</v>
      </c>
      <c r="W175" s="8" t="s">
        <v>133</v>
      </c>
      <c r="X175" s="8">
        <v>0</v>
      </c>
      <c r="Y175" s="8" t="s">
        <v>294</v>
      </c>
      <c r="Z175" s="8" t="s">
        <v>242</v>
      </c>
      <c r="AA175" s="8">
        <v>0</v>
      </c>
      <c r="AB175" s="4">
        <v>0</v>
      </c>
      <c r="AC175" s="4">
        <v>0</v>
      </c>
      <c r="AD175" s="8">
        <v>0</v>
      </c>
      <c r="AE175" s="8">
        <v>0</v>
      </c>
      <c r="AF175" s="8" t="s">
        <v>136</v>
      </c>
      <c r="AG175" s="8" t="s">
        <v>137</v>
      </c>
      <c r="AH175" s="8" t="s">
        <v>138</v>
      </c>
      <c r="AI175" s="8" t="s">
        <v>564</v>
      </c>
      <c r="AJ175" s="8" t="s">
        <v>12</v>
      </c>
      <c r="AK175" s="8" t="s">
        <v>132</v>
      </c>
      <c r="AL175" s="8" t="s">
        <v>132</v>
      </c>
      <c r="AM175" s="8"/>
      <c r="AN175" s="8"/>
      <c r="AO175" s="8"/>
      <c r="AP175" s="8" t="s">
        <v>133</v>
      </c>
      <c r="AQ175" s="8" t="s">
        <v>133</v>
      </c>
      <c r="AR175" s="8" t="s">
        <v>133</v>
      </c>
      <c r="AS175" s="8" t="s">
        <v>149</v>
      </c>
      <c r="AT175" s="8" t="s">
        <v>149</v>
      </c>
      <c r="AU175" s="8"/>
      <c r="AV175" s="4"/>
      <c r="AW175" s="4" t="s">
        <v>149</v>
      </c>
      <c r="AX175" s="8"/>
      <c r="AY175" s="8" t="s">
        <v>133</v>
      </c>
      <c r="AZ175" s="8"/>
      <c r="BA175" s="8"/>
      <c r="BB175" s="8" t="s">
        <v>191</v>
      </c>
      <c r="BC175" s="8"/>
      <c r="BD175" s="8" t="s">
        <v>149</v>
      </c>
      <c r="BE175" s="8"/>
      <c r="BF175" s="8"/>
      <c r="BG175" s="8" t="s">
        <v>7</v>
      </c>
    </row>
    <row r="176" spans="1:59">
      <c r="A176" t="str">
        <f>Append1[[#This Row],[COM_IN_LIST]]</f>
        <v>CMDB</v>
      </c>
      <c r="B176" t="s">
        <v>565</v>
      </c>
      <c r="C176" t="str">
        <f>VLOOKUP(Append1[[#This Row],[Asset_Name]],'[1]SNOW CMDB DBNL'!$A:$B,2,0)</f>
        <v>No</v>
      </c>
      <c r="D176" t="str">
        <f>VLOOKUP(Append1[[#This Row],[Asset_Name]],'[1]SNOW CMDB DBNL'!$A:$C,3,0)</f>
        <v>No</v>
      </c>
      <c r="E176" t="str">
        <f>VLOOKUP(Append1[[#This Row],[Asset_Name]],'[1]SNOW CMDB DBNL'!$A:$D,4,0)</f>
        <v>Martijn Boshuisen</v>
      </c>
      <c r="F176" t="str">
        <f>VLOOKUP(Append1[[#This Row],[Asset_Name]],'[1]SNOW CMDB DBNL'!$A:$E,5,0)</f>
        <v>Cornelia Coman</v>
      </c>
      <c r="G176" t="str">
        <f>VLOOKUP(Append1[[#This Row],[Asset_Name]],'[1]SNOW CMDB DBNL'!$A:$F,6,0)</f>
        <v>n..a.</v>
      </c>
      <c r="H176" t="str">
        <f>VLOOKUP(Append1[[#This Row],[Asset_Name]],'[1]SNOW CMDB DBNL'!$A:$G,7,0)</f>
        <v>n.a.</v>
      </c>
      <c r="L176" t="str">
        <f>VLOOKUP(Append1[[#This Row],[Asset_Name]],'[1]SNOW CMDB DBNL'!$A:$M,13,0)</f>
        <v>Installed</v>
      </c>
      <c r="M176" t="str">
        <f>VLOOKUP(Append1[[#This Row],[Asset_Name]],'[1]SNOW CMDB DBNL'!$A:$N,14,0)</f>
        <v>Operational</v>
      </c>
      <c r="N176" t="str">
        <f>VLOOKUP(Append1[[#This Row],[Asset_Name]],'[1]SNOW CMDB DBNL'!$A:$O,15,0)</f>
        <v>Production</v>
      </c>
      <c r="O176" t="str">
        <f>VLOOKUP(Append1[[#This Row],[Asset_Name]],'[1]SNOW CMDB DBNL'!$A:$P,16,0)</f>
        <v>be+nl/Consumer Loans/Evolution</v>
      </c>
      <c r="P176" t="s">
        <v>131</v>
      </c>
      <c r="Q176" t="s">
        <v>132</v>
      </c>
      <c r="R176" t="s">
        <v>27</v>
      </c>
      <c r="V176" s="8" t="s">
        <v>565</v>
      </c>
      <c r="W176" s="8" t="s">
        <v>133</v>
      </c>
      <c r="X176" s="8" t="s">
        <v>133</v>
      </c>
      <c r="Y176" s="8" t="s">
        <v>305</v>
      </c>
      <c r="Z176" s="8" t="s">
        <v>505</v>
      </c>
      <c r="AA176" s="8" t="s">
        <v>546</v>
      </c>
      <c r="AB176" s="4" t="s">
        <v>506</v>
      </c>
      <c r="AC176" s="4">
        <v>0</v>
      </c>
      <c r="AD176" s="8">
        <v>0</v>
      </c>
      <c r="AE176" s="8">
        <v>0</v>
      </c>
      <c r="AF176" s="8" t="s">
        <v>136</v>
      </c>
      <c r="AG176" s="8" t="s">
        <v>137</v>
      </c>
      <c r="AH176" s="8" t="s">
        <v>138</v>
      </c>
      <c r="AI176" s="8" t="s">
        <v>547</v>
      </c>
      <c r="AJ176" s="8" t="s">
        <v>27</v>
      </c>
      <c r="AK176" s="8" t="s">
        <v>131</v>
      </c>
      <c r="AL176" s="8" t="s">
        <v>132</v>
      </c>
      <c r="AM176" s="8"/>
      <c r="AN176" s="8"/>
      <c r="AO176" s="8"/>
      <c r="AP176" s="8"/>
      <c r="AQ176" s="8"/>
      <c r="AR176" s="8"/>
      <c r="AS176" s="8"/>
      <c r="AT176" s="8"/>
      <c r="AU176" s="8"/>
      <c r="AV176" s="4"/>
      <c r="AW176" s="4"/>
      <c r="AX176" s="8"/>
      <c r="AY176" s="8"/>
      <c r="AZ176" s="8"/>
      <c r="BA176" s="8"/>
      <c r="BB176" s="8"/>
      <c r="BC176" s="8"/>
      <c r="BD176" s="8"/>
      <c r="BE176" s="8"/>
      <c r="BF176" s="8"/>
      <c r="BG176" s="8" t="s">
        <v>5</v>
      </c>
    </row>
    <row r="177" spans="1:59">
      <c r="A177" t="str">
        <f>Append1[[#This Row],[COM_IN_LIST]]</f>
        <v>COMMON</v>
      </c>
      <c r="B177" t="s">
        <v>566</v>
      </c>
      <c r="C177" t="str">
        <f>VLOOKUP(Append1[[#This Row],[Asset_Name]],'[1]SNOW CMDB DBNL'!$A:$B,2,0)</f>
        <v>No</v>
      </c>
      <c r="D177" t="str">
        <f>VLOOKUP(Append1[[#This Row],[Asset_Name]],'[1]SNOW CMDB DBNL'!$A:$C,3,0)</f>
        <v>Yes</v>
      </c>
      <c r="E177" t="str">
        <f>VLOOKUP(Append1[[#This Row],[Asset_Name]],'[1]SNOW CMDB DBNL'!$A:$D,4,0)</f>
        <v>Rik-Jan van Bree</v>
      </c>
      <c r="F177" t="str">
        <f>VLOOKUP(Append1[[#This Row],[Asset_Name]],'[1]SNOW CMDB DBNL'!$A:$E,5,0)</f>
        <v>Jan Willem Heurter</v>
      </c>
      <c r="G177" t="str">
        <f>VLOOKUP(Append1[[#This Row],[Asset_Name]],'[1]SNOW CMDB DBNL'!$A:$F,6,0)</f>
        <v>Narjiss Aydoun</v>
      </c>
      <c r="H177" t="str">
        <f>VLOOKUP(Append1[[#This Row],[Asset_Name]],'[1]SNOW CMDB DBNL'!$A:$G,7,0)</f>
        <v>Jan Willem Heurter</v>
      </c>
      <c r="I177" t="str">
        <f>VLOOKUP(Append1[[#This Row],[Asset_Name]],'[1]SNOW CMDB DBNL'!$A:$H,8,0)</f>
        <v>Transaction data</v>
      </c>
      <c r="J177" t="str">
        <f>VLOOKUP(Append1[[#This Row],[Asset_Name]],'[1]SNOW CMDB DBNL'!$A:$I,9,0)</f>
        <v>Transferred outside ING</v>
      </c>
      <c r="L177" t="str">
        <f>VLOOKUP(Append1[[#This Row],[Asset_Name]],'[1]SNOW CMDB DBNL'!$A:$M,13,0)</f>
        <v>Installed</v>
      </c>
      <c r="M177" t="str">
        <f>VLOOKUP(Append1[[#This Row],[Asset_Name]],'[1]SNOW CMDB DBNL'!$A:$N,14,0)</f>
        <v>Operational</v>
      </c>
      <c r="N177" t="str">
        <f>VLOOKUP(Append1[[#This Row],[Asset_Name]],'[1]SNOW CMDB DBNL'!$A:$O,15,0)</f>
        <v>Production</v>
      </c>
      <c r="O177" t="str">
        <f>VLOOKUP(Append1[[#This Row],[Asset_Name]],'[1]SNOW CMDB DBNL'!$A:$P,16,0)</f>
        <v>be+nl/Payments NL/Products/Statements and invoices</v>
      </c>
      <c r="P177" t="s">
        <v>132</v>
      </c>
      <c r="Q177" t="s">
        <v>132</v>
      </c>
      <c r="R177" t="s">
        <v>9</v>
      </c>
      <c r="V177" s="8" t="s">
        <v>566</v>
      </c>
      <c r="W177" s="8" t="s">
        <v>133</v>
      </c>
      <c r="X177" s="8" t="s">
        <v>141</v>
      </c>
      <c r="Y177" s="8" t="s">
        <v>153</v>
      </c>
      <c r="Z177" s="8" t="s">
        <v>567</v>
      </c>
      <c r="AA177" s="8" t="s">
        <v>155</v>
      </c>
      <c r="AB177" s="4" t="s">
        <v>567</v>
      </c>
      <c r="AC177" s="4" t="s">
        <v>211</v>
      </c>
      <c r="AD177" s="8" t="s">
        <v>206</v>
      </c>
      <c r="AE177" s="8">
        <v>0</v>
      </c>
      <c r="AF177" s="8" t="s">
        <v>136</v>
      </c>
      <c r="AG177" s="8" t="s">
        <v>137</v>
      </c>
      <c r="AH177" s="8" t="s">
        <v>138</v>
      </c>
      <c r="AI177" s="8" t="s">
        <v>568</v>
      </c>
      <c r="AJ177" s="8" t="s">
        <v>9</v>
      </c>
      <c r="AK177" s="8" t="s">
        <v>132</v>
      </c>
      <c r="AL177" s="8" t="s">
        <v>132</v>
      </c>
      <c r="AM177" s="8"/>
      <c r="AN177" s="8"/>
      <c r="AO177" s="8"/>
      <c r="AP177" s="8" t="s">
        <v>145</v>
      </c>
      <c r="AQ177" s="8" t="s">
        <v>145</v>
      </c>
      <c r="AR177" s="8" t="s">
        <v>141</v>
      </c>
      <c r="AS177" s="8" t="s">
        <v>141</v>
      </c>
      <c r="AT177" s="8" t="s">
        <v>141</v>
      </c>
      <c r="AU177" s="8" t="s">
        <v>145</v>
      </c>
      <c r="AV177" s="4">
        <v>44927</v>
      </c>
      <c r="AW177" s="4">
        <v>45077</v>
      </c>
      <c r="AX177" s="8" t="s">
        <v>145</v>
      </c>
      <c r="AY177" s="8" t="s">
        <v>141</v>
      </c>
      <c r="AZ177" s="8"/>
      <c r="BA177" s="8"/>
      <c r="BB177" s="8" t="s">
        <v>191</v>
      </c>
      <c r="BC177" s="8"/>
      <c r="BD177" s="8">
        <v>2023</v>
      </c>
      <c r="BE177" s="8" t="s">
        <v>458</v>
      </c>
      <c r="BF177" s="8" t="s">
        <v>178</v>
      </c>
      <c r="BG177" s="8" t="s">
        <v>7</v>
      </c>
    </row>
    <row r="178" spans="1:59" hidden="1">
      <c r="A178" t="str">
        <f>Append1[[#This Row],[COM_IN_LIST]]</f>
        <v>GDPR</v>
      </c>
      <c r="B178" t="s">
        <v>569</v>
      </c>
      <c r="P178" t="s">
        <v>132</v>
      </c>
      <c r="Q178" t="s">
        <v>131</v>
      </c>
      <c r="R178" t="s">
        <v>10</v>
      </c>
      <c r="V178" s="8" t="s">
        <v>569</v>
      </c>
      <c r="AJ178" s="8" t="s">
        <v>10</v>
      </c>
      <c r="AK178" s="8" t="s">
        <v>132</v>
      </c>
      <c r="AL178" s="8" t="s">
        <v>131</v>
      </c>
      <c r="AM178" s="8"/>
      <c r="AN178" s="8"/>
      <c r="AO178" s="8"/>
      <c r="AP178" s="8" t="s">
        <v>145</v>
      </c>
      <c r="AQ178" s="8" t="s">
        <v>145</v>
      </c>
      <c r="AR178" s="8" t="s">
        <v>141</v>
      </c>
      <c r="AS178" s="8" t="s">
        <v>193</v>
      </c>
      <c r="AT178" s="8" t="s">
        <v>193</v>
      </c>
      <c r="AU178" s="8" t="s">
        <v>145</v>
      </c>
      <c r="AV178" s="4" t="s">
        <v>145</v>
      </c>
      <c r="AW178" s="4" t="s">
        <v>149</v>
      </c>
      <c r="AX178" s="8" t="s">
        <v>145</v>
      </c>
      <c r="AY178" s="8" t="s">
        <v>141</v>
      </c>
      <c r="AZ178" s="8"/>
      <c r="BA178" s="8" t="s">
        <v>166</v>
      </c>
      <c r="BB178" s="8" t="s">
        <v>145</v>
      </c>
      <c r="BC178" s="8"/>
      <c r="BD178" s="8" t="s">
        <v>149</v>
      </c>
      <c r="BE178" s="8"/>
      <c r="BF178" s="8"/>
      <c r="BG178" s="8" t="s">
        <v>6</v>
      </c>
    </row>
    <row r="179" spans="1:59">
      <c r="A179" t="str">
        <f>Append1[[#This Row],[COM_IN_LIST]]</f>
        <v>COMMON</v>
      </c>
      <c r="B179" t="s">
        <v>570</v>
      </c>
      <c r="C179" t="str">
        <f>VLOOKUP(Append1[[#This Row],[Asset_Name]],'[1]SNOW CMDB DBNL'!$A:$B,2,0)</f>
        <v>No</v>
      </c>
      <c r="E179" t="str">
        <f>VLOOKUP(Append1[[#This Row],[Asset_Name]],'[1]SNOW CMDB DBNL'!$A:$D,4,0)</f>
        <v>Steven Frieswijk</v>
      </c>
      <c r="F179" t="str">
        <f>VLOOKUP(Append1[[#This Row],[Asset_Name]],'[1]SNOW CMDB DBNL'!$A:$E,5,0)</f>
        <v>Liesbeth Berns</v>
      </c>
      <c r="L179" t="str">
        <f>VLOOKUP(Append1[[#This Row],[Asset_Name]],'[1]SNOW CMDB DBNL'!$A:$M,13,0)</f>
        <v>Installed</v>
      </c>
      <c r="M179" t="str">
        <f>VLOOKUP(Append1[[#This Row],[Asset_Name]],'[1]SNOW CMDB DBNL'!$A:$N,14,0)</f>
        <v>Operational</v>
      </c>
      <c r="N179" t="str">
        <f>VLOOKUP(Append1[[#This Row],[Asset_Name]],'[1]SNOW CMDB DBNL'!$A:$O,15,0)</f>
        <v>Production</v>
      </c>
      <c r="O179" t="str">
        <f>VLOOKUP(Append1[[#This Row],[Asset_Name]],'[1]SNOW CMDB DBNL'!$A:$P,16,0)</f>
        <v>be+nl/Digital &amp; Customer Interaction/DiPr SSE/Team One</v>
      </c>
      <c r="P179" t="s">
        <v>132</v>
      </c>
      <c r="Q179" t="s">
        <v>132</v>
      </c>
      <c r="R179" t="s">
        <v>12</v>
      </c>
      <c r="V179" s="8" t="s">
        <v>570</v>
      </c>
      <c r="W179" s="8" t="s">
        <v>133</v>
      </c>
      <c r="X179" s="8">
        <v>0</v>
      </c>
      <c r="Y179" s="8" t="s">
        <v>185</v>
      </c>
      <c r="Z179" s="8" t="s">
        <v>242</v>
      </c>
      <c r="AA179" s="8">
        <v>0</v>
      </c>
      <c r="AB179" s="4">
        <v>0</v>
      </c>
      <c r="AC179" s="4">
        <v>0</v>
      </c>
      <c r="AD179" s="8">
        <v>0</v>
      </c>
      <c r="AE179" s="8">
        <v>0</v>
      </c>
      <c r="AF179" s="8" t="s">
        <v>136</v>
      </c>
      <c r="AG179" s="8" t="s">
        <v>137</v>
      </c>
      <c r="AH179" s="8" t="s">
        <v>138</v>
      </c>
      <c r="AI179" s="8" t="s">
        <v>243</v>
      </c>
      <c r="AJ179" s="8" t="s">
        <v>12</v>
      </c>
      <c r="AK179" s="8" t="s">
        <v>132</v>
      </c>
      <c r="AL179" s="8" t="s">
        <v>132</v>
      </c>
      <c r="AM179" s="8"/>
      <c r="AN179" s="8"/>
      <c r="AO179" s="8"/>
      <c r="AP179" s="8" t="s">
        <v>133</v>
      </c>
      <c r="AQ179" s="8" t="s">
        <v>133</v>
      </c>
      <c r="AR179" s="8" t="s">
        <v>133</v>
      </c>
      <c r="AS179" s="8" t="s">
        <v>149</v>
      </c>
      <c r="AT179" s="8" t="s">
        <v>149</v>
      </c>
      <c r="AU179" s="8"/>
      <c r="AV179" s="4"/>
      <c r="AW179" s="4" t="s">
        <v>149</v>
      </c>
      <c r="AX179" s="8"/>
      <c r="AY179" s="8" t="s">
        <v>133</v>
      </c>
      <c r="AZ179" s="8"/>
      <c r="BA179" s="8"/>
      <c r="BB179" s="8" t="s">
        <v>191</v>
      </c>
      <c r="BC179" s="8"/>
      <c r="BD179" s="8" t="s">
        <v>149</v>
      </c>
      <c r="BE179" s="8"/>
      <c r="BF179" s="8"/>
      <c r="BG179" s="8" t="s">
        <v>7</v>
      </c>
    </row>
    <row r="180" spans="1:59" hidden="1">
      <c r="A180" t="str">
        <f>Append1[[#This Row],[COM_IN_LIST]]</f>
        <v>GDPR</v>
      </c>
      <c r="B180" t="s">
        <v>571</v>
      </c>
      <c r="P180" t="s">
        <v>132</v>
      </c>
      <c r="Q180" t="s">
        <v>131</v>
      </c>
      <c r="R180" t="s">
        <v>22</v>
      </c>
      <c r="V180" s="8" t="s">
        <v>571</v>
      </c>
      <c r="AJ180" s="8" t="s">
        <v>22</v>
      </c>
      <c r="AK180" s="8" t="s">
        <v>132</v>
      </c>
      <c r="AL180" s="8" t="s">
        <v>131</v>
      </c>
      <c r="AM180" s="8"/>
      <c r="AN180" s="8"/>
      <c r="AO180" s="8"/>
      <c r="AP180" s="8" t="s">
        <v>141</v>
      </c>
      <c r="AQ180" s="8" t="s">
        <v>133</v>
      </c>
      <c r="AR180" s="8" t="s">
        <v>133</v>
      </c>
      <c r="AS180" s="8" t="s">
        <v>133</v>
      </c>
      <c r="AT180" s="8" t="s">
        <v>133</v>
      </c>
      <c r="AU180" s="8" t="s">
        <v>145</v>
      </c>
      <c r="AV180" s="4" t="s">
        <v>145</v>
      </c>
      <c r="AW180" s="4" t="s">
        <v>145</v>
      </c>
      <c r="AX180" s="8" t="s">
        <v>208</v>
      </c>
      <c r="AY180" s="8" t="s">
        <v>133</v>
      </c>
      <c r="AZ180" s="8"/>
      <c r="BA180" s="8"/>
      <c r="BB180" s="8" t="s">
        <v>145</v>
      </c>
      <c r="BC180" s="8"/>
      <c r="BD180" s="8" t="s">
        <v>145</v>
      </c>
      <c r="BE180" s="8"/>
      <c r="BF180" s="8"/>
      <c r="BG180" s="8" t="s">
        <v>6</v>
      </c>
    </row>
    <row r="181" spans="1:59" hidden="1">
      <c r="A181" t="str">
        <f>Append1[[#This Row],[COM_IN_LIST]]</f>
        <v>GDPR</v>
      </c>
      <c r="B181" t="s">
        <v>572</v>
      </c>
      <c r="P181" t="s">
        <v>132</v>
      </c>
      <c r="Q181" t="s">
        <v>131</v>
      </c>
      <c r="R181" t="s">
        <v>22</v>
      </c>
      <c r="V181" s="8" t="s">
        <v>572</v>
      </c>
      <c r="AJ181" s="8" t="s">
        <v>22</v>
      </c>
      <c r="AK181" s="8" t="s">
        <v>132</v>
      </c>
      <c r="AL181" s="8" t="s">
        <v>131</v>
      </c>
      <c r="AM181" s="8"/>
      <c r="AN181" s="8"/>
      <c r="AO181" s="8"/>
      <c r="AP181" s="8" t="s">
        <v>141</v>
      </c>
      <c r="AQ181" s="8" t="s">
        <v>133</v>
      </c>
      <c r="AR181" s="8" t="s">
        <v>133</v>
      </c>
      <c r="AS181" s="8" t="s">
        <v>133</v>
      </c>
      <c r="AT181" s="8" t="s">
        <v>133</v>
      </c>
      <c r="AU181" s="8" t="s">
        <v>573</v>
      </c>
      <c r="AV181" s="4"/>
      <c r="AW181" s="4" t="s">
        <v>145</v>
      </c>
      <c r="AX181" s="8" t="s">
        <v>292</v>
      </c>
      <c r="AY181" s="8" t="s">
        <v>133</v>
      </c>
      <c r="AZ181" s="8"/>
      <c r="BA181" s="8"/>
      <c r="BB181" s="8" t="s">
        <v>145</v>
      </c>
      <c r="BC181" s="8"/>
      <c r="BD181" s="8" t="s">
        <v>145</v>
      </c>
      <c r="BE181" s="8"/>
      <c r="BF181" s="8"/>
      <c r="BG181" s="8" t="s">
        <v>6</v>
      </c>
    </row>
    <row r="182" spans="1:59">
      <c r="A182" t="str">
        <f>Append1[[#This Row],[COM_IN_LIST]]</f>
        <v>CMDB</v>
      </c>
      <c r="B182" s="31" t="s">
        <v>574</v>
      </c>
      <c r="C182" t="str">
        <f>VLOOKUP(Append1[[#This Row],[Asset_Name]],'[1]SNOW CMDB DBNL'!$A:$B,2,0)</f>
        <v>No</v>
      </c>
      <c r="D182" t="str">
        <f>VLOOKUP(Append1[[#This Row],[Asset_Name]],'[1]SNOW CMDB DBNL'!$A:$C,3,0)</f>
        <v>No</v>
      </c>
      <c r="E182" t="str">
        <f>VLOOKUP(Append1[[#This Row],[Asset_Name]],'[1]SNOW CMDB DBNL'!$A:$D,4,0)</f>
        <v>Rein Heddema</v>
      </c>
      <c r="F182" t="str">
        <f>VLOOKUP(Append1[[#This Row],[Asset_Name]],'[1]SNOW CMDB DBNL'!$A:$E,5,0)</f>
        <v>Ed Spitteler</v>
      </c>
      <c r="G182" t="str">
        <f>VLOOKUP(Append1[[#This Row],[Asset_Name]],'[1]SNOW CMDB DBNL'!$A:$F,6,0)</f>
        <v>Ed Spitteler</v>
      </c>
      <c r="H182" t="str">
        <f>VLOOKUP(Append1[[#This Row],[Asset_Name]],'[1]SNOW CMDB DBNL'!$A:$G,7,0)</f>
        <v>Harry Aben</v>
      </c>
      <c r="K182" t="str">
        <f>VLOOKUP(Append1[[#This Row],[Asset_Name]],'[1]SNOW CMDB DBNL'!$A:$J,10,0)</f>
        <v>Inspire passes on data (party, product, agreement and transactional) for distribution to customers and archiving.</v>
      </c>
      <c r="L182" t="str">
        <f>VLOOKUP(Append1[[#This Row],[Asset_Name]],'[1]SNOW CMDB DBNL'!$A:$M,13,0)</f>
        <v>Installed</v>
      </c>
      <c r="M182" t="str">
        <f>VLOOKUP(Append1[[#This Row],[Asset_Name]],'[1]SNOW CMDB DBNL'!$A:$N,14,0)</f>
        <v>Operational</v>
      </c>
      <c r="N182" t="str">
        <f>VLOOKUP(Append1[[#This Row],[Asset_Name]],'[1]SNOW CMDB DBNL'!$A:$O,15,0)</f>
        <v>Production</v>
      </c>
      <c r="O182" t="str">
        <f>VLOOKUP(Append1[[#This Row],[Asset_Name]],'[1]SNOW CMDB DBNL'!$A:$P,16,0)</f>
        <v>be+nl/Document &amp; Content Services/Deliver Your Message/Base</v>
      </c>
      <c r="P182" t="s">
        <v>131</v>
      </c>
      <c r="Q182" t="s">
        <v>132</v>
      </c>
      <c r="R182" t="s">
        <v>22</v>
      </c>
      <c r="V182" s="8" t="s">
        <v>574</v>
      </c>
      <c r="W182" s="8" t="s">
        <v>133</v>
      </c>
      <c r="X182" s="8" t="s">
        <v>133</v>
      </c>
      <c r="Y182" s="8" t="s">
        <v>558</v>
      </c>
      <c r="Z182" s="8" t="s">
        <v>488</v>
      </c>
      <c r="AA182" s="8" t="s">
        <v>488</v>
      </c>
      <c r="AB182" s="4" t="s">
        <v>575</v>
      </c>
      <c r="AC182" s="4">
        <v>0</v>
      </c>
      <c r="AD182" s="8">
        <v>0</v>
      </c>
      <c r="AE182" s="8" t="s">
        <v>576</v>
      </c>
      <c r="AF182" s="8" t="s">
        <v>136</v>
      </c>
      <c r="AG182" s="8" t="s">
        <v>137</v>
      </c>
      <c r="AH182" s="8" t="s">
        <v>138</v>
      </c>
      <c r="AI182" s="8" t="s">
        <v>577</v>
      </c>
      <c r="AJ182" s="8" t="s">
        <v>22</v>
      </c>
      <c r="AK182" s="8" t="s">
        <v>131</v>
      </c>
      <c r="AL182" s="8" t="s">
        <v>132</v>
      </c>
      <c r="AM182" s="8"/>
      <c r="AN182" s="8"/>
      <c r="AO182" s="8"/>
      <c r="AP182" s="8"/>
      <c r="AQ182" s="8"/>
      <c r="AR182" s="8"/>
      <c r="AS182" s="8"/>
      <c r="AT182" s="8"/>
      <c r="AU182" s="8"/>
      <c r="AV182" s="4"/>
      <c r="AW182" s="4"/>
      <c r="AX182" s="8"/>
      <c r="AY182" s="8"/>
      <c r="AZ182" s="8"/>
      <c r="BA182" s="8"/>
      <c r="BB182" s="8"/>
      <c r="BC182" s="8"/>
      <c r="BD182" s="8"/>
      <c r="BE182" s="8"/>
      <c r="BF182" s="8"/>
      <c r="BG182" s="8" t="s">
        <v>5</v>
      </c>
    </row>
    <row r="183" spans="1:59">
      <c r="A183" t="str">
        <f>Append1[[#This Row],[COM_IN_LIST]]</f>
        <v>CMDB</v>
      </c>
      <c r="B183" s="31" t="s">
        <v>578</v>
      </c>
      <c r="C183" t="str">
        <f>VLOOKUP(Append1[[#This Row],[Asset_Name]],'[1]SNOW CMDB DBNL'!$A:$B,2,0)</f>
        <v>No</v>
      </c>
      <c r="D183" t="str">
        <f>VLOOKUP(Append1[[#This Row],[Asset_Name]],'[1]SNOW CMDB DBNL'!$A:$C,3,0)</f>
        <v>No</v>
      </c>
      <c r="E183" t="str">
        <f>VLOOKUP(Append1[[#This Row],[Asset_Name]],'[1]SNOW CMDB DBNL'!$A:$D,4,0)</f>
        <v>Rein Heddema</v>
      </c>
      <c r="F183" t="str">
        <f>VLOOKUP(Append1[[#This Row],[Asset_Name]],'[1]SNOW CMDB DBNL'!$A:$E,5,0)</f>
        <v>Ed Spitteler</v>
      </c>
      <c r="G183" t="str">
        <f>VLOOKUP(Append1[[#This Row],[Asset_Name]],'[1]SNOW CMDB DBNL'!$A:$F,6,0)</f>
        <v>Ed Spitteler</v>
      </c>
      <c r="H183" t="str">
        <f>VLOOKUP(Append1[[#This Row],[Asset_Name]],'[1]SNOW CMDB DBNL'!$A:$G,7,0)</f>
        <v>Harry Aben</v>
      </c>
      <c r="K183" t="str">
        <f>VLOOKUP(Append1[[#This Row],[Asset_Name]],'[1]SNOW CMDB DBNL'!$A:$J,10,0)</f>
        <v>Inspire Cloud is a system for commercial emailing and passes on data (party, product, agreement) for distribution to customers and archiving.</v>
      </c>
      <c r="L183" t="str">
        <f>VLOOKUP(Append1[[#This Row],[Asset_Name]],'[1]SNOW CMDB DBNL'!$A:$M,13,0)</f>
        <v>Installed</v>
      </c>
      <c r="M183" t="str">
        <f>VLOOKUP(Append1[[#This Row],[Asset_Name]],'[1]SNOW CMDB DBNL'!$A:$N,14,0)</f>
        <v>Operational</v>
      </c>
      <c r="N183" t="str">
        <f>VLOOKUP(Append1[[#This Row],[Asset_Name]],'[1]SNOW CMDB DBNL'!$A:$O,15,0)</f>
        <v>Production</v>
      </c>
      <c r="O183" t="str">
        <f>VLOOKUP(Append1[[#This Row],[Asset_Name]],'[1]SNOW CMDB DBNL'!$A:$P,16,0)</f>
        <v>be+nl/Document &amp; Content Services/Deliver Your Message/Base</v>
      </c>
      <c r="P183" t="s">
        <v>131</v>
      </c>
      <c r="Q183" t="s">
        <v>132</v>
      </c>
      <c r="R183" t="s">
        <v>22</v>
      </c>
      <c r="V183" s="8" t="s">
        <v>578</v>
      </c>
      <c r="W183" s="8" t="s">
        <v>133</v>
      </c>
      <c r="X183" s="8" t="s">
        <v>133</v>
      </c>
      <c r="Y183" s="8" t="s">
        <v>558</v>
      </c>
      <c r="Z183" s="8" t="s">
        <v>488</v>
      </c>
      <c r="AA183" s="8" t="s">
        <v>488</v>
      </c>
      <c r="AB183" s="4" t="s">
        <v>575</v>
      </c>
      <c r="AC183" s="4">
        <v>0</v>
      </c>
      <c r="AD183" s="8">
        <v>0</v>
      </c>
      <c r="AE183" s="8" t="s">
        <v>579</v>
      </c>
      <c r="AF183" s="8" t="s">
        <v>136</v>
      </c>
      <c r="AG183" s="8" t="s">
        <v>137</v>
      </c>
      <c r="AH183" s="8" t="s">
        <v>138</v>
      </c>
      <c r="AI183" s="8" t="s">
        <v>577</v>
      </c>
      <c r="AJ183" s="8" t="s">
        <v>22</v>
      </c>
      <c r="AK183" s="8" t="s">
        <v>131</v>
      </c>
      <c r="AL183" s="8" t="s">
        <v>132</v>
      </c>
      <c r="AM183" s="8"/>
      <c r="AN183" s="8"/>
      <c r="AO183" s="8"/>
      <c r="AP183" s="8"/>
      <c r="AQ183" s="8"/>
      <c r="AR183" s="8"/>
      <c r="AS183" s="8"/>
      <c r="AT183" s="8"/>
      <c r="AU183" s="8"/>
      <c r="AV183" s="4"/>
      <c r="AW183" s="4"/>
      <c r="AX183" s="8"/>
      <c r="AY183" s="8"/>
      <c r="AZ183" s="8"/>
      <c r="BA183" s="8"/>
      <c r="BB183" s="8"/>
      <c r="BC183" s="8"/>
      <c r="BD183" s="8"/>
      <c r="BE183" s="8"/>
      <c r="BF183" s="8"/>
      <c r="BG183" s="8" t="s">
        <v>5</v>
      </c>
    </row>
    <row r="184" spans="1:59" hidden="1">
      <c r="A184" t="str">
        <f>Append1[[#This Row],[COM_IN_LIST]]</f>
        <v>COMMON</v>
      </c>
      <c r="B184" t="s">
        <v>580</v>
      </c>
      <c r="C184" t="str">
        <f>VLOOKUP(Append1[[#This Row],[Asset_Name]],'[1]SNOW CMDB DBNL'!$A:$B,2,0)</f>
        <v>Yes</v>
      </c>
      <c r="D184" t="str">
        <f>VLOOKUP(Append1[[#This Row],[Asset_Name]],'[1]SNOW CMDB DBNL'!$A:$C,3,0)</f>
        <v>Yes</v>
      </c>
      <c r="E184" t="str">
        <f>VLOOKUP(Append1[[#This Row],[Asset_Name]],'[1]SNOW CMDB DBNL'!$A:$D,4,0)</f>
        <v>Manish Vashishtha</v>
      </c>
      <c r="F184" t="str">
        <f>VLOOKUP(Append1[[#This Row],[Asset_Name]],'[1]SNOW CMDB DBNL'!$A:$E,5,0)</f>
        <v>Miente Bakker</v>
      </c>
      <c r="I184" t="str">
        <f>VLOOKUP(Append1[[#This Row],[Asset_Name]],'[1]SNOW CMDB DBNL'!$A:$H,8,0)</f>
        <v>Transaction data</v>
      </c>
      <c r="J184" t="str">
        <f>VLOOKUP(Append1[[#This Row],[Asset_Name]],'[1]SNOW CMDB DBNL'!$A:$I,9,0)</f>
        <v>Kept in own tribe</v>
      </c>
      <c r="K184" t="str">
        <f>VLOOKUP(Append1[[#This Row],[Asset_Name]],'[1]SNOW CMDB DBNL'!$A:$J,10,0)</f>
        <v>Data on compensations to customers - 2xDagobert CIs for a solution.</v>
      </c>
      <c r="L184" t="str">
        <f>VLOOKUP(Append1[[#This Row],[Asset_Name]],'[1]SNOW CMDB DBNL'!$A:$M,13,0)</f>
        <v>Installed</v>
      </c>
      <c r="M184" t="str">
        <f>VLOOKUP(Append1[[#This Row],[Asset_Name]],'[1]SNOW CMDB DBNL'!$A:$N,14,0)</f>
        <v>Operational</v>
      </c>
      <c r="N184" t="str">
        <f>VLOOKUP(Append1[[#This Row],[Asset_Name]],'[1]SNOW CMDB DBNL'!$A:$O,15,0)</f>
        <v>Production</v>
      </c>
      <c r="O184" t="str">
        <f>VLOOKUP(Append1[[#This Row],[Asset_Name]],'[1]SNOW CMDB DBNL'!$A:$P,16,0)</f>
        <v>be+nl/Assisted channels/PA2_Advice/Branch Apps</v>
      </c>
      <c r="P184" t="s">
        <v>132</v>
      </c>
      <c r="Q184" t="s">
        <v>132</v>
      </c>
      <c r="R184" t="s">
        <v>11</v>
      </c>
      <c r="V184" s="8" t="s">
        <v>580</v>
      </c>
      <c r="W184" s="8" t="s">
        <v>141</v>
      </c>
      <c r="X184" s="8" t="s">
        <v>141</v>
      </c>
      <c r="Y184" s="8" t="s">
        <v>260</v>
      </c>
      <c r="Z184" s="8" t="s">
        <v>261</v>
      </c>
      <c r="AA184" s="8">
        <v>0</v>
      </c>
      <c r="AB184" s="4">
        <v>0</v>
      </c>
      <c r="AC184" s="4" t="s">
        <v>211</v>
      </c>
      <c r="AD184" s="8" t="s">
        <v>170</v>
      </c>
      <c r="AE184" s="8" t="s">
        <v>581</v>
      </c>
      <c r="AF184" s="8" t="s">
        <v>136</v>
      </c>
      <c r="AG184" s="8" t="s">
        <v>137</v>
      </c>
      <c r="AH184" s="8" t="s">
        <v>138</v>
      </c>
      <c r="AI184" s="8" t="s">
        <v>582</v>
      </c>
      <c r="AJ184" s="8" t="s">
        <v>11</v>
      </c>
      <c r="AK184" s="8" t="s">
        <v>132</v>
      </c>
      <c r="AL184" s="8" t="s">
        <v>132</v>
      </c>
      <c r="AM184" s="8"/>
      <c r="AN184" s="8"/>
      <c r="AO184" s="8"/>
      <c r="AP184" s="8" t="s">
        <v>145</v>
      </c>
      <c r="AQ184" s="8" t="s">
        <v>145</v>
      </c>
      <c r="AR184" s="8" t="s">
        <v>133</v>
      </c>
      <c r="AS184" s="8" t="s">
        <v>145</v>
      </c>
      <c r="AT184" s="8" t="s">
        <v>141</v>
      </c>
      <c r="AU184" s="8" t="s">
        <v>145</v>
      </c>
      <c r="AV184" s="4" t="s">
        <v>149</v>
      </c>
      <c r="AW184" s="4" t="s">
        <v>149</v>
      </c>
      <c r="AX184" s="8" t="s">
        <v>145</v>
      </c>
      <c r="AY184" s="8" t="s">
        <v>133</v>
      </c>
      <c r="AZ184" s="8"/>
      <c r="BA184" s="8" t="s">
        <v>181</v>
      </c>
      <c r="BB184" s="8" t="s">
        <v>178</v>
      </c>
      <c r="BC184" s="8"/>
      <c r="BD184" s="8" t="s">
        <v>149</v>
      </c>
      <c r="BE184" s="8"/>
      <c r="BF184" s="8"/>
      <c r="BG184" s="8" t="s">
        <v>7</v>
      </c>
    </row>
    <row r="185" spans="1:59" hidden="1">
      <c r="A185" t="str">
        <f>Append1[[#This Row],[COM_IN_LIST]]</f>
        <v>CMDB</v>
      </c>
      <c r="B185" t="s">
        <v>583</v>
      </c>
      <c r="C185" t="str">
        <f>VLOOKUP(Append1[[#This Row],[Asset_Name]],'[1]SNOW CMDB DBNL'!$A:$B,2,0)</f>
        <v>Yes</v>
      </c>
      <c r="D185" t="str">
        <f>VLOOKUP(Append1[[#This Row],[Asset_Name]],'[1]SNOW CMDB DBNL'!$A:$C,3,0)</f>
        <v>Yes</v>
      </c>
      <c r="E185" t="str">
        <f>VLOOKUP(Append1[[#This Row],[Asset_Name]],'[1]SNOW CMDB DBNL'!$A:$D,4,0)</f>
        <v>Manish Vashishtha</v>
      </c>
      <c r="F185" t="str">
        <f>VLOOKUP(Append1[[#This Row],[Asset_Name]],'[1]SNOW CMDB DBNL'!$A:$E,5,0)</f>
        <v>Miente Bakker</v>
      </c>
      <c r="I185" t="str">
        <f>VLOOKUP(Append1[[#This Row],[Asset_Name]],'[1]SNOW CMDB DBNL'!$A:$H,8,0)</f>
        <v>Transaction data</v>
      </c>
      <c r="J185" t="str">
        <f>VLOOKUP(Append1[[#This Row],[Asset_Name]],'[1]SNOW CMDB DBNL'!$A:$I,9,0)</f>
        <v>Kept in own tribe</v>
      </c>
      <c r="K185" t="str">
        <f>VLOOKUP(Append1[[#This Row],[Asset_Name]],'[1]SNOW CMDB DBNL'!$A:$J,10,0)</f>
        <v>Data on compensations to customers - 2xDagobert CIs for a solution.</v>
      </c>
      <c r="L185" t="str">
        <f>VLOOKUP(Append1[[#This Row],[Asset_Name]],'[1]SNOW CMDB DBNL'!$A:$M,13,0)</f>
        <v>Installed</v>
      </c>
      <c r="M185" t="str">
        <f>VLOOKUP(Append1[[#This Row],[Asset_Name]],'[1]SNOW CMDB DBNL'!$A:$N,14,0)</f>
        <v>Operational</v>
      </c>
      <c r="N185" t="str">
        <f>VLOOKUP(Append1[[#This Row],[Asset_Name]],'[1]SNOW CMDB DBNL'!$A:$O,15,0)</f>
        <v>Production</v>
      </c>
      <c r="O185" t="str">
        <f>VLOOKUP(Append1[[#This Row],[Asset_Name]],'[1]SNOW CMDB DBNL'!$A:$P,16,0)</f>
        <v>be+nl/Assisted channels/PA2_Advice/Branch Apps</v>
      </c>
      <c r="P185" t="s">
        <v>131</v>
      </c>
      <c r="Q185" t="s">
        <v>132</v>
      </c>
      <c r="R185" t="s">
        <v>259</v>
      </c>
      <c r="V185" s="8" t="s">
        <v>583</v>
      </c>
      <c r="W185" s="8" t="s">
        <v>141</v>
      </c>
      <c r="X185" s="8" t="s">
        <v>141</v>
      </c>
      <c r="Y185" s="8" t="s">
        <v>260</v>
      </c>
      <c r="Z185" s="8" t="s">
        <v>261</v>
      </c>
      <c r="AA185" s="8">
        <v>0</v>
      </c>
      <c r="AB185" s="4">
        <v>0</v>
      </c>
      <c r="AC185" s="4" t="s">
        <v>211</v>
      </c>
      <c r="AD185" s="8" t="s">
        <v>170</v>
      </c>
      <c r="AE185" s="8" t="s">
        <v>581</v>
      </c>
      <c r="AF185" s="8" t="s">
        <v>136</v>
      </c>
      <c r="AG185" s="8" t="s">
        <v>137</v>
      </c>
      <c r="AH185" s="8" t="s">
        <v>138</v>
      </c>
      <c r="AI185" s="8" t="s">
        <v>582</v>
      </c>
      <c r="AJ185" s="8" t="s">
        <v>259</v>
      </c>
      <c r="AK185" s="8" t="s">
        <v>131</v>
      </c>
      <c r="AL185" s="8" t="s">
        <v>132</v>
      </c>
      <c r="AM185" s="8"/>
      <c r="AN185" s="8"/>
      <c r="AO185" s="8"/>
      <c r="AP185" s="8"/>
      <c r="AQ185" s="8"/>
      <c r="AR185" s="8"/>
      <c r="AS185" s="8"/>
      <c r="AT185" s="8"/>
      <c r="AU185" s="8"/>
      <c r="AV185" s="4"/>
      <c r="AW185" s="4"/>
      <c r="AX185" s="8"/>
      <c r="AY185" s="8"/>
      <c r="AZ185" s="8"/>
      <c r="BA185" s="8"/>
      <c r="BB185" s="8"/>
      <c r="BC185" s="8"/>
      <c r="BD185" s="8"/>
      <c r="BE185" s="8"/>
      <c r="BF185" s="8"/>
      <c r="BG185" s="8" t="s">
        <v>5</v>
      </c>
    </row>
    <row r="186" spans="1:59">
      <c r="A186" t="str">
        <f>Append1[[#This Row],[COM_IN_LIST]]</f>
        <v>CMDB</v>
      </c>
      <c r="B186" t="s">
        <v>584</v>
      </c>
      <c r="C186" t="str">
        <f>VLOOKUP(Append1[[#This Row],[Asset_Name]],'[1]SNOW CMDB DBNL'!$A:$B,2,0)</f>
        <v>No</v>
      </c>
      <c r="D186" t="str">
        <f>VLOOKUP(Append1[[#This Row],[Asset_Name]],'[1]SNOW CMDB DBNL'!$A:$C,3,0)</f>
        <v>No</v>
      </c>
      <c r="E186" t="str">
        <f>VLOOKUP(Append1[[#This Row],[Asset_Name]],'[1]SNOW CMDB DBNL'!$A:$D,4,0)</f>
        <v>Pieter van Valenberg</v>
      </c>
      <c r="F186" t="str">
        <f>VLOOKUP(Append1[[#This Row],[Asset_Name]],'[1]SNOW CMDB DBNL'!$A:$E,5,0)</f>
        <v>Nick van Boven</v>
      </c>
      <c r="K186" t="str">
        <f>VLOOKUP(Append1[[#This Row],[Asset_Name]],'[1]SNOW CMDB DBNL'!$A:$J,10,0)</f>
        <v>the application is not used anymore,  please remove</v>
      </c>
      <c r="L186" t="str">
        <f>VLOOKUP(Append1[[#This Row],[Asset_Name]],'[1]SNOW CMDB DBNL'!$A:$M,13,0)</f>
        <v>Installed</v>
      </c>
      <c r="M186" t="str">
        <f>VLOOKUP(Append1[[#This Row],[Asset_Name]],'[1]SNOW CMDB DBNL'!$A:$N,14,0)</f>
        <v>Operational</v>
      </c>
      <c r="N186" t="str">
        <f>VLOOKUP(Append1[[#This Row],[Asset_Name]],'[1]SNOW CMDB DBNL'!$A:$O,15,0)</f>
        <v>Production</v>
      </c>
      <c r="O186" t="str">
        <f>VLOOKUP(Append1[[#This Row],[Asset_Name]],'[1]SNOW CMDB DBNL'!$A:$P,16,0)</f>
        <v>be+nl/Investments/Operational Journeys &amp; Ordering/EP Transaction Management</v>
      </c>
      <c r="P186" t="s">
        <v>131</v>
      </c>
      <c r="Q186" t="s">
        <v>132</v>
      </c>
      <c r="R186" t="s">
        <v>15</v>
      </c>
      <c r="V186" s="8" t="s">
        <v>584</v>
      </c>
      <c r="W186" s="8" t="s">
        <v>133</v>
      </c>
      <c r="X186" s="8" t="s">
        <v>133</v>
      </c>
      <c r="Y186" s="8" t="s">
        <v>325</v>
      </c>
      <c r="Z186" s="8" t="s">
        <v>235</v>
      </c>
      <c r="AA186" s="8">
        <v>0</v>
      </c>
      <c r="AB186" s="4">
        <v>0</v>
      </c>
      <c r="AC186" s="4">
        <v>0</v>
      </c>
      <c r="AD186" s="8">
        <v>0</v>
      </c>
      <c r="AE186" s="8" t="s">
        <v>399</v>
      </c>
      <c r="AF186" s="8" t="s">
        <v>136</v>
      </c>
      <c r="AG186" s="8" t="s">
        <v>137</v>
      </c>
      <c r="AH186" s="8" t="s">
        <v>138</v>
      </c>
      <c r="AI186" s="8" t="s">
        <v>326</v>
      </c>
      <c r="AJ186" s="8" t="s">
        <v>15</v>
      </c>
      <c r="AK186" s="8" t="s">
        <v>131</v>
      </c>
      <c r="AL186" s="8" t="s">
        <v>132</v>
      </c>
      <c r="AM186" s="8"/>
      <c r="AN186" s="8"/>
      <c r="AO186" s="8"/>
      <c r="AP186" s="8"/>
      <c r="AQ186" s="8"/>
      <c r="AR186" s="8"/>
      <c r="AS186" s="8"/>
      <c r="AT186" s="8"/>
      <c r="AU186" s="8"/>
      <c r="AV186" s="4"/>
      <c r="AW186" s="4"/>
      <c r="AX186" s="8"/>
      <c r="AY186" s="8"/>
      <c r="AZ186" s="8"/>
      <c r="BA186" s="8"/>
      <c r="BB186" s="8"/>
      <c r="BC186" s="8"/>
      <c r="BD186" s="8"/>
      <c r="BE186" s="8"/>
      <c r="BF186" s="8"/>
      <c r="BG186" s="8" t="s">
        <v>5</v>
      </c>
    </row>
    <row r="187" spans="1:59">
      <c r="A187" t="str">
        <f>Append1[[#This Row],[COM_IN_LIST]]</f>
        <v>CMDB</v>
      </c>
      <c r="B187" t="s">
        <v>585</v>
      </c>
      <c r="C187" t="str">
        <f>VLOOKUP(Append1[[#This Row],[Asset_Name]],'[1]SNOW CMDB DBNL'!$A:$B,2,0)</f>
        <v>No</v>
      </c>
      <c r="D187" t="str">
        <f>VLOOKUP(Append1[[#This Row],[Asset_Name]],'[1]SNOW CMDB DBNL'!$A:$C,3,0)</f>
        <v>No</v>
      </c>
      <c r="E187" t="str">
        <f>VLOOKUP(Append1[[#This Row],[Asset_Name]],'[1]SNOW CMDB DBNL'!$A:$D,4,0)</f>
        <v>Jos Klompe</v>
      </c>
      <c r="F187" t="str">
        <f>VLOOKUP(Append1[[#This Row],[Asset_Name]],'[1]SNOW CMDB DBNL'!$A:$E,5,0)</f>
        <v>Steven van Krimpen</v>
      </c>
      <c r="L187" t="str">
        <f>VLOOKUP(Append1[[#This Row],[Asset_Name]],'[1]SNOW CMDB DBNL'!$A:$M,13,0)</f>
        <v>Installed</v>
      </c>
      <c r="M187" t="str">
        <f>VLOOKUP(Append1[[#This Row],[Asset_Name]],'[1]SNOW CMDB DBNL'!$A:$N,14,0)</f>
        <v>Operational</v>
      </c>
      <c r="N187" t="str">
        <f>VLOOKUP(Append1[[#This Row],[Asset_Name]],'[1]SNOW CMDB DBNL'!$A:$O,15,0)</f>
        <v>Production</v>
      </c>
      <c r="O187" t="str">
        <f>VLOOKUP(Append1[[#This Row],[Asset_Name]],'[1]SNOW CMDB DBNL'!$A:$P,16,0)</f>
        <v>be+nl/KYC Services NL/IRIS</v>
      </c>
      <c r="P187" t="s">
        <v>131</v>
      </c>
      <c r="Q187" t="s">
        <v>132</v>
      </c>
      <c r="R187" t="s">
        <v>31</v>
      </c>
      <c r="V187" s="8" t="s">
        <v>585</v>
      </c>
      <c r="W187" s="8" t="s">
        <v>133</v>
      </c>
      <c r="X187" s="8" t="s">
        <v>133</v>
      </c>
      <c r="Y187" s="8" t="s">
        <v>586</v>
      </c>
      <c r="Z187" s="8" t="s">
        <v>196</v>
      </c>
      <c r="AA187" s="8">
        <v>0</v>
      </c>
      <c r="AB187" s="4">
        <v>0</v>
      </c>
      <c r="AC187" s="4">
        <v>0</v>
      </c>
      <c r="AD187" s="8">
        <v>0</v>
      </c>
      <c r="AE187" s="8">
        <v>0</v>
      </c>
      <c r="AF187" s="8" t="s">
        <v>136</v>
      </c>
      <c r="AG187" s="8" t="s">
        <v>137</v>
      </c>
      <c r="AH187" s="8" t="s">
        <v>138</v>
      </c>
      <c r="AI187" s="8" t="s">
        <v>587</v>
      </c>
      <c r="AJ187" s="8" t="s">
        <v>31</v>
      </c>
      <c r="AK187" s="8" t="s">
        <v>131</v>
      </c>
      <c r="AL187" s="8" t="s">
        <v>132</v>
      </c>
      <c r="AM187" s="8"/>
      <c r="AN187" s="8"/>
      <c r="AO187" s="8"/>
      <c r="AP187" s="8"/>
      <c r="AQ187" s="8"/>
      <c r="AR187" s="8"/>
      <c r="AS187" s="8"/>
      <c r="AT187" s="8"/>
      <c r="AU187" s="8"/>
      <c r="AV187" s="4"/>
      <c r="AW187" s="4"/>
      <c r="AX187" s="8"/>
      <c r="AY187" s="8"/>
      <c r="AZ187" s="8"/>
      <c r="BA187" s="8"/>
      <c r="BB187" s="8"/>
      <c r="BC187" s="8"/>
      <c r="BD187" s="8"/>
      <c r="BE187" s="8"/>
      <c r="BF187" s="8"/>
      <c r="BG187" s="8" t="s">
        <v>5</v>
      </c>
    </row>
    <row r="188" spans="1:59" hidden="1">
      <c r="A188" t="str">
        <f>Append1[[#This Row],[COM_IN_LIST]]</f>
        <v>GDPR</v>
      </c>
      <c r="B188" t="s">
        <v>588</v>
      </c>
      <c r="P188" t="s">
        <v>132</v>
      </c>
      <c r="Q188" t="s">
        <v>131</v>
      </c>
      <c r="R188" t="s">
        <v>17</v>
      </c>
      <c r="V188" s="8" t="s">
        <v>588</v>
      </c>
      <c r="AJ188" s="8" t="s">
        <v>17</v>
      </c>
      <c r="AK188" s="8" t="s">
        <v>132</v>
      </c>
      <c r="AL188" s="8" t="s">
        <v>131</v>
      </c>
      <c r="AM188" s="8"/>
      <c r="AN188" s="8"/>
      <c r="AO188" s="8"/>
      <c r="AP188" s="8" t="s">
        <v>145</v>
      </c>
      <c r="AQ188" s="8" t="s">
        <v>145</v>
      </c>
      <c r="AR188" s="8" t="s">
        <v>141</v>
      </c>
      <c r="AS188" s="8" t="s">
        <v>145</v>
      </c>
      <c r="AT188" s="8" t="s">
        <v>133</v>
      </c>
      <c r="AU188" s="8" t="s">
        <v>145</v>
      </c>
      <c r="AV188" s="4">
        <v>44927</v>
      </c>
      <c r="AW188" s="4">
        <v>45077</v>
      </c>
      <c r="AX188" s="8" t="s">
        <v>145</v>
      </c>
      <c r="AY188" s="8" t="s">
        <v>141</v>
      </c>
      <c r="AZ188" s="8"/>
      <c r="BA188" s="8"/>
      <c r="BB188" s="8" t="s">
        <v>145</v>
      </c>
      <c r="BC188" s="8"/>
      <c r="BD188" s="8">
        <v>2023</v>
      </c>
      <c r="BE188" s="8" t="s">
        <v>458</v>
      </c>
      <c r="BF188" s="8" t="s">
        <v>178</v>
      </c>
      <c r="BG188" s="8" t="s">
        <v>6</v>
      </c>
    </row>
    <row r="189" spans="1:59" hidden="1">
      <c r="A189" t="str">
        <f>Append1[[#This Row],[COM_IN_LIST]]</f>
        <v>GDPR</v>
      </c>
      <c r="B189" t="s">
        <v>589</v>
      </c>
      <c r="P189" t="s">
        <v>132</v>
      </c>
      <c r="Q189" t="s">
        <v>131</v>
      </c>
      <c r="R189" t="s">
        <v>17</v>
      </c>
      <c r="V189" s="8" t="s">
        <v>589</v>
      </c>
      <c r="AJ189" s="8" t="s">
        <v>17</v>
      </c>
      <c r="AK189" s="8" t="s">
        <v>132</v>
      </c>
      <c r="AL189" s="8" t="s">
        <v>131</v>
      </c>
      <c r="AM189" s="8"/>
      <c r="AN189" s="8"/>
      <c r="AO189" s="8"/>
      <c r="AP189" s="8" t="s">
        <v>145</v>
      </c>
      <c r="AQ189" s="8" t="s">
        <v>145</v>
      </c>
      <c r="AR189" s="8" t="s">
        <v>133</v>
      </c>
      <c r="AS189" s="8" t="s">
        <v>145</v>
      </c>
      <c r="AT189" s="8" t="s">
        <v>149</v>
      </c>
      <c r="AU189" s="8" t="s">
        <v>145</v>
      </c>
      <c r="AV189" s="4" t="s">
        <v>149</v>
      </c>
      <c r="AW189" s="4" t="s">
        <v>149</v>
      </c>
      <c r="AX189" s="8" t="s">
        <v>145</v>
      </c>
      <c r="AY189" s="8" t="s">
        <v>133</v>
      </c>
      <c r="AZ189" s="8"/>
      <c r="BA189" s="8"/>
      <c r="BB189" s="8" t="s">
        <v>145</v>
      </c>
      <c r="BC189" s="8"/>
      <c r="BD189" s="8" t="s">
        <v>149</v>
      </c>
      <c r="BE189" s="8"/>
      <c r="BF189" s="8"/>
      <c r="BG189" s="8" t="s">
        <v>6</v>
      </c>
    </row>
    <row r="190" spans="1:59" hidden="1">
      <c r="A190" t="str">
        <f>Append1[[#This Row],[COM_IN_LIST]]</f>
        <v>GDPR</v>
      </c>
      <c r="B190" t="s">
        <v>590</v>
      </c>
      <c r="P190" t="s">
        <v>132</v>
      </c>
      <c r="Q190" t="s">
        <v>131</v>
      </c>
      <c r="R190" t="s">
        <v>12</v>
      </c>
      <c r="V190" s="8" t="s">
        <v>590</v>
      </c>
      <c r="AJ190" s="8" t="s">
        <v>12</v>
      </c>
      <c r="AK190" s="8" t="s">
        <v>132</v>
      </c>
      <c r="AL190" s="8" t="s">
        <v>131</v>
      </c>
      <c r="AM190" s="8"/>
      <c r="AN190" s="8"/>
      <c r="AO190" s="8"/>
      <c r="AP190" s="8" t="s">
        <v>141</v>
      </c>
      <c r="AQ190" s="8" t="s">
        <v>133</v>
      </c>
      <c r="AR190" s="8" t="s">
        <v>141</v>
      </c>
      <c r="AS190" s="8" t="s">
        <v>141</v>
      </c>
      <c r="AT190" s="8" t="s">
        <v>141</v>
      </c>
      <c r="AU190" s="8"/>
      <c r="AV190" s="4"/>
      <c r="AW190" s="4">
        <v>44607</v>
      </c>
      <c r="AX190" s="8"/>
      <c r="AY190" s="8" t="s">
        <v>141</v>
      </c>
      <c r="AZ190" s="8"/>
      <c r="BA190" s="8" t="s">
        <v>591</v>
      </c>
      <c r="BB190" s="8" t="s">
        <v>145</v>
      </c>
      <c r="BC190" s="8"/>
      <c r="BD190" s="8">
        <v>2022</v>
      </c>
      <c r="BE190" s="8"/>
      <c r="BF190" s="8"/>
      <c r="BG190" s="8" t="s">
        <v>6</v>
      </c>
    </row>
    <row r="191" spans="1:59">
      <c r="A191" t="str">
        <f>Append1[[#This Row],[COM_IN_LIST]]</f>
        <v>CMDB</v>
      </c>
      <c r="B191" t="s">
        <v>592</v>
      </c>
      <c r="C191" t="str">
        <f>VLOOKUP(Append1[[#This Row],[Asset_Name]],'[1]SNOW CMDB DBNL'!$A:$B,2,0)</f>
        <v>No</v>
      </c>
      <c r="D191" t="str">
        <f>VLOOKUP(Append1[[#This Row],[Asset_Name]],'[1]SNOW CMDB DBNL'!$A:$C,3,0)</f>
        <v>No</v>
      </c>
      <c r="E191" t="str">
        <f>VLOOKUP(Append1[[#This Row],[Asset_Name]],'[1]SNOW CMDB DBNL'!$A:$D,4,0)</f>
        <v>Ameet Singh</v>
      </c>
      <c r="F191" t="str">
        <f>VLOOKUP(Append1[[#This Row],[Asset_Name]],'[1]SNOW CMDB DBNL'!$A:$E,5,0)</f>
        <v>Annemieke Tromp</v>
      </c>
      <c r="G191" t="str">
        <f>VLOOKUP(Append1[[#This Row],[Asset_Name]],'[1]SNOW CMDB DBNL'!$A:$F,6,0)</f>
        <v>Annemieke Tromp</v>
      </c>
      <c r="H191" t="str">
        <f>VLOOKUP(Append1[[#This Row],[Asset_Name]],'[1]SNOW CMDB DBNL'!$A:$G,7,0)</f>
        <v>No formal Data Steward appointed yet after Mo Abarkan left the Tribe</v>
      </c>
      <c r="I191" t="str">
        <f>VLOOKUP(Append1[[#This Row],[Asset_Name]],'[1]SNOW CMDB DBNL'!$A:$H,8,0)</f>
        <v>Data derived by Risk</v>
      </c>
      <c r="J191" t="str">
        <f>VLOOKUP(Append1[[#This Row],[Asset_Name]],'[1]SNOW CMDB DBNL'!$A:$I,9,0)</f>
        <v>Kept in own tribe</v>
      </c>
      <c r="L191" t="str">
        <f>VLOOKUP(Append1[[#This Row],[Asset_Name]],'[1]SNOW CMDB DBNL'!$A:$M,13,0)</f>
        <v>Installed</v>
      </c>
      <c r="M191" t="str">
        <f>VLOOKUP(Append1[[#This Row],[Asset_Name]],'[1]SNOW CMDB DBNL'!$A:$N,14,0)</f>
        <v>Operational</v>
      </c>
      <c r="N191" t="str">
        <f>VLOOKUP(Append1[[#This Row],[Asset_Name]],'[1]SNOW CMDB DBNL'!$A:$O,15,0)</f>
        <v>Production</v>
      </c>
      <c r="O191" t="str">
        <f>VLOOKUP(Append1[[#This Row],[Asset_Name]],'[1]SNOW CMDB DBNL'!$A:$P,16,0)</f>
        <v>be+nl/CRO NL/MRM/Office Tooling</v>
      </c>
      <c r="P191" t="s">
        <v>131</v>
      </c>
      <c r="Q191" t="s">
        <v>132</v>
      </c>
      <c r="R191" t="s">
        <v>20</v>
      </c>
      <c r="V191" s="8" t="s">
        <v>592</v>
      </c>
      <c r="W191" s="8" t="s">
        <v>133</v>
      </c>
      <c r="X191" s="8" t="s">
        <v>133</v>
      </c>
      <c r="Y191" s="8" t="s">
        <v>593</v>
      </c>
      <c r="Z191" s="8" t="s">
        <v>329</v>
      </c>
      <c r="AA191" s="8" t="s">
        <v>329</v>
      </c>
      <c r="AB191" s="4" t="s">
        <v>428</v>
      </c>
      <c r="AC191" s="4" t="s">
        <v>429</v>
      </c>
      <c r="AD191" s="8" t="s">
        <v>170</v>
      </c>
      <c r="AE191" s="8">
        <v>0</v>
      </c>
      <c r="AF191" s="8" t="s">
        <v>136</v>
      </c>
      <c r="AG191" s="8" t="s">
        <v>137</v>
      </c>
      <c r="AH191" s="8" t="s">
        <v>138</v>
      </c>
      <c r="AI191" s="8" t="s">
        <v>331</v>
      </c>
      <c r="AJ191" s="8" t="s">
        <v>20</v>
      </c>
      <c r="AK191" s="8" t="s">
        <v>131</v>
      </c>
      <c r="AL191" s="8" t="s">
        <v>132</v>
      </c>
      <c r="AM191" s="8"/>
      <c r="AN191" s="8"/>
      <c r="AO191" s="8"/>
      <c r="AP191" s="8"/>
      <c r="AQ191" s="8"/>
      <c r="AR191" s="8"/>
      <c r="AS191" s="8"/>
      <c r="AT191" s="8"/>
      <c r="AU191" s="8"/>
      <c r="AV191" s="4"/>
      <c r="AW191" s="4"/>
      <c r="AX191" s="8"/>
      <c r="AY191" s="8"/>
      <c r="AZ191" s="8"/>
      <c r="BA191" s="8"/>
      <c r="BB191" s="8"/>
      <c r="BC191" s="8"/>
      <c r="BD191" s="8"/>
      <c r="BE191" s="8"/>
      <c r="BF191" s="8"/>
      <c r="BG191" s="8" t="s">
        <v>5</v>
      </c>
    </row>
    <row r="192" spans="1:59">
      <c r="A192" t="str">
        <f>Append1[[#This Row],[COM_IN_LIST]]</f>
        <v>CMDB</v>
      </c>
      <c r="B192" t="s">
        <v>594</v>
      </c>
      <c r="C192" t="str">
        <f>VLOOKUP(Append1[[#This Row],[Asset_Name]],'[1]SNOW CMDB DBNL'!$A:$B,2,0)</f>
        <v>No</v>
      </c>
      <c r="D192" t="str">
        <f>VLOOKUP(Append1[[#This Row],[Asset_Name]],'[1]SNOW CMDB DBNL'!$A:$C,3,0)</f>
        <v>No</v>
      </c>
      <c r="E192" t="str">
        <f>VLOOKUP(Append1[[#This Row],[Asset_Name]],'[1]SNOW CMDB DBNL'!$A:$D,4,0)</f>
        <v>Emile Scheilen</v>
      </c>
      <c r="F192" t="str">
        <f>VLOOKUP(Append1[[#This Row],[Asset_Name]],'[1]SNOW CMDB DBNL'!$A:$E,5,0)</f>
        <v>Michel Tetteroo</v>
      </c>
      <c r="G192" t="str">
        <f>VLOOKUP(Append1[[#This Row],[Asset_Name]],'[1]SNOW CMDB DBNL'!$A:$F,6,0)</f>
        <v>Michel Tetteroo</v>
      </c>
      <c r="H192" t="str">
        <f>VLOOKUP(Append1[[#This Row],[Asset_Name]],'[1]SNOW CMDB DBNL'!$A:$G,7,0)</f>
        <v>NA</v>
      </c>
      <c r="K192" t="str">
        <f>VLOOKUP(Append1[[#This Row],[Asset_Name]],'[1]SNOW CMDB DBNL'!$A:$J,10,0)</f>
        <v>Decom 2022</v>
      </c>
      <c r="L192" t="str">
        <f>VLOOKUP(Append1[[#This Row],[Asset_Name]],'[1]SNOW CMDB DBNL'!$A:$M,13,0)</f>
        <v>Installed</v>
      </c>
      <c r="M192" t="str">
        <f>VLOOKUP(Append1[[#This Row],[Asset_Name]],'[1]SNOW CMDB DBNL'!$A:$N,14,0)</f>
        <v>Operational</v>
      </c>
      <c r="N192" t="str">
        <f>VLOOKUP(Append1[[#This Row],[Asset_Name]],'[1]SNOW CMDB DBNL'!$A:$O,15,0)</f>
        <v>Production</v>
      </c>
      <c r="O192" t="str">
        <f>VLOOKUP(Append1[[#This Row],[Asset_Name]],'[1]SNOW CMDB DBNL'!$A:$P,16,0)</f>
        <v>be+nl/Digital &amp; Customer Interaction/CI&amp;A NL/Optimus Squad</v>
      </c>
      <c r="P192" t="s">
        <v>131</v>
      </c>
      <c r="Q192" t="s">
        <v>132</v>
      </c>
      <c r="R192" t="s">
        <v>24</v>
      </c>
      <c r="V192" s="8" t="s">
        <v>594</v>
      </c>
      <c r="W192" s="8" t="s">
        <v>133</v>
      </c>
      <c r="X192" s="8" t="s">
        <v>133</v>
      </c>
      <c r="Y192" s="8" t="s">
        <v>202</v>
      </c>
      <c r="Z192" s="8" t="s">
        <v>218</v>
      </c>
      <c r="AA192" s="8" t="s">
        <v>218</v>
      </c>
      <c r="AB192" s="4" t="s">
        <v>149</v>
      </c>
      <c r="AC192" s="4">
        <v>0</v>
      </c>
      <c r="AD192" s="8">
        <v>0</v>
      </c>
      <c r="AE192" s="8" t="s">
        <v>595</v>
      </c>
      <c r="AF192" s="8" t="s">
        <v>136</v>
      </c>
      <c r="AG192" s="8" t="s">
        <v>137</v>
      </c>
      <c r="AH192" s="8" t="s">
        <v>138</v>
      </c>
      <c r="AI192" s="8" t="s">
        <v>221</v>
      </c>
      <c r="AJ192" s="8" t="s">
        <v>24</v>
      </c>
      <c r="AK192" s="8" t="s">
        <v>131</v>
      </c>
      <c r="AL192" s="8" t="s">
        <v>132</v>
      </c>
      <c r="AM192" s="8"/>
      <c r="AN192" s="8"/>
      <c r="AO192" s="8"/>
      <c r="AP192" s="8"/>
      <c r="AQ192" s="8"/>
      <c r="AR192" s="8"/>
      <c r="AS192" s="8"/>
      <c r="AT192" s="8"/>
      <c r="AU192" s="8"/>
      <c r="AV192" s="4"/>
      <c r="AW192" s="4"/>
      <c r="AX192" s="8"/>
      <c r="AY192" s="8"/>
      <c r="AZ192" s="8"/>
      <c r="BA192" s="8"/>
      <c r="BB192" s="8"/>
      <c r="BC192" s="8"/>
      <c r="BD192" s="8"/>
      <c r="BE192" s="8"/>
      <c r="BF192" s="8"/>
      <c r="BG192" s="8" t="s">
        <v>5</v>
      </c>
    </row>
    <row r="193" spans="1:59" hidden="1">
      <c r="A193" t="str">
        <f>Append1[[#This Row],[COM_IN_LIST]]</f>
        <v>GDPR</v>
      </c>
      <c r="B193" t="s">
        <v>596</v>
      </c>
      <c r="P193" t="s">
        <v>132</v>
      </c>
      <c r="Q193" t="s">
        <v>131</v>
      </c>
      <c r="R193" t="s">
        <v>9</v>
      </c>
      <c r="V193" s="8" t="s">
        <v>596</v>
      </c>
      <c r="AJ193" s="8" t="s">
        <v>9</v>
      </c>
      <c r="AK193" s="8" t="s">
        <v>132</v>
      </c>
      <c r="AL193" s="8" t="s">
        <v>131</v>
      </c>
      <c r="AM193" s="8"/>
      <c r="AN193" s="8"/>
      <c r="AO193" s="8"/>
      <c r="AP193" s="8" t="s">
        <v>145</v>
      </c>
      <c r="AQ193" s="8" t="s">
        <v>145</v>
      </c>
      <c r="AR193" s="8" t="s">
        <v>133</v>
      </c>
      <c r="AS193" s="8" t="s">
        <v>133</v>
      </c>
      <c r="AT193" s="8" t="s">
        <v>133</v>
      </c>
      <c r="AU193" s="8" t="s">
        <v>145</v>
      </c>
      <c r="AV193" s="4" t="s">
        <v>145</v>
      </c>
      <c r="AW193" s="4" t="s">
        <v>145</v>
      </c>
      <c r="AX193" s="8" t="s">
        <v>145</v>
      </c>
      <c r="AY193" s="8" t="s">
        <v>133</v>
      </c>
      <c r="AZ193" s="8"/>
      <c r="BA193" s="8"/>
      <c r="BB193" s="8" t="s">
        <v>145</v>
      </c>
      <c r="BC193" s="8"/>
      <c r="BD193" s="8" t="s">
        <v>145</v>
      </c>
      <c r="BE193" s="8"/>
      <c r="BF193" s="8"/>
      <c r="BG193" s="8" t="s">
        <v>6</v>
      </c>
    </row>
    <row r="194" spans="1:59">
      <c r="A194" t="str">
        <f>Append1[[#This Row],[COM_IN_LIST]]</f>
        <v>CMDB</v>
      </c>
      <c r="B194" t="s">
        <v>597</v>
      </c>
      <c r="C194" t="str">
        <f>VLOOKUP(Append1[[#This Row],[Asset_Name]],'[1]SNOW CMDB DBNL'!$A:$B,2,0)</f>
        <v>No</v>
      </c>
      <c r="D194" t="str">
        <f>VLOOKUP(Append1[[#This Row],[Asset_Name]],'[1]SNOW CMDB DBNL'!$A:$C,3,0)</f>
        <v>Yes</v>
      </c>
      <c r="E194" t="str">
        <f>VLOOKUP(Append1[[#This Row],[Asset_Name]],'[1]SNOW CMDB DBNL'!$A:$D,4,0)</f>
        <v>Paul Schaper</v>
      </c>
      <c r="F194" t="str">
        <f>VLOOKUP(Append1[[#This Row],[Asset_Name]],'[1]SNOW CMDB DBNL'!$A:$E,5,0)</f>
        <v>Herman Ouwerkerk</v>
      </c>
      <c r="G194" t="str">
        <f>VLOOKUP(Append1[[#This Row],[Asset_Name]],'[1]SNOW CMDB DBNL'!$A:$F,6,0)</f>
        <v>n.a.</v>
      </c>
      <c r="H194" t="str">
        <f>VLOOKUP(Append1[[#This Row],[Asset_Name]],'[1]SNOW CMDB DBNL'!$A:$G,7,0)</f>
        <v>n.a.</v>
      </c>
      <c r="I194" t="str">
        <f>VLOOKUP(Append1[[#This Row],[Asset_Name]],'[1]SNOW CMDB DBNL'!$A:$H,8,0)</f>
        <v>Product data</v>
      </c>
      <c r="K194" t="str">
        <f>VLOOKUP(Append1[[#This Row],[Asset_Name]],'[1]SNOW CMDB DBNL'!$A:$J,10,0)</f>
        <v xml:space="preserve">This CI is itself a data lake data mart </v>
      </c>
      <c r="L194" t="str">
        <f>VLOOKUP(Append1[[#This Row],[Asset_Name]],'[1]SNOW CMDB DBNL'!$A:$M,13,0)</f>
        <v>Installed</v>
      </c>
      <c r="M194" t="str">
        <f>VLOOKUP(Append1[[#This Row],[Asset_Name]],'[1]SNOW CMDB DBNL'!$A:$N,14,0)</f>
        <v>Operational</v>
      </c>
      <c r="N194" t="str">
        <f>VLOOKUP(Append1[[#This Row],[Asset_Name]],'[1]SNOW CMDB DBNL'!$A:$O,15,0)</f>
        <v>Production</v>
      </c>
      <c r="O194" t="str">
        <f>VLOOKUP(Append1[[#This Row],[Asset_Name]],'[1]SNOW CMDB DBNL'!$A:$P,16,0)</f>
        <v>be+nl/Collections NL/DISCO</v>
      </c>
      <c r="P194" t="s">
        <v>131</v>
      </c>
      <c r="Q194" t="s">
        <v>132</v>
      </c>
      <c r="R194" t="s">
        <v>62</v>
      </c>
      <c r="V194" s="8" t="s">
        <v>597</v>
      </c>
      <c r="W194" s="8" t="s">
        <v>133</v>
      </c>
      <c r="X194" s="8" t="s">
        <v>141</v>
      </c>
      <c r="Y194" s="8" t="s">
        <v>598</v>
      </c>
      <c r="Z194" s="8" t="s">
        <v>599</v>
      </c>
      <c r="AA194" s="8" t="s">
        <v>506</v>
      </c>
      <c r="AB194" s="4" t="s">
        <v>506</v>
      </c>
      <c r="AC194" s="4" t="s">
        <v>238</v>
      </c>
      <c r="AD194" s="8">
        <v>0</v>
      </c>
      <c r="AE194" s="8" t="s">
        <v>600</v>
      </c>
      <c r="AF194" s="8" t="s">
        <v>136</v>
      </c>
      <c r="AG194" s="8" t="s">
        <v>137</v>
      </c>
      <c r="AH194" s="8" t="s">
        <v>138</v>
      </c>
      <c r="AI194" s="8" t="s">
        <v>601</v>
      </c>
      <c r="AJ194" s="8" t="s">
        <v>62</v>
      </c>
      <c r="AK194" s="8" t="s">
        <v>131</v>
      </c>
      <c r="AL194" s="8" t="s">
        <v>132</v>
      </c>
      <c r="AM194" s="8"/>
      <c r="AN194" s="8"/>
      <c r="AO194" s="8"/>
      <c r="AP194" s="8"/>
      <c r="AQ194" s="8"/>
      <c r="AR194" s="8"/>
      <c r="AS194" s="8"/>
      <c r="AT194" s="8"/>
      <c r="AU194" s="8"/>
      <c r="AV194" s="4"/>
      <c r="AW194" s="4"/>
      <c r="AX194" s="8"/>
      <c r="AY194" s="8"/>
      <c r="AZ194" s="8"/>
      <c r="BA194" s="8"/>
      <c r="BB194" s="8"/>
      <c r="BC194" s="8"/>
      <c r="BD194" s="8"/>
      <c r="BE194" s="8"/>
      <c r="BF194" s="8"/>
      <c r="BG194" s="8" t="s">
        <v>5</v>
      </c>
    </row>
    <row r="195" spans="1:59">
      <c r="A195" t="str">
        <f>Append1[[#This Row],[COM_IN_LIST]]</f>
        <v>CMDB</v>
      </c>
      <c r="B195" t="s">
        <v>602</v>
      </c>
      <c r="C195" t="str">
        <f>VLOOKUP(Append1[[#This Row],[Asset_Name]],'[1]SNOW CMDB DBNL'!$A:$B,2,0)</f>
        <v>No</v>
      </c>
      <c r="D195" t="str">
        <f>VLOOKUP(Append1[[#This Row],[Asset_Name]],'[1]SNOW CMDB DBNL'!$A:$C,3,0)</f>
        <v>Yes</v>
      </c>
      <c r="E195" t="str">
        <f>VLOOKUP(Append1[[#This Row],[Asset_Name]],'[1]SNOW CMDB DBNL'!$A:$D,4,0)</f>
        <v>Jack Schilder</v>
      </c>
      <c r="F195" t="str">
        <f>VLOOKUP(Append1[[#This Row],[Asset_Name]],'[1]SNOW CMDB DBNL'!$A:$E,5,0)</f>
        <v>Kasper Melinga</v>
      </c>
      <c r="G195" t="str">
        <f>VLOOKUP(Append1[[#This Row],[Asset_Name]],'[1]SNOW CMDB DBNL'!$A:$F,6,0)</f>
        <v>Annemieke Tromp</v>
      </c>
      <c r="I195" t="str">
        <f>VLOOKUP(Append1[[#This Row],[Asset_Name]],'[1]SNOW CMDB DBNL'!$A:$H,8,0)</f>
        <v>Data derived by Risk</v>
      </c>
      <c r="J195" t="str">
        <f>VLOOKUP(Append1[[#This Row],[Asset_Name]],'[1]SNOW CMDB DBNL'!$A:$I,9,0)</f>
        <v>Exchanged across domains</v>
      </c>
      <c r="L195" t="str">
        <f>VLOOKUP(Append1[[#This Row],[Asset_Name]],'[1]SNOW CMDB DBNL'!$A:$M,13,0)</f>
        <v>Installed</v>
      </c>
      <c r="M195" t="str">
        <f>VLOOKUP(Append1[[#This Row],[Asset_Name]],'[1]SNOW CMDB DBNL'!$A:$N,14,0)</f>
        <v>Operational</v>
      </c>
      <c r="N195" t="str">
        <f>VLOOKUP(Append1[[#This Row],[Asset_Name]],'[1]SNOW CMDB DBNL'!$A:$O,15,0)</f>
        <v>Production</v>
      </c>
      <c r="O195" t="str">
        <f>VLOOKUP(Append1[[#This Row],[Asset_Name]],'[1]SNOW CMDB DBNL'!$A:$P,16,0)</f>
        <v>be+nl/Data Management NL/Finance &amp; regulatory/DIRAC</v>
      </c>
      <c r="P195" t="s">
        <v>131</v>
      </c>
      <c r="Q195" t="s">
        <v>132</v>
      </c>
      <c r="R195" t="s">
        <v>14</v>
      </c>
      <c r="V195" s="8" t="s">
        <v>602</v>
      </c>
      <c r="W195" s="8" t="s">
        <v>133</v>
      </c>
      <c r="X195" s="8" t="s">
        <v>141</v>
      </c>
      <c r="Y195" s="8" t="s">
        <v>603</v>
      </c>
      <c r="Z195" s="8" t="s">
        <v>604</v>
      </c>
      <c r="AA195" s="8" t="s">
        <v>329</v>
      </c>
      <c r="AB195" s="4" t="s">
        <v>605</v>
      </c>
      <c r="AC195" s="4" t="s">
        <v>429</v>
      </c>
      <c r="AD195" s="8" t="s">
        <v>176</v>
      </c>
      <c r="AE195" s="8">
        <v>0</v>
      </c>
      <c r="AF195" s="8" t="s">
        <v>136</v>
      </c>
      <c r="AG195" s="8" t="s">
        <v>137</v>
      </c>
      <c r="AH195" s="8" t="s">
        <v>138</v>
      </c>
      <c r="AI195" s="8" t="s">
        <v>606</v>
      </c>
      <c r="AJ195" s="8" t="s">
        <v>14</v>
      </c>
      <c r="AK195" s="8" t="s">
        <v>131</v>
      </c>
      <c r="AL195" s="8" t="s">
        <v>132</v>
      </c>
      <c r="AM195" s="8"/>
      <c r="AN195" s="8"/>
      <c r="AO195" s="8"/>
      <c r="AP195" s="8"/>
      <c r="AQ195" s="8"/>
      <c r="AR195" s="8"/>
      <c r="AS195" s="8"/>
      <c r="AT195" s="8"/>
      <c r="AU195" s="8"/>
      <c r="AV195" s="4"/>
      <c r="AW195" s="4"/>
      <c r="AX195" s="8"/>
      <c r="AY195" s="8"/>
      <c r="AZ195" s="8"/>
      <c r="BA195" s="8"/>
      <c r="BB195" s="8"/>
      <c r="BC195" s="8"/>
      <c r="BD195" s="8"/>
      <c r="BE195" s="8"/>
      <c r="BF195" s="8"/>
      <c r="BG195" s="8" t="s">
        <v>5</v>
      </c>
    </row>
    <row r="196" spans="1:59">
      <c r="A196" t="str">
        <f>Append1[[#This Row],[COM_IN_LIST]]</f>
        <v>COMMON</v>
      </c>
      <c r="B196" t="s">
        <v>607</v>
      </c>
      <c r="C196" t="str">
        <f>VLOOKUP(Append1[[#This Row],[Asset_Name]],'[1]SNOW CMDB DBNL'!$A:$B,2,0)</f>
        <v>No</v>
      </c>
      <c r="D196" t="str">
        <f>VLOOKUP(Append1[[#This Row],[Asset_Name]],'[1]SNOW CMDB DBNL'!$A:$C,3,0)</f>
        <v>No</v>
      </c>
      <c r="E196" t="str">
        <f>VLOOKUP(Append1[[#This Row],[Asset_Name]],'[1]SNOW CMDB DBNL'!$A:$D,4,0)</f>
        <v>Joan de Jong</v>
      </c>
      <c r="F196" t="str">
        <f>VLOOKUP(Append1[[#This Row],[Asset_Name]],'[1]SNOW CMDB DBNL'!$A:$E,5,0)</f>
        <v>Joan de Jong</v>
      </c>
      <c r="G196" t="str">
        <f>VLOOKUP(Append1[[#This Row],[Asset_Name]],'[1]SNOW CMDB DBNL'!$A:$F,6,0)</f>
        <v>Narjiss Aydoun</v>
      </c>
      <c r="H196" t="str">
        <f>VLOOKUP(Append1[[#This Row],[Asset_Name]],'[1]SNOW CMDB DBNL'!$A:$G,7,0)</f>
        <v>Martijn Greuter</v>
      </c>
      <c r="I196" t="str">
        <f>VLOOKUP(Append1[[#This Row],[Asset_Name]],'[1]SNOW CMDB DBNL'!$A:$H,8,0)</f>
        <v>Transaction data</v>
      </c>
      <c r="J196" t="str">
        <f>VLOOKUP(Append1[[#This Row],[Asset_Name]],'[1]SNOW CMDB DBNL'!$A:$I,9,0)</f>
        <v>Exchanged across domains</v>
      </c>
      <c r="K196" t="str">
        <f>VLOOKUP(Append1[[#This Row],[Asset_Name]],'[1]SNOW CMDB DBNL'!$A:$J,10,0)</f>
        <v>Datamart, contains no data itself</v>
      </c>
      <c r="L196" t="str">
        <f>VLOOKUP(Append1[[#This Row],[Asset_Name]],'[1]SNOW CMDB DBNL'!$A:$M,13,0)</f>
        <v>Installed</v>
      </c>
      <c r="M196" t="str">
        <f>VLOOKUP(Append1[[#This Row],[Asset_Name]],'[1]SNOW CMDB DBNL'!$A:$N,14,0)</f>
        <v>Operational</v>
      </c>
      <c r="N196" t="str">
        <f>VLOOKUP(Append1[[#This Row],[Asset_Name]],'[1]SNOW CMDB DBNL'!$A:$O,15,0)</f>
        <v>Production</v>
      </c>
      <c r="O196" t="str">
        <f>VLOOKUP(Append1[[#This Row],[Asset_Name]],'[1]SNOW CMDB DBNL'!$A:$P,16,0)</f>
        <v>be+nl/CoreBanking/RUN DM AC</v>
      </c>
      <c r="P196" t="s">
        <v>132</v>
      </c>
      <c r="Q196" t="s">
        <v>132</v>
      </c>
      <c r="R196" t="s">
        <v>9</v>
      </c>
      <c r="V196" s="8" t="s">
        <v>607</v>
      </c>
      <c r="W196" s="8" t="s">
        <v>133</v>
      </c>
      <c r="X196" s="8" t="s">
        <v>133</v>
      </c>
      <c r="Y196" s="8" t="s">
        <v>210</v>
      </c>
      <c r="Z196" s="8" t="s">
        <v>210</v>
      </c>
      <c r="AA196" s="8" t="s">
        <v>155</v>
      </c>
      <c r="AB196" s="4" t="s">
        <v>309</v>
      </c>
      <c r="AC196" s="4" t="s">
        <v>211</v>
      </c>
      <c r="AD196" s="8" t="s">
        <v>176</v>
      </c>
      <c r="AE196" s="8" t="s">
        <v>424</v>
      </c>
      <c r="AF196" s="8" t="s">
        <v>136</v>
      </c>
      <c r="AG196" s="8" t="s">
        <v>137</v>
      </c>
      <c r="AH196" s="8" t="s">
        <v>138</v>
      </c>
      <c r="AI196" s="8" t="s">
        <v>425</v>
      </c>
      <c r="AJ196" s="8" t="s">
        <v>9</v>
      </c>
      <c r="AK196" s="8" t="s">
        <v>132</v>
      </c>
      <c r="AL196" s="8" t="s">
        <v>132</v>
      </c>
      <c r="AM196" s="8"/>
      <c r="AN196" s="8"/>
      <c r="AO196" s="8"/>
      <c r="AP196" s="8" t="s">
        <v>145</v>
      </c>
      <c r="AQ196" s="8" t="s">
        <v>145</v>
      </c>
      <c r="AR196" s="8" t="s">
        <v>133</v>
      </c>
      <c r="AS196" s="8" t="s">
        <v>133</v>
      </c>
      <c r="AT196" s="8" t="s">
        <v>133</v>
      </c>
      <c r="AU196" s="8" t="s">
        <v>145</v>
      </c>
      <c r="AV196" s="4" t="s">
        <v>145</v>
      </c>
      <c r="AW196" s="4" t="s">
        <v>145</v>
      </c>
      <c r="AX196" s="8" t="s">
        <v>145</v>
      </c>
      <c r="AY196" s="8" t="s">
        <v>133</v>
      </c>
      <c r="AZ196" s="8"/>
      <c r="BA196" s="8"/>
      <c r="BB196" s="8" t="s">
        <v>191</v>
      </c>
      <c r="BC196" s="8"/>
      <c r="BD196" s="8" t="s">
        <v>145</v>
      </c>
      <c r="BE196" s="8"/>
      <c r="BF196" s="8"/>
      <c r="BG196" s="8" t="s">
        <v>7</v>
      </c>
    </row>
    <row r="197" spans="1:59">
      <c r="A197" t="str">
        <f>Append1[[#This Row],[COM_IN_LIST]]</f>
        <v>CMDB</v>
      </c>
      <c r="B197" t="s">
        <v>608</v>
      </c>
      <c r="C197" t="str">
        <f>VLOOKUP(Append1[[#This Row],[Asset_Name]],'[1]SNOW CMDB DBNL'!$A:$B,2,0)</f>
        <v>No</v>
      </c>
      <c r="D197" t="str">
        <f>VLOOKUP(Append1[[#This Row],[Asset_Name]],'[1]SNOW CMDB DBNL'!$A:$C,3,0)</f>
        <v>Yes</v>
      </c>
      <c r="E197" t="str">
        <f>VLOOKUP(Append1[[#This Row],[Asset_Name]],'[1]SNOW CMDB DBNL'!$A:$D,4,0)</f>
        <v>Sandra Nieuwenhuis</v>
      </c>
      <c r="F197" t="str">
        <f>VLOOKUP(Append1[[#This Row],[Asset_Name]],'[1]SNOW CMDB DBNL'!$A:$E,5,0)</f>
        <v>Serkan Turhal</v>
      </c>
      <c r="G197" t="str">
        <f>VLOOKUP(Append1[[#This Row],[Asset_Name]],'[1]SNOW CMDB DBNL'!$A:$F,6,0)</f>
        <v>Serkan Turhal</v>
      </c>
      <c r="H197" t="str">
        <f>VLOOKUP(Append1[[#This Row],[Asset_Name]],'[1]SNOW CMDB DBNL'!$A:$G,7,0)</f>
        <v>Berber Visser and Marlene Metkemeijer</v>
      </c>
      <c r="I197" t="str">
        <f>VLOOKUP(Append1[[#This Row],[Asset_Name]],'[1]SNOW CMDB DBNL'!$A:$H,8,0)</f>
        <v>Product data</v>
      </c>
      <c r="J197" t="str">
        <f>VLOOKUP(Append1[[#This Row],[Asset_Name]],'[1]SNOW CMDB DBNL'!$A:$I,9,0)</f>
        <v>Kept in own tribe</v>
      </c>
      <c r="L197" t="str">
        <f>VLOOKUP(Append1[[#This Row],[Asset_Name]],'[1]SNOW CMDB DBNL'!$A:$M,13,0)</f>
        <v>Installed</v>
      </c>
      <c r="M197" t="str">
        <f>VLOOKUP(Append1[[#This Row],[Asset_Name]],'[1]SNOW CMDB DBNL'!$A:$N,14,0)</f>
        <v>Operational</v>
      </c>
      <c r="N197" t="str">
        <f>VLOOKUP(Append1[[#This Row],[Asset_Name]],'[1]SNOW CMDB DBNL'!$A:$O,15,0)</f>
        <v>Production</v>
      </c>
      <c r="O197" t="str">
        <f>VLOOKUP(Append1[[#This Row],[Asset_Name]],'[1]SNOW CMDB DBNL'!$A:$P,16,0)</f>
        <v>be+nl/Business lending/Risk &amp; Competitiveness/Reporting</v>
      </c>
      <c r="P197" t="s">
        <v>131</v>
      </c>
      <c r="Q197" t="s">
        <v>132</v>
      </c>
      <c r="R197" t="s">
        <v>609</v>
      </c>
      <c r="V197" s="8" t="s">
        <v>608</v>
      </c>
      <c r="W197" s="8" t="s">
        <v>133</v>
      </c>
      <c r="X197" s="8" t="s">
        <v>141</v>
      </c>
      <c r="Y197" s="8" t="s">
        <v>313</v>
      </c>
      <c r="Z197" s="8" t="s">
        <v>314</v>
      </c>
      <c r="AA197" s="8" t="s">
        <v>314</v>
      </c>
      <c r="AB197" s="4" t="s">
        <v>315</v>
      </c>
      <c r="AC197" s="4" t="s">
        <v>238</v>
      </c>
      <c r="AD197" s="8" t="s">
        <v>170</v>
      </c>
      <c r="AE197" s="8">
        <v>0</v>
      </c>
      <c r="AF197" s="8" t="s">
        <v>136</v>
      </c>
      <c r="AG197" s="8" t="s">
        <v>137</v>
      </c>
      <c r="AH197" s="8" t="s">
        <v>138</v>
      </c>
      <c r="AI197" s="8" t="s">
        <v>610</v>
      </c>
      <c r="AJ197" s="8" t="s">
        <v>609</v>
      </c>
      <c r="AK197" s="8" t="s">
        <v>131</v>
      </c>
      <c r="AL197" s="8" t="s">
        <v>132</v>
      </c>
      <c r="AM197" s="8"/>
      <c r="AN197" s="8"/>
      <c r="AO197" s="8"/>
      <c r="AP197" s="8"/>
      <c r="AQ197" s="8"/>
      <c r="AR197" s="8"/>
      <c r="AS197" s="8"/>
      <c r="AT197" s="8"/>
      <c r="AU197" s="8"/>
      <c r="AV197" s="4"/>
      <c r="AW197" s="4"/>
      <c r="AX197" s="8"/>
      <c r="AY197" s="8"/>
      <c r="AZ197" s="8"/>
      <c r="BA197" s="8"/>
      <c r="BB197" s="8"/>
      <c r="BC197" s="8"/>
      <c r="BD197" s="8"/>
      <c r="BE197" s="8"/>
      <c r="BF197" s="8"/>
      <c r="BG197" s="8" t="s">
        <v>5</v>
      </c>
    </row>
    <row r="198" spans="1:59">
      <c r="A198" t="str">
        <f>Append1[[#This Row],[COM_IN_LIST]]</f>
        <v>CMDB</v>
      </c>
      <c r="B198" t="s">
        <v>611</v>
      </c>
      <c r="C198" t="str">
        <f>VLOOKUP(Append1[[#This Row],[Asset_Name]],'[1]SNOW CMDB DBNL'!$A:$B,2,0)</f>
        <v>No</v>
      </c>
      <c r="D198" t="str">
        <f>VLOOKUP(Append1[[#This Row],[Asset_Name]],'[1]SNOW CMDB DBNL'!$A:$C,3,0)</f>
        <v>Yes</v>
      </c>
      <c r="E198" t="str">
        <f>VLOOKUP(Append1[[#This Row],[Asset_Name]],'[1]SNOW CMDB DBNL'!$A:$D,4,0)</f>
        <v>Jack Schilder</v>
      </c>
      <c r="F198" t="str">
        <f>VLOOKUP(Append1[[#This Row],[Asset_Name]],'[1]SNOW CMDB DBNL'!$A:$E,5,0)</f>
        <v>Kasper Melinga</v>
      </c>
      <c r="G198" t="str">
        <f>VLOOKUP(Append1[[#This Row],[Asset_Name]],'[1]SNOW CMDB DBNL'!$A:$F,6,0)</f>
        <v>Tom van Zalen</v>
      </c>
      <c r="H198" t="str">
        <f>VLOOKUP(Append1[[#This Row],[Asset_Name]],'[1]SNOW CMDB DBNL'!$A:$G,7,0)</f>
        <v>Nico de Vries
Jan Scholma</v>
      </c>
      <c r="I198" t="str">
        <f>VLOOKUP(Append1[[#This Row],[Asset_Name]],'[1]SNOW CMDB DBNL'!$A:$H,8,0)</f>
        <v>Data derived by Risk</v>
      </c>
      <c r="J198" t="str">
        <f>VLOOKUP(Append1[[#This Row],[Asset_Name]],'[1]SNOW CMDB DBNL'!$A:$I,9,0)</f>
        <v>Exchanged across domains</v>
      </c>
      <c r="K198" t="str">
        <f>VLOOKUP(Append1[[#This Row],[Asset_Name]],'[1]SNOW CMDB DBNL'!$A:$J,10,0)</f>
        <v>Data consumed from multiple sources to build models for Credit Risk NL</v>
      </c>
      <c r="L198" t="str">
        <f>VLOOKUP(Append1[[#This Row],[Asset_Name]],'[1]SNOW CMDB DBNL'!$A:$M,13,0)</f>
        <v>Installed</v>
      </c>
      <c r="M198" t="str">
        <f>VLOOKUP(Append1[[#This Row],[Asset_Name]],'[1]SNOW CMDB DBNL'!$A:$N,14,0)</f>
        <v>Operational</v>
      </c>
      <c r="N198" t="str">
        <f>VLOOKUP(Append1[[#This Row],[Asset_Name]],'[1]SNOW CMDB DBNL'!$A:$O,15,0)</f>
        <v>Production</v>
      </c>
      <c r="O198" t="str">
        <f>VLOOKUP(Append1[[#This Row],[Asset_Name]],'[1]SNOW CMDB DBNL'!$A:$P,16,0)</f>
        <v>be+nl/Data Management NL/Finance &amp; regulatory/4WRD</v>
      </c>
      <c r="P198" t="s">
        <v>131</v>
      </c>
      <c r="Q198" t="s">
        <v>132</v>
      </c>
      <c r="R198" t="s">
        <v>14</v>
      </c>
      <c r="V198" s="8" t="s">
        <v>611</v>
      </c>
      <c r="W198" s="8" t="s">
        <v>133</v>
      </c>
      <c r="X198" s="8" t="s">
        <v>141</v>
      </c>
      <c r="Y198" s="8" t="s">
        <v>603</v>
      </c>
      <c r="Z198" s="8" t="s">
        <v>604</v>
      </c>
      <c r="AA198" s="8" t="s">
        <v>612</v>
      </c>
      <c r="AB198" s="4" t="s">
        <v>613</v>
      </c>
      <c r="AC198" s="4" t="s">
        <v>429</v>
      </c>
      <c r="AD198" s="8" t="s">
        <v>176</v>
      </c>
      <c r="AE198" s="8" t="s">
        <v>614</v>
      </c>
      <c r="AF198" s="8" t="s">
        <v>136</v>
      </c>
      <c r="AG198" s="8" t="s">
        <v>137</v>
      </c>
      <c r="AH198" s="8" t="s">
        <v>138</v>
      </c>
      <c r="AI198" s="8" t="s">
        <v>615</v>
      </c>
      <c r="AJ198" s="8" t="s">
        <v>14</v>
      </c>
      <c r="AK198" s="8" t="s">
        <v>131</v>
      </c>
      <c r="AL198" s="8" t="s">
        <v>132</v>
      </c>
      <c r="AM198" s="8"/>
      <c r="AN198" s="8"/>
      <c r="AO198" s="8"/>
      <c r="AP198" s="8"/>
      <c r="AQ198" s="8"/>
      <c r="AR198" s="8"/>
      <c r="AS198" s="8"/>
      <c r="AT198" s="8"/>
      <c r="AU198" s="8"/>
      <c r="AV198" s="4"/>
      <c r="AW198" s="4"/>
      <c r="AX198" s="8"/>
      <c r="AY198" s="8"/>
      <c r="AZ198" s="8"/>
      <c r="BA198" s="8"/>
      <c r="BB198" s="8"/>
      <c r="BC198" s="8"/>
      <c r="BD198" s="8"/>
      <c r="BE198" s="8"/>
      <c r="BF198" s="8"/>
      <c r="BG198" s="8" t="s">
        <v>5</v>
      </c>
    </row>
    <row r="199" spans="1:59" hidden="1">
      <c r="A199" t="str">
        <f>Append1[[#This Row],[COM_IN_LIST]]</f>
        <v>CMDB</v>
      </c>
      <c r="B199" t="s">
        <v>616</v>
      </c>
      <c r="C199" t="str">
        <f>VLOOKUP(Append1[[#This Row],[Asset_Name]],'[1]SNOW CMDB DBNL'!$A:$B,2,0)</f>
        <v>Yes</v>
      </c>
      <c r="D199" t="str">
        <f>VLOOKUP(Append1[[#This Row],[Asset_Name]],'[1]SNOW CMDB DBNL'!$A:$C,3,0)</f>
        <v>Yes</v>
      </c>
      <c r="E199" t="str">
        <f>VLOOKUP(Append1[[#This Row],[Asset_Name]],'[1]SNOW CMDB DBNL'!$A:$D,4,0)</f>
        <v>Emile Scheilen</v>
      </c>
      <c r="F199" t="str">
        <f>VLOOKUP(Append1[[#This Row],[Asset_Name]],'[1]SNOW CMDB DBNL'!$A:$E,5,0)</f>
        <v>Michel Tetteroo</v>
      </c>
      <c r="G199" t="str">
        <f>VLOOKUP(Append1[[#This Row],[Asset_Name]],'[1]SNOW CMDB DBNL'!$A:$F,6,0)</f>
        <v>Michel Tetteroo</v>
      </c>
      <c r="H199" t="str">
        <f>VLOOKUP(Append1[[#This Row],[Asset_Name]],'[1]SNOW CMDB DBNL'!$A:$G,7,0)</f>
        <v>CBA: Anna Lakeman-Braas, CLTV: Kees Hoekerd</v>
      </c>
      <c r="I199" t="str">
        <f>VLOOKUP(Append1[[#This Row],[Asset_Name]],'[1]SNOW CMDB DBNL'!$A:$H,8,0)</f>
        <v>Data derived by other data users</v>
      </c>
      <c r="J199" t="str">
        <f>VLOOKUP(Append1[[#This Row],[Asset_Name]],'[1]SNOW CMDB DBNL'!$A:$I,9,0)</f>
        <v>Exchanged across domains</v>
      </c>
      <c r="K199" t="str">
        <f>VLOOKUP(Append1[[#This Row],[Asset_Name]],'[1]SNOW CMDB DBNL'!$A:$J,10,0)</f>
        <v>Partly SoR: Mostly System of Copy, however also storing marketing data, and for example data for processes like CBA.
Exchanged across domains, because data of our systems like customer behavior is used across the organization. derived by data uses best option of the list, better: enriched data.</v>
      </c>
      <c r="L199" t="str">
        <f>VLOOKUP(Append1[[#This Row],[Asset_Name]],'[1]SNOW CMDB DBNL'!$A:$M,13,0)</f>
        <v>Installed</v>
      </c>
      <c r="M199" t="str">
        <f>VLOOKUP(Append1[[#This Row],[Asset_Name]],'[1]SNOW CMDB DBNL'!$A:$N,14,0)</f>
        <v>Operational</v>
      </c>
      <c r="N199" t="str">
        <f>VLOOKUP(Append1[[#This Row],[Asset_Name]],'[1]SNOW CMDB DBNL'!$A:$O,15,0)</f>
        <v>Production</v>
      </c>
      <c r="O199" t="str">
        <f>VLOOKUP(Append1[[#This Row],[Asset_Name]],'[1]SNOW CMDB DBNL'!$A:$P,16,0)</f>
        <v>be+nl/Digital &amp; Customer Interaction/CI&amp;A NL/United Data Squads</v>
      </c>
      <c r="P199" t="s">
        <v>131</v>
      </c>
      <c r="Q199" t="s">
        <v>132</v>
      </c>
      <c r="R199" t="s">
        <v>24</v>
      </c>
      <c r="V199" s="8" t="s">
        <v>616</v>
      </c>
      <c r="W199" s="8" t="s">
        <v>141</v>
      </c>
      <c r="X199" s="8" t="s">
        <v>141</v>
      </c>
      <c r="Y199" s="8" t="s">
        <v>202</v>
      </c>
      <c r="Z199" s="8" t="s">
        <v>218</v>
      </c>
      <c r="AA199" s="8" t="s">
        <v>218</v>
      </c>
      <c r="AB199" s="4" t="s">
        <v>617</v>
      </c>
      <c r="AC199" s="4" t="s">
        <v>205</v>
      </c>
      <c r="AD199" s="8" t="s">
        <v>176</v>
      </c>
      <c r="AE199" s="8" t="s">
        <v>618</v>
      </c>
      <c r="AF199" s="8" t="s">
        <v>136</v>
      </c>
      <c r="AG199" s="8" t="s">
        <v>137</v>
      </c>
      <c r="AH199" s="8" t="s">
        <v>138</v>
      </c>
      <c r="AI199" s="8" t="s">
        <v>619</v>
      </c>
      <c r="AJ199" s="8" t="s">
        <v>24</v>
      </c>
      <c r="AK199" s="8" t="s">
        <v>131</v>
      </c>
      <c r="AL199" s="8" t="s">
        <v>132</v>
      </c>
      <c r="AM199" s="8"/>
      <c r="AN199" s="8"/>
      <c r="AO199" s="8"/>
      <c r="AP199" s="8"/>
      <c r="AQ199" s="8"/>
      <c r="AR199" s="8"/>
      <c r="AS199" s="8"/>
      <c r="AT199" s="8"/>
      <c r="AU199" s="8"/>
      <c r="AV199" s="4"/>
      <c r="AW199" s="4"/>
      <c r="AX199" s="8"/>
      <c r="AY199" s="8"/>
      <c r="AZ199" s="8"/>
      <c r="BA199" s="8"/>
      <c r="BB199" s="8"/>
      <c r="BC199" s="8"/>
      <c r="BD199" s="8"/>
      <c r="BE199" s="8"/>
      <c r="BF199" s="8"/>
      <c r="BG199" s="8" t="s">
        <v>5</v>
      </c>
    </row>
    <row r="200" spans="1:59">
      <c r="A200" t="str">
        <f>Append1[[#This Row],[COM_IN_LIST]]</f>
        <v>CMDB</v>
      </c>
      <c r="B200" t="s">
        <v>620</v>
      </c>
      <c r="C200" t="str">
        <f>VLOOKUP(Append1[[#This Row],[Asset_Name]],'[1]SNOW CMDB DBNL'!$A:$B,2,0)</f>
        <v>No</v>
      </c>
      <c r="D200" t="str">
        <f>VLOOKUP(Append1[[#This Row],[Asset_Name]],'[1]SNOW CMDB DBNL'!$A:$C,3,0)</f>
        <v>Yes</v>
      </c>
      <c r="E200" t="str">
        <f>VLOOKUP(Append1[[#This Row],[Asset_Name]],'[1]SNOW CMDB DBNL'!$A:$D,4,0)</f>
        <v>Jack Schilder</v>
      </c>
      <c r="F200" t="str">
        <f>VLOOKUP(Append1[[#This Row],[Asset_Name]],'[1]SNOW CMDB DBNL'!$A:$E,5,0)</f>
        <v>Jos Diekman</v>
      </c>
      <c r="H200" t="str">
        <f>VLOOKUP(Append1[[#This Row],[Asset_Name]],'[1]SNOW CMDB DBNL'!$A:$G,7,0)</f>
        <v>Athanassios Drougas, Laurens Pool, Arjan van de Broek</v>
      </c>
      <c r="I200" t="str">
        <f>VLOOKUP(Append1[[#This Row],[Asset_Name]],'[1]SNOW CMDB DBNL'!$A:$H,8,0)</f>
        <v>Party data</v>
      </c>
      <c r="J200" t="str">
        <f>VLOOKUP(Append1[[#This Row],[Asset_Name]],'[1]SNOW CMDB DBNL'!$A:$I,9,0)</f>
        <v>Exchanged across domains</v>
      </c>
      <c r="L200" t="str">
        <f>VLOOKUP(Append1[[#This Row],[Asset_Name]],'[1]SNOW CMDB DBNL'!$A:$M,13,0)</f>
        <v>Installed</v>
      </c>
      <c r="M200" t="str">
        <f>VLOOKUP(Append1[[#This Row],[Asset_Name]],'[1]SNOW CMDB DBNL'!$A:$N,14,0)</f>
        <v>Operational</v>
      </c>
      <c r="N200" t="str">
        <f>VLOOKUP(Append1[[#This Row],[Asset_Name]],'[1]SNOW CMDB DBNL'!$A:$O,15,0)</f>
        <v>Production</v>
      </c>
      <c r="O200" t="str">
        <f>VLOOKUP(Append1[[#This Row],[Asset_Name]],'[1]SNOW CMDB DBNL'!$A:$P,16,0)</f>
        <v>be+nl/Data Management NL/Core Products/Meraki</v>
      </c>
      <c r="P200" t="s">
        <v>131</v>
      </c>
      <c r="Q200" t="s">
        <v>132</v>
      </c>
      <c r="R200" t="s">
        <v>14</v>
      </c>
      <c r="V200" s="8" t="s">
        <v>620</v>
      </c>
      <c r="W200" s="8" t="s">
        <v>133</v>
      </c>
      <c r="X200" s="8" t="s">
        <v>141</v>
      </c>
      <c r="Y200" s="8" t="s">
        <v>603</v>
      </c>
      <c r="Z200" s="8" t="s">
        <v>621</v>
      </c>
      <c r="AA200" s="8">
        <v>0</v>
      </c>
      <c r="AB200" s="4" t="s">
        <v>622</v>
      </c>
      <c r="AC200" s="4" t="s">
        <v>169</v>
      </c>
      <c r="AD200" s="8" t="s">
        <v>176</v>
      </c>
      <c r="AE200" s="8">
        <v>0</v>
      </c>
      <c r="AF200" s="8" t="s">
        <v>136</v>
      </c>
      <c r="AG200" s="8" t="s">
        <v>137</v>
      </c>
      <c r="AH200" s="8" t="s">
        <v>138</v>
      </c>
      <c r="AI200" s="8" t="s">
        <v>623</v>
      </c>
      <c r="AJ200" s="8" t="s">
        <v>14</v>
      </c>
      <c r="AK200" s="8" t="s">
        <v>131</v>
      </c>
      <c r="AL200" s="8" t="s">
        <v>132</v>
      </c>
      <c r="AM200" s="8"/>
      <c r="AN200" s="8"/>
      <c r="AO200" s="8"/>
      <c r="AP200" s="8"/>
      <c r="AQ200" s="8"/>
      <c r="AR200" s="8"/>
      <c r="AS200" s="8"/>
      <c r="AT200" s="8"/>
      <c r="AU200" s="8"/>
      <c r="AV200" s="4"/>
      <c r="AW200" s="4"/>
      <c r="AX200" s="8"/>
      <c r="AY200" s="8"/>
      <c r="AZ200" s="8"/>
      <c r="BA200" s="8"/>
      <c r="BB200" s="8"/>
      <c r="BC200" s="8"/>
      <c r="BD200" s="8"/>
      <c r="BE200" s="8"/>
      <c r="BF200" s="8"/>
      <c r="BG200" s="8" t="s">
        <v>5</v>
      </c>
    </row>
    <row r="201" spans="1:59">
      <c r="A201" t="str">
        <f>Append1[[#This Row],[COM_IN_LIST]]</f>
        <v>CMDB</v>
      </c>
      <c r="B201" t="s">
        <v>624</v>
      </c>
      <c r="C201" t="str">
        <f>VLOOKUP(Append1[[#This Row],[Asset_Name]],'[1]SNOW CMDB DBNL'!$A:$B,2,0)</f>
        <v>No</v>
      </c>
      <c r="D201" t="str">
        <f>VLOOKUP(Append1[[#This Row],[Asset_Name]],'[1]SNOW CMDB DBNL'!$A:$C,3,0)</f>
        <v>Yes</v>
      </c>
      <c r="E201" t="str">
        <f>VLOOKUP(Append1[[#This Row],[Asset_Name]],'[1]SNOW CMDB DBNL'!$A:$D,4,0)</f>
        <v>Jack Schilder</v>
      </c>
      <c r="F201" t="str">
        <f>VLOOKUP(Append1[[#This Row],[Asset_Name]],'[1]SNOW CMDB DBNL'!$A:$E,5,0)</f>
        <v>Jos Diekman</v>
      </c>
      <c r="G201" t="str">
        <f>VLOOKUP(Append1[[#This Row],[Asset_Name]],'[1]SNOW CMDB DBNL'!$A:$F,6,0)</f>
        <v xml:space="preserve">Aydoun, N. (Narjiss) </v>
      </c>
      <c r="H201" t="str">
        <f>VLOOKUP(Append1[[#This Row],[Asset_Name]],'[1]SNOW CMDB DBNL'!$A:$G,7,0)</f>
        <v>Kort, J. (Jacco) --Credit Card. 
 Schoehuijs, J. (Jessica) - Debit Card</v>
      </c>
      <c r="I201" t="str">
        <f>VLOOKUP(Append1[[#This Row],[Asset_Name]],'[1]SNOW CMDB DBNL'!$A:$H,8,0)</f>
        <v>Transaction data</v>
      </c>
      <c r="J201" t="str">
        <f>VLOOKUP(Append1[[#This Row],[Asset_Name]],'[1]SNOW CMDB DBNL'!$A:$I,9,0)</f>
        <v>Exchanged across domains</v>
      </c>
      <c r="K201" t="str">
        <f>VLOOKUP(Append1[[#This Row],[Asset_Name]],'[1]SNOW CMDB DBNL'!$A:$J,10,0)</f>
        <v>Agreement Data, transaction data</v>
      </c>
      <c r="L201" t="str">
        <f>VLOOKUP(Append1[[#This Row],[Asset_Name]],'[1]SNOW CMDB DBNL'!$A:$M,13,0)</f>
        <v>Installed</v>
      </c>
      <c r="M201" t="str">
        <f>VLOOKUP(Append1[[#This Row],[Asset_Name]],'[1]SNOW CMDB DBNL'!$A:$N,14,0)</f>
        <v>Operational</v>
      </c>
      <c r="N201" t="str">
        <f>VLOOKUP(Append1[[#This Row],[Asset_Name]],'[1]SNOW CMDB DBNL'!$A:$O,15,0)</f>
        <v>Production</v>
      </c>
      <c r="O201" t="str">
        <f>VLOOKUP(Append1[[#This Row],[Asset_Name]],'[1]SNOW CMDB DBNL'!$A:$P,16,0)</f>
        <v>be+nl/Data Management NL/KYC/VALYRIANS</v>
      </c>
      <c r="P201" t="s">
        <v>131</v>
      </c>
      <c r="Q201" t="s">
        <v>132</v>
      </c>
      <c r="R201" t="s">
        <v>14</v>
      </c>
      <c r="V201" s="8" t="s">
        <v>624</v>
      </c>
      <c r="W201" s="8" t="s">
        <v>133</v>
      </c>
      <c r="X201" s="8" t="s">
        <v>141</v>
      </c>
      <c r="Y201" s="8" t="s">
        <v>603</v>
      </c>
      <c r="Z201" s="8" t="s">
        <v>621</v>
      </c>
      <c r="AA201" s="8" t="s">
        <v>625</v>
      </c>
      <c r="AB201" s="4" t="s">
        <v>626</v>
      </c>
      <c r="AC201" s="4" t="s">
        <v>211</v>
      </c>
      <c r="AD201" s="8" t="s">
        <v>176</v>
      </c>
      <c r="AE201" s="8" t="s">
        <v>627</v>
      </c>
      <c r="AF201" s="8" t="s">
        <v>136</v>
      </c>
      <c r="AG201" s="8" t="s">
        <v>137</v>
      </c>
      <c r="AH201" s="8" t="s">
        <v>138</v>
      </c>
      <c r="AI201" s="8" t="s">
        <v>628</v>
      </c>
      <c r="AJ201" s="8" t="s">
        <v>14</v>
      </c>
      <c r="AK201" s="8" t="s">
        <v>131</v>
      </c>
      <c r="AL201" s="8" t="s">
        <v>132</v>
      </c>
      <c r="AM201" s="8"/>
      <c r="AN201" s="8"/>
      <c r="AO201" s="8"/>
      <c r="AP201" s="8"/>
      <c r="AQ201" s="8"/>
      <c r="AR201" s="8"/>
      <c r="AS201" s="8"/>
      <c r="AT201" s="8"/>
      <c r="AU201" s="8"/>
      <c r="AV201" s="4"/>
      <c r="AW201" s="4"/>
      <c r="AX201" s="8"/>
      <c r="AY201" s="8"/>
      <c r="AZ201" s="8"/>
      <c r="BA201" s="8"/>
      <c r="BB201" s="8"/>
      <c r="BC201" s="8"/>
      <c r="BD201" s="8"/>
      <c r="BE201" s="8"/>
      <c r="BF201" s="8"/>
      <c r="BG201" s="8" t="s">
        <v>5</v>
      </c>
    </row>
    <row r="202" spans="1:59" hidden="1">
      <c r="A202" t="str">
        <f>Append1[[#This Row],[COM_IN_LIST]]</f>
        <v>CMDB</v>
      </c>
      <c r="B202" t="s">
        <v>629</v>
      </c>
      <c r="C202" t="str">
        <f>VLOOKUP(Append1[[#This Row],[Asset_Name]],'[1]SNOW CMDB DBNL'!$A:$B,2,0)</f>
        <v>Yes</v>
      </c>
      <c r="D202" t="str">
        <f>VLOOKUP(Append1[[#This Row],[Asset_Name]],'[1]SNOW CMDB DBNL'!$A:$C,3,0)</f>
        <v>Yes</v>
      </c>
      <c r="E202" t="str">
        <f>VLOOKUP(Append1[[#This Row],[Asset_Name]],'[1]SNOW CMDB DBNL'!$A:$D,4,0)</f>
        <v>Jos Klompe</v>
      </c>
      <c r="F202" t="str">
        <f>VLOOKUP(Append1[[#This Row],[Asset_Name]],'[1]SNOW CMDB DBNL'!$A:$E,5,0)</f>
        <v>Steven van Krimpen</v>
      </c>
      <c r="G202" t="str">
        <f>VLOOKUP(Append1[[#This Row],[Asset_Name]],'[1]SNOW CMDB DBNL'!$A:$F,6,0)</f>
        <v>Harry Duijn/Marco Li Mandri</v>
      </c>
      <c r="H202" t="str">
        <f>VLOOKUP(Append1[[#This Row],[Asset_Name]],'[1]SNOW CMDB DBNL'!$A:$G,7,0)</f>
        <v>Femke van den End</v>
      </c>
      <c r="I202" t="str">
        <f>VLOOKUP(Append1[[#This Row],[Asset_Name]],'[1]SNOW CMDB DBNL'!$A:$H,8,0)</f>
        <v>Party data</v>
      </c>
      <c r="J202" t="str">
        <f>VLOOKUP(Append1[[#This Row],[Asset_Name]],'[1]SNOW CMDB DBNL'!$A:$I,9,0)</f>
        <v>Transferred outside ING</v>
      </c>
      <c r="K202" t="str">
        <f>VLOOKUP(Append1[[#This Row],[Asset_Name]],'[1]SNOW CMDB DBNL'!$A:$J,10,0)</f>
        <v>Data is sent out to customers and Fircosoft</v>
      </c>
      <c r="L202" t="str">
        <f>VLOOKUP(Append1[[#This Row],[Asset_Name]],'[1]SNOW CMDB DBNL'!$A:$M,13,0)</f>
        <v>Installed</v>
      </c>
      <c r="M202" t="str">
        <f>VLOOKUP(Append1[[#This Row],[Asset_Name]],'[1]SNOW CMDB DBNL'!$A:$N,14,0)</f>
        <v>Operational</v>
      </c>
      <c r="N202" t="str">
        <f>VLOOKUP(Append1[[#This Row],[Asset_Name]],'[1]SNOW CMDB DBNL'!$A:$O,15,0)</f>
        <v>Production</v>
      </c>
      <c r="O202" t="str">
        <f>VLOOKUP(Append1[[#This Row],[Asset_Name]],'[1]SNOW CMDB DBNL'!$A:$P,16,0)</f>
        <v>be+nl/KYC Services NL/ADAM</v>
      </c>
      <c r="P202" t="s">
        <v>131</v>
      </c>
      <c r="Q202" t="s">
        <v>132</v>
      </c>
      <c r="R202" t="s">
        <v>31</v>
      </c>
      <c r="V202" s="8" t="s">
        <v>629</v>
      </c>
      <c r="W202" s="8" t="s">
        <v>141</v>
      </c>
      <c r="X202" s="8" t="s">
        <v>141</v>
      </c>
      <c r="Y202" s="8" t="s">
        <v>586</v>
      </c>
      <c r="Z202" s="8" t="s">
        <v>196</v>
      </c>
      <c r="AA202" s="8" t="s">
        <v>630</v>
      </c>
      <c r="AB202" s="4" t="s">
        <v>631</v>
      </c>
      <c r="AC202" s="4" t="s">
        <v>169</v>
      </c>
      <c r="AD202" s="8" t="s">
        <v>206</v>
      </c>
      <c r="AE202" s="8" t="s">
        <v>632</v>
      </c>
      <c r="AF202" s="8" t="s">
        <v>136</v>
      </c>
      <c r="AG202" s="8" t="s">
        <v>137</v>
      </c>
      <c r="AH202" s="8" t="s">
        <v>138</v>
      </c>
      <c r="AI202" s="8" t="s">
        <v>198</v>
      </c>
      <c r="AJ202" s="8" t="s">
        <v>31</v>
      </c>
      <c r="AK202" s="8" t="s">
        <v>131</v>
      </c>
      <c r="AL202" s="8" t="s">
        <v>132</v>
      </c>
      <c r="AM202" s="8"/>
      <c r="AN202" s="8"/>
      <c r="AO202" s="8"/>
      <c r="AP202" s="8"/>
      <c r="AQ202" s="8"/>
      <c r="AR202" s="8"/>
      <c r="AS202" s="8"/>
      <c r="AT202" s="8"/>
      <c r="AU202" s="8"/>
      <c r="AV202" s="4"/>
      <c r="AW202" s="4"/>
      <c r="AX202" s="8"/>
      <c r="AY202" s="8"/>
      <c r="AZ202" s="8"/>
      <c r="BA202" s="8"/>
      <c r="BB202" s="8"/>
      <c r="BC202" s="8"/>
      <c r="BD202" s="8"/>
      <c r="BE202" s="8"/>
      <c r="BF202" s="8"/>
      <c r="BG202" s="8" t="s">
        <v>5</v>
      </c>
    </row>
    <row r="203" spans="1:59">
      <c r="A203" t="str">
        <f>Append1[[#This Row],[COM_IN_LIST]]</f>
        <v>CMDB</v>
      </c>
      <c r="B203" t="s">
        <v>633</v>
      </c>
      <c r="C203" t="str">
        <f>VLOOKUP(Append1[[#This Row],[Asset_Name]],'[1]SNOW CMDB DBNL'!$A:$B,2,0)</f>
        <v>No</v>
      </c>
      <c r="E203" t="str">
        <f>VLOOKUP(Append1[[#This Row],[Asset_Name]],'[1]SNOW CMDB DBNL'!$A:$D,4,0)</f>
        <v>Jack Schilder</v>
      </c>
      <c r="F203" t="str">
        <f>VLOOKUP(Append1[[#This Row],[Asset_Name]],'[1]SNOW CMDB DBNL'!$A:$E,5,0)</f>
        <v>Jinto Jose</v>
      </c>
      <c r="H203" t="str">
        <f>VLOOKUP(Append1[[#This Row],[Asset_Name]],'[1]SNOW CMDB DBNL'!$A:$G,7,0)</f>
        <v>Pettie Booji, Arjen van den Broek, Gregory Beirens</v>
      </c>
      <c r="L203" t="str">
        <f>VLOOKUP(Append1[[#This Row],[Asset_Name]],'[1]SNOW CMDB DBNL'!$A:$M,13,0)</f>
        <v>Installed</v>
      </c>
      <c r="M203" t="str">
        <f>VLOOKUP(Append1[[#This Row],[Asset_Name]],'[1]SNOW CMDB DBNL'!$A:$N,14,0)</f>
        <v>Operational</v>
      </c>
      <c r="N203" t="str">
        <f>VLOOKUP(Append1[[#This Row],[Asset_Name]],'[1]SNOW CMDB DBNL'!$A:$O,15,0)</f>
        <v>Production</v>
      </c>
      <c r="O203" t="str">
        <f>VLOOKUP(Append1[[#This Row],[Asset_Name]],'[1]SNOW CMDB DBNL'!$A:$P,16,0)</f>
        <v>be+nl/Data Management NL/InteractING/All Blacks</v>
      </c>
      <c r="P203" t="s">
        <v>131</v>
      </c>
      <c r="Q203" t="s">
        <v>132</v>
      </c>
      <c r="R203" t="s">
        <v>14</v>
      </c>
      <c r="V203" s="8" t="s">
        <v>633</v>
      </c>
      <c r="W203" s="8" t="s">
        <v>133</v>
      </c>
      <c r="X203" s="8">
        <v>0</v>
      </c>
      <c r="Y203" s="8" t="s">
        <v>603</v>
      </c>
      <c r="Z203" s="8" t="s">
        <v>634</v>
      </c>
      <c r="AA203" s="8">
        <v>0</v>
      </c>
      <c r="AB203" s="4" t="s">
        <v>635</v>
      </c>
      <c r="AC203" s="4">
        <v>0</v>
      </c>
      <c r="AD203" s="8">
        <v>0</v>
      </c>
      <c r="AE203" s="8">
        <v>0</v>
      </c>
      <c r="AF203" s="8" t="s">
        <v>136</v>
      </c>
      <c r="AG203" s="8" t="s">
        <v>137</v>
      </c>
      <c r="AH203" s="8" t="s">
        <v>138</v>
      </c>
      <c r="AI203" s="8" t="s">
        <v>636</v>
      </c>
      <c r="AJ203" s="8" t="s">
        <v>14</v>
      </c>
      <c r="AK203" s="8" t="s">
        <v>131</v>
      </c>
      <c r="AL203" s="8" t="s">
        <v>132</v>
      </c>
      <c r="AM203" s="8"/>
      <c r="AN203" s="8"/>
      <c r="AO203" s="8"/>
      <c r="AP203" s="8"/>
      <c r="AQ203" s="8"/>
      <c r="AR203" s="8"/>
      <c r="AS203" s="8"/>
      <c r="AT203" s="8"/>
      <c r="AU203" s="8"/>
      <c r="AV203" s="4"/>
      <c r="AW203" s="4"/>
      <c r="AX203" s="8"/>
      <c r="AY203" s="8"/>
      <c r="AZ203" s="8"/>
      <c r="BA203" s="8"/>
      <c r="BB203" s="8"/>
      <c r="BC203" s="8"/>
      <c r="BD203" s="8"/>
      <c r="BE203" s="8"/>
      <c r="BF203" s="8"/>
      <c r="BG203" s="8" t="s">
        <v>5</v>
      </c>
    </row>
    <row r="204" spans="1:59">
      <c r="A204" t="str">
        <f>Append1[[#This Row],[COM_IN_LIST]]</f>
        <v>CMDB</v>
      </c>
      <c r="B204" t="s">
        <v>637</v>
      </c>
      <c r="C204" t="str">
        <f>VLOOKUP(Append1[[#This Row],[Asset_Name]],'[1]SNOW CMDB DBNL'!$A:$B,2,0)</f>
        <v>No</v>
      </c>
      <c r="D204" t="str">
        <f>VLOOKUP(Append1[[#This Row],[Asset_Name]],'[1]SNOW CMDB DBNL'!$A:$C,3,0)</f>
        <v>Yes</v>
      </c>
      <c r="E204" t="str">
        <f>VLOOKUP(Append1[[#This Row],[Asset_Name]],'[1]SNOW CMDB DBNL'!$A:$D,4,0)</f>
        <v>Jack Schilder</v>
      </c>
      <c r="F204" t="str">
        <f>VLOOKUP(Append1[[#This Row],[Asset_Name]],'[1]SNOW CMDB DBNL'!$A:$E,5,0)</f>
        <v>Jinto Jose</v>
      </c>
      <c r="H204" t="str">
        <f>VLOOKUP(Append1[[#This Row],[Asset_Name]],'[1]SNOW CMDB DBNL'!$A:$G,7,0)</f>
        <v>Diepvens, K. (Kristien); Wouter Lut</v>
      </c>
      <c r="J204" t="str">
        <f>VLOOKUP(Append1[[#This Row],[Asset_Name]],'[1]SNOW CMDB DBNL'!$A:$I,9,0)</f>
        <v>Exchanged across domains</v>
      </c>
      <c r="L204" t="str">
        <f>VLOOKUP(Append1[[#This Row],[Asset_Name]],'[1]SNOW CMDB DBNL'!$A:$M,13,0)</f>
        <v>Installed</v>
      </c>
      <c r="M204" t="str">
        <f>VLOOKUP(Append1[[#This Row],[Asset_Name]],'[1]SNOW CMDB DBNL'!$A:$N,14,0)</f>
        <v>Operational</v>
      </c>
      <c r="N204" t="str">
        <f>VLOOKUP(Append1[[#This Row],[Asset_Name]],'[1]SNOW CMDB DBNL'!$A:$O,15,0)</f>
        <v>Production</v>
      </c>
      <c r="O204" t="str">
        <f>VLOOKUP(Append1[[#This Row],[Asset_Name]],'[1]SNOW CMDB DBNL'!$A:$P,16,0)</f>
        <v>be+nl/Data Management NL/InteractING/Artemis</v>
      </c>
      <c r="P204" t="s">
        <v>131</v>
      </c>
      <c r="Q204" t="s">
        <v>132</v>
      </c>
      <c r="R204" t="s">
        <v>14</v>
      </c>
      <c r="V204" s="8" t="s">
        <v>637</v>
      </c>
      <c r="W204" s="8" t="s">
        <v>133</v>
      </c>
      <c r="X204" s="8" t="s">
        <v>141</v>
      </c>
      <c r="Y204" s="8" t="s">
        <v>603</v>
      </c>
      <c r="Z204" s="8" t="s">
        <v>634</v>
      </c>
      <c r="AA204" s="8">
        <v>0</v>
      </c>
      <c r="AB204" s="4" t="s">
        <v>638</v>
      </c>
      <c r="AC204" s="4">
        <v>0</v>
      </c>
      <c r="AD204" s="8" t="s">
        <v>176</v>
      </c>
      <c r="AE204" s="8">
        <v>0</v>
      </c>
      <c r="AF204" s="8" t="s">
        <v>136</v>
      </c>
      <c r="AG204" s="8" t="s">
        <v>137</v>
      </c>
      <c r="AH204" s="8" t="s">
        <v>138</v>
      </c>
      <c r="AI204" s="8" t="s">
        <v>639</v>
      </c>
      <c r="AJ204" s="8" t="s">
        <v>14</v>
      </c>
      <c r="AK204" s="8" t="s">
        <v>131</v>
      </c>
      <c r="AL204" s="8" t="s">
        <v>132</v>
      </c>
      <c r="AM204" s="8"/>
      <c r="AN204" s="8"/>
      <c r="AO204" s="8"/>
      <c r="AP204" s="8"/>
      <c r="AQ204" s="8"/>
      <c r="AR204" s="8"/>
      <c r="AS204" s="8"/>
      <c r="AT204" s="8"/>
      <c r="AU204" s="8"/>
      <c r="AV204" s="4"/>
      <c r="AW204" s="4"/>
      <c r="AX204" s="8"/>
      <c r="AY204" s="8"/>
      <c r="AZ204" s="8"/>
      <c r="BA204" s="8"/>
      <c r="BB204" s="8"/>
      <c r="BC204" s="8"/>
      <c r="BD204" s="8"/>
      <c r="BE204" s="8"/>
      <c r="BF204" s="8"/>
      <c r="BG204" s="8" t="s">
        <v>5</v>
      </c>
    </row>
    <row r="205" spans="1:59">
      <c r="A205" t="str">
        <f>Append1[[#This Row],[COM_IN_LIST]]</f>
        <v>CMDB</v>
      </c>
      <c r="B205" t="s">
        <v>640</v>
      </c>
      <c r="C205" t="str">
        <f>VLOOKUP(Append1[[#This Row],[Asset_Name]],'[1]SNOW CMDB DBNL'!$A:$B,2,0)</f>
        <v>No</v>
      </c>
      <c r="D205" t="str">
        <f>VLOOKUP(Append1[[#This Row],[Asset_Name]],'[1]SNOW CMDB DBNL'!$A:$C,3,0)</f>
        <v>Yes</v>
      </c>
      <c r="E205" t="str">
        <f>VLOOKUP(Append1[[#This Row],[Asset_Name]],'[1]SNOW CMDB DBNL'!$A:$D,4,0)</f>
        <v>Jack Schilder</v>
      </c>
      <c r="F205" t="str">
        <f>VLOOKUP(Append1[[#This Row],[Asset_Name]],'[1]SNOW CMDB DBNL'!$A:$E,5,0)</f>
        <v>Kasper Melinga</v>
      </c>
      <c r="G205" t="str">
        <f>VLOOKUP(Append1[[#This Row],[Asset_Name]],'[1]SNOW CMDB DBNL'!$A:$F,6,0)</f>
        <v>Tom van Zalen</v>
      </c>
      <c r="H205" t="str">
        <f>VLOOKUP(Append1[[#This Row],[Asset_Name]],'[1]SNOW CMDB DBNL'!$A:$G,7,0)</f>
        <v>Nico de Vries
Ivo Watertor
Jan Scholma</v>
      </c>
      <c r="I205" t="str">
        <f>VLOOKUP(Append1[[#This Row],[Asset_Name]],'[1]SNOW CMDB DBNL'!$A:$H,8,0)</f>
        <v>Data derived by Risk</v>
      </c>
      <c r="J205" t="str">
        <f>VLOOKUP(Append1[[#This Row],[Asset_Name]],'[1]SNOW CMDB DBNL'!$A:$I,9,0)</f>
        <v>Exchanged across domains</v>
      </c>
      <c r="K205" t="str">
        <f>VLOOKUP(Append1[[#This Row],[Asset_Name]],'[1]SNOW CMDB DBNL'!$A:$J,10,0)</f>
        <v>Data consumed from multiple sources to build models for Credit Risk NL</v>
      </c>
      <c r="L205" t="str">
        <f>VLOOKUP(Append1[[#This Row],[Asset_Name]],'[1]SNOW CMDB DBNL'!$A:$M,13,0)</f>
        <v>Installed</v>
      </c>
      <c r="M205" t="str">
        <f>VLOOKUP(Append1[[#This Row],[Asset_Name]],'[1]SNOW CMDB DBNL'!$A:$N,14,0)</f>
        <v>Operational</v>
      </c>
      <c r="N205" t="str">
        <f>VLOOKUP(Append1[[#This Row],[Asset_Name]],'[1]SNOW CMDB DBNL'!$A:$O,15,0)</f>
        <v>Production</v>
      </c>
      <c r="O205" t="str">
        <f>VLOOKUP(Append1[[#This Row],[Asset_Name]],'[1]SNOW CMDB DBNL'!$A:$P,16,0)</f>
        <v>be+nl/Data Management NL/Finance &amp; regulatory/4WRD</v>
      </c>
      <c r="P205" t="s">
        <v>131</v>
      </c>
      <c r="Q205" t="s">
        <v>132</v>
      </c>
      <c r="R205" t="s">
        <v>14</v>
      </c>
      <c r="V205" s="8" t="s">
        <v>640</v>
      </c>
      <c r="W205" s="8" t="s">
        <v>133</v>
      </c>
      <c r="X205" s="8" t="s">
        <v>141</v>
      </c>
      <c r="Y205" s="8" t="s">
        <v>603</v>
      </c>
      <c r="Z205" s="8" t="s">
        <v>604</v>
      </c>
      <c r="AA205" s="8" t="s">
        <v>612</v>
      </c>
      <c r="AB205" s="4" t="s">
        <v>641</v>
      </c>
      <c r="AC205" s="4" t="s">
        <v>429</v>
      </c>
      <c r="AD205" s="8" t="s">
        <v>176</v>
      </c>
      <c r="AE205" s="8" t="s">
        <v>614</v>
      </c>
      <c r="AF205" s="8" t="s">
        <v>136</v>
      </c>
      <c r="AG205" s="8" t="s">
        <v>137</v>
      </c>
      <c r="AH205" s="8" t="s">
        <v>138</v>
      </c>
      <c r="AI205" s="8" t="s">
        <v>615</v>
      </c>
      <c r="AJ205" s="8" t="s">
        <v>14</v>
      </c>
      <c r="AK205" s="8" t="s">
        <v>131</v>
      </c>
      <c r="AL205" s="8" t="s">
        <v>132</v>
      </c>
      <c r="AM205" s="8"/>
      <c r="AN205" s="8"/>
      <c r="AO205" s="8"/>
      <c r="AP205" s="8"/>
      <c r="AQ205" s="8"/>
      <c r="AR205" s="8"/>
      <c r="AS205" s="8"/>
      <c r="AT205" s="8"/>
      <c r="AU205" s="8"/>
      <c r="AV205" s="4"/>
      <c r="AW205" s="4"/>
      <c r="AX205" s="8"/>
      <c r="AY205" s="8"/>
      <c r="AZ205" s="8"/>
      <c r="BA205" s="8"/>
      <c r="BB205" s="8"/>
      <c r="BC205" s="8"/>
      <c r="BD205" s="8"/>
      <c r="BE205" s="8"/>
      <c r="BF205" s="8"/>
      <c r="BG205" s="8" t="s">
        <v>5</v>
      </c>
    </row>
    <row r="206" spans="1:59">
      <c r="A206" t="str">
        <f>Append1[[#This Row],[COM_IN_LIST]]</f>
        <v>CMDB</v>
      </c>
      <c r="B206" t="s">
        <v>642</v>
      </c>
      <c r="C206" t="str">
        <f>VLOOKUP(Append1[[#This Row],[Asset_Name]],'[1]SNOW CMDB DBNL'!$A:$B,2,0)</f>
        <v>No</v>
      </c>
      <c r="D206" t="str">
        <f>VLOOKUP(Append1[[#This Row],[Asset_Name]],'[1]SNOW CMDB DBNL'!$A:$C,3,0)</f>
        <v>Yes</v>
      </c>
      <c r="E206" t="str">
        <f>VLOOKUP(Append1[[#This Row],[Asset_Name]],'[1]SNOW CMDB DBNL'!$A:$D,4,0)</f>
        <v>Jack Schilder</v>
      </c>
      <c r="F206" t="str">
        <f>VLOOKUP(Append1[[#This Row],[Asset_Name]],'[1]SNOW CMDB DBNL'!$A:$E,5,0)</f>
        <v>Jos Diekman</v>
      </c>
      <c r="G206" t="str">
        <f>VLOOKUP(Append1[[#This Row],[Asset_Name]],'[1]SNOW CMDB DBNL'!$A:$F,6,0)</f>
        <v>Narjiss Aydoun</v>
      </c>
      <c r="H206" t="str">
        <f>VLOOKUP(Append1[[#This Row],[Asset_Name]],'[1]SNOW CMDB DBNL'!$A:$G,7,0)</f>
        <v>‎‪Priscilla Pelser</v>
      </c>
      <c r="I206" t="str">
        <f>VLOOKUP(Append1[[#This Row],[Asset_Name]],'[1]SNOW CMDB DBNL'!$A:$H,8,0)</f>
        <v>Transaction data</v>
      </c>
      <c r="J206" t="str">
        <f>VLOOKUP(Append1[[#This Row],[Asset_Name]],'[1]SNOW CMDB DBNL'!$A:$I,9,0)</f>
        <v>Exchanged across domains</v>
      </c>
      <c r="L206" t="str">
        <f>VLOOKUP(Append1[[#This Row],[Asset_Name]],'[1]SNOW CMDB DBNL'!$A:$M,13,0)</f>
        <v>Installed</v>
      </c>
      <c r="M206" t="str">
        <f>VLOOKUP(Append1[[#This Row],[Asset_Name]],'[1]SNOW CMDB DBNL'!$A:$N,14,0)</f>
        <v>Operational</v>
      </c>
      <c r="N206" t="str">
        <f>VLOOKUP(Append1[[#This Row],[Asset_Name]],'[1]SNOW CMDB DBNL'!$A:$O,15,0)</f>
        <v>Production</v>
      </c>
      <c r="O206" t="str">
        <f>VLOOKUP(Append1[[#This Row],[Asset_Name]],'[1]SNOW CMDB DBNL'!$A:$P,16,0)</f>
        <v>be+nl/Data Management NL/KYC/JAGS</v>
      </c>
      <c r="P206" t="s">
        <v>131</v>
      </c>
      <c r="Q206" t="s">
        <v>132</v>
      </c>
      <c r="R206" t="s">
        <v>14</v>
      </c>
      <c r="V206" s="8" t="s">
        <v>642</v>
      </c>
      <c r="W206" s="8" t="s">
        <v>133</v>
      </c>
      <c r="X206" s="8" t="s">
        <v>141</v>
      </c>
      <c r="Y206" s="8" t="s">
        <v>603</v>
      </c>
      <c r="Z206" s="8" t="s">
        <v>621</v>
      </c>
      <c r="AA206" s="8" t="s">
        <v>155</v>
      </c>
      <c r="AB206" s="4" t="s">
        <v>643</v>
      </c>
      <c r="AC206" s="4" t="s">
        <v>211</v>
      </c>
      <c r="AD206" s="8" t="s">
        <v>176</v>
      </c>
      <c r="AE206" s="8">
        <v>0</v>
      </c>
      <c r="AF206" s="8" t="s">
        <v>136</v>
      </c>
      <c r="AG206" s="8" t="s">
        <v>137</v>
      </c>
      <c r="AH206" s="8" t="s">
        <v>138</v>
      </c>
      <c r="AI206" s="8" t="s">
        <v>644</v>
      </c>
      <c r="AJ206" s="8" t="s">
        <v>14</v>
      </c>
      <c r="AK206" s="8" t="s">
        <v>131</v>
      </c>
      <c r="AL206" s="8" t="s">
        <v>132</v>
      </c>
      <c r="AM206" s="8"/>
      <c r="AN206" s="8"/>
      <c r="AO206" s="8"/>
      <c r="AP206" s="8"/>
      <c r="AQ206" s="8"/>
      <c r="AR206" s="8"/>
      <c r="AS206" s="8"/>
      <c r="AT206" s="8"/>
      <c r="AU206" s="8"/>
      <c r="AV206" s="4"/>
      <c r="AW206" s="4"/>
      <c r="AX206" s="8"/>
      <c r="AY206" s="8"/>
      <c r="AZ206" s="8"/>
      <c r="BA206" s="8"/>
      <c r="BB206" s="8"/>
      <c r="BC206" s="8"/>
      <c r="BD206" s="8"/>
      <c r="BE206" s="8"/>
      <c r="BF206" s="8"/>
      <c r="BG206" s="8" t="s">
        <v>5</v>
      </c>
    </row>
    <row r="207" spans="1:59">
      <c r="A207" t="str">
        <f>Append1[[#This Row],[COM_IN_LIST]]</f>
        <v>CMDB</v>
      </c>
      <c r="B207" t="s">
        <v>645</v>
      </c>
      <c r="C207" t="str">
        <f>VLOOKUP(Append1[[#This Row],[Asset_Name]],'[1]SNOW CMDB DBNL'!$A:$B,2,0)</f>
        <v>No</v>
      </c>
      <c r="D207" t="str">
        <f>VLOOKUP(Append1[[#This Row],[Asset_Name]],'[1]SNOW CMDB DBNL'!$A:$C,3,0)</f>
        <v>Yes</v>
      </c>
      <c r="E207" t="str">
        <f>VLOOKUP(Append1[[#This Row],[Asset_Name]],'[1]SNOW CMDB DBNL'!$A:$D,4,0)</f>
        <v>Jack Schilder</v>
      </c>
      <c r="F207" t="str">
        <f>VLOOKUP(Append1[[#This Row],[Asset_Name]],'[1]SNOW CMDB DBNL'!$A:$E,5,0)</f>
        <v>Jos Diekman</v>
      </c>
      <c r="G207" t="str">
        <f>VLOOKUP(Append1[[#This Row],[Asset_Name]],'[1]SNOW CMDB DBNL'!$A:$F,6,0)</f>
        <v>Guido Bosch</v>
      </c>
      <c r="H207" t="str">
        <f>VLOOKUP(Append1[[#This Row],[Asset_Name]],'[1]SNOW CMDB DBNL'!$A:$G,7,0)</f>
        <v>Gertjan Reinders</v>
      </c>
      <c r="I207" t="str">
        <f>VLOOKUP(Append1[[#This Row],[Asset_Name]],'[1]SNOW CMDB DBNL'!$A:$H,8,0)</f>
        <v>Agreement data</v>
      </c>
      <c r="J207" t="str">
        <f>VLOOKUP(Append1[[#This Row],[Asset_Name]],'[1]SNOW CMDB DBNL'!$A:$I,9,0)</f>
        <v>Exchanged across domains</v>
      </c>
      <c r="K207" t="str">
        <f>VLOOKUP(Append1[[#This Row],[Asset_Name]],'[1]SNOW CMDB DBNL'!$A:$J,10,0)</f>
        <v>transaction data</v>
      </c>
      <c r="L207" t="str">
        <f>VLOOKUP(Append1[[#This Row],[Asset_Name]],'[1]SNOW CMDB DBNL'!$A:$M,13,0)</f>
        <v>Installed</v>
      </c>
      <c r="M207" t="str">
        <f>VLOOKUP(Append1[[#This Row],[Asset_Name]],'[1]SNOW CMDB DBNL'!$A:$N,14,0)</f>
        <v>Operational</v>
      </c>
      <c r="N207" t="str">
        <f>VLOOKUP(Append1[[#This Row],[Asset_Name]],'[1]SNOW CMDB DBNL'!$A:$O,15,0)</f>
        <v>Production</v>
      </c>
      <c r="O207" t="str">
        <f>VLOOKUP(Append1[[#This Row],[Asset_Name]],'[1]SNOW CMDB DBNL'!$A:$P,16,0)</f>
        <v>be+nl/Data Management NL/KYC/JAGS</v>
      </c>
      <c r="P207" t="s">
        <v>131</v>
      </c>
      <c r="Q207" t="s">
        <v>132</v>
      </c>
      <c r="R207" t="s">
        <v>14</v>
      </c>
      <c r="V207" s="8" t="s">
        <v>645</v>
      </c>
      <c r="W207" s="8" t="s">
        <v>133</v>
      </c>
      <c r="X207" s="8" t="s">
        <v>141</v>
      </c>
      <c r="Y207" s="8" t="s">
        <v>603</v>
      </c>
      <c r="Z207" s="8" t="s">
        <v>621</v>
      </c>
      <c r="AA207" s="8" t="s">
        <v>646</v>
      </c>
      <c r="AB207" s="4" t="s">
        <v>647</v>
      </c>
      <c r="AC207" s="4" t="s">
        <v>187</v>
      </c>
      <c r="AD207" s="8" t="s">
        <v>176</v>
      </c>
      <c r="AE207" s="8" t="s">
        <v>648</v>
      </c>
      <c r="AF207" s="8" t="s">
        <v>136</v>
      </c>
      <c r="AG207" s="8" t="s">
        <v>137</v>
      </c>
      <c r="AH207" s="8" t="s">
        <v>138</v>
      </c>
      <c r="AI207" s="8" t="s">
        <v>644</v>
      </c>
      <c r="AJ207" s="8" t="s">
        <v>14</v>
      </c>
      <c r="AK207" s="8" t="s">
        <v>131</v>
      </c>
      <c r="AL207" s="8" t="s">
        <v>132</v>
      </c>
      <c r="AM207" s="8"/>
      <c r="AN207" s="8"/>
      <c r="AO207" s="8"/>
      <c r="AP207" s="8"/>
      <c r="AQ207" s="8"/>
      <c r="AR207" s="8"/>
      <c r="AS207" s="8"/>
      <c r="AT207" s="8"/>
      <c r="AU207" s="8"/>
      <c r="AV207" s="4"/>
      <c r="AW207" s="4"/>
      <c r="AX207" s="8"/>
      <c r="AY207" s="8"/>
      <c r="AZ207" s="8"/>
      <c r="BA207" s="8"/>
      <c r="BB207" s="8"/>
      <c r="BC207" s="8"/>
      <c r="BD207" s="8"/>
      <c r="BE207" s="8"/>
      <c r="BF207" s="8"/>
      <c r="BG207" s="8" t="s">
        <v>5</v>
      </c>
    </row>
    <row r="208" spans="1:59">
      <c r="A208" t="str">
        <f>Append1[[#This Row],[COM_IN_LIST]]</f>
        <v>CMDB</v>
      </c>
      <c r="B208" t="s">
        <v>649</v>
      </c>
      <c r="C208" t="str">
        <f>VLOOKUP(Append1[[#This Row],[Asset_Name]],'[1]SNOW CMDB DBNL'!$A:$B,2,0)</f>
        <v>No</v>
      </c>
      <c r="D208" t="str">
        <f>VLOOKUP(Append1[[#This Row],[Asset_Name]],'[1]SNOW CMDB DBNL'!$A:$C,3,0)</f>
        <v>Yes</v>
      </c>
      <c r="E208" t="str">
        <f>VLOOKUP(Append1[[#This Row],[Asset_Name]],'[1]SNOW CMDB DBNL'!$A:$D,4,0)</f>
        <v>Jack Schilder</v>
      </c>
      <c r="F208" t="str">
        <f>VLOOKUP(Append1[[#This Row],[Asset_Name]],'[1]SNOW CMDB DBNL'!$A:$E,5,0)</f>
        <v>Kasper Melinga</v>
      </c>
      <c r="G208" t="str">
        <f>VLOOKUP(Append1[[#This Row],[Asset_Name]],'[1]SNOW CMDB DBNL'!$A:$F,6,0)</f>
        <v>Bastiaansen, R.J.W. (Rens)</v>
      </c>
      <c r="H208" t="str">
        <f>VLOOKUP(Append1[[#This Row],[Asset_Name]],'[1]SNOW CMDB DBNL'!$A:$G,7,0)</f>
        <v>DGS Coordinator (Diederick Koolmees interim)</v>
      </c>
      <c r="I208" t="str">
        <f>VLOOKUP(Append1[[#This Row],[Asset_Name]],'[1]SNOW CMDB DBNL'!$A:$H,8,0)</f>
        <v>Data derived by Finance</v>
      </c>
      <c r="J208" t="str">
        <f>VLOOKUP(Append1[[#This Row],[Asset_Name]],'[1]SNOW CMDB DBNL'!$A:$I,9,0)</f>
        <v>Exchanged across domains</v>
      </c>
      <c r="K208" t="str">
        <f>VLOOKUP(Append1[[#This Row],[Asset_Name]],'[1]SNOW CMDB DBNL'!$A:$J,10,0)</f>
        <v>For DGS, will be replaced by Esperanto</v>
      </c>
      <c r="L208" t="str">
        <f>VLOOKUP(Append1[[#This Row],[Asset_Name]],'[1]SNOW CMDB DBNL'!$A:$M,13,0)</f>
        <v>Installed</v>
      </c>
      <c r="M208" t="str">
        <f>VLOOKUP(Append1[[#This Row],[Asset_Name]],'[1]SNOW CMDB DBNL'!$A:$N,14,0)</f>
        <v>Operational</v>
      </c>
      <c r="N208" t="str">
        <f>VLOOKUP(Append1[[#This Row],[Asset_Name]],'[1]SNOW CMDB DBNL'!$A:$O,15,0)</f>
        <v>Production</v>
      </c>
      <c r="O208" t="str">
        <f>VLOOKUP(Append1[[#This Row],[Asset_Name]],'[1]SNOW CMDB DBNL'!$A:$P,16,0)</f>
        <v>be+nl/Data Management NL/Finance &amp; regulatory/DIRAC</v>
      </c>
      <c r="P208" t="s">
        <v>131</v>
      </c>
      <c r="Q208" t="s">
        <v>132</v>
      </c>
      <c r="R208" t="s">
        <v>14</v>
      </c>
      <c r="V208" s="8" t="s">
        <v>649</v>
      </c>
      <c r="W208" s="8" t="s">
        <v>133</v>
      </c>
      <c r="X208" s="8" t="s">
        <v>141</v>
      </c>
      <c r="Y208" s="8" t="s">
        <v>603</v>
      </c>
      <c r="Z208" s="8" t="s">
        <v>604</v>
      </c>
      <c r="AA208" s="8" t="s">
        <v>650</v>
      </c>
      <c r="AB208" s="4" t="s">
        <v>651</v>
      </c>
      <c r="AC208" s="4" t="s">
        <v>337</v>
      </c>
      <c r="AD208" s="8" t="s">
        <v>176</v>
      </c>
      <c r="AE208" s="8" t="s">
        <v>652</v>
      </c>
      <c r="AF208" s="8" t="s">
        <v>136</v>
      </c>
      <c r="AG208" s="8" t="s">
        <v>137</v>
      </c>
      <c r="AH208" s="8" t="s">
        <v>138</v>
      </c>
      <c r="AI208" s="8" t="s">
        <v>606</v>
      </c>
      <c r="AJ208" s="8" t="s">
        <v>14</v>
      </c>
      <c r="AK208" s="8" t="s">
        <v>131</v>
      </c>
      <c r="AL208" s="8" t="s">
        <v>132</v>
      </c>
      <c r="AM208" s="8"/>
      <c r="AN208" s="8"/>
      <c r="AO208" s="8"/>
      <c r="AP208" s="8"/>
      <c r="AQ208" s="8"/>
      <c r="AR208" s="8"/>
      <c r="AS208" s="8"/>
      <c r="AT208" s="8"/>
      <c r="AU208" s="8"/>
      <c r="AV208" s="4"/>
      <c r="AW208" s="4"/>
      <c r="AX208" s="8"/>
      <c r="AY208" s="8"/>
      <c r="AZ208" s="8"/>
      <c r="BA208" s="8"/>
      <c r="BB208" s="8"/>
      <c r="BC208" s="8"/>
      <c r="BD208" s="8"/>
      <c r="BE208" s="8"/>
      <c r="BF208" s="8"/>
      <c r="BG208" s="8" t="s">
        <v>5</v>
      </c>
    </row>
    <row r="209" spans="1:59">
      <c r="A209" t="str">
        <f>Append1[[#This Row],[COM_IN_LIST]]</f>
        <v>CMDB</v>
      </c>
      <c r="B209" t="s">
        <v>653</v>
      </c>
      <c r="C209" t="str">
        <f>VLOOKUP(Append1[[#This Row],[Asset_Name]],'[1]SNOW CMDB DBNL'!$A:$B,2,0)</f>
        <v>No</v>
      </c>
      <c r="D209" t="str">
        <f>VLOOKUP(Append1[[#This Row],[Asset_Name]],'[1]SNOW CMDB DBNL'!$A:$C,3,0)</f>
        <v>Yes</v>
      </c>
      <c r="E209" t="str">
        <f>VLOOKUP(Append1[[#This Row],[Asset_Name]],'[1]SNOW CMDB DBNL'!$A:$D,4,0)</f>
        <v>Jack Schilder</v>
      </c>
      <c r="F209" t="str">
        <f>VLOOKUP(Append1[[#This Row],[Asset_Name]],'[1]SNOW CMDB DBNL'!$A:$E,5,0)</f>
        <v>Kasper Melinga</v>
      </c>
      <c r="G209" t="str">
        <f>VLOOKUP(Append1[[#This Row],[Asset_Name]],'[1]SNOW CMDB DBNL'!$A:$F,6,0)</f>
        <v>Yvonne Albers</v>
      </c>
      <c r="H209" t="str">
        <f>VLOOKUP(Append1[[#This Row],[Asset_Name]],'[1]SNOW CMDB DBNL'!$A:$G,7,0)</f>
        <v>Michiel Taverne</v>
      </c>
      <c r="I209" t="str">
        <f>VLOOKUP(Append1[[#This Row],[Asset_Name]],'[1]SNOW CMDB DBNL'!$A:$H,8,0)</f>
        <v>Data derived by Finance</v>
      </c>
      <c r="J209" t="str">
        <f>VLOOKUP(Append1[[#This Row],[Asset_Name]],'[1]SNOW CMDB DBNL'!$A:$I,9,0)</f>
        <v>Exchanged across domains</v>
      </c>
      <c r="L209" t="str">
        <f>VLOOKUP(Append1[[#This Row],[Asset_Name]],'[1]SNOW CMDB DBNL'!$A:$M,13,0)</f>
        <v>Installed</v>
      </c>
      <c r="M209" t="str">
        <f>VLOOKUP(Append1[[#This Row],[Asset_Name]],'[1]SNOW CMDB DBNL'!$A:$N,14,0)</f>
        <v>Operational</v>
      </c>
      <c r="N209" t="str">
        <f>VLOOKUP(Append1[[#This Row],[Asset_Name]],'[1]SNOW CMDB DBNL'!$A:$O,15,0)</f>
        <v>Production</v>
      </c>
      <c r="O209" t="str">
        <f>VLOOKUP(Append1[[#This Row],[Asset_Name]],'[1]SNOW CMDB DBNL'!$A:$P,16,0)</f>
        <v>be+nl/Data Management NL/Finance &amp; regulatory/Nirvana</v>
      </c>
      <c r="P209" t="s">
        <v>131</v>
      </c>
      <c r="Q209" t="s">
        <v>132</v>
      </c>
      <c r="R209" t="s">
        <v>14</v>
      </c>
      <c r="V209" s="8" t="s">
        <v>653</v>
      </c>
      <c r="W209" s="8" t="s">
        <v>133</v>
      </c>
      <c r="X209" s="8" t="s">
        <v>141</v>
      </c>
      <c r="Y209" s="8" t="s">
        <v>603</v>
      </c>
      <c r="Z209" s="8" t="s">
        <v>604</v>
      </c>
      <c r="AA209" s="8" t="s">
        <v>654</v>
      </c>
      <c r="AB209" s="4" t="s">
        <v>655</v>
      </c>
      <c r="AC209" s="4" t="s">
        <v>337</v>
      </c>
      <c r="AD209" s="8" t="s">
        <v>176</v>
      </c>
      <c r="AE209" s="8">
        <v>0</v>
      </c>
      <c r="AF209" s="8" t="s">
        <v>136</v>
      </c>
      <c r="AG209" s="8" t="s">
        <v>137</v>
      </c>
      <c r="AH209" s="8" t="s">
        <v>138</v>
      </c>
      <c r="AI209" s="8" t="s">
        <v>656</v>
      </c>
      <c r="AJ209" s="8" t="s">
        <v>14</v>
      </c>
      <c r="AK209" s="8" t="s">
        <v>131</v>
      </c>
      <c r="AL209" s="8" t="s">
        <v>132</v>
      </c>
      <c r="AM209" s="8"/>
      <c r="AN209" s="8"/>
      <c r="AO209" s="8"/>
      <c r="AP209" s="8"/>
      <c r="AQ209" s="8"/>
      <c r="AR209" s="8"/>
      <c r="AS209" s="8"/>
      <c r="AT209" s="8"/>
      <c r="AU209" s="8"/>
      <c r="AV209" s="4"/>
      <c r="AW209" s="4"/>
      <c r="AX209" s="8"/>
      <c r="AY209" s="8"/>
      <c r="AZ209" s="8"/>
      <c r="BA209" s="8"/>
      <c r="BB209" s="8"/>
      <c r="BC209" s="8"/>
      <c r="BD209" s="8"/>
      <c r="BE209" s="8"/>
      <c r="BF209" s="8"/>
      <c r="BG209" s="8" t="s">
        <v>5</v>
      </c>
    </row>
    <row r="210" spans="1:59">
      <c r="A210" t="str">
        <f>Append1[[#This Row],[COM_IN_LIST]]</f>
        <v>CMDB</v>
      </c>
      <c r="B210" t="s">
        <v>657</v>
      </c>
      <c r="C210" t="str">
        <f>VLOOKUP(Append1[[#This Row],[Asset_Name]],'[1]SNOW CMDB DBNL'!$A:$B,2,0)</f>
        <v>No</v>
      </c>
      <c r="D210" t="str">
        <f>VLOOKUP(Append1[[#This Row],[Asset_Name]],'[1]SNOW CMDB DBNL'!$A:$C,3,0)</f>
        <v>Yes</v>
      </c>
      <c r="E210" t="str">
        <f>VLOOKUP(Append1[[#This Row],[Asset_Name]],'[1]SNOW CMDB DBNL'!$A:$D,4,0)</f>
        <v>Jack Schilder</v>
      </c>
      <c r="F210" t="str">
        <f>VLOOKUP(Append1[[#This Row],[Asset_Name]],'[1]SNOW CMDB DBNL'!$A:$E,5,0)</f>
        <v>Jos Diekman</v>
      </c>
      <c r="G210" t="str">
        <f>VLOOKUP(Append1[[#This Row],[Asset_Name]],'[1]SNOW CMDB DBNL'!$A:$F,6,0)</f>
        <v>Adine Wempe Kalff</v>
      </c>
      <c r="H210" t="str">
        <f>VLOOKUP(Append1[[#This Row],[Asset_Name]],'[1]SNOW CMDB DBNL'!$A:$G,7,0)</f>
        <v>Dyon Groen in t Wout</v>
      </c>
      <c r="I210" t="str">
        <f>VLOOKUP(Append1[[#This Row],[Asset_Name]],'[1]SNOW CMDB DBNL'!$A:$H,8,0)</f>
        <v>Party data</v>
      </c>
      <c r="J210" t="str">
        <f>VLOOKUP(Append1[[#This Row],[Asset_Name]],'[1]SNOW CMDB DBNL'!$A:$I,9,0)</f>
        <v>Exchanged across domains</v>
      </c>
      <c r="L210" t="str">
        <f>VLOOKUP(Append1[[#This Row],[Asset_Name]],'[1]SNOW CMDB DBNL'!$A:$M,13,0)</f>
        <v>Installed</v>
      </c>
      <c r="M210" t="str">
        <f>VLOOKUP(Append1[[#This Row],[Asset_Name]],'[1]SNOW CMDB DBNL'!$A:$N,14,0)</f>
        <v>Operational</v>
      </c>
      <c r="N210" t="str">
        <f>VLOOKUP(Append1[[#This Row],[Asset_Name]],'[1]SNOW CMDB DBNL'!$A:$O,15,0)</f>
        <v>Production</v>
      </c>
      <c r="O210" t="str">
        <f>VLOOKUP(Append1[[#This Row],[Asset_Name]],'[1]SNOW CMDB DBNL'!$A:$P,16,0)</f>
        <v>be+nl/Data Management NL/Core Products/Meraki</v>
      </c>
      <c r="P210" t="s">
        <v>131</v>
      </c>
      <c r="Q210" t="s">
        <v>132</v>
      </c>
      <c r="R210" t="s">
        <v>14</v>
      </c>
      <c r="V210" s="8" t="s">
        <v>657</v>
      </c>
      <c r="W210" s="8" t="s">
        <v>133</v>
      </c>
      <c r="X210" s="8" t="s">
        <v>141</v>
      </c>
      <c r="Y210" s="8" t="s">
        <v>603</v>
      </c>
      <c r="Z210" s="8" t="s">
        <v>621</v>
      </c>
      <c r="AA210" s="8" t="s">
        <v>658</v>
      </c>
      <c r="AB210" s="4" t="s">
        <v>659</v>
      </c>
      <c r="AC210" s="4" t="s">
        <v>169</v>
      </c>
      <c r="AD210" s="8" t="s">
        <v>176</v>
      </c>
      <c r="AE210" s="8">
        <v>0</v>
      </c>
      <c r="AF210" s="8" t="s">
        <v>136</v>
      </c>
      <c r="AG210" s="8" t="s">
        <v>137</v>
      </c>
      <c r="AH210" s="8" t="s">
        <v>138</v>
      </c>
      <c r="AI210" s="8" t="s">
        <v>623</v>
      </c>
      <c r="AJ210" s="8" t="s">
        <v>14</v>
      </c>
      <c r="AK210" s="8" t="s">
        <v>131</v>
      </c>
      <c r="AL210" s="8" t="s">
        <v>132</v>
      </c>
      <c r="AM210" s="8"/>
      <c r="AN210" s="8"/>
      <c r="AO210" s="8"/>
      <c r="AP210" s="8"/>
      <c r="AQ210" s="8"/>
      <c r="AR210" s="8"/>
      <c r="AS210" s="8"/>
      <c r="AT210" s="8"/>
      <c r="AU210" s="8"/>
      <c r="AV210" s="4"/>
      <c r="AW210" s="4"/>
      <c r="AX210" s="8"/>
      <c r="AY210" s="8"/>
      <c r="AZ210" s="8"/>
      <c r="BA210" s="8"/>
      <c r="BB210" s="8"/>
      <c r="BC210" s="8"/>
      <c r="BD210" s="8"/>
      <c r="BE210" s="8"/>
      <c r="BF210" s="8"/>
      <c r="BG210" s="8" t="s">
        <v>5</v>
      </c>
    </row>
    <row r="211" spans="1:59">
      <c r="A211" t="str">
        <f>Append1[[#This Row],[COM_IN_LIST]]</f>
        <v>CMDB</v>
      </c>
      <c r="B211" t="s">
        <v>660</v>
      </c>
      <c r="C211" t="str">
        <f>VLOOKUP(Append1[[#This Row],[Asset_Name]],'[1]SNOW CMDB DBNL'!$A:$B,2,0)</f>
        <v>No</v>
      </c>
      <c r="D211" t="str">
        <f>VLOOKUP(Append1[[#This Row],[Asset_Name]],'[1]SNOW CMDB DBNL'!$A:$C,3,0)</f>
        <v>Yes</v>
      </c>
      <c r="E211" t="str">
        <f>VLOOKUP(Append1[[#This Row],[Asset_Name]],'[1]SNOW CMDB DBNL'!$A:$D,4,0)</f>
        <v>Jack Schilder</v>
      </c>
      <c r="F211" t="str">
        <f>VLOOKUP(Append1[[#This Row],[Asset_Name]],'[1]SNOW CMDB DBNL'!$A:$E,5,0)</f>
        <v>Jos Diekman</v>
      </c>
      <c r="G211" t="str">
        <f>VLOOKUP(Append1[[#This Row],[Asset_Name]],'[1]SNOW CMDB DBNL'!$A:$F,6,0)</f>
        <v>Tribe Insurance</v>
      </c>
      <c r="H211" t="str">
        <f>VLOOKUP(Append1[[#This Row],[Asset_Name]],'[1]SNOW CMDB DBNL'!$A:$G,7,0)</f>
        <v>Tim Lebbe / Erik van Beveren</v>
      </c>
      <c r="I211" t="str">
        <f>VLOOKUP(Append1[[#This Row],[Asset_Name]],'[1]SNOW CMDB DBNL'!$A:$H,8,0)</f>
        <v>Agreement data</v>
      </c>
      <c r="J211" t="str">
        <f>VLOOKUP(Append1[[#This Row],[Asset_Name]],'[1]SNOW CMDB DBNL'!$A:$I,9,0)</f>
        <v>Exchanged across domains</v>
      </c>
      <c r="L211" t="str">
        <f>VLOOKUP(Append1[[#This Row],[Asset_Name]],'[1]SNOW CMDB DBNL'!$A:$M,13,0)</f>
        <v>Installed</v>
      </c>
      <c r="M211" t="str">
        <f>VLOOKUP(Append1[[#This Row],[Asset_Name]],'[1]SNOW CMDB DBNL'!$A:$N,14,0)</f>
        <v>Operational</v>
      </c>
      <c r="N211" t="str">
        <f>VLOOKUP(Append1[[#This Row],[Asset_Name]],'[1]SNOW CMDB DBNL'!$A:$O,15,0)</f>
        <v>Production</v>
      </c>
      <c r="O211" t="str">
        <f>VLOOKUP(Append1[[#This Row],[Asset_Name]],'[1]SNOW CMDB DBNL'!$A:$P,16,0)</f>
        <v>be+nl/Data Management NL/Core Products/Meraki</v>
      </c>
      <c r="P211" t="s">
        <v>131</v>
      </c>
      <c r="Q211" t="s">
        <v>132</v>
      </c>
      <c r="R211" t="s">
        <v>14</v>
      </c>
      <c r="V211" s="8" t="s">
        <v>660</v>
      </c>
      <c r="W211" s="8" t="s">
        <v>133</v>
      </c>
      <c r="X211" s="8" t="s">
        <v>141</v>
      </c>
      <c r="Y211" s="8" t="s">
        <v>603</v>
      </c>
      <c r="Z211" s="8" t="s">
        <v>621</v>
      </c>
      <c r="AA211" s="8" t="s">
        <v>661</v>
      </c>
      <c r="AB211" s="4" t="s">
        <v>662</v>
      </c>
      <c r="AC211" s="4" t="s">
        <v>187</v>
      </c>
      <c r="AD211" s="8" t="s">
        <v>176</v>
      </c>
      <c r="AE211" s="8">
        <v>0</v>
      </c>
      <c r="AF211" s="8" t="s">
        <v>136</v>
      </c>
      <c r="AG211" s="8" t="s">
        <v>137</v>
      </c>
      <c r="AH211" s="8" t="s">
        <v>138</v>
      </c>
      <c r="AI211" s="8" t="s">
        <v>623</v>
      </c>
      <c r="AJ211" s="8" t="s">
        <v>14</v>
      </c>
      <c r="AK211" s="8" t="s">
        <v>131</v>
      </c>
      <c r="AL211" s="8" t="s">
        <v>132</v>
      </c>
      <c r="AM211" s="8"/>
      <c r="AN211" s="8"/>
      <c r="AO211" s="8"/>
      <c r="AP211" s="8"/>
      <c r="AQ211" s="8"/>
      <c r="AR211" s="8"/>
      <c r="AS211" s="8"/>
      <c r="AT211" s="8"/>
      <c r="AU211" s="8"/>
      <c r="AV211" s="4"/>
      <c r="AW211" s="4"/>
      <c r="AX211" s="8"/>
      <c r="AY211" s="8"/>
      <c r="AZ211" s="8"/>
      <c r="BA211" s="8"/>
      <c r="BB211" s="8"/>
      <c r="BC211" s="8"/>
      <c r="BD211" s="8"/>
      <c r="BE211" s="8"/>
      <c r="BF211" s="8"/>
      <c r="BG211" s="8" t="s">
        <v>5</v>
      </c>
    </row>
    <row r="212" spans="1:59">
      <c r="A212" t="str">
        <f>Append1[[#This Row],[COM_IN_LIST]]</f>
        <v>COMMON</v>
      </c>
      <c r="B212" t="s">
        <v>663</v>
      </c>
      <c r="C212" t="str">
        <f>VLOOKUP(Append1[[#This Row],[Asset_Name]],'[1]SNOW CMDB DBNL'!$A:$B,2,0)</f>
        <v>No</v>
      </c>
      <c r="D212" t="str">
        <f>VLOOKUP(Append1[[#This Row],[Asset_Name]],'[1]SNOW CMDB DBNL'!$A:$C,3,0)</f>
        <v>Yes</v>
      </c>
      <c r="E212" t="str">
        <f>VLOOKUP(Append1[[#This Row],[Asset_Name]],'[1]SNOW CMDB DBNL'!$A:$D,4,0)</f>
        <v>Jack Schilder</v>
      </c>
      <c r="F212" t="str">
        <f>VLOOKUP(Append1[[#This Row],[Asset_Name]],'[1]SNOW CMDB DBNL'!$A:$E,5,0)</f>
        <v>Jos Diekman</v>
      </c>
      <c r="L212" t="str">
        <f>VLOOKUP(Append1[[#This Row],[Asset_Name]],'[1]SNOW CMDB DBNL'!$A:$M,13,0)</f>
        <v>Installed</v>
      </c>
      <c r="M212" t="str">
        <f>VLOOKUP(Append1[[#This Row],[Asset_Name]],'[1]SNOW CMDB DBNL'!$A:$N,14,0)</f>
        <v>Operational</v>
      </c>
      <c r="N212" t="str">
        <f>VLOOKUP(Append1[[#This Row],[Asset_Name]],'[1]SNOW CMDB DBNL'!$A:$O,15,0)</f>
        <v>Production</v>
      </c>
      <c r="O212" t="str">
        <f>VLOOKUP(Append1[[#This Row],[Asset_Name]],'[1]SNOW CMDB DBNL'!$A:$P,16,0)</f>
        <v>be+nl/Data Management NL/KYC/Leopards</v>
      </c>
      <c r="P212" t="s">
        <v>132</v>
      </c>
      <c r="Q212" t="s">
        <v>132</v>
      </c>
      <c r="R212" t="s">
        <v>9</v>
      </c>
      <c r="V212" s="8" t="s">
        <v>663</v>
      </c>
      <c r="W212" s="8" t="s">
        <v>133</v>
      </c>
      <c r="X212" s="8" t="s">
        <v>141</v>
      </c>
      <c r="Y212" s="8" t="s">
        <v>603</v>
      </c>
      <c r="Z212" s="8" t="s">
        <v>621</v>
      </c>
      <c r="AA212" s="8">
        <v>0</v>
      </c>
      <c r="AB212" s="4">
        <v>0</v>
      </c>
      <c r="AC212" s="4">
        <v>0</v>
      </c>
      <c r="AD212" s="8">
        <v>0</v>
      </c>
      <c r="AE212" s="8">
        <v>0</v>
      </c>
      <c r="AF212" s="8" t="s">
        <v>136</v>
      </c>
      <c r="AG212" s="8" t="s">
        <v>137</v>
      </c>
      <c r="AH212" s="8" t="s">
        <v>138</v>
      </c>
      <c r="AI212" s="8" t="s">
        <v>664</v>
      </c>
      <c r="AJ212" s="8" t="s">
        <v>9</v>
      </c>
      <c r="AK212" s="8" t="s">
        <v>132</v>
      </c>
      <c r="AL212" s="8" t="s">
        <v>132</v>
      </c>
      <c r="AM212" s="8"/>
      <c r="AN212" s="8"/>
      <c r="AO212" s="8"/>
      <c r="AP212" s="8" t="s">
        <v>145</v>
      </c>
      <c r="AQ212" s="8" t="s">
        <v>145</v>
      </c>
      <c r="AR212" s="8" t="s">
        <v>133</v>
      </c>
      <c r="AS212" s="8" t="s">
        <v>133</v>
      </c>
      <c r="AT212" s="8" t="s">
        <v>133</v>
      </c>
      <c r="AU212" s="8" t="s">
        <v>145</v>
      </c>
      <c r="AV212" s="4" t="s">
        <v>145</v>
      </c>
      <c r="AW212" s="4" t="s">
        <v>145</v>
      </c>
      <c r="AX212" s="8" t="s">
        <v>145</v>
      </c>
      <c r="AY212" s="8" t="s">
        <v>133</v>
      </c>
      <c r="AZ212" s="8"/>
      <c r="BA212" s="8"/>
      <c r="BB212" s="8" t="s">
        <v>191</v>
      </c>
      <c r="BC212" s="8"/>
      <c r="BD212" s="8" t="s">
        <v>145</v>
      </c>
      <c r="BE212" s="8"/>
      <c r="BF212" s="8"/>
      <c r="BG212" s="8" t="s">
        <v>7</v>
      </c>
    </row>
    <row r="213" spans="1:59">
      <c r="A213" t="str">
        <f>Append1[[#This Row],[COM_IN_LIST]]</f>
        <v>CMDB</v>
      </c>
      <c r="B213" t="s">
        <v>665</v>
      </c>
      <c r="C213" t="str">
        <f>VLOOKUP(Append1[[#This Row],[Asset_Name]],'[1]SNOW CMDB DBNL'!$A:$B,2,0)</f>
        <v>No</v>
      </c>
      <c r="D213" t="str">
        <f>VLOOKUP(Append1[[#This Row],[Asset_Name]],'[1]SNOW CMDB DBNL'!$A:$C,3,0)</f>
        <v>Yes</v>
      </c>
      <c r="E213" t="str">
        <f>VLOOKUP(Append1[[#This Row],[Asset_Name]],'[1]SNOW CMDB DBNL'!$A:$D,4,0)</f>
        <v>Jack Schilder</v>
      </c>
      <c r="F213" t="str">
        <f>VLOOKUP(Append1[[#This Row],[Asset_Name]],'[1]SNOW CMDB DBNL'!$A:$E,5,0)</f>
        <v>Jos Diekman</v>
      </c>
      <c r="G213" t="str">
        <f>VLOOKUP(Append1[[#This Row],[Asset_Name]],'[1]SNOW CMDB DBNL'!$A:$F,6,0)</f>
        <v>Matthias Neuner</v>
      </c>
      <c r="H213" t="str">
        <f>VLOOKUP(Append1[[#This Row],[Asset_Name]],'[1]SNOW CMDB DBNL'!$A:$G,7,0)</f>
        <v>Edwin de Jager</v>
      </c>
      <c r="I213" t="str">
        <f>VLOOKUP(Append1[[#This Row],[Asset_Name]],'[1]SNOW CMDB DBNL'!$A:$H,8,0)</f>
        <v>Data derived by other data users</v>
      </c>
      <c r="J213" t="str">
        <f>VLOOKUP(Append1[[#This Row],[Asset_Name]],'[1]SNOW CMDB DBNL'!$A:$I,9,0)</f>
        <v>Exchanged across domains</v>
      </c>
      <c r="K213" t="str">
        <f>VLOOKUP(Append1[[#This Row],[Asset_Name]],'[1]SNOW CMDB DBNL'!$A:$J,10,0)</f>
        <v>Party, Product, Agreement data, Transaction data. Also data is "transferred outside ING" via Nifi to GCP. Purpose: Outlier detection on customer behaviour</v>
      </c>
      <c r="L213" t="str">
        <f>VLOOKUP(Append1[[#This Row],[Asset_Name]],'[1]SNOW CMDB DBNL'!$A:$M,13,0)</f>
        <v>Installed</v>
      </c>
      <c r="M213" t="str">
        <f>VLOOKUP(Append1[[#This Row],[Asset_Name]],'[1]SNOW CMDB DBNL'!$A:$N,14,0)</f>
        <v>Operational</v>
      </c>
      <c r="N213" t="str">
        <f>VLOOKUP(Append1[[#This Row],[Asset_Name]],'[1]SNOW CMDB DBNL'!$A:$O,15,0)</f>
        <v>Production</v>
      </c>
      <c r="O213" t="str">
        <f>VLOOKUP(Append1[[#This Row],[Asset_Name]],'[1]SNOW CMDB DBNL'!$A:$P,16,0)</f>
        <v>be+nl/Data Management NL/KYC/JAGS</v>
      </c>
      <c r="P213" t="s">
        <v>131</v>
      </c>
      <c r="Q213" t="s">
        <v>132</v>
      </c>
      <c r="R213" t="s">
        <v>14</v>
      </c>
      <c r="V213" s="8" t="s">
        <v>665</v>
      </c>
      <c r="W213" s="8" t="s">
        <v>133</v>
      </c>
      <c r="X213" s="8" t="s">
        <v>141</v>
      </c>
      <c r="Y213" s="8" t="s">
        <v>603</v>
      </c>
      <c r="Z213" s="8" t="s">
        <v>621</v>
      </c>
      <c r="AA213" s="8" t="s">
        <v>666</v>
      </c>
      <c r="AB213" s="4" t="s">
        <v>667</v>
      </c>
      <c r="AC213" s="4" t="s">
        <v>205</v>
      </c>
      <c r="AD213" s="8" t="s">
        <v>176</v>
      </c>
      <c r="AE213" s="8" t="s">
        <v>668</v>
      </c>
      <c r="AF213" s="8" t="s">
        <v>136</v>
      </c>
      <c r="AG213" s="8" t="s">
        <v>137</v>
      </c>
      <c r="AH213" s="8" t="s">
        <v>138</v>
      </c>
      <c r="AI213" s="8" t="s">
        <v>644</v>
      </c>
      <c r="AJ213" s="8" t="s">
        <v>14</v>
      </c>
      <c r="AK213" s="8" t="s">
        <v>131</v>
      </c>
      <c r="AL213" s="8" t="s">
        <v>132</v>
      </c>
      <c r="AM213" s="8"/>
      <c r="AN213" s="8"/>
      <c r="AO213" s="8"/>
      <c r="AP213" s="8"/>
      <c r="AQ213" s="8"/>
      <c r="AR213" s="8"/>
      <c r="AS213" s="8"/>
      <c r="AT213" s="8"/>
      <c r="AU213" s="8"/>
      <c r="AV213" s="4"/>
      <c r="AW213" s="4"/>
      <c r="AX213" s="8"/>
      <c r="AY213" s="8"/>
      <c r="AZ213" s="8"/>
      <c r="BA213" s="8"/>
      <c r="BB213" s="8"/>
      <c r="BC213" s="8"/>
      <c r="BD213" s="8"/>
      <c r="BE213" s="8"/>
      <c r="BF213" s="8"/>
      <c r="BG213" s="8" t="s">
        <v>5</v>
      </c>
    </row>
    <row r="214" spans="1:59">
      <c r="A214" t="str">
        <f>Append1[[#This Row],[COM_IN_LIST]]</f>
        <v>CMDB</v>
      </c>
      <c r="B214" t="s">
        <v>669</v>
      </c>
      <c r="C214" t="str">
        <f>VLOOKUP(Append1[[#This Row],[Asset_Name]],'[1]SNOW CMDB DBNL'!$A:$B,2,0)</f>
        <v>No</v>
      </c>
      <c r="D214" t="str">
        <f>VLOOKUP(Append1[[#This Row],[Asset_Name]],'[1]SNOW CMDB DBNL'!$A:$C,3,0)</f>
        <v>Yes</v>
      </c>
      <c r="E214" t="str">
        <f>VLOOKUP(Append1[[#This Row],[Asset_Name]],'[1]SNOW CMDB DBNL'!$A:$D,4,0)</f>
        <v>Jack Schilder</v>
      </c>
      <c r="F214" t="str">
        <f>VLOOKUP(Append1[[#This Row],[Asset_Name]],'[1]SNOW CMDB DBNL'!$A:$E,5,0)</f>
        <v>Jos Diekman</v>
      </c>
      <c r="G214" t="str">
        <f>VLOOKUP(Append1[[#This Row],[Asset_Name]],'[1]SNOW CMDB DBNL'!$A:$F,6,0)</f>
        <v>Folkert van der Ploeg</v>
      </c>
      <c r="H214" t="str">
        <f>VLOOKUP(Append1[[#This Row],[Asset_Name]],'[1]SNOW CMDB DBNL'!$A:$G,7,0)</f>
        <v>Multiple DS, main DS: Jochem Kapteijn</v>
      </c>
      <c r="I214" t="str">
        <f>VLOOKUP(Append1[[#This Row],[Asset_Name]],'[1]SNOW CMDB DBNL'!$A:$H,8,0)</f>
        <v>Agreement data</v>
      </c>
      <c r="J214" t="str">
        <f>VLOOKUP(Append1[[#This Row],[Asset_Name]],'[1]SNOW CMDB DBNL'!$A:$I,9,0)</f>
        <v>Exchanged across domains</v>
      </c>
      <c r="L214" t="str">
        <f>VLOOKUP(Append1[[#This Row],[Asset_Name]],'[1]SNOW CMDB DBNL'!$A:$M,13,0)</f>
        <v>Installed</v>
      </c>
      <c r="M214" t="str">
        <f>VLOOKUP(Append1[[#This Row],[Asset_Name]],'[1]SNOW CMDB DBNL'!$A:$N,14,0)</f>
        <v>Operational</v>
      </c>
      <c r="N214" t="str">
        <f>VLOOKUP(Append1[[#This Row],[Asset_Name]],'[1]SNOW CMDB DBNL'!$A:$O,15,0)</f>
        <v>Production</v>
      </c>
      <c r="O214" t="str">
        <f>VLOOKUP(Append1[[#This Row],[Asset_Name]],'[1]SNOW CMDB DBNL'!$A:$P,16,0)</f>
        <v>be+nl/Data Management NL/Core Products/Blues Brothers</v>
      </c>
      <c r="P214" t="s">
        <v>131</v>
      </c>
      <c r="Q214" t="s">
        <v>132</v>
      </c>
      <c r="R214" t="s">
        <v>14</v>
      </c>
      <c r="V214" s="8" t="s">
        <v>669</v>
      </c>
      <c r="W214" s="8" t="s">
        <v>133</v>
      </c>
      <c r="X214" s="8" t="s">
        <v>141</v>
      </c>
      <c r="Y214" s="8" t="s">
        <v>603</v>
      </c>
      <c r="Z214" s="8" t="s">
        <v>621</v>
      </c>
      <c r="AA214" s="8" t="s">
        <v>478</v>
      </c>
      <c r="AB214" s="4" t="s">
        <v>670</v>
      </c>
      <c r="AC214" s="4" t="s">
        <v>187</v>
      </c>
      <c r="AD214" s="8" t="s">
        <v>176</v>
      </c>
      <c r="AE214" s="8">
        <v>0</v>
      </c>
      <c r="AF214" s="8" t="s">
        <v>136</v>
      </c>
      <c r="AG214" s="8" t="s">
        <v>137</v>
      </c>
      <c r="AH214" s="8" t="s">
        <v>138</v>
      </c>
      <c r="AI214" s="8" t="s">
        <v>671</v>
      </c>
      <c r="AJ214" s="8" t="s">
        <v>14</v>
      </c>
      <c r="AK214" s="8" t="s">
        <v>131</v>
      </c>
      <c r="AL214" s="8" t="s">
        <v>132</v>
      </c>
      <c r="AM214" s="8"/>
      <c r="AN214" s="8"/>
      <c r="AO214" s="8"/>
      <c r="AP214" s="8"/>
      <c r="AQ214" s="8"/>
      <c r="AR214" s="8"/>
      <c r="AS214" s="8"/>
      <c r="AT214" s="8"/>
      <c r="AU214" s="8"/>
      <c r="AV214" s="4"/>
      <c r="AW214" s="4"/>
      <c r="AX214" s="8"/>
      <c r="AY214" s="8"/>
      <c r="AZ214" s="8"/>
      <c r="BA214" s="8"/>
      <c r="BB214" s="8"/>
      <c r="BC214" s="8"/>
      <c r="BD214" s="8"/>
      <c r="BE214" s="8"/>
      <c r="BF214" s="8"/>
      <c r="BG214" s="8" t="s">
        <v>5</v>
      </c>
    </row>
    <row r="215" spans="1:59">
      <c r="A215" t="str">
        <f>Append1[[#This Row],[COM_IN_LIST]]</f>
        <v>COMMON</v>
      </c>
      <c r="B215" t="s">
        <v>672</v>
      </c>
      <c r="C215" t="str">
        <f>VLOOKUP(Append1[[#This Row],[Asset_Name]],'[1]SNOW CMDB DBNL'!$A:$B,2,0)</f>
        <v>No</v>
      </c>
      <c r="D215" t="str">
        <f>VLOOKUP(Append1[[#This Row],[Asset_Name]],'[1]SNOW CMDB DBNL'!$A:$C,3,0)</f>
        <v>No</v>
      </c>
      <c r="E215" t="str">
        <f>VLOOKUP(Append1[[#This Row],[Asset_Name]],'[1]SNOW CMDB DBNL'!$A:$D,4,0)</f>
        <v>Joan de Jong</v>
      </c>
      <c r="F215" t="str">
        <f>VLOOKUP(Append1[[#This Row],[Asset_Name]],'[1]SNOW CMDB DBNL'!$A:$E,5,0)</f>
        <v>Joan de Jong</v>
      </c>
      <c r="G215" t="str">
        <f>VLOOKUP(Append1[[#This Row],[Asset_Name]],'[1]SNOW CMDB DBNL'!$A:$F,6,0)</f>
        <v>Narjiss Aydoun</v>
      </c>
      <c r="H215" t="str">
        <f>VLOOKUP(Append1[[#This Row],[Asset_Name]],'[1]SNOW CMDB DBNL'!$A:$G,7,0)</f>
        <v>Jan Willem Heurter</v>
      </c>
      <c r="I215" t="str">
        <f>VLOOKUP(Append1[[#This Row],[Asset_Name]],'[1]SNOW CMDB DBNL'!$A:$H,8,0)</f>
        <v>Transaction data</v>
      </c>
      <c r="J215" t="str">
        <f>VLOOKUP(Append1[[#This Row],[Asset_Name]],'[1]SNOW CMDB DBNL'!$A:$I,9,0)</f>
        <v>Exchanged across domains</v>
      </c>
      <c r="K215" t="str">
        <f>VLOOKUP(Append1[[#This Row],[Asset_Name]],'[1]SNOW CMDB DBNL'!$A:$J,10,0)</f>
        <v>Datamart, contains no data itself</v>
      </c>
      <c r="L215" t="str">
        <f>VLOOKUP(Append1[[#This Row],[Asset_Name]],'[1]SNOW CMDB DBNL'!$A:$M,13,0)</f>
        <v>Installed</v>
      </c>
      <c r="M215" t="str">
        <f>VLOOKUP(Append1[[#This Row],[Asset_Name]],'[1]SNOW CMDB DBNL'!$A:$N,14,0)</f>
        <v>Operational</v>
      </c>
      <c r="N215" t="str">
        <f>VLOOKUP(Append1[[#This Row],[Asset_Name]],'[1]SNOW CMDB DBNL'!$A:$O,15,0)</f>
        <v>Production</v>
      </c>
      <c r="O215" t="str">
        <f>VLOOKUP(Append1[[#This Row],[Asset_Name]],'[1]SNOW CMDB DBNL'!$A:$P,16,0)</f>
        <v>be+nl/CoreBanking/RUN DM AC</v>
      </c>
      <c r="P215" t="s">
        <v>132</v>
      </c>
      <c r="Q215" t="s">
        <v>132</v>
      </c>
      <c r="R215" t="s">
        <v>9</v>
      </c>
      <c r="V215" s="8" t="s">
        <v>672</v>
      </c>
      <c r="W215" s="8" t="s">
        <v>133</v>
      </c>
      <c r="X215" s="8" t="s">
        <v>133</v>
      </c>
      <c r="Y215" s="8" t="s">
        <v>210</v>
      </c>
      <c r="Z215" s="8" t="s">
        <v>210</v>
      </c>
      <c r="AA215" s="8" t="s">
        <v>155</v>
      </c>
      <c r="AB215" s="4" t="s">
        <v>567</v>
      </c>
      <c r="AC215" s="4" t="s">
        <v>211</v>
      </c>
      <c r="AD215" s="8" t="s">
        <v>176</v>
      </c>
      <c r="AE215" s="8" t="s">
        <v>424</v>
      </c>
      <c r="AF215" s="8" t="s">
        <v>136</v>
      </c>
      <c r="AG215" s="8" t="s">
        <v>137</v>
      </c>
      <c r="AH215" s="8" t="s">
        <v>138</v>
      </c>
      <c r="AI215" s="8" t="s">
        <v>425</v>
      </c>
      <c r="AJ215" s="8" t="s">
        <v>9</v>
      </c>
      <c r="AK215" s="8" t="s">
        <v>132</v>
      </c>
      <c r="AL215" s="8" t="s">
        <v>132</v>
      </c>
      <c r="AM215" s="8"/>
      <c r="AN215" s="8"/>
      <c r="AO215" s="8"/>
      <c r="AP215" s="8" t="s">
        <v>145</v>
      </c>
      <c r="AQ215" s="8" t="s">
        <v>145</v>
      </c>
      <c r="AR215" s="8" t="s">
        <v>133</v>
      </c>
      <c r="AS215" s="8" t="s">
        <v>133</v>
      </c>
      <c r="AT215" s="8" t="s">
        <v>133</v>
      </c>
      <c r="AU215" s="8" t="s">
        <v>145</v>
      </c>
      <c r="AV215" s="4" t="s">
        <v>145</v>
      </c>
      <c r="AW215" s="4" t="s">
        <v>145</v>
      </c>
      <c r="AX215" s="8" t="s">
        <v>145</v>
      </c>
      <c r="AY215" s="8" t="s">
        <v>133</v>
      </c>
      <c r="AZ215" s="8"/>
      <c r="BA215" s="8"/>
      <c r="BB215" s="8" t="s">
        <v>191</v>
      </c>
      <c r="BC215" s="8"/>
      <c r="BD215" s="8" t="s">
        <v>145</v>
      </c>
      <c r="BE215" s="8"/>
      <c r="BF215" s="8"/>
      <c r="BG215" s="8" t="s">
        <v>7</v>
      </c>
    </row>
    <row r="216" spans="1:59">
      <c r="A216" t="str">
        <f>Append1[[#This Row],[COM_IN_LIST]]</f>
        <v>COMMON</v>
      </c>
      <c r="B216" t="s">
        <v>673</v>
      </c>
      <c r="C216" t="str">
        <f>VLOOKUP(Append1[[#This Row],[Asset_Name]],'[1]SNOW CMDB DBNL'!$A:$B,2,0)</f>
        <v>No</v>
      </c>
      <c r="D216" t="str">
        <f>VLOOKUP(Append1[[#This Row],[Asset_Name]],'[1]SNOW CMDB DBNL'!$A:$C,3,0)</f>
        <v>No</v>
      </c>
      <c r="E216" t="str">
        <f>VLOOKUP(Append1[[#This Row],[Asset_Name]],'[1]SNOW CMDB DBNL'!$A:$D,4,0)</f>
        <v>Joan de Jong</v>
      </c>
      <c r="F216" t="str">
        <f>VLOOKUP(Append1[[#This Row],[Asset_Name]],'[1]SNOW CMDB DBNL'!$A:$E,5,0)</f>
        <v>Joan de Jong</v>
      </c>
      <c r="G216" t="str">
        <f>VLOOKUP(Append1[[#This Row],[Asset_Name]],'[1]SNOW CMDB DBNL'!$A:$F,6,0)</f>
        <v>Narjiss Aydoun</v>
      </c>
      <c r="H216" t="str">
        <f>VLOOKUP(Append1[[#This Row],[Asset_Name]],'[1]SNOW CMDB DBNL'!$A:$G,7,0)</f>
        <v>Chiel Keijzer</v>
      </c>
      <c r="I216" t="str">
        <f>VLOOKUP(Append1[[#This Row],[Asset_Name]],'[1]SNOW CMDB DBNL'!$A:$H,8,0)</f>
        <v>Transaction data</v>
      </c>
      <c r="J216" t="str">
        <f>VLOOKUP(Append1[[#This Row],[Asset_Name]],'[1]SNOW CMDB DBNL'!$A:$I,9,0)</f>
        <v>Exchanged across domains</v>
      </c>
      <c r="K216" t="str">
        <f>VLOOKUP(Append1[[#This Row],[Asset_Name]],'[1]SNOW CMDB DBNL'!$A:$J,10,0)</f>
        <v>Datamart, contains no data itself</v>
      </c>
      <c r="L216" t="str">
        <f>VLOOKUP(Append1[[#This Row],[Asset_Name]],'[1]SNOW CMDB DBNL'!$A:$M,13,0)</f>
        <v>Installed</v>
      </c>
      <c r="M216" t="str">
        <f>VLOOKUP(Append1[[#This Row],[Asset_Name]],'[1]SNOW CMDB DBNL'!$A:$N,14,0)</f>
        <v>Operational</v>
      </c>
      <c r="N216" t="str">
        <f>VLOOKUP(Append1[[#This Row],[Asset_Name]],'[1]SNOW CMDB DBNL'!$A:$O,15,0)</f>
        <v>Production</v>
      </c>
      <c r="O216" t="str">
        <f>VLOOKUP(Append1[[#This Row],[Asset_Name]],'[1]SNOW CMDB DBNL'!$A:$P,16,0)</f>
        <v>be+nl/CoreBanking/RUN DM AC</v>
      </c>
      <c r="P216" t="s">
        <v>132</v>
      </c>
      <c r="Q216" t="s">
        <v>132</v>
      </c>
      <c r="R216" t="s">
        <v>9</v>
      </c>
      <c r="V216" s="8" t="s">
        <v>673</v>
      </c>
      <c r="W216" s="8" t="s">
        <v>133</v>
      </c>
      <c r="X216" s="8" t="s">
        <v>133</v>
      </c>
      <c r="Y216" s="8" t="s">
        <v>210</v>
      </c>
      <c r="Z216" s="8" t="s">
        <v>210</v>
      </c>
      <c r="AA216" s="8" t="s">
        <v>155</v>
      </c>
      <c r="AB216" s="4" t="s">
        <v>674</v>
      </c>
      <c r="AC216" s="4" t="s">
        <v>211</v>
      </c>
      <c r="AD216" s="8" t="s">
        <v>176</v>
      </c>
      <c r="AE216" s="8" t="s">
        <v>424</v>
      </c>
      <c r="AF216" s="8" t="s">
        <v>136</v>
      </c>
      <c r="AG216" s="8" t="s">
        <v>137</v>
      </c>
      <c r="AH216" s="8" t="s">
        <v>138</v>
      </c>
      <c r="AI216" s="8" t="s">
        <v>425</v>
      </c>
      <c r="AJ216" s="8" t="s">
        <v>9</v>
      </c>
      <c r="AK216" s="8" t="s">
        <v>132</v>
      </c>
      <c r="AL216" s="8" t="s">
        <v>132</v>
      </c>
      <c r="AM216" s="8"/>
      <c r="AN216" s="8"/>
      <c r="AO216" s="8"/>
      <c r="AP216" s="8" t="s">
        <v>145</v>
      </c>
      <c r="AQ216" s="8" t="s">
        <v>145</v>
      </c>
      <c r="AR216" s="8" t="s">
        <v>133</v>
      </c>
      <c r="AS216" s="8" t="s">
        <v>133</v>
      </c>
      <c r="AT216" s="8" t="s">
        <v>133</v>
      </c>
      <c r="AU216" s="8" t="s">
        <v>145</v>
      </c>
      <c r="AV216" s="4" t="s">
        <v>145</v>
      </c>
      <c r="AW216" s="4" t="s">
        <v>145</v>
      </c>
      <c r="AX216" s="8" t="s">
        <v>145</v>
      </c>
      <c r="AY216" s="8" t="s">
        <v>133</v>
      </c>
      <c r="AZ216" s="8"/>
      <c r="BA216" s="8"/>
      <c r="BB216" s="8" t="s">
        <v>191</v>
      </c>
      <c r="BC216" s="8"/>
      <c r="BD216" s="8" t="s">
        <v>145</v>
      </c>
      <c r="BE216" s="8"/>
      <c r="BF216" s="8"/>
      <c r="BG216" s="8" t="s">
        <v>7</v>
      </c>
    </row>
    <row r="217" spans="1:59">
      <c r="A217" t="str">
        <f>Append1[[#This Row],[COM_IN_LIST]]</f>
        <v>CMDB</v>
      </c>
      <c r="B217" t="s">
        <v>675</v>
      </c>
      <c r="C217" t="str">
        <f>VLOOKUP(Append1[[#This Row],[Asset_Name]],'[1]SNOW CMDB DBNL'!$A:$B,2,0)</f>
        <v>No</v>
      </c>
      <c r="D217" t="str">
        <f>VLOOKUP(Append1[[#This Row],[Asset_Name]],'[1]SNOW CMDB DBNL'!$A:$C,3,0)</f>
        <v>Yes</v>
      </c>
      <c r="E217" t="str">
        <f>VLOOKUP(Append1[[#This Row],[Asset_Name]],'[1]SNOW CMDB DBNL'!$A:$D,4,0)</f>
        <v>Jack Schilder</v>
      </c>
      <c r="F217" t="str">
        <f>VLOOKUP(Append1[[#This Row],[Asset_Name]],'[1]SNOW CMDB DBNL'!$A:$E,5,0)</f>
        <v>Jos Diekman</v>
      </c>
      <c r="G217" t="str">
        <f>VLOOKUP(Append1[[#This Row],[Asset_Name]],'[1]SNOW CMDB DBNL'!$A:$F,6,0)</f>
        <v>Narjiss Aydoun, Guido Bosch</v>
      </c>
      <c r="H217" t="str">
        <f>VLOOKUP(Append1[[#This Row],[Asset_Name]],'[1]SNOW CMDB DBNL'!$A:$G,7,0)</f>
        <v>Martijn Greuter, Mark Koord</v>
      </c>
      <c r="I217" t="str">
        <f>VLOOKUP(Append1[[#This Row],[Asset_Name]],'[1]SNOW CMDB DBNL'!$A:$H,8,0)</f>
        <v>Transaction data</v>
      </c>
      <c r="J217" t="str">
        <f>VLOOKUP(Append1[[#This Row],[Asset_Name]],'[1]SNOW CMDB DBNL'!$A:$I,9,0)</f>
        <v>Exchanged across domains</v>
      </c>
      <c r="K217" t="str">
        <f>VLOOKUP(Append1[[#This Row],[Asset_Name]],'[1]SNOW CMDB DBNL'!$A:$J,10,0)</f>
        <v>Also data is "transferred outside ING" via DDP. Purpose: reconciliation by DUCO</v>
      </c>
      <c r="L217" t="str">
        <f>VLOOKUP(Append1[[#This Row],[Asset_Name]],'[1]SNOW CMDB DBNL'!$A:$M,13,0)</f>
        <v>Installed</v>
      </c>
      <c r="M217" t="str">
        <f>VLOOKUP(Append1[[#This Row],[Asset_Name]],'[1]SNOW CMDB DBNL'!$A:$N,14,0)</f>
        <v>Operational</v>
      </c>
      <c r="N217" t="str">
        <f>VLOOKUP(Append1[[#This Row],[Asset_Name]],'[1]SNOW CMDB DBNL'!$A:$O,15,0)</f>
        <v>Production</v>
      </c>
      <c r="O217" t="str">
        <f>VLOOKUP(Append1[[#This Row],[Asset_Name]],'[1]SNOW CMDB DBNL'!$A:$P,16,0)</f>
        <v>be+nl/Data Management NL/KYC/JAGS</v>
      </c>
      <c r="P217" t="s">
        <v>131</v>
      </c>
      <c r="Q217" t="s">
        <v>132</v>
      </c>
      <c r="R217" t="s">
        <v>14</v>
      </c>
      <c r="V217" s="8" t="s">
        <v>675</v>
      </c>
      <c r="W217" s="8" t="s">
        <v>133</v>
      </c>
      <c r="X217" s="8" t="s">
        <v>141</v>
      </c>
      <c r="Y217" s="8" t="s">
        <v>603</v>
      </c>
      <c r="Z217" s="8" t="s">
        <v>621</v>
      </c>
      <c r="AA217" s="8" t="s">
        <v>676</v>
      </c>
      <c r="AB217" s="4" t="s">
        <v>677</v>
      </c>
      <c r="AC217" s="4" t="s">
        <v>211</v>
      </c>
      <c r="AD217" s="8" t="s">
        <v>176</v>
      </c>
      <c r="AE217" s="8" t="s">
        <v>678</v>
      </c>
      <c r="AF217" s="8" t="s">
        <v>136</v>
      </c>
      <c r="AG217" s="8" t="s">
        <v>137</v>
      </c>
      <c r="AH217" s="8" t="s">
        <v>138</v>
      </c>
      <c r="AI217" s="8" t="s">
        <v>644</v>
      </c>
      <c r="AJ217" s="8" t="s">
        <v>14</v>
      </c>
      <c r="AK217" s="8" t="s">
        <v>131</v>
      </c>
      <c r="AL217" s="8" t="s">
        <v>132</v>
      </c>
      <c r="AM217" s="8"/>
      <c r="AN217" s="8"/>
      <c r="AO217" s="8"/>
      <c r="AP217" s="8"/>
      <c r="AQ217" s="8"/>
      <c r="AR217" s="8"/>
      <c r="AS217" s="8"/>
      <c r="AT217" s="8"/>
      <c r="AU217" s="8"/>
      <c r="AV217" s="4"/>
      <c r="AW217" s="4"/>
      <c r="AX217" s="8"/>
      <c r="AY217" s="8"/>
      <c r="AZ217" s="8"/>
      <c r="BA217" s="8"/>
      <c r="BB217" s="8"/>
      <c r="BC217" s="8"/>
      <c r="BD217" s="8"/>
      <c r="BE217" s="8"/>
      <c r="BF217" s="8"/>
      <c r="BG217" s="8" t="s">
        <v>5</v>
      </c>
    </row>
    <row r="218" spans="1:59">
      <c r="A218" t="str">
        <f>Append1[[#This Row],[COM_IN_LIST]]</f>
        <v>CMDB</v>
      </c>
      <c r="B218" t="s">
        <v>679</v>
      </c>
      <c r="C218" t="str">
        <f>VLOOKUP(Append1[[#This Row],[Asset_Name]],'[1]SNOW CMDB DBNL'!$A:$B,2,0)</f>
        <v>No</v>
      </c>
      <c r="D218" t="str">
        <f>VLOOKUP(Append1[[#This Row],[Asset_Name]],'[1]SNOW CMDB DBNL'!$A:$C,3,0)</f>
        <v>Yes</v>
      </c>
      <c r="E218" t="str">
        <f>VLOOKUP(Append1[[#This Row],[Asset_Name]],'[1]SNOW CMDB DBNL'!$A:$D,4,0)</f>
        <v>Jack Schilder</v>
      </c>
      <c r="F218" t="str">
        <f>VLOOKUP(Append1[[#This Row],[Asset_Name]],'[1]SNOW CMDB DBNL'!$A:$E,5,0)</f>
        <v>Jos Diekman</v>
      </c>
      <c r="G218" t="str">
        <f>VLOOKUP(Append1[[#This Row],[Asset_Name]],'[1]SNOW CMDB DBNL'!$A:$F,6,0)</f>
        <v>multiple</v>
      </c>
      <c r="H218" t="str">
        <f>VLOOKUP(Append1[[#This Row],[Asset_Name]],'[1]SNOW CMDB DBNL'!$A:$G,7,0)</f>
        <v>multiple</v>
      </c>
      <c r="I218" t="str">
        <f>VLOOKUP(Append1[[#This Row],[Asset_Name]],'[1]SNOW CMDB DBNL'!$A:$H,8,0)</f>
        <v>multiple</v>
      </c>
      <c r="J218" t="str">
        <f>VLOOKUP(Append1[[#This Row],[Asset_Name]],'[1]SNOW CMDB DBNL'!$A:$I,9,0)</f>
        <v>Exchanged across domains</v>
      </c>
      <c r="K218" t="str">
        <f>VLOOKUP(Append1[[#This Row],[Asset_Name]],'[1]SNOW CMDB DBNL'!$A:$J,10,0)</f>
        <v>Party Data, Transaction Data</v>
      </c>
      <c r="L218" t="str">
        <f>VLOOKUP(Append1[[#This Row],[Asset_Name]],'[1]SNOW CMDB DBNL'!$A:$M,13,0)</f>
        <v>Installed</v>
      </c>
      <c r="M218" t="str">
        <f>VLOOKUP(Append1[[#This Row],[Asset_Name]],'[1]SNOW CMDB DBNL'!$A:$N,14,0)</f>
        <v>Operational</v>
      </c>
      <c r="N218" t="str">
        <f>VLOOKUP(Append1[[#This Row],[Asset_Name]],'[1]SNOW CMDB DBNL'!$A:$O,15,0)</f>
        <v>Production</v>
      </c>
      <c r="O218" t="str">
        <f>VLOOKUP(Append1[[#This Row],[Asset_Name]],'[1]SNOW CMDB DBNL'!$A:$P,16,0)</f>
        <v>be+nl/Data Management NL/KYC/VALYRIANS</v>
      </c>
      <c r="P218" t="s">
        <v>131</v>
      </c>
      <c r="Q218" t="s">
        <v>132</v>
      </c>
      <c r="R218" t="s">
        <v>14</v>
      </c>
      <c r="V218" s="8" t="s">
        <v>679</v>
      </c>
      <c r="W218" s="8" t="s">
        <v>133</v>
      </c>
      <c r="X218" s="8" t="s">
        <v>141</v>
      </c>
      <c r="Y218" s="8" t="s">
        <v>603</v>
      </c>
      <c r="Z218" s="8" t="s">
        <v>621</v>
      </c>
      <c r="AA218" s="8" t="s">
        <v>680</v>
      </c>
      <c r="AB218" s="4" t="s">
        <v>680</v>
      </c>
      <c r="AC218" s="4" t="s">
        <v>680</v>
      </c>
      <c r="AD218" s="8" t="s">
        <v>176</v>
      </c>
      <c r="AE218" s="8" t="s">
        <v>681</v>
      </c>
      <c r="AF218" s="8" t="s">
        <v>136</v>
      </c>
      <c r="AG218" s="8" t="s">
        <v>137</v>
      </c>
      <c r="AH218" s="8" t="s">
        <v>138</v>
      </c>
      <c r="AI218" s="8" t="s">
        <v>628</v>
      </c>
      <c r="AJ218" s="8" t="s">
        <v>14</v>
      </c>
      <c r="AK218" s="8" t="s">
        <v>131</v>
      </c>
      <c r="AL218" s="8" t="s">
        <v>132</v>
      </c>
      <c r="AM218" s="8"/>
      <c r="AN218" s="8"/>
      <c r="AO218" s="8"/>
      <c r="AP218" s="8"/>
      <c r="AQ218" s="8"/>
      <c r="AR218" s="8"/>
      <c r="AS218" s="8"/>
      <c r="AT218" s="8"/>
      <c r="AU218" s="8"/>
      <c r="AV218" s="4"/>
      <c r="AW218" s="4"/>
      <c r="AX218" s="8"/>
      <c r="AY218" s="8"/>
      <c r="AZ218" s="8"/>
      <c r="BA218" s="8"/>
      <c r="BB218" s="8"/>
      <c r="BC218" s="8"/>
      <c r="BD218" s="8"/>
      <c r="BE218" s="8"/>
      <c r="BF218" s="8"/>
      <c r="BG218" s="8" t="s">
        <v>5</v>
      </c>
    </row>
    <row r="219" spans="1:59">
      <c r="A219" t="str">
        <f>Append1[[#This Row],[COM_IN_LIST]]</f>
        <v>CMDB</v>
      </c>
      <c r="B219" t="s">
        <v>682</v>
      </c>
      <c r="C219" t="str">
        <f>VLOOKUP(Append1[[#This Row],[Asset_Name]],'[1]SNOW CMDB DBNL'!$A:$B,2,0)</f>
        <v>No</v>
      </c>
      <c r="D219" t="str">
        <f>VLOOKUP(Append1[[#This Row],[Asset_Name]],'[1]SNOW CMDB DBNL'!$A:$C,3,0)</f>
        <v>Yes</v>
      </c>
      <c r="E219" t="str">
        <f>VLOOKUP(Append1[[#This Row],[Asset_Name]],'[1]SNOW CMDB DBNL'!$A:$D,4,0)</f>
        <v>Jack Schilder</v>
      </c>
      <c r="F219" t="str">
        <f>VLOOKUP(Append1[[#This Row],[Asset_Name]],'[1]SNOW CMDB DBNL'!$A:$E,5,0)</f>
        <v>Kasper Melinga</v>
      </c>
      <c r="G219" t="str">
        <f>VLOOKUP(Append1[[#This Row],[Asset_Name]],'[1]SNOW CMDB DBNL'!$A:$F,6,0)</f>
        <v xml:space="preserve">Deus flow: Karl Van Valckenborgh
PerfDB: Cornelia Coman, Tribe Lead Consumer Loans </v>
      </c>
      <c r="H219" t="str">
        <f>VLOOKUP(Append1[[#This Row],[Asset_Name]],'[1]SNOW CMDB DBNL'!$A:$G,7,0)</f>
        <v>Deus flow: May Bollaert 
Perfdb flow: Klaas van der Veen</v>
      </c>
      <c r="I219" t="str">
        <f>VLOOKUP(Append1[[#This Row],[Asset_Name]],'[1]SNOW CMDB DBNL'!$A:$H,8,0)</f>
        <v>Data derived by Risk</v>
      </c>
      <c r="J219" t="str">
        <f>VLOOKUP(Append1[[#This Row],[Asset_Name]],'[1]SNOW CMDB DBNL'!$A:$I,9,0)</f>
        <v>Exchanged across domains</v>
      </c>
      <c r="K219" t="str">
        <f>VLOOKUP(Append1[[#This Row],[Asset_Name]],'[1]SNOW CMDB DBNL'!$A:$J,10,0)</f>
        <v>Several flows in system, flows to different consumers. Flows do contain logic. Owned by multiple squads</v>
      </c>
      <c r="L219" t="str">
        <f>VLOOKUP(Append1[[#This Row],[Asset_Name]],'[1]SNOW CMDB DBNL'!$A:$M,13,0)</f>
        <v>Installed</v>
      </c>
      <c r="M219" t="str">
        <f>VLOOKUP(Append1[[#This Row],[Asset_Name]],'[1]SNOW CMDB DBNL'!$A:$N,14,0)</f>
        <v>Operational</v>
      </c>
      <c r="N219" t="str">
        <f>VLOOKUP(Append1[[#This Row],[Asset_Name]],'[1]SNOW CMDB DBNL'!$A:$O,15,0)</f>
        <v>Production</v>
      </c>
      <c r="O219" t="str">
        <f>VLOOKUP(Append1[[#This Row],[Asset_Name]],'[1]SNOW CMDB DBNL'!$A:$P,16,0)</f>
        <v>be+nl/Data Management NL/Finance &amp; regulatory/DIRAC</v>
      </c>
      <c r="P219" t="s">
        <v>131</v>
      </c>
      <c r="Q219" t="s">
        <v>132</v>
      </c>
      <c r="R219" t="s">
        <v>14</v>
      </c>
      <c r="V219" s="8" t="s">
        <v>682</v>
      </c>
      <c r="W219" s="8" t="s">
        <v>133</v>
      </c>
      <c r="X219" s="8" t="s">
        <v>141</v>
      </c>
      <c r="Y219" s="8" t="s">
        <v>603</v>
      </c>
      <c r="Z219" s="8" t="s">
        <v>604</v>
      </c>
      <c r="AA219" s="8" t="s">
        <v>683</v>
      </c>
      <c r="AB219" s="4" t="s">
        <v>684</v>
      </c>
      <c r="AC219" s="4" t="s">
        <v>429</v>
      </c>
      <c r="AD219" s="8" t="s">
        <v>176</v>
      </c>
      <c r="AE219" s="8" t="s">
        <v>685</v>
      </c>
      <c r="AF219" s="8" t="s">
        <v>136</v>
      </c>
      <c r="AG219" s="8" t="s">
        <v>137</v>
      </c>
      <c r="AH219" s="8" t="s">
        <v>138</v>
      </c>
      <c r="AI219" s="8" t="s">
        <v>606</v>
      </c>
      <c r="AJ219" s="8" t="s">
        <v>14</v>
      </c>
      <c r="AK219" s="8" t="s">
        <v>131</v>
      </c>
      <c r="AL219" s="8" t="s">
        <v>132</v>
      </c>
      <c r="AM219" s="8"/>
      <c r="AN219" s="8"/>
      <c r="AO219" s="8"/>
      <c r="AP219" s="8"/>
      <c r="AQ219" s="8"/>
      <c r="AR219" s="8"/>
      <c r="AS219" s="8"/>
      <c r="AT219" s="8"/>
      <c r="AU219" s="8"/>
      <c r="AV219" s="4"/>
      <c r="AW219" s="4"/>
      <c r="AX219" s="8"/>
      <c r="AY219" s="8"/>
      <c r="AZ219" s="8"/>
      <c r="BA219" s="8"/>
      <c r="BB219" s="8"/>
      <c r="BC219" s="8"/>
      <c r="BD219" s="8"/>
      <c r="BE219" s="8"/>
      <c r="BF219" s="8"/>
      <c r="BG219" s="8" t="s">
        <v>5</v>
      </c>
    </row>
    <row r="220" spans="1:59">
      <c r="A220" t="str">
        <f>Append1[[#This Row],[COM_IN_LIST]]</f>
        <v>CMDB</v>
      </c>
      <c r="B220" t="s">
        <v>686</v>
      </c>
      <c r="C220" t="str">
        <f>VLOOKUP(Append1[[#This Row],[Asset_Name]],'[1]SNOW CMDB DBNL'!$A:$B,2,0)</f>
        <v>No</v>
      </c>
      <c r="D220" t="str">
        <f>VLOOKUP(Append1[[#This Row],[Asset_Name]],'[1]SNOW CMDB DBNL'!$A:$C,3,0)</f>
        <v>Yes</v>
      </c>
      <c r="E220" t="str">
        <f>VLOOKUP(Append1[[#This Row],[Asset_Name]],'[1]SNOW CMDB DBNL'!$A:$D,4,0)</f>
        <v>Jack Schilder</v>
      </c>
      <c r="F220" t="str">
        <f>VLOOKUP(Append1[[#This Row],[Asset_Name]],'[1]SNOW CMDB DBNL'!$A:$E,5,0)</f>
        <v>Jos Diekman</v>
      </c>
      <c r="H220" t="str">
        <f>VLOOKUP(Append1[[#This Row],[Asset_Name]],'[1]SNOW CMDB DBNL'!$A:$G,7,0)</f>
        <v>multiple DS: Dieter de Coninck, Marc Robertson, Alice Gaillard</v>
      </c>
      <c r="J220" t="str">
        <f>VLOOKUP(Append1[[#This Row],[Asset_Name]],'[1]SNOW CMDB DBNL'!$A:$I,9,0)</f>
        <v>Exchanged across domains</v>
      </c>
      <c r="L220" t="str">
        <f>VLOOKUP(Append1[[#This Row],[Asset_Name]],'[1]SNOW CMDB DBNL'!$A:$M,13,0)</f>
        <v>Installed</v>
      </c>
      <c r="M220" t="str">
        <f>VLOOKUP(Append1[[#This Row],[Asset_Name]],'[1]SNOW CMDB DBNL'!$A:$N,14,0)</f>
        <v>Operational</v>
      </c>
      <c r="N220" t="str">
        <f>VLOOKUP(Append1[[#This Row],[Asset_Name]],'[1]SNOW CMDB DBNL'!$A:$O,15,0)</f>
        <v>Production</v>
      </c>
      <c r="O220" t="str">
        <f>VLOOKUP(Append1[[#This Row],[Asset_Name]],'[1]SNOW CMDB DBNL'!$A:$P,16,0)</f>
        <v>be+nl/Data Management NL/InteractING/Flying Dutchman</v>
      </c>
      <c r="P220" t="s">
        <v>131</v>
      </c>
      <c r="Q220" t="s">
        <v>132</v>
      </c>
      <c r="R220" t="s">
        <v>14</v>
      </c>
      <c r="V220" s="8" t="s">
        <v>686</v>
      </c>
      <c r="W220" s="8" t="s">
        <v>133</v>
      </c>
      <c r="X220" s="8" t="s">
        <v>141</v>
      </c>
      <c r="Y220" s="8" t="s">
        <v>603</v>
      </c>
      <c r="Z220" s="8" t="s">
        <v>621</v>
      </c>
      <c r="AA220" s="8">
        <v>0</v>
      </c>
      <c r="AB220" s="4" t="s">
        <v>687</v>
      </c>
      <c r="AC220" s="4">
        <v>0</v>
      </c>
      <c r="AD220" s="8" t="s">
        <v>176</v>
      </c>
      <c r="AE220" s="8">
        <v>0</v>
      </c>
      <c r="AF220" s="8" t="s">
        <v>136</v>
      </c>
      <c r="AG220" s="8" t="s">
        <v>137</v>
      </c>
      <c r="AH220" s="8" t="s">
        <v>138</v>
      </c>
      <c r="AI220" s="8" t="s">
        <v>688</v>
      </c>
      <c r="AJ220" s="8" t="s">
        <v>14</v>
      </c>
      <c r="AK220" s="8" t="s">
        <v>131</v>
      </c>
      <c r="AL220" s="8" t="s">
        <v>132</v>
      </c>
      <c r="AM220" s="8"/>
      <c r="AN220" s="8"/>
      <c r="AO220" s="8"/>
      <c r="AP220" s="8"/>
      <c r="AQ220" s="8"/>
      <c r="AR220" s="8"/>
      <c r="AS220" s="8"/>
      <c r="AT220" s="8"/>
      <c r="AU220" s="8"/>
      <c r="AV220" s="4"/>
      <c r="AW220" s="4"/>
      <c r="AX220" s="8"/>
      <c r="AY220" s="8"/>
      <c r="AZ220" s="8"/>
      <c r="BA220" s="8"/>
      <c r="BB220" s="8"/>
      <c r="BC220" s="8"/>
      <c r="BD220" s="8"/>
      <c r="BE220" s="8"/>
      <c r="BF220" s="8"/>
      <c r="BG220" s="8" t="s">
        <v>5</v>
      </c>
    </row>
    <row r="221" spans="1:59">
      <c r="A221" t="str">
        <f>Append1[[#This Row],[COM_IN_LIST]]</f>
        <v>COMMON</v>
      </c>
      <c r="B221" t="s">
        <v>689</v>
      </c>
      <c r="C221" t="str">
        <f>VLOOKUP(Append1[[#This Row],[Asset_Name]],'[1]SNOW CMDB DBNL'!$A:$B,2,0)</f>
        <v>No</v>
      </c>
      <c r="D221" t="str">
        <f>VLOOKUP(Append1[[#This Row],[Asset_Name]],'[1]SNOW CMDB DBNL'!$A:$C,3,0)</f>
        <v>Yes</v>
      </c>
      <c r="E221" t="str">
        <f>VLOOKUP(Append1[[#This Row],[Asset_Name]],'[1]SNOW CMDB DBNL'!$A:$D,4,0)</f>
        <v>Jos Klompe</v>
      </c>
      <c r="F221" t="str">
        <f>VLOOKUP(Append1[[#This Row],[Asset_Name]],'[1]SNOW CMDB DBNL'!$A:$E,5,0)</f>
        <v>Sven Schenkel</v>
      </c>
      <c r="L221" t="str">
        <f>VLOOKUP(Append1[[#This Row],[Asset_Name]],'[1]SNOW CMDB DBNL'!$A:$M,13,0)</f>
        <v>Installed</v>
      </c>
      <c r="M221" t="str">
        <f>VLOOKUP(Append1[[#This Row],[Asset_Name]],'[1]SNOW CMDB DBNL'!$A:$N,14,0)</f>
        <v>Operational</v>
      </c>
      <c r="N221" t="str">
        <f>VLOOKUP(Append1[[#This Row],[Asset_Name]],'[1]SNOW CMDB DBNL'!$A:$O,15,0)</f>
        <v>Production</v>
      </c>
      <c r="O221" t="str">
        <f>VLOOKUP(Append1[[#This Row],[Asset_Name]],'[1]SNOW CMDB DBNL'!$A:$P,16,0)</f>
        <v>be+nl/Digital Business Banking/CD-NL/klantoverzichten</v>
      </c>
      <c r="P221" t="s">
        <v>132</v>
      </c>
      <c r="Q221" t="s">
        <v>132</v>
      </c>
      <c r="R221" t="s">
        <v>16</v>
      </c>
      <c r="V221" s="8" t="s">
        <v>689</v>
      </c>
      <c r="W221" s="8" t="s">
        <v>133</v>
      </c>
      <c r="X221" s="8" t="s">
        <v>141</v>
      </c>
      <c r="Y221" s="8" t="s">
        <v>586</v>
      </c>
      <c r="Z221" s="8" t="s">
        <v>174</v>
      </c>
      <c r="AA221" s="8">
        <v>0</v>
      </c>
      <c r="AB221" s="4">
        <v>0</v>
      </c>
      <c r="AC221" s="4">
        <v>0</v>
      </c>
      <c r="AD221" s="8">
        <v>0</v>
      </c>
      <c r="AE221" s="8">
        <v>0</v>
      </c>
      <c r="AF221" s="8" t="s">
        <v>136</v>
      </c>
      <c r="AG221" s="8" t="s">
        <v>137</v>
      </c>
      <c r="AH221" s="8" t="s">
        <v>138</v>
      </c>
      <c r="AI221" s="8" t="s">
        <v>690</v>
      </c>
      <c r="AJ221" s="8" t="s">
        <v>16</v>
      </c>
      <c r="AK221" s="8" t="s">
        <v>132</v>
      </c>
      <c r="AL221" s="8" t="s">
        <v>132</v>
      </c>
      <c r="AM221" s="8"/>
      <c r="AN221" s="8"/>
      <c r="AO221" s="8"/>
      <c r="AP221" s="8" t="s">
        <v>145</v>
      </c>
      <c r="AQ221" s="8" t="s">
        <v>145</v>
      </c>
      <c r="AR221" s="8" t="s">
        <v>141</v>
      </c>
      <c r="AS221" s="8" t="s">
        <v>145</v>
      </c>
      <c r="AT221" s="8" t="s">
        <v>133</v>
      </c>
      <c r="AU221" s="8" t="s">
        <v>145</v>
      </c>
      <c r="AV221" s="4">
        <v>44927</v>
      </c>
      <c r="AW221" s="4">
        <v>45077</v>
      </c>
      <c r="AX221" s="8" t="s">
        <v>145</v>
      </c>
      <c r="AY221" s="8" t="s">
        <v>141</v>
      </c>
      <c r="AZ221" s="8"/>
      <c r="BA221" s="8"/>
      <c r="BB221" s="8" t="s">
        <v>191</v>
      </c>
      <c r="BC221" s="8"/>
      <c r="BD221" s="8">
        <v>2023</v>
      </c>
      <c r="BE221" s="8" t="s">
        <v>458</v>
      </c>
      <c r="BF221" s="8" t="s">
        <v>178</v>
      </c>
      <c r="BG221" s="8" t="s">
        <v>7</v>
      </c>
    </row>
    <row r="222" spans="1:59">
      <c r="A222" t="str">
        <f>Append1[[#This Row],[COM_IN_LIST]]</f>
        <v>CMDB</v>
      </c>
      <c r="B222" t="s">
        <v>691</v>
      </c>
      <c r="C222" t="str">
        <f>VLOOKUP(Append1[[#This Row],[Asset_Name]],'[1]SNOW CMDB DBNL'!$A:$B,2,0)</f>
        <v>No</v>
      </c>
      <c r="D222" t="str">
        <f>VLOOKUP(Append1[[#This Row],[Asset_Name]],'[1]SNOW CMDB DBNL'!$A:$C,3,0)</f>
        <v>Yes</v>
      </c>
      <c r="E222" t="str">
        <f>VLOOKUP(Append1[[#This Row],[Asset_Name]],'[1]SNOW CMDB DBNL'!$A:$D,4,0)</f>
        <v>Jos Klompe</v>
      </c>
      <c r="F222" t="str">
        <f>VLOOKUP(Append1[[#This Row],[Asset_Name]],'[1]SNOW CMDB DBNL'!$A:$E,5,0)</f>
        <v>Sven Schenkel</v>
      </c>
      <c r="L222" t="str">
        <f>VLOOKUP(Append1[[#This Row],[Asset_Name]],'[1]SNOW CMDB DBNL'!$A:$M,13,0)</f>
        <v>Installed</v>
      </c>
      <c r="M222" t="str">
        <f>VLOOKUP(Append1[[#This Row],[Asset_Name]],'[1]SNOW CMDB DBNL'!$A:$N,14,0)</f>
        <v>Operational</v>
      </c>
      <c r="N222" t="str">
        <f>VLOOKUP(Append1[[#This Row],[Asset_Name]],'[1]SNOW CMDB DBNL'!$A:$O,15,0)</f>
        <v>Production</v>
      </c>
      <c r="O222" t="str">
        <f>VLOOKUP(Append1[[#This Row],[Asset_Name]],'[1]SNOW CMDB DBNL'!$A:$P,16,0)</f>
        <v>be+nl/Digital Business Banking/CD-NL/klantoverzichten</v>
      </c>
      <c r="P222" t="s">
        <v>131</v>
      </c>
      <c r="Q222" t="s">
        <v>132</v>
      </c>
      <c r="R222" t="s">
        <v>16</v>
      </c>
      <c r="V222" s="8" t="s">
        <v>691</v>
      </c>
      <c r="W222" s="8" t="s">
        <v>133</v>
      </c>
      <c r="X222" s="8" t="s">
        <v>141</v>
      </c>
      <c r="Y222" s="8" t="s">
        <v>586</v>
      </c>
      <c r="Z222" s="8" t="s">
        <v>174</v>
      </c>
      <c r="AA222" s="8">
        <v>0</v>
      </c>
      <c r="AB222" s="4">
        <v>0</v>
      </c>
      <c r="AC222" s="4">
        <v>0</v>
      </c>
      <c r="AD222" s="8">
        <v>0</v>
      </c>
      <c r="AE222" s="8">
        <v>0</v>
      </c>
      <c r="AF222" s="8" t="s">
        <v>136</v>
      </c>
      <c r="AG222" s="8" t="s">
        <v>137</v>
      </c>
      <c r="AH222" s="8" t="s">
        <v>138</v>
      </c>
      <c r="AI222" s="8" t="s">
        <v>690</v>
      </c>
      <c r="AJ222" s="8" t="s">
        <v>16</v>
      </c>
      <c r="AK222" s="8" t="s">
        <v>131</v>
      </c>
      <c r="AL222" s="8" t="s">
        <v>132</v>
      </c>
      <c r="AM222" s="8"/>
      <c r="AN222" s="8"/>
      <c r="AO222" s="8"/>
      <c r="AP222" s="8"/>
      <c r="AQ222" s="8"/>
      <c r="AR222" s="8"/>
      <c r="AS222" s="8"/>
      <c r="AT222" s="8"/>
      <c r="AU222" s="8"/>
      <c r="AV222" s="4"/>
      <c r="AW222" s="4"/>
      <c r="AX222" s="8"/>
      <c r="AY222" s="8"/>
      <c r="AZ222" s="8"/>
      <c r="BA222" s="8"/>
      <c r="BB222" s="8"/>
      <c r="BC222" s="8"/>
      <c r="BD222" s="8"/>
      <c r="BE222" s="8"/>
      <c r="BF222" s="8"/>
      <c r="BG222" s="8" t="s">
        <v>5</v>
      </c>
    </row>
    <row r="223" spans="1:59">
      <c r="A223" t="str">
        <f>Append1[[#This Row],[COM_IN_LIST]]</f>
        <v>COMMON</v>
      </c>
      <c r="B223" t="s">
        <v>692</v>
      </c>
      <c r="C223" t="str">
        <f>VLOOKUP(Append1[[#This Row],[Asset_Name]],'[1]SNOW CMDB DBNL'!$A:$B,2,0)</f>
        <v>No</v>
      </c>
      <c r="D223" t="str">
        <f>VLOOKUP(Append1[[#This Row],[Asset_Name]],'[1]SNOW CMDB DBNL'!$A:$C,3,0)</f>
        <v>Yes</v>
      </c>
      <c r="E223" t="str">
        <f>VLOOKUP(Append1[[#This Row],[Asset_Name]],'[1]SNOW CMDB DBNL'!$A:$D,4,0)</f>
        <v>Jos Klompe</v>
      </c>
      <c r="F223" t="str">
        <f>VLOOKUP(Append1[[#This Row],[Asset_Name]],'[1]SNOW CMDB DBNL'!$A:$E,5,0)</f>
        <v>Sven Schenkel</v>
      </c>
      <c r="L223" t="str">
        <f>VLOOKUP(Append1[[#This Row],[Asset_Name]],'[1]SNOW CMDB DBNL'!$A:$M,13,0)</f>
        <v>Installed</v>
      </c>
      <c r="M223" t="str">
        <f>VLOOKUP(Append1[[#This Row],[Asset_Name]],'[1]SNOW CMDB DBNL'!$A:$N,14,0)</f>
        <v>Operational</v>
      </c>
      <c r="N223" t="str">
        <f>VLOOKUP(Append1[[#This Row],[Asset_Name]],'[1]SNOW CMDB DBNL'!$A:$O,15,0)</f>
        <v>Production</v>
      </c>
      <c r="O223" t="str">
        <f>VLOOKUP(Append1[[#This Row],[Asset_Name]],'[1]SNOW CMDB DBNL'!$A:$P,16,0)</f>
        <v>be+nl/Digital Business Banking/CD-NL/klantoverzichten</v>
      </c>
      <c r="P223" t="s">
        <v>132</v>
      </c>
      <c r="Q223" t="s">
        <v>132</v>
      </c>
      <c r="R223" t="s">
        <v>16</v>
      </c>
      <c r="V223" s="8" t="s">
        <v>692</v>
      </c>
      <c r="W223" s="8" t="s">
        <v>133</v>
      </c>
      <c r="X223" s="8" t="s">
        <v>141</v>
      </c>
      <c r="Y223" s="8" t="s">
        <v>586</v>
      </c>
      <c r="Z223" s="8" t="s">
        <v>174</v>
      </c>
      <c r="AA223" s="8">
        <v>0</v>
      </c>
      <c r="AB223" s="4">
        <v>0</v>
      </c>
      <c r="AC223" s="4">
        <v>0</v>
      </c>
      <c r="AD223" s="8">
        <v>0</v>
      </c>
      <c r="AE223" s="8">
        <v>0</v>
      </c>
      <c r="AF223" s="8" t="s">
        <v>136</v>
      </c>
      <c r="AG223" s="8" t="s">
        <v>137</v>
      </c>
      <c r="AH223" s="8" t="s">
        <v>138</v>
      </c>
      <c r="AI223" s="8" t="s">
        <v>690</v>
      </c>
      <c r="AJ223" s="8" t="s">
        <v>16</v>
      </c>
      <c r="AK223" s="8" t="s">
        <v>132</v>
      </c>
      <c r="AL223" s="8" t="s">
        <v>132</v>
      </c>
      <c r="AM223" s="8"/>
      <c r="AN223" s="8"/>
      <c r="AO223" s="8"/>
      <c r="AP223" s="8" t="s">
        <v>145</v>
      </c>
      <c r="AQ223" s="8" t="s">
        <v>145</v>
      </c>
      <c r="AR223" s="8" t="s">
        <v>141</v>
      </c>
      <c r="AS223" s="8" t="s">
        <v>145</v>
      </c>
      <c r="AT223" s="8" t="s">
        <v>141</v>
      </c>
      <c r="AU223" s="8" t="s">
        <v>145</v>
      </c>
      <c r="AV223" s="4" t="s">
        <v>149</v>
      </c>
      <c r="AW223" s="4" t="s">
        <v>149</v>
      </c>
      <c r="AX223" s="8" t="s">
        <v>145</v>
      </c>
      <c r="AY223" s="8" t="s">
        <v>141</v>
      </c>
      <c r="AZ223" s="8"/>
      <c r="BA223" s="8"/>
      <c r="BB223" s="8" t="s">
        <v>191</v>
      </c>
      <c r="BC223" s="8"/>
      <c r="BD223" s="8" t="s">
        <v>149</v>
      </c>
      <c r="BE223" s="8"/>
      <c r="BF223" s="8"/>
      <c r="BG223" s="8" t="s">
        <v>7</v>
      </c>
    </row>
    <row r="224" spans="1:59">
      <c r="A224" t="str">
        <f>Append1[[#This Row],[COM_IN_LIST]]</f>
        <v>CMDB</v>
      </c>
      <c r="B224" t="s">
        <v>693</v>
      </c>
      <c r="C224" t="str">
        <f>VLOOKUP(Append1[[#This Row],[Asset_Name]],'[1]SNOW CMDB DBNL'!$A:$B,2,0)</f>
        <v>No</v>
      </c>
      <c r="D224" t="str">
        <f>VLOOKUP(Append1[[#This Row],[Asset_Name]],'[1]SNOW CMDB DBNL'!$A:$C,3,0)</f>
        <v>Yes</v>
      </c>
      <c r="E224" t="str">
        <f>VLOOKUP(Append1[[#This Row],[Asset_Name]],'[1]SNOW CMDB DBNL'!$A:$D,4,0)</f>
        <v>Jack Schilder</v>
      </c>
      <c r="F224" t="str">
        <f>VLOOKUP(Append1[[#This Row],[Asset_Name]],'[1]SNOW CMDB DBNL'!$A:$E,5,0)</f>
        <v>Jos Diekman</v>
      </c>
      <c r="L224" t="str">
        <f>VLOOKUP(Append1[[#This Row],[Asset_Name]],'[1]SNOW CMDB DBNL'!$A:$M,13,0)</f>
        <v>Installed</v>
      </c>
      <c r="M224" t="str">
        <f>VLOOKUP(Append1[[#This Row],[Asset_Name]],'[1]SNOW CMDB DBNL'!$A:$N,14,0)</f>
        <v>Operational</v>
      </c>
      <c r="N224" t="str">
        <f>VLOOKUP(Append1[[#This Row],[Asset_Name]],'[1]SNOW CMDB DBNL'!$A:$O,15,0)</f>
        <v>Production</v>
      </c>
      <c r="O224" t="str">
        <f>VLOOKUP(Append1[[#This Row],[Asset_Name]],'[1]SNOW CMDB DBNL'!$A:$P,16,0)</f>
        <v>be+nl/Data Management BE/Business Banking/dEUS</v>
      </c>
      <c r="P224" t="s">
        <v>131</v>
      </c>
      <c r="Q224" t="s">
        <v>132</v>
      </c>
      <c r="R224" t="s">
        <v>45</v>
      </c>
      <c r="V224" s="8" t="s">
        <v>693</v>
      </c>
      <c r="W224" s="8" t="s">
        <v>133</v>
      </c>
      <c r="X224" s="8" t="s">
        <v>141</v>
      </c>
      <c r="Y224" s="8" t="s">
        <v>603</v>
      </c>
      <c r="Z224" s="8" t="s">
        <v>621</v>
      </c>
      <c r="AA224" s="8">
        <v>0</v>
      </c>
      <c r="AB224" s="4">
        <v>0</v>
      </c>
      <c r="AC224" s="4">
        <v>0</v>
      </c>
      <c r="AD224" s="8">
        <v>0</v>
      </c>
      <c r="AE224" s="8">
        <v>0</v>
      </c>
      <c r="AF224" s="8" t="s">
        <v>136</v>
      </c>
      <c r="AG224" s="8" t="s">
        <v>137</v>
      </c>
      <c r="AH224" s="8" t="s">
        <v>138</v>
      </c>
      <c r="AI224" s="8" t="s">
        <v>694</v>
      </c>
      <c r="AJ224" s="8" t="s">
        <v>45</v>
      </c>
      <c r="AK224" s="8" t="s">
        <v>131</v>
      </c>
      <c r="AL224" s="8" t="s">
        <v>132</v>
      </c>
      <c r="AM224" s="8"/>
      <c r="AN224" s="8"/>
      <c r="AO224" s="8"/>
      <c r="AP224" s="8"/>
      <c r="AQ224" s="8"/>
      <c r="AR224" s="8"/>
      <c r="AS224" s="8"/>
      <c r="AT224" s="8"/>
      <c r="AU224" s="8"/>
      <c r="AV224" s="4"/>
      <c r="AW224" s="4"/>
      <c r="AX224" s="8"/>
      <c r="AY224" s="8"/>
      <c r="AZ224" s="8"/>
      <c r="BA224" s="8"/>
      <c r="BB224" s="8"/>
      <c r="BC224" s="8"/>
      <c r="BD224" s="8"/>
      <c r="BE224" s="8"/>
      <c r="BF224" s="8"/>
      <c r="BG224" s="8" t="s">
        <v>5</v>
      </c>
    </row>
    <row r="225" spans="1:59">
      <c r="A225" t="str">
        <f>Append1[[#This Row],[COM_IN_LIST]]</f>
        <v>CMDB</v>
      </c>
      <c r="B225" t="s">
        <v>695</v>
      </c>
      <c r="C225" t="str">
        <f>VLOOKUP(Append1[[#This Row],[Asset_Name]],'[1]SNOW CMDB DBNL'!$A:$B,2,0)</f>
        <v>No</v>
      </c>
      <c r="D225" t="str">
        <f>VLOOKUP(Append1[[#This Row],[Asset_Name]],'[1]SNOW CMDB DBNL'!$A:$C,3,0)</f>
        <v>Yes</v>
      </c>
      <c r="E225" t="str">
        <f>VLOOKUP(Append1[[#This Row],[Asset_Name]],'[1]SNOW CMDB DBNL'!$A:$D,4,0)</f>
        <v>Jack Schilder</v>
      </c>
      <c r="F225" t="str">
        <f>VLOOKUP(Append1[[#This Row],[Asset_Name]],'[1]SNOW CMDB DBNL'!$A:$E,5,0)</f>
        <v>Jos Diekman</v>
      </c>
      <c r="L225" t="str">
        <f>VLOOKUP(Append1[[#This Row],[Asset_Name]],'[1]SNOW CMDB DBNL'!$A:$M,13,0)</f>
        <v>Installed</v>
      </c>
      <c r="M225" t="str">
        <f>VLOOKUP(Append1[[#This Row],[Asset_Name]],'[1]SNOW CMDB DBNL'!$A:$N,14,0)</f>
        <v>Operational</v>
      </c>
      <c r="N225" t="str">
        <f>VLOOKUP(Append1[[#This Row],[Asset_Name]],'[1]SNOW CMDB DBNL'!$A:$O,15,0)</f>
        <v>Production</v>
      </c>
      <c r="O225" t="str">
        <f>VLOOKUP(Append1[[#This Row],[Asset_Name]],'[1]SNOW CMDB DBNL'!$A:$P,16,0)</f>
        <v>be+nl/Data Management BE/Business Banking/dEUS</v>
      </c>
      <c r="P225" t="s">
        <v>131</v>
      </c>
      <c r="Q225" t="s">
        <v>132</v>
      </c>
      <c r="R225" t="s">
        <v>45</v>
      </c>
      <c r="V225" s="8" t="s">
        <v>695</v>
      </c>
      <c r="W225" s="8" t="s">
        <v>133</v>
      </c>
      <c r="X225" s="8" t="s">
        <v>141</v>
      </c>
      <c r="Y225" s="8" t="s">
        <v>603</v>
      </c>
      <c r="Z225" s="8" t="s">
        <v>621</v>
      </c>
      <c r="AA225" s="8">
        <v>0</v>
      </c>
      <c r="AB225" s="4">
        <v>0</v>
      </c>
      <c r="AC225" s="4">
        <v>0</v>
      </c>
      <c r="AD225" s="8">
        <v>0</v>
      </c>
      <c r="AE225" s="8">
        <v>0</v>
      </c>
      <c r="AF225" s="8" t="s">
        <v>136</v>
      </c>
      <c r="AG225" s="8" t="s">
        <v>137</v>
      </c>
      <c r="AH225" s="8" t="s">
        <v>138</v>
      </c>
      <c r="AI225" s="8" t="s">
        <v>694</v>
      </c>
      <c r="AJ225" s="8" t="s">
        <v>45</v>
      </c>
      <c r="AK225" s="8" t="s">
        <v>131</v>
      </c>
      <c r="AL225" s="8" t="s">
        <v>132</v>
      </c>
      <c r="AM225" s="8"/>
      <c r="AN225" s="8"/>
      <c r="AO225" s="8"/>
      <c r="AP225" s="8"/>
      <c r="AQ225" s="8"/>
      <c r="AR225" s="8"/>
      <c r="AS225" s="8"/>
      <c r="AT225" s="8"/>
      <c r="AU225" s="8"/>
      <c r="AV225" s="4"/>
      <c r="AW225" s="4"/>
      <c r="AX225" s="8"/>
      <c r="AY225" s="8"/>
      <c r="AZ225" s="8"/>
      <c r="BA225" s="8"/>
      <c r="BB225" s="8"/>
      <c r="BC225" s="8"/>
      <c r="BD225" s="8"/>
      <c r="BE225" s="8"/>
      <c r="BF225" s="8"/>
      <c r="BG225" s="8" t="s">
        <v>5</v>
      </c>
    </row>
    <row r="226" spans="1:59">
      <c r="A226" t="str">
        <f>Append1[[#This Row],[COM_IN_LIST]]</f>
        <v>COMMON</v>
      </c>
      <c r="B226" t="s">
        <v>696</v>
      </c>
      <c r="C226" t="str">
        <f>VLOOKUP(Append1[[#This Row],[Asset_Name]],'[1]SNOW CMDB DBNL'!$A:$B,2,0)</f>
        <v>No</v>
      </c>
      <c r="D226" t="str">
        <f>VLOOKUP(Append1[[#This Row],[Asset_Name]],'[1]SNOW CMDB DBNL'!$A:$C,3,0)</f>
        <v>No</v>
      </c>
      <c r="E226" t="str">
        <f>VLOOKUP(Append1[[#This Row],[Asset_Name]],'[1]SNOW CMDB DBNL'!$A:$D,4,0)</f>
        <v>Joan de Jong</v>
      </c>
      <c r="F226" t="str">
        <f>VLOOKUP(Append1[[#This Row],[Asset_Name]],'[1]SNOW CMDB DBNL'!$A:$E,5,0)</f>
        <v>Joan de Jong</v>
      </c>
      <c r="G226" t="str">
        <f>VLOOKUP(Append1[[#This Row],[Asset_Name]],'[1]SNOW CMDB DBNL'!$A:$F,6,0)</f>
        <v>Narjiss Aydoun</v>
      </c>
      <c r="H226" t="str">
        <f>VLOOKUP(Append1[[#This Row],[Asset_Name]],'[1]SNOW CMDB DBNL'!$A:$G,7,0)</f>
        <v>Martijn Greuter</v>
      </c>
      <c r="I226" t="str">
        <f>VLOOKUP(Append1[[#This Row],[Asset_Name]],'[1]SNOW CMDB DBNL'!$A:$H,8,0)</f>
        <v>Transaction data</v>
      </c>
      <c r="J226" t="str">
        <f>VLOOKUP(Append1[[#This Row],[Asset_Name]],'[1]SNOW CMDB DBNL'!$A:$I,9,0)</f>
        <v>Exchanged across domains</v>
      </c>
      <c r="K226" t="str">
        <f>VLOOKUP(Append1[[#This Row],[Asset_Name]],'[1]SNOW CMDB DBNL'!$A:$J,10,0)</f>
        <v>Datamart, contains no data itself</v>
      </c>
      <c r="L226" t="str">
        <f>VLOOKUP(Append1[[#This Row],[Asset_Name]],'[1]SNOW CMDB DBNL'!$A:$M,13,0)</f>
        <v>Installed</v>
      </c>
      <c r="M226" t="str">
        <f>VLOOKUP(Append1[[#This Row],[Asset_Name]],'[1]SNOW CMDB DBNL'!$A:$N,14,0)</f>
        <v>Operational</v>
      </c>
      <c r="N226" t="str">
        <f>VLOOKUP(Append1[[#This Row],[Asset_Name]],'[1]SNOW CMDB DBNL'!$A:$O,15,0)</f>
        <v>Production</v>
      </c>
      <c r="O226" t="str">
        <f>VLOOKUP(Append1[[#This Row],[Asset_Name]],'[1]SNOW CMDB DBNL'!$A:$P,16,0)</f>
        <v>be+nl/CoreBanking/RUN DM AC</v>
      </c>
      <c r="P226" t="s">
        <v>132</v>
      </c>
      <c r="Q226" t="s">
        <v>132</v>
      </c>
      <c r="R226" t="s">
        <v>9</v>
      </c>
      <c r="V226" s="8" t="s">
        <v>696</v>
      </c>
      <c r="W226" s="8" t="s">
        <v>133</v>
      </c>
      <c r="X226" s="8" t="s">
        <v>133</v>
      </c>
      <c r="Y226" s="8" t="s">
        <v>210</v>
      </c>
      <c r="Z226" s="8" t="s">
        <v>210</v>
      </c>
      <c r="AA226" s="8" t="s">
        <v>155</v>
      </c>
      <c r="AB226" s="4" t="s">
        <v>309</v>
      </c>
      <c r="AC226" s="4" t="s">
        <v>211</v>
      </c>
      <c r="AD226" s="8" t="s">
        <v>176</v>
      </c>
      <c r="AE226" s="8" t="s">
        <v>424</v>
      </c>
      <c r="AF226" s="8" t="s">
        <v>136</v>
      </c>
      <c r="AG226" s="8" t="s">
        <v>137</v>
      </c>
      <c r="AH226" s="8" t="s">
        <v>138</v>
      </c>
      <c r="AI226" s="8" t="s">
        <v>425</v>
      </c>
      <c r="AJ226" s="8" t="s">
        <v>9</v>
      </c>
      <c r="AK226" s="8" t="s">
        <v>132</v>
      </c>
      <c r="AL226" s="8" t="s">
        <v>132</v>
      </c>
      <c r="AM226" s="8"/>
      <c r="AN226" s="8"/>
      <c r="AO226" s="8"/>
      <c r="AP226" s="8" t="s">
        <v>145</v>
      </c>
      <c r="AQ226" s="8" t="s">
        <v>145</v>
      </c>
      <c r="AR226" s="8" t="s">
        <v>133</v>
      </c>
      <c r="AS226" s="8" t="s">
        <v>133</v>
      </c>
      <c r="AT226" s="8" t="s">
        <v>133</v>
      </c>
      <c r="AU226" s="8" t="s">
        <v>145</v>
      </c>
      <c r="AV226" s="4" t="s">
        <v>145</v>
      </c>
      <c r="AW226" s="4" t="s">
        <v>145</v>
      </c>
      <c r="AX226" s="8" t="s">
        <v>145</v>
      </c>
      <c r="AY226" s="8" t="s">
        <v>133</v>
      </c>
      <c r="AZ226" s="8"/>
      <c r="BA226" s="8"/>
      <c r="BB226" s="8" t="s">
        <v>191</v>
      </c>
      <c r="BC226" s="8"/>
      <c r="BD226" s="8" t="s">
        <v>145</v>
      </c>
      <c r="BE226" s="8"/>
      <c r="BF226" s="8"/>
      <c r="BG226" s="8" t="s">
        <v>7</v>
      </c>
    </row>
    <row r="227" spans="1:59">
      <c r="A227" t="str">
        <f>Append1[[#This Row],[COM_IN_LIST]]</f>
        <v>CMDB</v>
      </c>
      <c r="B227" t="s">
        <v>697</v>
      </c>
      <c r="C227" t="str">
        <f>VLOOKUP(Append1[[#This Row],[Asset_Name]],'[1]SNOW CMDB DBNL'!$A:$B,2,0)</f>
        <v>No</v>
      </c>
      <c r="D227" t="str">
        <f>VLOOKUP(Append1[[#This Row],[Asset_Name]],'[1]SNOW CMDB DBNL'!$A:$C,3,0)</f>
        <v>Yes</v>
      </c>
      <c r="E227" t="str">
        <f>VLOOKUP(Append1[[#This Row],[Asset_Name]],'[1]SNOW CMDB DBNL'!$A:$D,4,0)</f>
        <v>Jack Schilder</v>
      </c>
      <c r="F227" t="str">
        <f>VLOOKUP(Append1[[#This Row],[Asset_Name]],'[1]SNOW CMDB DBNL'!$A:$E,5,0)</f>
        <v>Jos Diekman</v>
      </c>
      <c r="L227" t="str">
        <f>VLOOKUP(Append1[[#This Row],[Asset_Name]],'[1]SNOW CMDB DBNL'!$A:$M,13,0)</f>
        <v>Installed</v>
      </c>
      <c r="M227" t="str">
        <f>VLOOKUP(Append1[[#This Row],[Asset_Name]],'[1]SNOW CMDB DBNL'!$A:$N,14,0)</f>
        <v>Operational</v>
      </c>
      <c r="N227" t="str">
        <f>VLOOKUP(Append1[[#This Row],[Asset_Name]],'[1]SNOW CMDB DBNL'!$A:$O,15,0)</f>
        <v>Production</v>
      </c>
      <c r="O227" t="str">
        <f>VLOOKUP(Append1[[#This Row],[Asset_Name]],'[1]SNOW CMDB DBNL'!$A:$P,16,0)</f>
        <v>be+nl/Data Management BE/Retail Banking/The Gryphons</v>
      </c>
      <c r="P227" t="s">
        <v>131</v>
      </c>
      <c r="Q227" t="s">
        <v>132</v>
      </c>
      <c r="R227" t="s">
        <v>45</v>
      </c>
      <c r="V227" s="8" t="s">
        <v>697</v>
      </c>
      <c r="W227" s="8" t="s">
        <v>133</v>
      </c>
      <c r="X227" s="8" t="s">
        <v>141</v>
      </c>
      <c r="Y227" s="8" t="s">
        <v>603</v>
      </c>
      <c r="Z227" s="8" t="s">
        <v>621</v>
      </c>
      <c r="AA227" s="8">
        <v>0</v>
      </c>
      <c r="AB227" s="4">
        <v>0</v>
      </c>
      <c r="AC227" s="4">
        <v>0</v>
      </c>
      <c r="AD227" s="8">
        <v>0</v>
      </c>
      <c r="AE227" s="8">
        <v>0</v>
      </c>
      <c r="AF227" s="8" t="s">
        <v>136</v>
      </c>
      <c r="AG227" s="8" t="s">
        <v>137</v>
      </c>
      <c r="AH227" s="8" t="s">
        <v>138</v>
      </c>
      <c r="AI227" s="8" t="s">
        <v>698</v>
      </c>
      <c r="AJ227" s="8" t="s">
        <v>45</v>
      </c>
      <c r="AK227" s="8" t="s">
        <v>131</v>
      </c>
      <c r="AL227" s="8" t="s">
        <v>132</v>
      </c>
      <c r="AM227" s="8"/>
      <c r="AN227" s="8"/>
      <c r="AO227" s="8"/>
      <c r="AP227" s="8"/>
      <c r="AQ227" s="8"/>
      <c r="AR227" s="8"/>
      <c r="AS227" s="8"/>
      <c r="AT227" s="8"/>
      <c r="AU227" s="8"/>
      <c r="AV227" s="4"/>
      <c r="AW227" s="4"/>
      <c r="AX227" s="8"/>
      <c r="AY227" s="8"/>
      <c r="AZ227" s="8"/>
      <c r="BA227" s="8"/>
      <c r="BB227" s="8"/>
      <c r="BC227" s="8"/>
      <c r="BD227" s="8"/>
      <c r="BE227" s="8"/>
      <c r="BF227" s="8"/>
      <c r="BG227" s="8" t="s">
        <v>5</v>
      </c>
    </row>
    <row r="228" spans="1:59">
      <c r="A228" t="str">
        <f>Append1[[#This Row],[COM_IN_LIST]]</f>
        <v>CMDB</v>
      </c>
      <c r="B228" t="s">
        <v>699</v>
      </c>
      <c r="C228" t="str">
        <f>VLOOKUP(Append1[[#This Row],[Asset_Name]],'[1]SNOW CMDB DBNL'!$A:$B,2,0)</f>
        <v>No</v>
      </c>
      <c r="D228" t="str">
        <f>VLOOKUP(Append1[[#This Row],[Asset_Name]],'[1]SNOW CMDB DBNL'!$A:$C,3,0)</f>
        <v>Yes</v>
      </c>
      <c r="E228" t="str">
        <f>VLOOKUP(Append1[[#This Row],[Asset_Name]],'[1]SNOW CMDB DBNL'!$A:$D,4,0)</f>
        <v>Jack Schilder</v>
      </c>
      <c r="F228" t="str">
        <f>VLOOKUP(Append1[[#This Row],[Asset_Name]],'[1]SNOW CMDB DBNL'!$A:$E,5,0)</f>
        <v>Jos Diekman</v>
      </c>
      <c r="G228" t="str">
        <f>VLOOKUP(Append1[[#This Row],[Asset_Name]],'[1]SNOW CMDB DBNL'!$A:$F,6,0)</f>
        <v xml:space="preserve">Aydoun, N. (Narjiss) </v>
      </c>
      <c r="H228" t="str">
        <f>VLOOKUP(Append1[[#This Row],[Asset_Name]],'[1]SNOW CMDB DBNL'!$A:$G,7,0)</f>
        <v xml:space="preserve"> Schoehuijs, J. (Jessica)</v>
      </c>
      <c r="I228" t="str">
        <f>VLOOKUP(Append1[[#This Row],[Asset_Name]],'[1]SNOW CMDB DBNL'!$A:$H,8,0)</f>
        <v>multiple</v>
      </c>
      <c r="J228" t="str">
        <f>VLOOKUP(Append1[[#This Row],[Asset_Name]],'[1]SNOW CMDB DBNL'!$A:$I,9,0)</f>
        <v>Exchanged across domains</v>
      </c>
      <c r="K228" t="str">
        <f>VLOOKUP(Append1[[#This Row],[Asset_Name]],'[1]SNOW CMDB DBNL'!$A:$J,10,0)</f>
        <v>Agreement Data, transaction data</v>
      </c>
      <c r="L228" t="str">
        <f>VLOOKUP(Append1[[#This Row],[Asset_Name]],'[1]SNOW CMDB DBNL'!$A:$M,13,0)</f>
        <v>Installed</v>
      </c>
      <c r="M228" t="str">
        <f>VLOOKUP(Append1[[#This Row],[Asset_Name]],'[1]SNOW CMDB DBNL'!$A:$N,14,0)</f>
        <v>Operational</v>
      </c>
      <c r="N228" t="str">
        <f>VLOOKUP(Append1[[#This Row],[Asset_Name]],'[1]SNOW CMDB DBNL'!$A:$O,15,0)</f>
        <v>Production</v>
      </c>
      <c r="O228" t="str">
        <f>VLOOKUP(Append1[[#This Row],[Asset_Name]],'[1]SNOW CMDB DBNL'!$A:$P,16,0)</f>
        <v>be+nl/Data Management NL/KYC/VALYRIANS</v>
      </c>
      <c r="P228" t="s">
        <v>131</v>
      </c>
      <c r="Q228" t="s">
        <v>132</v>
      </c>
      <c r="R228" t="s">
        <v>14</v>
      </c>
      <c r="V228" s="8" t="s">
        <v>699</v>
      </c>
      <c r="W228" s="8" t="s">
        <v>133</v>
      </c>
      <c r="X228" s="8" t="s">
        <v>141</v>
      </c>
      <c r="Y228" s="8" t="s">
        <v>603</v>
      </c>
      <c r="Z228" s="8" t="s">
        <v>621</v>
      </c>
      <c r="AA228" s="8" t="s">
        <v>625</v>
      </c>
      <c r="AB228" s="4" t="s">
        <v>700</v>
      </c>
      <c r="AC228" s="4" t="s">
        <v>680</v>
      </c>
      <c r="AD228" s="8" t="s">
        <v>176</v>
      </c>
      <c r="AE228" s="8" t="s">
        <v>627</v>
      </c>
      <c r="AF228" s="8" t="s">
        <v>136</v>
      </c>
      <c r="AG228" s="8" t="s">
        <v>137</v>
      </c>
      <c r="AH228" s="8" t="s">
        <v>138</v>
      </c>
      <c r="AI228" s="8" t="s">
        <v>628</v>
      </c>
      <c r="AJ228" s="8" t="s">
        <v>14</v>
      </c>
      <c r="AK228" s="8" t="s">
        <v>131</v>
      </c>
      <c r="AL228" s="8" t="s">
        <v>132</v>
      </c>
      <c r="AM228" s="8"/>
      <c r="AN228" s="8"/>
      <c r="AO228" s="8"/>
      <c r="AP228" s="8"/>
      <c r="AQ228" s="8"/>
      <c r="AR228" s="8"/>
      <c r="AS228" s="8"/>
      <c r="AT228" s="8"/>
      <c r="AU228" s="8"/>
      <c r="AV228" s="4"/>
      <c r="AW228" s="4"/>
      <c r="AX228" s="8"/>
      <c r="AY228" s="8"/>
      <c r="AZ228" s="8"/>
      <c r="BA228" s="8"/>
      <c r="BB228" s="8"/>
      <c r="BC228" s="8"/>
      <c r="BD228" s="8"/>
      <c r="BE228" s="8"/>
      <c r="BF228" s="8"/>
      <c r="BG228" s="8" t="s">
        <v>5</v>
      </c>
    </row>
    <row r="229" spans="1:59">
      <c r="A229" t="str">
        <f>Append1[[#This Row],[COM_IN_LIST]]</f>
        <v>CMDB</v>
      </c>
      <c r="B229" t="s">
        <v>701</v>
      </c>
      <c r="C229" t="str">
        <f>VLOOKUP(Append1[[#This Row],[Asset_Name]],'[1]SNOW CMDB DBNL'!$A:$B,2,0)</f>
        <v>No</v>
      </c>
      <c r="D229" t="str">
        <f>VLOOKUP(Append1[[#This Row],[Asset_Name]],'[1]SNOW CMDB DBNL'!$A:$C,3,0)</f>
        <v>Yes</v>
      </c>
      <c r="E229" t="str">
        <f>VLOOKUP(Append1[[#This Row],[Asset_Name]],'[1]SNOW CMDB DBNL'!$A:$D,4,0)</f>
        <v>Jack Schilder</v>
      </c>
      <c r="F229" t="str">
        <f>VLOOKUP(Append1[[#This Row],[Asset_Name]],'[1]SNOW CMDB DBNL'!$A:$E,5,0)</f>
        <v>Jos Diekman</v>
      </c>
      <c r="G229" t="str">
        <f>VLOOKUP(Append1[[#This Row],[Asset_Name]],'[1]SNOW CMDB DBNL'!$A:$F,6,0)</f>
        <v xml:space="preserve">Aydoun, N. (Narjiss) </v>
      </c>
      <c r="H229" t="str">
        <f>VLOOKUP(Append1[[#This Row],[Asset_Name]],'[1]SNOW CMDB DBNL'!$A:$G,7,0)</f>
        <v>multiple</v>
      </c>
      <c r="I229" t="str">
        <f>VLOOKUP(Append1[[#This Row],[Asset_Name]],'[1]SNOW CMDB DBNL'!$A:$H,8,0)</f>
        <v>multiple</v>
      </c>
      <c r="J229" t="str">
        <f>VLOOKUP(Append1[[#This Row],[Asset_Name]],'[1]SNOW CMDB DBNL'!$A:$I,9,0)</f>
        <v>multiple</v>
      </c>
      <c r="K229" t="str">
        <f>VLOOKUP(Append1[[#This Row],[Asset_Name]],'[1]SNOW CMDB DBNL'!$A:$J,10,0)</f>
        <v>Agreement Data, transaction data</v>
      </c>
      <c r="L229" t="str">
        <f>VLOOKUP(Append1[[#This Row],[Asset_Name]],'[1]SNOW CMDB DBNL'!$A:$M,13,0)</f>
        <v>Installed</v>
      </c>
      <c r="M229" t="str">
        <f>VLOOKUP(Append1[[#This Row],[Asset_Name]],'[1]SNOW CMDB DBNL'!$A:$N,14,0)</f>
        <v>Operational</v>
      </c>
      <c r="N229" t="str">
        <f>VLOOKUP(Append1[[#This Row],[Asset_Name]],'[1]SNOW CMDB DBNL'!$A:$O,15,0)</f>
        <v>Production</v>
      </c>
      <c r="O229" t="str">
        <f>VLOOKUP(Append1[[#This Row],[Asset_Name]],'[1]SNOW CMDB DBNL'!$A:$P,16,0)</f>
        <v>be+nl/Data Management NL/KYC/VALYRIANS</v>
      </c>
      <c r="P229" t="s">
        <v>131</v>
      </c>
      <c r="Q229" t="s">
        <v>132</v>
      </c>
      <c r="R229" t="s">
        <v>14</v>
      </c>
      <c r="V229" s="8" t="s">
        <v>701</v>
      </c>
      <c r="W229" s="8" t="s">
        <v>133</v>
      </c>
      <c r="X229" s="8" t="s">
        <v>141</v>
      </c>
      <c r="Y229" s="8" t="s">
        <v>603</v>
      </c>
      <c r="Z229" s="8" t="s">
        <v>621</v>
      </c>
      <c r="AA229" s="8" t="s">
        <v>625</v>
      </c>
      <c r="AB229" s="4" t="s">
        <v>680</v>
      </c>
      <c r="AC229" s="4" t="s">
        <v>680</v>
      </c>
      <c r="AD229" s="8" t="s">
        <v>680</v>
      </c>
      <c r="AE229" s="8" t="s">
        <v>627</v>
      </c>
      <c r="AF229" s="8" t="s">
        <v>136</v>
      </c>
      <c r="AG229" s="8" t="s">
        <v>137</v>
      </c>
      <c r="AH229" s="8" t="s">
        <v>138</v>
      </c>
      <c r="AI229" s="8" t="s">
        <v>628</v>
      </c>
      <c r="AJ229" s="8" t="s">
        <v>14</v>
      </c>
      <c r="AK229" s="8" t="s">
        <v>131</v>
      </c>
      <c r="AL229" s="8" t="s">
        <v>132</v>
      </c>
      <c r="AM229" s="8"/>
      <c r="AN229" s="8"/>
      <c r="AO229" s="8"/>
      <c r="AP229" s="8"/>
      <c r="AQ229" s="8"/>
      <c r="AR229" s="8"/>
      <c r="AS229" s="8"/>
      <c r="AT229" s="8"/>
      <c r="AU229" s="8"/>
      <c r="AV229" s="4"/>
      <c r="AW229" s="4"/>
      <c r="AX229" s="8"/>
      <c r="AY229" s="8"/>
      <c r="AZ229" s="8"/>
      <c r="BA229" s="8"/>
      <c r="BB229" s="8"/>
      <c r="BC229" s="8"/>
      <c r="BD229" s="8"/>
      <c r="BE229" s="8"/>
      <c r="BF229" s="8"/>
      <c r="BG229" s="8" t="s">
        <v>5</v>
      </c>
    </row>
    <row r="230" spans="1:59">
      <c r="A230" t="str">
        <f>Append1[[#This Row],[COM_IN_LIST]]</f>
        <v>CMDB</v>
      </c>
      <c r="B230" t="s">
        <v>702</v>
      </c>
      <c r="C230" t="str">
        <f>VLOOKUP(Append1[[#This Row],[Asset_Name]],'[1]SNOW CMDB DBNL'!$A:$B,2,0)</f>
        <v>No</v>
      </c>
      <c r="E230" t="str">
        <f>VLOOKUP(Append1[[#This Row],[Asset_Name]],'[1]SNOW CMDB DBNL'!$A:$D,4,0)</f>
        <v>Jack Schilder</v>
      </c>
      <c r="F230" t="str">
        <f>VLOOKUP(Append1[[#This Row],[Asset_Name]],'[1]SNOW CMDB DBNL'!$A:$E,5,0)</f>
        <v>Jinto Jose</v>
      </c>
      <c r="H230" t="str">
        <f>VLOOKUP(Append1[[#This Row],[Asset_Name]],'[1]SNOW CMDB DBNL'!$A:$G,7,0)</f>
        <v>Pettie Booji, Arjen van den Broek, Gregory Beirens</v>
      </c>
      <c r="L230" t="str">
        <f>VLOOKUP(Append1[[#This Row],[Asset_Name]],'[1]SNOW CMDB DBNL'!$A:$M,13,0)</f>
        <v>Installed</v>
      </c>
      <c r="M230" t="str">
        <f>VLOOKUP(Append1[[#This Row],[Asset_Name]],'[1]SNOW CMDB DBNL'!$A:$N,14,0)</f>
        <v>Operational</v>
      </c>
      <c r="N230" t="str">
        <f>VLOOKUP(Append1[[#This Row],[Asset_Name]],'[1]SNOW CMDB DBNL'!$A:$O,15,0)</f>
        <v>Production</v>
      </c>
      <c r="O230" t="str">
        <f>VLOOKUP(Append1[[#This Row],[Asset_Name]],'[1]SNOW CMDB DBNL'!$A:$P,16,0)</f>
        <v>be+nl/Data Management NL/InteractING/All Blacks</v>
      </c>
      <c r="P230" t="s">
        <v>131</v>
      </c>
      <c r="Q230" t="s">
        <v>132</v>
      </c>
      <c r="R230" t="s">
        <v>14</v>
      </c>
      <c r="V230" s="8" t="s">
        <v>702</v>
      </c>
      <c r="W230" s="8" t="s">
        <v>133</v>
      </c>
      <c r="X230" s="8">
        <v>0</v>
      </c>
      <c r="Y230" s="8" t="s">
        <v>603</v>
      </c>
      <c r="Z230" s="8" t="s">
        <v>634</v>
      </c>
      <c r="AA230" s="8">
        <v>0</v>
      </c>
      <c r="AB230" s="4" t="s">
        <v>635</v>
      </c>
      <c r="AC230" s="4">
        <v>0</v>
      </c>
      <c r="AD230" s="8">
        <v>0</v>
      </c>
      <c r="AE230" s="8">
        <v>0</v>
      </c>
      <c r="AF230" s="8" t="s">
        <v>136</v>
      </c>
      <c r="AG230" s="8" t="s">
        <v>137</v>
      </c>
      <c r="AH230" s="8" t="s">
        <v>138</v>
      </c>
      <c r="AI230" s="8" t="s">
        <v>636</v>
      </c>
      <c r="AJ230" s="8" t="s">
        <v>14</v>
      </c>
      <c r="AK230" s="8" t="s">
        <v>131</v>
      </c>
      <c r="AL230" s="8" t="s">
        <v>132</v>
      </c>
      <c r="AM230" s="8"/>
      <c r="AN230" s="8"/>
      <c r="AO230" s="8"/>
      <c r="AP230" s="8"/>
      <c r="AQ230" s="8"/>
      <c r="AR230" s="8"/>
      <c r="AS230" s="8"/>
      <c r="AT230" s="8"/>
      <c r="AU230" s="8"/>
      <c r="AV230" s="4"/>
      <c r="AW230" s="4"/>
      <c r="AX230" s="8"/>
      <c r="AY230" s="8"/>
      <c r="AZ230" s="8"/>
      <c r="BA230" s="8"/>
      <c r="BB230" s="8"/>
      <c r="BC230" s="8"/>
      <c r="BD230" s="8"/>
      <c r="BE230" s="8"/>
      <c r="BF230" s="8"/>
      <c r="BG230" s="8" t="s">
        <v>5</v>
      </c>
    </row>
    <row r="231" spans="1:59">
      <c r="A231" t="str">
        <f>Append1[[#This Row],[COM_IN_LIST]]</f>
        <v>CMDB</v>
      </c>
      <c r="B231" t="s">
        <v>703</v>
      </c>
      <c r="C231" t="str">
        <f>VLOOKUP(Append1[[#This Row],[Asset_Name]],'[1]SNOW CMDB DBNL'!$A:$B,2,0)</f>
        <v>No</v>
      </c>
      <c r="D231" t="str">
        <f>VLOOKUP(Append1[[#This Row],[Asset_Name]],'[1]SNOW CMDB DBNL'!$A:$C,3,0)</f>
        <v>Yes</v>
      </c>
      <c r="E231" t="str">
        <f>VLOOKUP(Append1[[#This Row],[Asset_Name]],'[1]SNOW CMDB DBNL'!$A:$D,4,0)</f>
        <v>Jack Schilder</v>
      </c>
      <c r="F231" t="str">
        <f>VLOOKUP(Append1[[#This Row],[Asset_Name]],'[1]SNOW CMDB DBNL'!$A:$E,5,0)</f>
        <v>Jos Diekman</v>
      </c>
      <c r="G231" t="str">
        <f>VLOOKUP(Append1[[#This Row],[Asset_Name]],'[1]SNOW CMDB DBNL'!$A:$F,6,0)</f>
        <v>Narjiss Aydoun, Guido Bosch</v>
      </c>
      <c r="H231" t="str">
        <f>VLOOKUP(Append1[[#This Row],[Asset_Name]],'[1]SNOW CMDB DBNL'!$A:$G,7,0)</f>
        <v>Leone Broekema, Martijn Greuter, Gertjan Reinders,  Wouter van Horssen, Morad Chekchar</v>
      </c>
      <c r="I231" t="str">
        <f>VLOOKUP(Append1[[#This Row],[Asset_Name]],'[1]SNOW CMDB DBNL'!$A:$H,8,0)</f>
        <v>Transaction data</v>
      </c>
      <c r="J231" t="str">
        <f>VLOOKUP(Append1[[#This Row],[Asset_Name]],'[1]SNOW CMDB DBNL'!$A:$I,9,0)</f>
        <v>Exchanged across domains</v>
      </c>
      <c r="K231" t="str">
        <f>VLOOKUP(Append1[[#This Row],[Asset_Name]],'[1]SNOW CMDB DBNL'!$A:$J,10,0)</f>
        <v>Check here for details on SOR level</v>
      </c>
      <c r="L231" t="str">
        <f>VLOOKUP(Append1[[#This Row],[Asset_Name]],'[1]SNOW CMDB DBNL'!$A:$M,13,0)</f>
        <v>Installed</v>
      </c>
      <c r="M231" t="str">
        <f>VLOOKUP(Append1[[#This Row],[Asset_Name]],'[1]SNOW CMDB DBNL'!$A:$N,14,0)</f>
        <v>Operational</v>
      </c>
      <c r="N231" t="str">
        <f>VLOOKUP(Append1[[#This Row],[Asset_Name]],'[1]SNOW CMDB DBNL'!$A:$O,15,0)</f>
        <v>Production</v>
      </c>
      <c r="O231" t="str">
        <f>VLOOKUP(Append1[[#This Row],[Asset_Name]],'[1]SNOW CMDB DBNL'!$A:$P,16,0)</f>
        <v>be+nl/Data Management NL/KYC/JAGS</v>
      </c>
      <c r="P231" t="s">
        <v>131</v>
      </c>
      <c r="Q231" t="s">
        <v>132</v>
      </c>
      <c r="R231" t="s">
        <v>14</v>
      </c>
      <c r="V231" s="8" t="s">
        <v>703</v>
      </c>
      <c r="W231" s="8" t="s">
        <v>133</v>
      </c>
      <c r="X231" s="8" t="s">
        <v>141</v>
      </c>
      <c r="Y231" s="8" t="s">
        <v>603</v>
      </c>
      <c r="Z231" s="8" t="s">
        <v>621</v>
      </c>
      <c r="AA231" s="8" t="s">
        <v>676</v>
      </c>
      <c r="AB231" s="4" t="s">
        <v>704</v>
      </c>
      <c r="AC231" s="4" t="s">
        <v>211</v>
      </c>
      <c r="AD231" s="8" t="s">
        <v>176</v>
      </c>
      <c r="AE231" s="8" t="s">
        <v>705</v>
      </c>
      <c r="AF231" s="8" t="s">
        <v>136</v>
      </c>
      <c r="AG231" s="8" t="s">
        <v>137</v>
      </c>
      <c r="AH231" s="8" t="s">
        <v>138</v>
      </c>
      <c r="AI231" s="8" t="s">
        <v>644</v>
      </c>
      <c r="AJ231" s="8" t="s">
        <v>14</v>
      </c>
      <c r="AK231" s="8" t="s">
        <v>131</v>
      </c>
      <c r="AL231" s="8" t="s">
        <v>132</v>
      </c>
      <c r="AM231" s="8"/>
      <c r="AN231" s="8"/>
      <c r="AO231" s="8"/>
      <c r="AP231" s="8"/>
      <c r="AQ231" s="8"/>
      <c r="AR231" s="8"/>
      <c r="AS231" s="8"/>
      <c r="AT231" s="8"/>
      <c r="AU231" s="8"/>
      <c r="AV231" s="4"/>
      <c r="AW231" s="4"/>
      <c r="AX231" s="8"/>
      <c r="AY231" s="8"/>
      <c r="AZ231" s="8"/>
      <c r="BA231" s="8"/>
      <c r="BB231" s="8"/>
      <c r="BC231" s="8"/>
      <c r="BD231" s="8"/>
      <c r="BE231" s="8"/>
      <c r="BF231" s="8"/>
      <c r="BG231" s="8" t="s">
        <v>5</v>
      </c>
    </row>
    <row r="232" spans="1:59">
      <c r="A232" t="str">
        <f>Append1[[#This Row],[COM_IN_LIST]]</f>
        <v>CMDB</v>
      </c>
      <c r="B232" t="s">
        <v>706</v>
      </c>
      <c r="C232" t="str">
        <f>VLOOKUP(Append1[[#This Row],[Asset_Name]],'[1]SNOW CMDB DBNL'!$A:$B,2,0)</f>
        <v>No</v>
      </c>
      <c r="D232" t="str">
        <f>VLOOKUP(Append1[[#This Row],[Asset_Name]],'[1]SNOW CMDB DBNL'!$A:$C,3,0)</f>
        <v>Yes</v>
      </c>
      <c r="E232" t="str">
        <f>VLOOKUP(Append1[[#This Row],[Asset_Name]],'[1]SNOW CMDB DBNL'!$A:$D,4,0)</f>
        <v>Jack Schilder</v>
      </c>
      <c r="F232" t="str">
        <f>VLOOKUP(Append1[[#This Row],[Asset_Name]],'[1]SNOW CMDB DBNL'!$A:$E,5,0)</f>
        <v>Jos Diekman</v>
      </c>
      <c r="L232" t="str">
        <f>VLOOKUP(Append1[[#This Row],[Asset_Name]],'[1]SNOW CMDB DBNL'!$A:$M,13,0)</f>
        <v>Installed</v>
      </c>
      <c r="M232" t="str">
        <f>VLOOKUP(Append1[[#This Row],[Asset_Name]],'[1]SNOW CMDB DBNL'!$A:$N,14,0)</f>
        <v>Operational</v>
      </c>
      <c r="N232" t="str">
        <f>VLOOKUP(Append1[[#This Row],[Asset_Name]],'[1]SNOW CMDB DBNL'!$A:$O,15,0)</f>
        <v>Production</v>
      </c>
      <c r="O232" t="str">
        <f>VLOOKUP(Append1[[#This Row],[Asset_Name]],'[1]SNOW CMDB DBNL'!$A:$P,16,0)</f>
        <v>be+nl/Data Management BE/Business Banking/dEUS</v>
      </c>
      <c r="P232" t="s">
        <v>131</v>
      </c>
      <c r="Q232" t="s">
        <v>132</v>
      </c>
      <c r="R232" t="s">
        <v>45</v>
      </c>
      <c r="V232" s="8" t="s">
        <v>706</v>
      </c>
      <c r="W232" s="8" t="s">
        <v>133</v>
      </c>
      <c r="X232" s="8" t="s">
        <v>141</v>
      </c>
      <c r="Y232" s="8" t="s">
        <v>603</v>
      </c>
      <c r="Z232" s="8" t="s">
        <v>621</v>
      </c>
      <c r="AA232" s="8">
        <v>0</v>
      </c>
      <c r="AB232" s="4">
        <v>0</v>
      </c>
      <c r="AC232" s="4">
        <v>0</v>
      </c>
      <c r="AD232" s="8">
        <v>0</v>
      </c>
      <c r="AE232" s="8">
        <v>0</v>
      </c>
      <c r="AF232" s="8" t="s">
        <v>136</v>
      </c>
      <c r="AG232" s="8" t="s">
        <v>137</v>
      </c>
      <c r="AH232" s="8" t="s">
        <v>138</v>
      </c>
      <c r="AI232" s="8" t="s">
        <v>694</v>
      </c>
      <c r="AJ232" s="8" t="s">
        <v>45</v>
      </c>
      <c r="AK232" s="8" t="s">
        <v>131</v>
      </c>
      <c r="AL232" s="8" t="s">
        <v>132</v>
      </c>
      <c r="AM232" s="8"/>
      <c r="AN232" s="8"/>
      <c r="AO232" s="8"/>
      <c r="AP232" s="8"/>
      <c r="AQ232" s="8"/>
      <c r="AR232" s="8"/>
      <c r="AS232" s="8"/>
      <c r="AT232" s="8"/>
      <c r="AU232" s="8"/>
      <c r="AV232" s="4"/>
      <c r="AW232" s="4"/>
      <c r="AX232" s="8"/>
      <c r="AY232" s="8"/>
      <c r="AZ232" s="8"/>
      <c r="BA232" s="8"/>
      <c r="BB232" s="8"/>
      <c r="BC232" s="8"/>
      <c r="BD232" s="8"/>
      <c r="BE232" s="8"/>
      <c r="BF232" s="8"/>
      <c r="BG232" s="8" t="s">
        <v>5</v>
      </c>
    </row>
    <row r="233" spans="1:59">
      <c r="A233" t="str">
        <f>Append1[[#This Row],[COM_IN_LIST]]</f>
        <v>CMDB</v>
      </c>
      <c r="B233" t="s">
        <v>707</v>
      </c>
      <c r="C233" t="str">
        <f>VLOOKUP(Append1[[#This Row],[Asset_Name]],'[1]SNOW CMDB DBNL'!$A:$B,2,0)</f>
        <v>No</v>
      </c>
      <c r="D233" t="str">
        <f>VLOOKUP(Append1[[#This Row],[Asset_Name]],'[1]SNOW CMDB DBNL'!$A:$C,3,0)</f>
        <v>Yes</v>
      </c>
      <c r="E233" t="str">
        <f>VLOOKUP(Append1[[#This Row],[Asset_Name]],'[1]SNOW CMDB DBNL'!$A:$D,4,0)</f>
        <v>Jack Schilder</v>
      </c>
      <c r="F233" t="str">
        <f>VLOOKUP(Append1[[#This Row],[Asset_Name]],'[1]SNOW CMDB DBNL'!$A:$E,5,0)</f>
        <v>Jos Diekman</v>
      </c>
      <c r="G233" t="str">
        <f>VLOOKUP(Append1[[#This Row],[Asset_Name]],'[1]SNOW CMDB DBNL'!$A:$F,6,0)</f>
        <v>Narjiss Aydoun‎</v>
      </c>
      <c r="H233" t="str">
        <f>VLOOKUP(Append1[[#This Row],[Asset_Name]],'[1]SNOW CMDB DBNL'!$A:$G,7,0)</f>
        <v>Jan Willem Heurter, Maarten van Gessel</v>
      </c>
      <c r="I233" t="str">
        <f>VLOOKUP(Append1[[#This Row],[Asset_Name]],'[1]SNOW CMDB DBNL'!$A:$H,8,0)</f>
        <v>Transaction data</v>
      </c>
      <c r="J233" t="str">
        <f>VLOOKUP(Append1[[#This Row],[Asset_Name]],'[1]SNOW CMDB DBNL'!$A:$I,9,0)</f>
        <v>Exchanged across domains</v>
      </c>
      <c r="K233" t="str">
        <f>VLOOKUP(Append1[[#This Row],[Asset_Name]],'[1]SNOW CMDB DBNL'!$A:$J,10,0)</f>
        <v>Check here for details on SOR level</v>
      </c>
      <c r="L233" t="str">
        <f>VLOOKUP(Append1[[#This Row],[Asset_Name]],'[1]SNOW CMDB DBNL'!$A:$M,13,0)</f>
        <v>Installed</v>
      </c>
      <c r="M233" t="str">
        <f>VLOOKUP(Append1[[#This Row],[Asset_Name]],'[1]SNOW CMDB DBNL'!$A:$N,14,0)</f>
        <v>Operational</v>
      </c>
      <c r="N233" t="str">
        <f>VLOOKUP(Append1[[#This Row],[Asset_Name]],'[1]SNOW CMDB DBNL'!$A:$O,15,0)</f>
        <v>Production</v>
      </c>
      <c r="O233" t="str">
        <f>VLOOKUP(Append1[[#This Row],[Asset_Name]],'[1]SNOW CMDB DBNL'!$A:$P,16,0)</f>
        <v>be+nl/Data Management NL/KYC/JAGS</v>
      </c>
      <c r="P233" t="s">
        <v>131</v>
      </c>
      <c r="Q233" t="s">
        <v>132</v>
      </c>
      <c r="R233" t="s">
        <v>14</v>
      </c>
      <c r="V233" s="8" t="s">
        <v>707</v>
      </c>
      <c r="W233" s="8" t="s">
        <v>133</v>
      </c>
      <c r="X233" s="8" t="s">
        <v>141</v>
      </c>
      <c r="Y233" s="8" t="s">
        <v>603</v>
      </c>
      <c r="Z233" s="8" t="s">
        <v>621</v>
      </c>
      <c r="AA233" s="8" t="s">
        <v>708</v>
      </c>
      <c r="AB233" s="4" t="s">
        <v>709</v>
      </c>
      <c r="AC233" s="4" t="s">
        <v>211</v>
      </c>
      <c r="AD233" s="8" t="s">
        <v>176</v>
      </c>
      <c r="AE233" s="8" t="s">
        <v>705</v>
      </c>
      <c r="AF233" s="8" t="s">
        <v>136</v>
      </c>
      <c r="AG233" s="8" t="s">
        <v>137</v>
      </c>
      <c r="AH233" s="8" t="s">
        <v>138</v>
      </c>
      <c r="AI233" s="8" t="s">
        <v>644</v>
      </c>
      <c r="AJ233" s="8" t="s">
        <v>14</v>
      </c>
      <c r="AK233" s="8" t="s">
        <v>131</v>
      </c>
      <c r="AL233" s="8" t="s">
        <v>132</v>
      </c>
      <c r="AM233" s="8"/>
      <c r="AN233" s="8"/>
      <c r="AO233" s="8"/>
      <c r="AP233" s="8"/>
      <c r="AQ233" s="8"/>
      <c r="AR233" s="8"/>
      <c r="AS233" s="8"/>
      <c r="AT233" s="8"/>
      <c r="AU233" s="8"/>
      <c r="AV233" s="4"/>
      <c r="AW233" s="4"/>
      <c r="AX233" s="8"/>
      <c r="AY233" s="8"/>
      <c r="AZ233" s="8"/>
      <c r="BA233" s="8"/>
      <c r="BB233" s="8"/>
      <c r="BC233" s="8"/>
      <c r="BD233" s="8"/>
      <c r="BE233" s="8"/>
      <c r="BF233" s="8"/>
      <c r="BG233" s="8" t="s">
        <v>5</v>
      </c>
    </row>
    <row r="234" spans="1:59">
      <c r="A234" t="str">
        <f>Append1[[#This Row],[COM_IN_LIST]]</f>
        <v>CMDB</v>
      </c>
      <c r="B234" t="s">
        <v>710</v>
      </c>
      <c r="C234" t="str">
        <f>VLOOKUP(Append1[[#This Row],[Asset_Name]],'[1]SNOW CMDB DBNL'!$A:$B,2,0)</f>
        <v>No</v>
      </c>
      <c r="D234" t="str">
        <f>VLOOKUP(Append1[[#This Row],[Asset_Name]],'[1]SNOW CMDB DBNL'!$A:$C,3,0)</f>
        <v>Yes</v>
      </c>
      <c r="E234" t="str">
        <f>VLOOKUP(Append1[[#This Row],[Asset_Name]],'[1]SNOW CMDB DBNL'!$A:$D,4,0)</f>
        <v>Jack Schilder</v>
      </c>
      <c r="F234" t="str">
        <f>VLOOKUP(Append1[[#This Row],[Asset_Name]],'[1]SNOW CMDB DBNL'!$A:$E,5,0)</f>
        <v>Jos Diekman</v>
      </c>
      <c r="G234" t="str">
        <f>VLOOKUP(Append1[[#This Row],[Asset_Name]],'[1]SNOW CMDB DBNL'!$A:$F,6,0)</f>
        <v>Narjiss Aydoun</v>
      </c>
      <c r="H234" t="str">
        <f>VLOOKUP(Append1[[#This Row],[Asset_Name]],'[1]SNOW CMDB DBNL'!$A:$G,7,0)</f>
        <v>‎‪Priscilla Pelser</v>
      </c>
      <c r="I234" t="str">
        <f>VLOOKUP(Append1[[#This Row],[Asset_Name]],'[1]SNOW CMDB DBNL'!$A:$H,8,0)</f>
        <v>Transaction data</v>
      </c>
      <c r="J234" t="str">
        <f>VLOOKUP(Append1[[#This Row],[Asset_Name]],'[1]SNOW CMDB DBNL'!$A:$I,9,0)</f>
        <v>Exchanged across domains</v>
      </c>
      <c r="K234" t="str">
        <f>VLOOKUP(Append1[[#This Row],[Asset_Name]],'[1]SNOW CMDB DBNL'!$A:$J,10,0)</f>
        <v>Check here for details on SOR level</v>
      </c>
      <c r="L234" t="str">
        <f>VLOOKUP(Append1[[#This Row],[Asset_Name]],'[1]SNOW CMDB DBNL'!$A:$M,13,0)</f>
        <v>Installed</v>
      </c>
      <c r="M234" t="str">
        <f>VLOOKUP(Append1[[#This Row],[Asset_Name]],'[1]SNOW CMDB DBNL'!$A:$N,14,0)</f>
        <v>Operational</v>
      </c>
      <c r="N234" t="str">
        <f>VLOOKUP(Append1[[#This Row],[Asset_Name]],'[1]SNOW CMDB DBNL'!$A:$O,15,0)</f>
        <v>Production</v>
      </c>
      <c r="O234" t="str">
        <f>VLOOKUP(Append1[[#This Row],[Asset_Name]],'[1]SNOW CMDB DBNL'!$A:$P,16,0)</f>
        <v>be+nl/Data Management NL/KYC/JAGS</v>
      </c>
      <c r="P234" t="s">
        <v>131</v>
      </c>
      <c r="Q234" t="s">
        <v>132</v>
      </c>
      <c r="R234" t="s">
        <v>14</v>
      </c>
      <c r="V234" s="8" t="s">
        <v>710</v>
      </c>
      <c r="W234" s="8" t="s">
        <v>133</v>
      </c>
      <c r="X234" s="8" t="s">
        <v>141</v>
      </c>
      <c r="Y234" s="8" t="s">
        <v>603</v>
      </c>
      <c r="Z234" s="8" t="s">
        <v>621</v>
      </c>
      <c r="AA234" s="8" t="s">
        <v>155</v>
      </c>
      <c r="AB234" s="4" t="s">
        <v>643</v>
      </c>
      <c r="AC234" s="4" t="s">
        <v>211</v>
      </c>
      <c r="AD234" s="8" t="s">
        <v>176</v>
      </c>
      <c r="AE234" s="8" t="s">
        <v>705</v>
      </c>
      <c r="AF234" s="8" t="s">
        <v>136</v>
      </c>
      <c r="AG234" s="8" t="s">
        <v>137</v>
      </c>
      <c r="AH234" s="8" t="s">
        <v>138</v>
      </c>
      <c r="AI234" s="8" t="s">
        <v>644</v>
      </c>
      <c r="AJ234" s="8" t="s">
        <v>14</v>
      </c>
      <c r="AK234" s="8" t="s">
        <v>131</v>
      </c>
      <c r="AL234" s="8" t="s">
        <v>132</v>
      </c>
      <c r="AM234" s="8"/>
      <c r="AN234" s="8"/>
      <c r="AO234" s="8"/>
      <c r="AP234" s="8"/>
      <c r="AQ234" s="8"/>
      <c r="AR234" s="8"/>
      <c r="AS234" s="8"/>
      <c r="AT234" s="8"/>
      <c r="AU234" s="8"/>
      <c r="AV234" s="4"/>
      <c r="AW234" s="4"/>
      <c r="AX234" s="8"/>
      <c r="AY234" s="8"/>
      <c r="AZ234" s="8"/>
      <c r="BA234" s="8"/>
      <c r="BB234" s="8"/>
      <c r="BC234" s="8"/>
      <c r="BD234" s="8"/>
      <c r="BE234" s="8"/>
      <c r="BF234" s="8"/>
      <c r="BG234" s="8" t="s">
        <v>5</v>
      </c>
    </row>
    <row r="235" spans="1:59">
      <c r="A235" t="str">
        <f>Append1[[#This Row],[COM_IN_LIST]]</f>
        <v>CMDB</v>
      </c>
      <c r="B235" t="s">
        <v>711</v>
      </c>
      <c r="C235" t="str">
        <f>VLOOKUP(Append1[[#This Row],[Asset_Name]],'[1]SNOW CMDB DBNL'!$A:$B,2,0)</f>
        <v>No</v>
      </c>
      <c r="D235" t="str">
        <f>VLOOKUP(Append1[[#This Row],[Asset_Name]],'[1]SNOW CMDB DBNL'!$A:$C,3,0)</f>
        <v>Yes</v>
      </c>
      <c r="E235" t="str">
        <f>VLOOKUP(Append1[[#This Row],[Asset_Name]],'[1]SNOW CMDB DBNL'!$A:$D,4,0)</f>
        <v>Jack Schilder</v>
      </c>
      <c r="F235" t="str">
        <f>VLOOKUP(Append1[[#This Row],[Asset_Name]],'[1]SNOW CMDB DBNL'!$A:$E,5,0)</f>
        <v>Jos Diekman</v>
      </c>
      <c r="H235" t="str">
        <f>VLOOKUP(Append1[[#This Row],[Asset_Name]],'[1]SNOW CMDB DBNL'!$A:$G,7,0)</f>
        <v>Athanassios Drougas, Laurens Pool, Arjan van de Broek</v>
      </c>
      <c r="I235" t="str">
        <f>VLOOKUP(Append1[[#This Row],[Asset_Name]],'[1]SNOW CMDB DBNL'!$A:$H,8,0)</f>
        <v>Party data</v>
      </c>
      <c r="J235" t="str">
        <f>VLOOKUP(Append1[[#This Row],[Asset_Name]],'[1]SNOW CMDB DBNL'!$A:$I,9,0)</f>
        <v>Exchanged across domains</v>
      </c>
      <c r="L235" t="str">
        <f>VLOOKUP(Append1[[#This Row],[Asset_Name]],'[1]SNOW CMDB DBNL'!$A:$M,13,0)</f>
        <v>Installed</v>
      </c>
      <c r="M235" t="str">
        <f>VLOOKUP(Append1[[#This Row],[Asset_Name]],'[1]SNOW CMDB DBNL'!$A:$N,14,0)</f>
        <v>Operational</v>
      </c>
      <c r="N235" t="str">
        <f>VLOOKUP(Append1[[#This Row],[Asset_Name]],'[1]SNOW CMDB DBNL'!$A:$O,15,0)</f>
        <v>Production</v>
      </c>
      <c r="O235" t="str">
        <f>VLOOKUP(Append1[[#This Row],[Asset_Name]],'[1]SNOW CMDB DBNL'!$A:$P,16,0)</f>
        <v>be+nl/Data Management NL/Core Products/Meraki</v>
      </c>
      <c r="P235" t="s">
        <v>131</v>
      </c>
      <c r="Q235" t="s">
        <v>132</v>
      </c>
      <c r="R235" t="s">
        <v>14</v>
      </c>
      <c r="V235" s="8" t="s">
        <v>711</v>
      </c>
      <c r="W235" s="8" t="s">
        <v>133</v>
      </c>
      <c r="X235" s="8" t="s">
        <v>141</v>
      </c>
      <c r="Y235" s="8" t="s">
        <v>603</v>
      </c>
      <c r="Z235" s="8" t="s">
        <v>621</v>
      </c>
      <c r="AA235" s="8">
        <v>0</v>
      </c>
      <c r="AB235" s="4" t="s">
        <v>622</v>
      </c>
      <c r="AC235" s="4" t="s">
        <v>169</v>
      </c>
      <c r="AD235" s="8" t="s">
        <v>176</v>
      </c>
      <c r="AE235" s="8">
        <v>0</v>
      </c>
      <c r="AF235" s="8" t="s">
        <v>136</v>
      </c>
      <c r="AG235" s="8" t="s">
        <v>137</v>
      </c>
      <c r="AH235" s="8" t="s">
        <v>138</v>
      </c>
      <c r="AI235" s="8" t="s">
        <v>623</v>
      </c>
      <c r="AJ235" s="8" t="s">
        <v>14</v>
      </c>
      <c r="AK235" s="8" t="s">
        <v>131</v>
      </c>
      <c r="AL235" s="8" t="s">
        <v>132</v>
      </c>
      <c r="AM235" s="8"/>
      <c r="AN235" s="8"/>
      <c r="AO235" s="8"/>
      <c r="AP235" s="8"/>
      <c r="AQ235" s="8"/>
      <c r="AR235" s="8"/>
      <c r="AS235" s="8"/>
      <c r="AT235" s="8"/>
      <c r="AU235" s="8"/>
      <c r="AV235" s="4"/>
      <c r="AW235" s="4"/>
      <c r="AX235" s="8"/>
      <c r="AY235" s="8"/>
      <c r="AZ235" s="8"/>
      <c r="BA235" s="8"/>
      <c r="BB235" s="8"/>
      <c r="BC235" s="8"/>
      <c r="BD235" s="8"/>
      <c r="BE235" s="8"/>
      <c r="BF235" s="8"/>
      <c r="BG235" s="8" t="s">
        <v>5</v>
      </c>
    </row>
    <row r="236" spans="1:59">
      <c r="A236" t="str">
        <f>Append1[[#This Row],[COM_IN_LIST]]</f>
        <v>CMDB</v>
      </c>
      <c r="B236" t="s">
        <v>712</v>
      </c>
      <c r="C236" t="str">
        <f>VLOOKUP(Append1[[#This Row],[Asset_Name]],'[1]SNOW CMDB DBNL'!$A:$B,2,0)</f>
        <v>No</v>
      </c>
      <c r="D236" t="str">
        <f>VLOOKUP(Append1[[#This Row],[Asset_Name]],'[1]SNOW CMDB DBNL'!$A:$C,3,0)</f>
        <v>Yes</v>
      </c>
      <c r="E236" t="str">
        <f>VLOOKUP(Append1[[#This Row],[Asset_Name]],'[1]SNOW CMDB DBNL'!$A:$D,4,0)</f>
        <v>Jack Schilder</v>
      </c>
      <c r="F236" t="str">
        <f>VLOOKUP(Append1[[#This Row],[Asset_Name]],'[1]SNOW CMDB DBNL'!$A:$E,5,0)</f>
        <v>Jos Diekman</v>
      </c>
      <c r="G236" t="str">
        <f>VLOOKUP(Append1[[#This Row],[Asset_Name]],'[1]SNOW CMDB DBNL'!$A:$F,6,0)</f>
        <v>Tribe Insurance</v>
      </c>
      <c r="H236" t="str">
        <f>VLOOKUP(Append1[[#This Row],[Asset_Name]],'[1]SNOW CMDB DBNL'!$A:$G,7,0)</f>
        <v>Tim Lebbe / Erik van Beveren</v>
      </c>
      <c r="I236" t="str">
        <f>VLOOKUP(Append1[[#This Row],[Asset_Name]],'[1]SNOW CMDB DBNL'!$A:$H,8,0)</f>
        <v>Agreement data</v>
      </c>
      <c r="J236" t="str">
        <f>VLOOKUP(Append1[[#This Row],[Asset_Name]],'[1]SNOW CMDB DBNL'!$A:$I,9,0)</f>
        <v>Exchanged across domains</v>
      </c>
      <c r="L236" t="str">
        <f>VLOOKUP(Append1[[#This Row],[Asset_Name]],'[1]SNOW CMDB DBNL'!$A:$M,13,0)</f>
        <v>Installed</v>
      </c>
      <c r="M236" t="str">
        <f>VLOOKUP(Append1[[#This Row],[Asset_Name]],'[1]SNOW CMDB DBNL'!$A:$N,14,0)</f>
        <v>Operational</v>
      </c>
      <c r="N236" t="str">
        <f>VLOOKUP(Append1[[#This Row],[Asset_Name]],'[1]SNOW CMDB DBNL'!$A:$O,15,0)</f>
        <v>Production</v>
      </c>
      <c r="O236" t="str">
        <f>VLOOKUP(Append1[[#This Row],[Asset_Name]],'[1]SNOW CMDB DBNL'!$A:$P,16,0)</f>
        <v>be+nl/Data Management NL/Core Products/Meraki</v>
      </c>
      <c r="P236" t="s">
        <v>131</v>
      </c>
      <c r="Q236" t="s">
        <v>132</v>
      </c>
      <c r="R236" t="s">
        <v>14</v>
      </c>
      <c r="V236" s="8" t="s">
        <v>712</v>
      </c>
      <c r="W236" s="8" t="s">
        <v>133</v>
      </c>
      <c r="X236" s="8" t="s">
        <v>141</v>
      </c>
      <c r="Y236" s="8" t="s">
        <v>603</v>
      </c>
      <c r="Z236" s="8" t="s">
        <v>621</v>
      </c>
      <c r="AA236" s="8" t="s">
        <v>661</v>
      </c>
      <c r="AB236" s="4" t="s">
        <v>662</v>
      </c>
      <c r="AC236" s="4" t="s">
        <v>187</v>
      </c>
      <c r="AD236" s="8" t="s">
        <v>176</v>
      </c>
      <c r="AE236" s="8">
        <v>0</v>
      </c>
      <c r="AF236" s="8" t="s">
        <v>136</v>
      </c>
      <c r="AG236" s="8" t="s">
        <v>137</v>
      </c>
      <c r="AH236" s="8" t="s">
        <v>138</v>
      </c>
      <c r="AI236" s="8" t="s">
        <v>623</v>
      </c>
      <c r="AJ236" s="8" t="s">
        <v>14</v>
      </c>
      <c r="AK236" s="8" t="s">
        <v>131</v>
      </c>
      <c r="AL236" s="8" t="s">
        <v>132</v>
      </c>
      <c r="AM236" s="8"/>
      <c r="AN236" s="8"/>
      <c r="AO236" s="8"/>
      <c r="AP236" s="8"/>
      <c r="AQ236" s="8"/>
      <c r="AR236" s="8"/>
      <c r="AS236" s="8"/>
      <c r="AT236" s="8"/>
      <c r="AU236" s="8"/>
      <c r="AV236" s="4"/>
      <c r="AW236" s="4"/>
      <c r="AX236" s="8"/>
      <c r="AY236" s="8"/>
      <c r="AZ236" s="8"/>
      <c r="BA236" s="8"/>
      <c r="BB236" s="8"/>
      <c r="BC236" s="8"/>
      <c r="BD236" s="8"/>
      <c r="BE236" s="8"/>
      <c r="BF236" s="8"/>
      <c r="BG236" s="8" t="s">
        <v>5</v>
      </c>
    </row>
    <row r="237" spans="1:59">
      <c r="A237" t="str">
        <f>Append1[[#This Row],[COM_IN_LIST]]</f>
        <v>CMDB</v>
      </c>
      <c r="B237" t="s">
        <v>713</v>
      </c>
      <c r="C237" t="str">
        <f>VLOOKUP(Append1[[#This Row],[Asset_Name]],'[1]SNOW CMDB DBNL'!$A:$B,2,0)</f>
        <v>No</v>
      </c>
      <c r="D237" t="str">
        <f>VLOOKUP(Append1[[#This Row],[Asset_Name]],'[1]SNOW CMDB DBNL'!$A:$C,3,0)</f>
        <v>Yes</v>
      </c>
      <c r="E237" t="str">
        <f>VLOOKUP(Append1[[#This Row],[Asset_Name]],'[1]SNOW CMDB DBNL'!$A:$D,4,0)</f>
        <v>Jack Schilder</v>
      </c>
      <c r="F237" t="str">
        <f>VLOOKUP(Append1[[#This Row],[Asset_Name]],'[1]SNOW CMDB DBNL'!$A:$E,5,0)</f>
        <v>Jos Diekman</v>
      </c>
      <c r="H237" t="str">
        <f>VLOOKUP(Append1[[#This Row],[Asset_Name]],'[1]SNOW CMDB DBNL'!$A:$G,7,0)</f>
        <v>multiple DS: Toon van der Einde,Koole, M.W. (Maurits)</v>
      </c>
      <c r="J237" t="str">
        <f>VLOOKUP(Append1[[#This Row],[Asset_Name]],'[1]SNOW CMDB DBNL'!$A:$I,9,0)</f>
        <v>Exchanged across domains</v>
      </c>
      <c r="L237" t="str">
        <f>VLOOKUP(Append1[[#This Row],[Asset_Name]],'[1]SNOW CMDB DBNL'!$A:$M,13,0)</f>
        <v>Installed</v>
      </c>
      <c r="M237" t="str">
        <f>VLOOKUP(Append1[[#This Row],[Asset_Name]],'[1]SNOW CMDB DBNL'!$A:$N,14,0)</f>
        <v>Operational</v>
      </c>
      <c r="N237" t="str">
        <f>VLOOKUP(Append1[[#This Row],[Asset_Name]],'[1]SNOW CMDB DBNL'!$A:$O,15,0)</f>
        <v>Production</v>
      </c>
      <c r="O237" t="str">
        <f>VLOOKUP(Append1[[#This Row],[Asset_Name]],'[1]SNOW CMDB DBNL'!$A:$P,16,0)</f>
        <v>be+nl/Data Management NL/InteractING/Flying Dutchman</v>
      </c>
      <c r="P237" t="s">
        <v>131</v>
      </c>
      <c r="Q237" t="s">
        <v>132</v>
      </c>
      <c r="R237" t="s">
        <v>14</v>
      </c>
      <c r="V237" s="8" t="s">
        <v>713</v>
      </c>
      <c r="W237" s="8" t="s">
        <v>133</v>
      </c>
      <c r="X237" s="8" t="s">
        <v>141</v>
      </c>
      <c r="Y237" s="8" t="s">
        <v>603</v>
      </c>
      <c r="Z237" s="8" t="s">
        <v>621</v>
      </c>
      <c r="AA237" s="8">
        <v>0</v>
      </c>
      <c r="AB237" s="4" t="s">
        <v>714</v>
      </c>
      <c r="AC237" s="4">
        <v>0</v>
      </c>
      <c r="AD237" s="8" t="s">
        <v>176</v>
      </c>
      <c r="AE237" s="8">
        <v>0</v>
      </c>
      <c r="AF237" s="8" t="s">
        <v>136</v>
      </c>
      <c r="AG237" s="8" t="s">
        <v>137</v>
      </c>
      <c r="AH237" s="8" t="s">
        <v>138</v>
      </c>
      <c r="AI237" s="8" t="s">
        <v>688</v>
      </c>
      <c r="AJ237" s="8" t="s">
        <v>14</v>
      </c>
      <c r="AK237" s="8" t="s">
        <v>131</v>
      </c>
      <c r="AL237" s="8" t="s">
        <v>132</v>
      </c>
      <c r="AM237" s="8"/>
      <c r="AN237" s="8"/>
      <c r="AO237" s="8"/>
      <c r="AP237" s="8"/>
      <c r="AQ237" s="8"/>
      <c r="AR237" s="8"/>
      <c r="AS237" s="8"/>
      <c r="AT237" s="8"/>
      <c r="AU237" s="8"/>
      <c r="AV237" s="4"/>
      <c r="AW237" s="4"/>
      <c r="AX237" s="8"/>
      <c r="AY237" s="8"/>
      <c r="AZ237" s="8"/>
      <c r="BA237" s="8"/>
      <c r="BB237" s="8"/>
      <c r="BC237" s="8"/>
      <c r="BD237" s="8"/>
      <c r="BE237" s="8"/>
      <c r="BF237" s="8"/>
      <c r="BG237" s="8" t="s">
        <v>5</v>
      </c>
    </row>
    <row r="238" spans="1:59">
      <c r="A238" t="str">
        <f>Append1[[#This Row],[COM_IN_LIST]]</f>
        <v>CMDB</v>
      </c>
      <c r="B238" t="s">
        <v>715</v>
      </c>
      <c r="C238" t="str">
        <f>VLOOKUP(Append1[[#This Row],[Asset_Name]],'[1]SNOW CMDB DBNL'!$A:$B,2,0)</f>
        <v>No</v>
      </c>
      <c r="D238" t="str">
        <f>VLOOKUP(Append1[[#This Row],[Asset_Name]],'[1]SNOW CMDB DBNL'!$A:$C,3,0)</f>
        <v>Yes</v>
      </c>
      <c r="E238" t="str">
        <f>VLOOKUP(Append1[[#This Row],[Asset_Name]],'[1]SNOW CMDB DBNL'!$A:$D,4,0)</f>
        <v>Jack Schilder</v>
      </c>
      <c r="F238" t="str">
        <f>VLOOKUP(Append1[[#This Row],[Asset_Name]],'[1]SNOW CMDB DBNL'!$A:$E,5,0)</f>
        <v>Kasper Melinga</v>
      </c>
      <c r="G238" t="str">
        <f>VLOOKUP(Append1[[#This Row],[Asset_Name]],'[1]SNOW CMDB DBNL'!$A:$F,6,0)</f>
        <v xml:space="preserve">GMDB/ Danny Nijhuis </v>
      </c>
      <c r="H238" t="str">
        <f>VLOOKUP(Append1[[#This Row],[Asset_Name]],'[1]SNOW CMDB DBNL'!$A:$G,7,0)</f>
        <v>Reinder Willem Hoiting</v>
      </c>
      <c r="I238" t="str">
        <f>VLOOKUP(Append1[[#This Row],[Asset_Name]],'[1]SNOW CMDB DBNL'!$A:$H,8,0)</f>
        <v>Data derived by Risk</v>
      </c>
      <c r="J238" t="str">
        <f>VLOOKUP(Append1[[#This Row],[Asset_Name]],'[1]SNOW CMDB DBNL'!$A:$I,9,0)</f>
        <v>Kept in own tribe</v>
      </c>
      <c r="K238" t="str">
        <f>VLOOKUP(Append1[[#This Row],[Asset_Name]],'[1]SNOW CMDB DBNL'!$A:$J,10,0)</f>
        <v>Data from Wholesale banking</v>
      </c>
      <c r="L238" t="str">
        <f>VLOOKUP(Append1[[#This Row],[Asset_Name]],'[1]SNOW CMDB DBNL'!$A:$M,13,0)</f>
        <v>Installed</v>
      </c>
      <c r="M238" t="str">
        <f>VLOOKUP(Append1[[#This Row],[Asset_Name]],'[1]SNOW CMDB DBNL'!$A:$N,14,0)</f>
        <v>Operational</v>
      </c>
      <c r="N238" t="str">
        <f>VLOOKUP(Append1[[#This Row],[Asset_Name]],'[1]SNOW CMDB DBNL'!$A:$O,15,0)</f>
        <v>Production</v>
      </c>
      <c r="O238" t="str">
        <f>VLOOKUP(Append1[[#This Row],[Asset_Name]],'[1]SNOW CMDB DBNL'!$A:$P,16,0)</f>
        <v>be+nl/Data Management NL/Finance &amp; regulatory/DIRAC</v>
      </c>
      <c r="P238" t="s">
        <v>131</v>
      </c>
      <c r="Q238" t="s">
        <v>132</v>
      </c>
      <c r="R238" t="s">
        <v>14</v>
      </c>
      <c r="V238" s="8" t="s">
        <v>715</v>
      </c>
      <c r="W238" s="8" t="s">
        <v>133</v>
      </c>
      <c r="X238" s="8" t="s">
        <v>141</v>
      </c>
      <c r="Y238" s="8" t="s">
        <v>603</v>
      </c>
      <c r="Z238" s="8" t="s">
        <v>604</v>
      </c>
      <c r="AA238" s="8" t="s">
        <v>716</v>
      </c>
      <c r="AB238" s="4" t="s">
        <v>717</v>
      </c>
      <c r="AC238" s="4" t="s">
        <v>429</v>
      </c>
      <c r="AD238" s="8" t="s">
        <v>170</v>
      </c>
      <c r="AE238" s="8" t="s">
        <v>718</v>
      </c>
      <c r="AF238" s="8" t="s">
        <v>136</v>
      </c>
      <c r="AG238" s="8" t="s">
        <v>137</v>
      </c>
      <c r="AH238" s="8" t="s">
        <v>138</v>
      </c>
      <c r="AI238" s="8" t="s">
        <v>606</v>
      </c>
      <c r="AJ238" s="8" t="s">
        <v>14</v>
      </c>
      <c r="AK238" s="8" t="s">
        <v>131</v>
      </c>
      <c r="AL238" s="8" t="s">
        <v>132</v>
      </c>
      <c r="AM238" s="8"/>
      <c r="AN238" s="8"/>
      <c r="AO238" s="8"/>
      <c r="AP238" s="8"/>
      <c r="AQ238" s="8"/>
      <c r="AR238" s="8"/>
      <c r="AS238" s="8"/>
      <c r="AT238" s="8"/>
      <c r="AU238" s="8"/>
      <c r="AV238" s="4"/>
      <c r="AW238" s="4"/>
      <c r="AX238" s="8"/>
      <c r="AY238" s="8"/>
      <c r="AZ238" s="8"/>
      <c r="BA238" s="8"/>
      <c r="BB238" s="8"/>
      <c r="BC238" s="8"/>
      <c r="BD238" s="8"/>
      <c r="BE238" s="8"/>
      <c r="BF238" s="8"/>
      <c r="BG238" s="8" t="s">
        <v>5</v>
      </c>
    </row>
    <row r="239" spans="1:59">
      <c r="A239" t="str">
        <f>Append1[[#This Row],[COM_IN_LIST]]</f>
        <v>CMDB</v>
      </c>
      <c r="B239" t="s">
        <v>719</v>
      </c>
      <c r="C239" t="str">
        <f>VLOOKUP(Append1[[#This Row],[Asset_Name]],'[1]SNOW CMDB DBNL'!$A:$B,2,0)</f>
        <v>No</v>
      </c>
      <c r="D239" t="str">
        <f>VLOOKUP(Append1[[#This Row],[Asset_Name]],'[1]SNOW CMDB DBNL'!$A:$C,3,0)</f>
        <v>Yes</v>
      </c>
      <c r="E239" t="str">
        <f>VLOOKUP(Append1[[#This Row],[Asset_Name]],'[1]SNOW CMDB DBNL'!$A:$D,4,0)</f>
        <v>Jack Schilder</v>
      </c>
      <c r="F239" t="str">
        <f>VLOOKUP(Append1[[#This Row],[Asset_Name]],'[1]SNOW CMDB DBNL'!$A:$E,5,0)</f>
        <v>Jos Diekman</v>
      </c>
      <c r="G239" t="str">
        <f>VLOOKUP(Append1[[#This Row],[Asset_Name]],'[1]SNOW CMDB DBNL'!$A:$F,6,0)</f>
        <v>Folkert van der Ploeg</v>
      </c>
      <c r="H239" t="str">
        <f>VLOOKUP(Append1[[#This Row],[Asset_Name]],'[1]SNOW CMDB DBNL'!$A:$G,7,0)</f>
        <v>Multiple DS, main DS: Jochem Kapteijn</v>
      </c>
      <c r="I239" t="str">
        <f>VLOOKUP(Append1[[#This Row],[Asset_Name]],'[1]SNOW CMDB DBNL'!$A:$H,8,0)</f>
        <v>Agreement data</v>
      </c>
      <c r="J239" t="str">
        <f>VLOOKUP(Append1[[#This Row],[Asset_Name]],'[1]SNOW CMDB DBNL'!$A:$I,9,0)</f>
        <v>Exchanged across domains</v>
      </c>
      <c r="L239" t="str">
        <f>VLOOKUP(Append1[[#This Row],[Asset_Name]],'[1]SNOW CMDB DBNL'!$A:$M,13,0)</f>
        <v>Installed</v>
      </c>
      <c r="M239" t="str">
        <f>VLOOKUP(Append1[[#This Row],[Asset_Name]],'[1]SNOW CMDB DBNL'!$A:$N,14,0)</f>
        <v>Operational</v>
      </c>
      <c r="N239" t="str">
        <f>VLOOKUP(Append1[[#This Row],[Asset_Name]],'[1]SNOW CMDB DBNL'!$A:$O,15,0)</f>
        <v>Production</v>
      </c>
      <c r="O239" t="str">
        <f>VLOOKUP(Append1[[#This Row],[Asset_Name]],'[1]SNOW CMDB DBNL'!$A:$P,16,0)</f>
        <v>be+nl/Data Management NL/Core Products/Blues Brothers</v>
      </c>
      <c r="P239" t="s">
        <v>131</v>
      </c>
      <c r="Q239" t="s">
        <v>132</v>
      </c>
      <c r="R239" t="s">
        <v>14</v>
      </c>
      <c r="V239" s="8" t="s">
        <v>719</v>
      </c>
      <c r="W239" s="8" t="s">
        <v>133</v>
      </c>
      <c r="X239" s="8" t="s">
        <v>141</v>
      </c>
      <c r="Y239" s="8" t="s">
        <v>603</v>
      </c>
      <c r="Z239" s="8" t="s">
        <v>621</v>
      </c>
      <c r="AA239" s="8" t="s">
        <v>478</v>
      </c>
      <c r="AB239" s="4" t="s">
        <v>670</v>
      </c>
      <c r="AC239" s="4" t="s">
        <v>187</v>
      </c>
      <c r="AD239" s="8" t="s">
        <v>176</v>
      </c>
      <c r="AE239" s="8">
        <v>0</v>
      </c>
      <c r="AF239" s="8" t="s">
        <v>136</v>
      </c>
      <c r="AG239" s="8" t="s">
        <v>137</v>
      </c>
      <c r="AH239" s="8" t="s">
        <v>138</v>
      </c>
      <c r="AI239" s="8" t="s">
        <v>671</v>
      </c>
      <c r="AJ239" s="8" t="s">
        <v>14</v>
      </c>
      <c r="AK239" s="8" t="s">
        <v>131</v>
      </c>
      <c r="AL239" s="8" t="s">
        <v>132</v>
      </c>
      <c r="AM239" s="8"/>
      <c r="AN239" s="8"/>
      <c r="AO239" s="8"/>
      <c r="AP239" s="8"/>
      <c r="AQ239" s="8"/>
      <c r="AR239" s="8"/>
      <c r="AS239" s="8"/>
      <c r="AT239" s="8"/>
      <c r="AU239" s="8"/>
      <c r="AV239" s="4"/>
      <c r="AW239" s="4"/>
      <c r="AX239" s="8"/>
      <c r="AY239" s="8"/>
      <c r="AZ239" s="8"/>
      <c r="BA239" s="8"/>
      <c r="BB239" s="8"/>
      <c r="BC239" s="8"/>
      <c r="BD239" s="8"/>
      <c r="BE239" s="8"/>
      <c r="BF239" s="8"/>
      <c r="BG239" s="8" t="s">
        <v>5</v>
      </c>
    </row>
    <row r="240" spans="1:59">
      <c r="A240" t="str">
        <f>Append1[[#This Row],[COM_IN_LIST]]</f>
        <v>CMDB</v>
      </c>
      <c r="B240" t="s">
        <v>720</v>
      </c>
      <c r="C240" t="str">
        <f>VLOOKUP(Append1[[#This Row],[Asset_Name]],'[1]SNOW CMDB DBNL'!$A:$B,2,0)</f>
        <v>No</v>
      </c>
      <c r="D240" t="str">
        <f>VLOOKUP(Append1[[#This Row],[Asset_Name]],'[1]SNOW CMDB DBNL'!$A:$C,3,0)</f>
        <v>Yes</v>
      </c>
      <c r="E240" t="str">
        <f>VLOOKUP(Append1[[#This Row],[Asset_Name]],'[1]SNOW CMDB DBNL'!$A:$D,4,0)</f>
        <v>Jack Schilder</v>
      </c>
      <c r="F240" t="str">
        <f>VLOOKUP(Append1[[#This Row],[Asset_Name]],'[1]SNOW CMDB DBNL'!$A:$E,5,0)</f>
        <v>Jinto Jose</v>
      </c>
      <c r="H240" t="str">
        <f>VLOOKUP(Append1[[#This Row],[Asset_Name]],'[1]SNOW CMDB DBNL'!$A:$G,7,0)</f>
        <v>Joeri van Raalte </v>
      </c>
      <c r="J240" t="str">
        <f>VLOOKUP(Append1[[#This Row],[Asset_Name]],'[1]SNOW CMDB DBNL'!$A:$I,9,0)</f>
        <v>Exchanged across domains</v>
      </c>
      <c r="L240" t="str">
        <f>VLOOKUP(Append1[[#This Row],[Asset_Name]],'[1]SNOW CMDB DBNL'!$A:$M,13,0)</f>
        <v>Installed</v>
      </c>
      <c r="M240" t="str">
        <f>VLOOKUP(Append1[[#This Row],[Asset_Name]],'[1]SNOW CMDB DBNL'!$A:$N,14,0)</f>
        <v>Operational</v>
      </c>
      <c r="N240" t="str">
        <f>VLOOKUP(Append1[[#This Row],[Asset_Name]],'[1]SNOW CMDB DBNL'!$A:$O,15,0)</f>
        <v>Production</v>
      </c>
      <c r="O240" t="str">
        <f>VLOOKUP(Append1[[#This Row],[Asset_Name]],'[1]SNOW CMDB DBNL'!$A:$P,16,0)</f>
        <v>be+nl/Data Management NL/InteractING/Artemis</v>
      </c>
      <c r="P240" t="s">
        <v>131</v>
      </c>
      <c r="Q240" t="s">
        <v>132</v>
      </c>
      <c r="R240" t="s">
        <v>14</v>
      </c>
      <c r="V240" s="8" t="s">
        <v>720</v>
      </c>
      <c r="W240" s="8" t="s">
        <v>133</v>
      </c>
      <c r="X240" s="8" t="s">
        <v>141</v>
      </c>
      <c r="Y240" s="8" t="s">
        <v>603</v>
      </c>
      <c r="Z240" s="8" t="s">
        <v>634</v>
      </c>
      <c r="AA240" s="8">
        <v>0</v>
      </c>
      <c r="AB240" s="4" t="s">
        <v>721</v>
      </c>
      <c r="AC240" s="4">
        <v>0</v>
      </c>
      <c r="AD240" s="8" t="s">
        <v>176</v>
      </c>
      <c r="AE240" s="8">
        <v>0</v>
      </c>
      <c r="AF240" s="8" t="s">
        <v>136</v>
      </c>
      <c r="AG240" s="8" t="s">
        <v>137</v>
      </c>
      <c r="AH240" s="8" t="s">
        <v>138</v>
      </c>
      <c r="AI240" s="8" t="s">
        <v>639</v>
      </c>
      <c r="AJ240" s="8" t="s">
        <v>14</v>
      </c>
      <c r="AK240" s="8" t="s">
        <v>131</v>
      </c>
      <c r="AL240" s="8" t="s">
        <v>132</v>
      </c>
      <c r="AM240" s="8"/>
      <c r="AN240" s="8"/>
      <c r="AO240" s="8"/>
      <c r="AP240" s="8"/>
      <c r="AQ240" s="8"/>
      <c r="AR240" s="8"/>
      <c r="AS240" s="8"/>
      <c r="AT240" s="8"/>
      <c r="AU240" s="8"/>
      <c r="AV240" s="4"/>
      <c r="AW240" s="4"/>
      <c r="AX240" s="8"/>
      <c r="AY240" s="8"/>
      <c r="AZ240" s="8"/>
      <c r="BA240" s="8"/>
      <c r="BB240" s="8"/>
      <c r="BC240" s="8"/>
      <c r="BD240" s="8"/>
      <c r="BE240" s="8"/>
      <c r="BF240" s="8"/>
      <c r="BG240" s="8" t="s">
        <v>5</v>
      </c>
    </row>
    <row r="241" spans="1:59">
      <c r="A241" t="str">
        <f>Append1[[#This Row],[COM_IN_LIST]]</f>
        <v>CMDB</v>
      </c>
      <c r="B241" t="s">
        <v>722</v>
      </c>
      <c r="C241" t="str">
        <f>VLOOKUP(Append1[[#This Row],[Asset_Name]],'[1]SNOW CMDB DBNL'!$A:$B,2,0)</f>
        <v>No</v>
      </c>
      <c r="D241" t="str">
        <f>VLOOKUP(Append1[[#This Row],[Asset_Name]],'[1]SNOW CMDB DBNL'!$A:$C,3,0)</f>
        <v>Yes</v>
      </c>
      <c r="E241" t="str">
        <f>VLOOKUP(Append1[[#This Row],[Asset_Name]],'[1]SNOW CMDB DBNL'!$A:$D,4,0)</f>
        <v>Jack Schilder</v>
      </c>
      <c r="F241" t="str">
        <f>VLOOKUP(Append1[[#This Row],[Asset_Name]],'[1]SNOW CMDB DBNL'!$A:$E,5,0)</f>
        <v>Jos Diekman</v>
      </c>
      <c r="G241" t="str">
        <f>VLOOKUP(Append1[[#This Row],[Asset_Name]],'[1]SNOW CMDB DBNL'!$A:$F,6,0)</f>
        <v>Adam Walendziewski (NL)
Johan Van Assche (BE)</v>
      </c>
      <c r="H241" t="str">
        <f>VLOOKUP(Append1[[#This Row],[Asset_Name]],'[1]SNOW CMDB DBNL'!$A:$G,7,0)</f>
        <v>Ariane Swets (NL)
Stijn De Brabander (BE)</v>
      </c>
      <c r="I241" t="str">
        <f>VLOOKUP(Append1[[#This Row],[Asset_Name]],'[1]SNOW CMDB DBNL'!$A:$H,8,0)</f>
        <v>Party data</v>
      </c>
      <c r="J241" t="str">
        <f>VLOOKUP(Append1[[#This Row],[Asset_Name]],'[1]SNOW CMDB DBNL'!$A:$I,9,0)</f>
        <v>Exchanged across domains</v>
      </c>
      <c r="K241" t="str">
        <f>VLOOKUP(Append1[[#This Row],[Asset_Name]],'[1]SNOW CMDB DBNL'!$A:$J,10,0)</f>
        <v xml:space="preserve">Party, Product, Agreement data, Transaction data. </v>
      </c>
      <c r="L241" t="str">
        <f>VLOOKUP(Append1[[#This Row],[Asset_Name]],'[1]SNOW CMDB DBNL'!$A:$M,13,0)</f>
        <v>Installed</v>
      </c>
      <c r="M241" t="str">
        <f>VLOOKUP(Append1[[#This Row],[Asset_Name]],'[1]SNOW CMDB DBNL'!$A:$N,14,0)</f>
        <v>Operational</v>
      </c>
      <c r="N241" t="str">
        <f>VLOOKUP(Append1[[#This Row],[Asset_Name]],'[1]SNOW CMDB DBNL'!$A:$O,15,0)</f>
        <v>Production</v>
      </c>
      <c r="O241" t="str">
        <f>VLOOKUP(Append1[[#This Row],[Asset_Name]],'[1]SNOW CMDB DBNL'!$A:$P,16,0)</f>
        <v>be+nl/Data Management NL/KYC/Leopards</v>
      </c>
      <c r="P241" t="s">
        <v>131</v>
      </c>
      <c r="Q241" t="s">
        <v>132</v>
      </c>
      <c r="R241" t="s">
        <v>14</v>
      </c>
      <c r="V241" s="8" t="s">
        <v>722</v>
      </c>
      <c r="W241" s="8" t="s">
        <v>133</v>
      </c>
      <c r="X241" s="8" t="s">
        <v>141</v>
      </c>
      <c r="Y241" s="8" t="s">
        <v>603</v>
      </c>
      <c r="Z241" s="8" t="s">
        <v>621</v>
      </c>
      <c r="AA241" s="8" t="s">
        <v>723</v>
      </c>
      <c r="AB241" s="4" t="s">
        <v>724</v>
      </c>
      <c r="AC241" s="4" t="s">
        <v>169</v>
      </c>
      <c r="AD241" s="8" t="s">
        <v>176</v>
      </c>
      <c r="AE241" s="8" t="s">
        <v>725</v>
      </c>
      <c r="AF241" s="8" t="s">
        <v>136</v>
      </c>
      <c r="AG241" s="8" t="s">
        <v>137</v>
      </c>
      <c r="AH241" s="8" t="s">
        <v>138</v>
      </c>
      <c r="AI241" s="8" t="s">
        <v>664</v>
      </c>
      <c r="AJ241" s="8" t="s">
        <v>14</v>
      </c>
      <c r="AK241" s="8" t="s">
        <v>131</v>
      </c>
      <c r="AL241" s="8" t="s">
        <v>132</v>
      </c>
      <c r="AM241" s="8"/>
      <c r="AN241" s="8"/>
      <c r="AO241" s="8"/>
      <c r="AP241" s="8"/>
      <c r="AQ241" s="8"/>
      <c r="AR241" s="8"/>
      <c r="AS241" s="8"/>
      <c r="AT241" s="8"/>
      <c r="AU241" s="8"/>
      <c r="AV241" s="4"/>
      <c r="AW241" s="4"/>
      <c r="AX241" s="8"/>
      <c r="AY241" s="8"/>
      <c r="AZ241" s="8"/>
      <c r="BA241" s="8"/>
      <c r="BB241" s="8"/>
      <c r="BC241" s="8"/>
      <c r="BD241" s="8"/>
      <c r="BE241" s="8"/>
      <c r="BF241" s="8"/>
      <c r="BG241" s="8" t="s">
        <v>5</v>
      </c>
    </row>
    <row r="242" spans="1:59">
      <c r="A242" t="str">
        <f>Append1[[#This Row],[COM_IN_LIST]]</f>
        <v>CMDB</v>
      </c>
      <c r="B242" t="s">
        <v>726</v>
      </c>
      <c r="C242" t="str">
        <f>VLOOKUP(Append1[[#This Row],[Asset_Name]],'[1]SNOW CMDB DBNL'!$A:$B,2,0)</f>
        <v>No</v>
      </c>
      <c r="D242" t="str">
        <f>VLOOKUP(Append1[[#This Row],[Asset_Name]],'[1]SNOW CMDB DBNL'!$A:$C,3,0)</f>
        <v>Yes</v>
      </c>
      <c r="E242" t="str">
        <f>VLOOKUP(Append1[[#This Row],[Asset_Name]],'[1]SNOW CMDB DBNL'!$A:$D,4,0)</f>
        <v>Jack Schilder</v>
      </c>
      <c r="F242" t="str">
        <f>VLOOKUP(Append1[[#This Row],[Asset_Name]],'[1]SNOW CMDB DBNL'!$A:$E,5,0)</f>
        <v>Jos Diekman</v>
      </c>
      <c r="H242" t="str">
        <f>VLOOKUP(Append1[[#This Row],[Asset_Name]],'[1]SNOW CMDB DBNL'!$A:$G,7,0)</f>
        <v>Multiple DS: Dieter de Coninck, Marc Robertson, Alice Gaillard</v>
      </c>
      <c r="J242" t="str">
        <f>VLOOKUP(Append1[[#This Row],[Asset_Name]],'[1]SNOW CMDB DBNL'!$A:$I,9,0)</f>
        <v>Exchanged across domains</v>
      </c>
      <c r="L242" t="str">
        <f>VLOOKUP(Append1[[#This Row],[Asset_Name]],'[1]SNOW CMDB DBNL'!$A:$M,13,0)</f>
        <v>Installed</v>
      </c>
      <c r="M242" t="str">
        <f>VLOOKUP(Append1[[#This Row],[Asset_Name]],'[1]SNOW CMDB DBNL'!$A:$N,14,0)</f>
        <v>Operational</v>
      </c>
      <c r="N242" t="str">
        <f>VLOOKUP(Append1[[#This Row],[Asset_Name]],'[1]SNOW CMDB DBNL'!$A:$O,15,0)</f>
        <v>Production</v>
      </c>
      <c r="O242" t="str">
        <f>VLOOKUP(Append1[[#This Row],[Asset_Name]],'[1]SNOW CMDB DBNL'!$A:$P,16,0)</f>
        <v>be+nl/Data Management NL/InteractING/Flying Dutchman</v>
      </c>
      <c r="P242" t="s">
        <v>131</v>
      </c>
      <c r="Q242" t="s">
        <v>132</v>
      </c>
      <c r="R242" t="s">
        <v>14</v>
      </c>
      <c r="V242" s="8" t="s">
        <v>726</v>
      </c>
      <c r="W242" s="8" t="s">
        <v>133</v>
      </c>
      <c r="X242" s="8" t="s">
        <v>141</v>
      </c>
      <c r="Y242" s="8" t="s">
        <v>603</v>
      </c>
      <c r="Z242" s="8" t="s">
        <v>621</v>
      </c>
      <c r="AA242" s="8">
        <v>0</v>
      </c>
      <c r="AB242" s="4" t="s">
        <v>727</v>
      </c>
      <c r="AC242" s="4">
        <v>0</v>
      </c>
      <c r="AD242" s="8" t="s">
        <v>176</v>
      </c>
      <c r="AE242" s="8">
        <v>0</v>
      </c>
      <c r="AF242" s="8" t="s">
        <v>136</v>
      </c>
      <c r="AG242" s="8" t="s">
        <v>137</v>
      </c>
      <c r="AH242" s="8" t="s">
        <v>138</v>
      </c>
      <c r="AI242" s="8" t="s">
        <v>688</v>
      </c>
      <c r="AJ242" s="8" t="s">
        <v>14</v>
      </c>
      <c r="AK242" s="8" t="s">
        <v>131</v>
      </c>
      <c r="AL242" s="8" t="s">
        <v>132</v>
      </c>
      <c r="AM242" s="8"/>
      <c r="AN242" s="8"/>
      <c r="AO242" s="8"/>
      <c r="AP242" s="8"/>
      <c r="AQ242" s="8"/>
      <c r="AR242" s="8"/>
      <c r="AS242" s="8"/>
      <c r="AT242" s="8"/>
      <c r="AU242" s="8"/>
      <c r="AV242" s="4"/>
      <c r="AW242" s="4"/>
      <c r="AX242" s="8"/>
      <c r="AY242" s="8"/>
      <c r="AZ242" s="8"/>
      <c r="BA242" s="8"/>
      <c r="BB242" s="8"/>
      <c r="BC242" s="8"/>
      <c r="BD242" s="8"/>
      <c r="BE242" s="8"/>
      <c r="BF242" s="8"/>
      <c r="BG242" s="8" t="s">
        <v>5</v>
      </c>
    </row>
    <row r="243" spans="1:59">
      <c r="A243" t="str">
        <f>Append1[[#This Row],[COM_IN_LIST]]</f>
        <v>CMDB</v>
      </c>
      <c r="B243" t="s">
        <v>728</v>
      </c>
      <c r="C243" t="str">
        <f>VLOOKUP(Append1[[#This Row],[Asset_Name]],'[1]SNOW CMDB DBNL'!$A:$B,2,0)</f>
        <v>No</v>
      </c>
      <c r="D243" t="str">
        <f>VLOOKUP(Append1[[#This Row],[Asset_Name]],'[1]SNOW CMDB DBNL'!$A:$C,3,0)</f>
        <v>Yes</v>
      </c>
      <c r="E243" t="str">
        <f>VLOOKUP(Append1[[#This Row],[Asset_Name]],'[1]SNOW CMDB DBNL'!$A:$D,4,0)</f>
        <v>Jack Schilder</v>
      </c>
      <c r="F243" t="str">
        <f>VLOOKUP(Append1[[#This Row],[Asset_Name]],'[1]SNOW CMDB DBNL'!$A:$E,5,0)</f>
        <v>Kasper Melinga</v>
      </c>
      <c r="G243" t="str">
        <f>VLOOKUP(Append1[[#This Row],[Asset_Name]],'[1]SNOW CMDB DBNL'!$A:$F,6,0)</f>
        <v xml:space="preserve">Cornelia Coman, Tribe Lead Consumer Loans </v>
      </c>
      <c r="I243" t="str">
        <f>VLOOKUP(Append1[[#This Row],[Asset_Name]],'[1]SNOW CMDB DBNL'!$A:$H,8,0)</f>
        <v>Data derived by Risk</v>
      </c>
      <c r="J243" t="str">
        <f>VLOOKUP(Append1[[#This Row],[Asset_Name]],'[1]SNOW CMDB DBNL'!$A:$I,9,0)</f>
        <v>Exchanged across domains</v>
      </c>
      <c r="K243" t="str">
        <f>VLOOKUP(Append1[[#This Row],[Asset_Name]],'[1]SNOW CMDB DBNL'!$A:$J,10,0)</f>
        <v>IS-SOL stores data from the PCM System (Premium Campaign Management) and from the Legolend system. PCM is the target platform for all campaigns with a premium within ING. Legolend is the credit score engine for consumer lending. The loan application systems for consumer loans (PLOS), Request database (Credit Cards) and limits on current accounts (?) consult Legolend to get approval on a loan application.  The Information Store is only accessable via NPA's for providing data to Datamarts.</v>
      </c>
      <c r="L243" t="str">
        <f>VLOOKUP(Append1[[#This Row],[Asset_Name]],'[1]SNOW CMDB DBNL'!$A:$M,13,0)</f>
        <v>Installed</v>
      </c>
      <c r="M243" t="str">
        <f>VLOOKUP(Append1[[#This Row],[Asset_Name]],'[1]SNOW CMDB DBNL'!$A:$N,14,0)</f>
        <v>Operational</v>
      </c>
      <c r="N243" t="str">
        <f>VLOOKUP(Append1[[#This Row],[Asset_Name]],'[1]SNOW CMDB DBNL'!$A:$O,15,0)</f>
        <v>Production</v>
      </c>
      <c r="O243" t="str">
        <f>VLOOKUP(Append1[[#This Row],[Asset_Name]],'[1]SNOW CMDB DBNL'!$A:$P,16,0)</f>
        <v>be+nl/Data Management NL/Finance &amp; regulatory/DIRAC</v>
      </c>
      <c r="P243" t="s">
        <v>131</v>
      </c>
      <c r="Q243" t="s">
        <v>132</v>
      </c>
      <c r="R243" t="s">
        <v>14</v>
      </c>
      <c r="V243" s="8" t="s">
        <v>728</v>
      </c>
      <c r="W243" s="8" t="s">
        <v>133</v>
      </c>
      <c r="X243" s="8" t="s">
        <v>141</v>
      </c>
      <c r="Y243" s="8" t="s">
        <v>603</v>
      </c>
      <c r="Z243" s="8" t="s">
        <v>604</v>
      </c>
      <c r="AA243" s="8" t="s">
        <v>729</v>
      </c>
      <c r="AB243" s="4" t="s">
        <v>605</v>
      </c>
      <c r="AC243" s="4" t="s">
        <v>429</v>
      </c>
      <c r="AD243" s="8" t="s">
        <v>176</v>
      </c>
      <c r="AE243" s="8" t="s">
        <v>730</v>
      </c>
      <c r="AF243" s="8" t="s">
        <v>136</v>
      </c>
      <c r="AG243" s="8" t="s">
        <v>137</v>
      </c>
      <c r="AH243" s="8" t="s">
        <v>138</v>
      </c>
      <c r="AI243" s="8" t="s">
        <v>606</v>
      </c>
      <c r="AJ243" s="8" t="s">
        <v>14</v>
      </c>
      <c r="AK243" s="8" t="s">
        <v>131</v>
      </c>
      <c r="AL243" s="8" t="s">
        <v>132</v>
      </c>
      <c r="AM243" s="8"/>
      <c r="AN243" s="8"/>
      <c r="AO243" s="8"/>
      <c r="AP243" s="8"/>
      <c r="AQ243" s="8"/>
      <c r="AR243" s="8"/>
      <c r="AS243" s="8"/>
      <c r="AT243" s="8"/>
      <c r="AU243" s="8"/>
      <c r="AV243" s="4"/>
      <c r="AW243" s="4"/>
      <c r="AX243" s="8"/>
      <c r="AY243" s="8"/>
      <c r="AZ243" s="8"/>
      <c r="BA243" s="8"/>
      <c r="BB243" s="8"/>
      <c r="BC243" s="8"/>
      <c r="BD243" s="8"/>
      <c r="BE243" s="8"/>
      <c r="BF243" s="8"/>
      <c r="BG243" s="8" t="s">
        <v>5</v>
      </c>
    </row>
    <row r="244" spans="1:59">
      <c r="A244" t="str">
        <f>Append1[[#This Row],[COM_IN_LIST]]</f>
        <v>CMDB</v>
      </c>
      <c r="B244" t="s">
        <v>731</v>
      </c>
      <c r="C244" t="str">
        <f>VLOOKUP(Append1[[#This Row],[Asset_Name]],'[1]SNOW CMDB DBNL'!$A:$B,2,0)</f>
        <v>No</v>
      </c>
      <c r="D244" t="str">
        <f>VLOOKUP(Append1[[#This Row],[Asset_Name]],'[1]SNOW CMDB DBNL'!$A:$C,3,0)</f>
        <v>Yes</v>
      </c>
      <c r="E244" t="str">
        <f>VLOOKUP(Append1[[#This Row],[Asset_Name]],'[1]SNOW CMDB DBNL'!$A:$D,4,0)</f>
        <v>Jack Schilder</v>
      </c>
      <c r="F244" t="str">
        <f>VLOOKUP(Append1[[#This Row],[Asset_Name]],'[1]SNOW CMDB DBNL'!$A:$E,5,0)</f>
        <v>Jos Diekman</v>
      </c>
      <c r="G244" t="str">
        <f>VLOOKUP(Append1[[#This Row],[Asset_Name]],'[1]SNOW CMDB DBNL'!$A:$F,6,0)</f>
        <v>Dennis Rijksen (CDO Wholesale Banking, Mandated Data Distributor on behalf of WB Data Owners)</v>
      </c>
      <c r="H244" t="str">
        <f>VLOOKUP(Append1[[#This Row],[Asset_Name]],'[1]SNOW CMDB DBNL'!$A:$G,7,0)</f>
        <v>Frederike Esveld, Harro Prins</v>
      </c>
      <c r="I244" t="str">
        <f>VLOOKUP(Append1[[#This Row],[Asset_Name]],'[1]SNOW CMDB DBNL'!$A:$H,8,0)</f>
        <v>Transaction data</v>
      </c>
      <c r="J244" t="str">
        <f>VLOOKUP(Append1[[#This Row],[Asset_Name]],'[1]SNOW CMDB DBNL'!$A:$I,9,0)</f>
        <v>Exchanged across domains</v>
      </c>
      <c r="K244" t="str">
        <f>VLOOKUP(Append1[[#This Row],[Asset_Name]],'[1]SNOW CMDB DBNL'!$A:$J,10,0)</f>
        <v>Check here for details on SOR level</v>
      </c>
      <c r="L244" t="str">
        <f>VLOOKUP(Append1[[#This Row],[Asset_Name]],'[1]SNOW CMDB DBNL'!$A:$M,13,0)</f>
        <v>Installed</v>
      </c>
      <c r="M244" t="str">
        <f>VLOOKUP(Append1[[#This Row],[Asset_Name]],'[1]SNOW CMDB DBNL'!$A:$N,14,0)</f>
        <v>Operational</v>
      </c>
      <c r="N244" t="str">
        <f>VLOOKUP(Append1[[#This Row],[Asset_Name]],'[1]SNOW CMDB DBNL'!$A:$O,15,0)</f>
        <v>Production</v>
      </c>
      <c r="O244" t="str">
        <f>VLOOKUP(Append1[[#This Row],[Asset_Name]],'[1]SNOW CMDB DBNL'!$A:$P,16,0)</f>
        <v>be+nl/Data Management NL/KYC/JAGS</v>
      </c>
      <c r="P244" t="s">
        <v>131</v>
      </c>
      <c r="Q244" t="s">
        <v>132</v>
      </c>
      <c r="R244" t="s">
        <v>14</v>
      </c>
      <c r="V244" s="8" t="s">
        <v>731</v>
      </c>
      <c r="W244" s="8" t="s">
        <v>133</v>
      </c>
      <c r="X244" s="8" t="s">
        <v>141</v>
      </c>
      <c r="Y244" s="8" t="s">
        <v>603</v>
      </c>
      <c r="Z244" s="8" t="s">
        <v>621</v>
      </c>
      <c r="AA244" s="8" t="s">
        <v>732</v>
      </c>
      <c r="AB244" s="4" t="s">
        <v>733</v>
      </c>
      <c r="AC244" s="4" t="s">
        <v>211</v>
      </c>
      <c r="AD244" s="8" t="s">
        <v>176</v>
      </c>
      <c r="AE244" s="8" t="s">
        <v>705</v>
      </c>
      <c r="AF244" s="8" t="s">
        <v>136</v>
      </c>
      <c r="AG244" s="8" t="s">
        <v>137</v>
      </c>
      <c r="AH244" s="8" t="s">
        <v>138</v>
      </c>
      <c r="AI244" s="8" t="s">
        <v>644</v>
      </c>
      <c r="AJ244" s="8" t="s">
        <v>14</v>
      </c>
      <c r="AK244" s="8" t="s">
        <v>131</v>
      </c>
      <c r="AL244" s="8" t="s">
        <v>132</v>
      </c>
      <c r="AM244" s="8"/>
      <c r="AN244" s="8"/>
      <c r="AO244" s="8"/>
      <c r="AP244" s="8"/>
      <c r="AQ244" s="8"/>
      <c r="AR244" s="8"/>
      <c r="AS244" s="8"/>
      <c r="AT244" s="8"/>
      <c r="AU244" s="8"/>
      <c r="AV244" s="4"/>
      <c r="AW244" s="4"/>
      <c r="AX244" s="8"/>
      <c r="AY244" s="8"/>
      <c r="AZ244" s="8"/>
      <c r="BA244" s="8"/>
      <c r="BB244" s="8"/>
      <c r="BC244" s="8"/>
      <c r="BD244" s="8"/>
      <c r="BE244" s="8"/>
      <c r="BF244" s="8"/>
      <c r="BG244" s="8" t="s">
        <v>5</v>
      </c>
    </row>
    <row r="245" spans="1:59">
      <c r="A245" t="str">
        <f>Append1[[#This Row],[COM_IN_LIST]]</f>
        <v>CMDB</v>
      </c>
      <c r="B245" t="s">
        <v>734</v>
      </c>
      <c r="C245" t="str">
        <f>VLOOKUP(Append1[[#This Row],[Asset_Name]],'[1]SNOW CMDB DBNL'!$A:$B,2,0)</f>
        <v>No</v>
      </c>
      <c r="D245" t="str">
        <f>VLOOKUP(Append1[[#This Row],[Asset_Name]],'[1]SNOW CMDB DBNL'!$A:$C,3,0)</f>
        <v>Yes</v>
      </c>
      <c r="E245" t="str">
        <f>VLOOKUP(Append1[[#This Row],[Asset_Name]],'[1]SNOW CMDB DBNL'!$A:$D,4,0)</f>
        <v>Jack Schilder</v>
      </c>
      <c r="F245" t="str">
        <f>VLOOKUP(Append1[[#This Row],[Asset_Name]],'[1]SNOW CMDB DBNL'!$A:$E,5,0)</f>
        <v>Jos Diekman</v>
      </c>
      <c r="G245" t="str">
        <f>VLOOKUP(Append1[[#This Row],[Asset_Name]],'[1]SNOW CMDB DBNL'!$A:$F,6,0)</f>
        <v>Adine Wempe Kalff</v>
      </c>
      <c r="H245" t="str">
        <f>VLOOKUP(Append1[[#This Row],[Asset_Name]],'[1]SNOW CMDB DBNL'!$A:$G,7,0)</f>
        <v>Dyon Groen in t Wout</v>
      </c>
      <c r="I245" t="str">
        <f>VLOOKUP(Append1[[#This Row],[Asset_Name]],'[1]SNOW CMDB DBNL'!$A:$H,8,0)</f>
        <v>Party data</v>
      </c>
      <c r="J245" t="str">
        <f>VLOOKUP(Append1[[#This Row],[Asset_Name]],'[1]SNOW CMDB DBNL'!$A:$I,9,0)</f>
        <v>Exchanged across domains</v>
      </c>
      <c r="L245" t="str">
        <f>VLOOKUP(Append1[[#This Row],[Asset_Name]],'[1]SNOW CMDB DBNL'!$A:$M,13,0)</f>
        <v>Installed</v>
      </c>
      <c r="M245" t="str">
        <f>VLOOKUP(Append1[[#This Row],[Asset_Name]],'[1]SNOW CMDB DBNL'!$A:$N,14,0)</f>
        <v>Operational</v>
      </c>
      <c r="N245" t="str">
        <f>VLOOKUP(Append1[[#This Row],[Asset_Name]],'[1]SNOW CMDB DBNL'!$A:$O,15,0)</f>
        <v>Production</v>
      </c>
      <c r="O245" t="str">
        <f>VLOOKUP(Append1[[#This Row],[Asset_Name]],'[1]SNOW CMDB DBNL'!$A:$P,16,0)</f>
        <v>be+nl/Data Management NL/Core Products/Meraki</v>
      </c>
      <c r="P245" t="s">
        <v>131</v>
      </c>
      <c r="Q245" t="s">
        <v>132</v>
      </c>
      <c r="R245" t="s">
        <v>14</v>
      </c>
      <c r="V245" s="8" t="s">
        <v>734</v>
      </c>
      <c r="W245" s="8" t="s">
        <v>133</v>
      </c>
      <c r="X245" s="8" t="s">
        <v>141</v>
      </c>
      <c r="Y245" s="8" t="s">
        <v>603</v>
      </c>
      <c r="Z245" s="8" t="s">
        <v>621</v>
      </c>
      <c r="AA245" s="8" t="s">
        <v>658</v>
      </c>
      <c r="AB245" s="4" t="s">
        <v>659</v>
      </c>
      <c r="AC245" s="4" t="s">
        <v>169</v>
      </c>
      <c r="AD245" s="8" t="s">
        <v>176</v>
      </c>
      <c r="AE245" s="8">
        <v>0</v>
      </c>
      <c r="AF245" s="8" t="s">
        <v>136</v>
      </c>
      <c r="AG245" s="8" t="s">
        <v>137</v>
      </c>
      <c r="AH245" s="8" t="s">
        <v>138</v>
      </c>
      <c r="AI245" s="8" t="s">
        <v>623</v>
      </c>
      <c r="AJ245" s="8" t="s">
        <v>14</v>
      </c>
      <c r="AK245" s="8" t="s">
        <v>131</v>
      </c>
      <c r="AL245" s="8" t="s">
        <v>132</v>
      </c>
      <c r="AM245" s="8"/>
      <c r="AN245" s="8"/>
      <c r="AO245" s="8"/>
      <c r="AP245" s="8"/>
      <c r="AQ245" s="8"/>
      <c r="AR245" s="8"/>
      <c r="AS245" s="8"/>
      <c r="AT245" s="8"/>
      <c r="AU245" s="8"/>
      <c r="AV245" s="4"/>
      <c r="AW245" s="4"/>
      <c r="AX245" s="8"/>
      <c r="AY245" s="8"/>
      <c r="AZ245" s="8"/>
      <c r="BA245" s="8"/>
      <c r="BB245" s="8"/>
      <c r="BC245" s="8"/>
      <c r="BD245" s="8"/>
      <c r="BE245" s="8"/>
      <c r="BF245" s="8"/>
      <c r="BG245" s="8" t="s">
        <v>5</v>
      </c>
    </row>
    <row r="246" spans="1:59">
      <c r="A246" t="str">
        <f>Append1[[#This Row],[COM_IN_LIST]]</f>
        <v>CMDB</v>
      </c>
      <c r="B246" t="s">
        <v>735</v>
      </c>
      <c r="C246" t="str">
        <f>VLOOKUP(Append1[[#This Row],[Asset_Name]],'[1]SNOW CMDB DBNL'!$A:$B,2,0)</f>
        <v>No</v>
      </c>
      <c r="D246" t="str">
        <f>VLOOKUP(Append1[[#This Row],[Asset_Name]],'[1]SNOW CMDB DBNL'!$A:$C,3,0)</f>
        <v>Yes</v>
      </c>
      <c r="E246" t="str">
        <f>VLOOKUP(Append1[[#This Row],[Asset_Name]],'[1]SNOW CMDB DBNL'!$A:$D,4,0)</f>
        <v>Jack Schilder</v>
      </c>
      <c r="F246" t="str">
        <f>VLOOKUP(Append1[[#This Row],[Asset_Name]],'[1]SNOW CMDB DBNL'!$A:$E,5,0)</f>
        <v>Kasper Melinga</v>
      </c>
      <c r="G246" t="str">
        <f>VLOOKUP(Append1[[#This Row],[Asset_Name]],'[1]SNOW CMDB DBNL'!$A:$F,6,0)</f>
        <v>DS&amp;CI/UDS  - Lakeman-Braas, A.M. (Anna)
Mortgages NL - Folkert van der Ploeg</v>
      </c>
      <c r="H246" t="str">
        <f>VLOOKUP(Append1[[#This Row],[Asset_Name]],'[1]SNOW CMDB DBNL'!$A:$G,7,0)</f>
        <v>Marcel Koot/Nico de Vries</v>
      </c>
      <c r="I246" t="str">
        <f>VLOOKUP(Append1[[#This Row],[Asset_Name]],'[1]SNOW CMDB DBNL'!$A:$H,8,0)</f>
        <v>Data derived by other data users</v>
      </c>
      <c r="J246" t="str">
        <f>VLOOKUP(Append1[[#This Row],[Asset_Name]],'[1]SNOW CMDB DBNL'!$A:$I,9,0)</f>
        <v>Kept in own tribe</v>
      </c>
      <c r="K246" t="str">
        <f>VLOOKUP(Append1[[#This Row],[Asset_Name]],'[1]SNOW CMDB DBNL'!$A:$J,10,0)</f>
        <v>Contains GEO data with value of houses, all 3rd party data (kadaster...)</v>
      </c>
      <c r="L246" t="str">
        <f>VLOOKUP(Append1[[#This Row],[Asset_Name]],'[1]SNOW CMDB DBNL'!$A:$M,13,0)</f>
        <v>Installed</v>
      </c>
      <c r="M246" t="str">
        <f>VLOOKUP(Append1[[#This Row],[Asset_Name]],'[1]SNOW CMDB DBNL'!$A:$N,14,0)</f>
        <v>Operational</v>
      </c>
      <c r="N246" t="str">
        <f>VLOOKUP(Append1[[#This Row],[Asset_Name]],'[1]SNOW CMDB DBNL'!$A:$O,15,0)</f>
        <v>Production</v>
      </c>
      <c r="O246" t="str">
        <f>VLOOKUP(Append1[[#This Row],[Asset_Name]],'[1]SNOW CMDB DBNL'!$A:$P,16,0)</f>
        <v>be+nl/Data Management NL/Finance &amp; regulatory/DIRAC</v>
      </c>
      <c r="P246" t="s">
        <v>131</v>
      </c>
      <c r="Q246" t="s">
        <v>132</v>
      </c>
      <c r="R246" t="s">
        <v>14</v>
      </c>
      <c r="V246" s="8" t="s">
        <v>735</v>
      </c>
      <c r="W246" s="8" t="s">
        <v>133</v>
      </c>
      <c r="X246" s="8" t="s">
        <v>141</v>
      </c>
      <c r="Y246" s="8" t="s">
        <v>603</v>
      </c>
      <c r="Z246" s="8" t="s">
        <v>604</v>
      </c>
      <c r="AA246" s="8" t="s">
        <v>736</v>
      </c>
      <c r="AB246" s="4" t="s">
        <v>737</v>
      </c>
      <c r="AC246" s="4" t="s">
        <v>205</v>
      </c>
      <c r="AD246" s="8" t="s">
        <v>170</v>
      </c>
      <c r="AE246" s="8" t="s">
        <v>738</v>
      </c>
      <c r="AF246" s="8" t="s">
        <v>136</v>
      </c>
      <c r="AG246" s="8" t="s">
        <v>137</v>
      </c>
      <c r="AH246" s="8" t="s">
        <v>138</v>
      </c>
      <c r="AI246" s="8" t="s">
        <v>606</v>
      </c>
      <c r="AJ246" s="8" t="s">
        <v>14</v>
      </c>
      <c r="AK246" s="8" t="s">
        <v>131</v>
      </c>
      <c r="AL246" s="8" t="s">
        <v>132</v>
      </c>
      <c r="AM246" s="8"/>
      <c r="AN246" s="8"/>
      <c r="AO246" s="8"/>
      <c r="AP246" s="8"/>
      <c r="AQ246" s="8"/>
      <c r="AR246" s="8"/>
      <c r="AS246" s="8"/>
      <c r="AT246" s="8"/>
      <c r="AU246" s="8"/>
      <c r="AV246" s="4"/>
      <c r="AW246" s="4"/>
      <c r="AX246" s="8"/>
      <c r="AY246" s="8"/>
      <c r="AZ246" s="8"/>
      <c r="BA246" s="8"/>
      <c r="BB246" s="8"/>
      <c r="BC246" s="8"/>
      <c r="BD246" s="8"/>
      <c r="BE246" s="8"/>
      <c r="BF246" s="8"/>
      <c r="BG246" s="8" t="s">
        <v>5</v>
      </c>
    </row>
    <row r="247" spans="1:59">
      <c r="A247" t="str">
        <f>Append1[[#This Row],[COM_IN_LIST]]</f>
        <v>CMDB</v>
      </c>
      <c r="B247" t="s">
        <v>739</v>
      </c>
      <c r="C247" t="str">
        <f>VLOOKUP(Append1[[#This Row],[Asset_Name]],'[1]SNOW CMDB DBNL'!$A:$B,2,0)</f>
        <v>No</v>
      </c>
      <c r="D247" t="str">
        <f>VLOOKUP(Append1[[#This Row],[Asset_Name]],'[1]SNOW CMDB DBNL'!$A:$C,3,0)</f>
        <v>Yes</v>
      </c>
      <c r="E247" t="str">
        <f>VLOOKUP(Append1[[#This Row],[Asset_Name]],'[1]SNOW CMDB DBNL'!$A:$D,4,0)</f>
        <v>Jack Schilder</v>
      </c>
      <c r="F247" t="str">
        <f>VLOOKUP(Append1[[#This Row],[Asset_Name]],'[1]SNOW CMDB DBNL'!$A:$E,5,0)</f>
        <v>Jos Diekman</v>
      </c>
      <c r="G247" t="str">
        <f>VLOOKUP(Append1[[#This Row],[Asset_Name]],'[1]SNOW CMDB DBNL'!$A:$F,6,0)</f>
        <v>Mike van der Houwen‬</v>
      </c>
      <c r="H247" t="str">
        <f>VLOOKUP(Append1[[#This Row],[Asset_Name]],'[1]SNOW CMDB DBNL'!$A:$G,7,0)</f>
        <v>Gerie Ruiter‬</v>
      </c>
      <c r="I247" t="str">
        <f>VLOOKUP(Append1[[#This Row],[Asset_Name]],'[1]SNOW CMDB DBNL'!$A:$H,8,0)</f>
        <v>Transaction data</v>
      </c>
      <c r="J247" t="str">
        <f>VLOOKUP(Append1[[#This Row],[Asset_Name]],'[1]SNOW CMDB DBNL'!$A:$I,9,0)</f>
        <v>Exchanged across domains</v>
      </c>
      <c r="K247" t="str">
        <f>VLOOKUP(Append1[[#This Row],[Asset_Name]],'[1]SNOW CMDB DBNL'!$A:$J,10,0)</f>
        <v>Post transaction Data</v>
      </c>
      <c r="L247" t="str">
        <f>VLOOKUP(Append1[[#This Row],[Asset_Name]],'[1]SNOW CMDB DBNL'!$A:$M,13,0)</f>
        <v>Installed</v>
      </c>
      <c r="M247" t="str">
        <f>VLOOKUP(Append1[[#This Row],[Asset_Name]],'[1]SNOW CMDB DBNL'!$A:$N,14,0)</f>
        <v>Operational</v>
      </c>
      <c r="N247" t="str">
        <f>VLOOKUP(Append1[[#This Row],[Asset_Name]],'[1]SNOW CMDB DBNL'!$A:$O,15,0)</f>
        <v>Production</v>
      </c>
      <c r="O247" t="str">
        <f>VLOOKUP(Append1[[#This Row],[Asset_Name]],'[1]SNOW CMDB DBNL'!$A:$P,16,0)</f>
        <v>be+nl/Data Management NL/KYC/VALYRIANS</v>
      </c>
      <c r="P247" t="s">
        <v>131</v>
      </c>
      <c r="Q247" t="s">
        <v>132</v>
      </c>
      <c r="R247" t="s">
        <v>14</v>
      </c>
      <c r="V247" s="8" t="s">
        <v>739</v>
      </c>
      <c r="W247" s="8" t="s">
        <v>133</v>
      </c>
      <c r="X247" s="8" t="s">
        <v>141</v>
      </c>
      <c r="Y247" s="8" t="s">
        <v>603</v>
      </c>
      <c r="Z247" s="8" t="s">
        <v>621</v>
      </c>
      <c r="AA247" s="8" t="s">
        <v>740</v>
      </c>
      <c r="AB247" s="4" t="s">
        <v>741</v>
      </c>
      <c r="AC247" s="4" t="s">
        <v>211</v>
      </c>
      <c r="AD247" s="8" t="s">
        <v>176</v>
      </c>
      <c r="AE247" s="8" t="s">
        <v>742</v>
      </c>
      <c r="AF247" s="8" t="s">
        <v>136</v>
      </c>
      <c r="AG247" s="8" t="s">
        <v>137</v>
      </c>
      <c r="AH247" s="8" t="s">
        <v>138</v>
      </c>
      <c r="AI247" s="8" t="s">
        <v>628</v>
      </c>
      <c r="AJ247" s="8" t="s">
        <v>14</v>
      </c>
      <c r="AK247" s="8" t="s">
        <v>131</v>
      </c>
      <c r="AL247" s="8" t="s">
        <v>132</v>
      </c>
      <c r="AM247" s="8"/>
      <c r="AN247" s="8"/>
      <c r="AO247" s="8"/>
      <c r="AP247" s="8"/>
      <c r="AQ247" s="8"/>
      <c r="AR247" s="8"/>
      <c r="AS247" s="8"/>
      <c r="AT247" s="8"/>
      <c r="AU247" s="8"/>
      <c r="AV247" s="4"/>
      <c r="AW247" s="4"/>
      <c r="AX247" s="8"/>
      <c r="AY247" s="8"/>
      <c r="AZ247" s="8"/>
      <c r="BA247" s="8"/>
      <c r="BB247" s="8"/>
      <c r="BC247" s="8"/>
      <c r="BD247" s="8"/>
      <c r="BE247" s="8"/>
      <c r="BF247" s="8"/>
      <c r="BG247" s="8" t="s">
        <v>5</v>
      </c>
    </row>
    <row r="248" spans="1:59">
      <c r="A248" t="str">
        <f>Append1[[#This Row],[COM_IN_LIST]]</f>
        <v>CMDB</v>
      </c>
      <c r="B248" t="s">
        <v>743</v>
      </c>
      <c r="C248" t="str">
        <f>VLOOKUP(Append1[[#This Row],[Asset_Name]],'[1]SNOW CMDB DBNL'!$A:$B,2,0)</f>
        <v>No</v>
      </c>
      <c r="D248" t="str">
        <f>VLOOKUP(Append1[[#This Row],[Asset_Name]],'[1]SNOW CMDB DBNL'!$A:$C,3,0)</f>
        <v>Yes</v>
      </c>
      <c r="E248" t="str">
        <f>VLOOKUP(Append1[[#This Row],[Asset_Name]],'[1]SNOW CMDB DBNL'!$A:$D,4,0)</f>
        <v>Jack Schilder</v>
      </c>
      <c r="F248" t="str">
        <f>VLOOKUP(Append1[[#This Row],[Asset_Name]],'[1]SNOW CMDB DBNL'!$A:$E,5,0)</f>
        <v>Jos Diekman</v>
      </c>
      <c r="H248" t="str">
        <f>VLOOKUP(Append1[[#This Row],[Asset_Name]],'[1]SNOW CMDB DBNL'!$A:$G,7,0)</f>
        <v>N/A - asset non operational</v>
      </c>
      <c r="L248" t="str">
        <f>VLOOKUP(Append1[[#This Row],[Asset_Name]],'[1]SNOW CMDB DBNL'!$A:$M,13,0)</f>
        <v>Installed</v>
      </c>
      <c r="M248" t="str">
        <f>VLOOKUP(Append1[[#This Row],[Asset_Name]],'[1]SNOW CMDB DBNL'!$A:$N,14,0)</f>
        <v>Operational</v>
      </c>
      <c r="N248" t="str">
        <f>VLOOKUP(Append1[[#This Row],[Asset_Name]],'[1]SNOW CMDB DBNL'!$A:$O,15,0)</f>
        <v>Production</v>
      </c>
      <c r="O248" t="str">
        <f>VLOOKUP(Append1[[#This Row],[Asset_Name]],'[1]SNOW CMDB DBNL'!$A:$P,16,0)</f>
        <v>be+nl/Data Management NL/InteractING/Artemis</v>
      </c>
      <c r="P248" t="s">
        <v>131</v>
      </c>
      <c r="Q248" t="s">
        <v>132</v>
      </c>
      <c r="R248" t="s">
        <v>14</v>
      </c>
      <c r="V248" s="8" t="s">
        <v>743</v>
      </c>
      <c r="W248" s="8" t="s">
        <v>133</v>
      </c>
      <c r="X248" s="8" t="s">
        <v>141</v>
      </c>
      <c r="Y248" s="8" t="s">
        <v>603</v>
      </c>
      <c r="Z248" s="8" t="s">
        <v>621</v>
      </c>
      <c r="AA248" s="8">
        <v>0</v>
      </c>
      <c r="AB248" s="4" t="s">
        <v>744</v>
      </c>
      <c r="AC248" s="4">
        <v>0</v>
      </c>
      <c r="AD248" s="8">
        <v>0</v>
      </c>
      <c r="AE248" s="8">
        <v>0</v>
      </c>
      <c r="AF248" s="8" t="s">
        <v>136</v>
      </c>
      <c r="AG248" s="8" t="s">
        <v>137</v>
      </c>
      <c r="AH248" s="8" t="s">
        <v>138</v>
      </c>
      <c r="AI248" s="8" t="s">
        <v>639</v>
      </c>
      <c r="AJ248" s="8" t="s">
        <v>14</v>
      </c>
      <c r="AK248" s="8" t="s">
        <v>131</v>
      </c>
      <c r="AL248" s="8" t="s">
        <v>132</v>
      </c>
      <c r="AM248" s="8"/>
      <c r="AN248" s="8"/>
      <c r="AO248" s="8"/>
      <c r="AP248" s="8"/>
      <c r="AQ248" s="8"/>
      <c r="AR248" s="8"/>
      <c r="AS248" s="8"/>
      <c r="AT248" s="8"/>
      <c r="AU248" s="8"/>
      <c r="AV248" s="4"/>
      <c r="AW248" s="4"/>
      <c r="AX248" s="8"/>
      <c r="AY248" s="8"/>
      <c r="AZ248" s="8"/>
      <c r="BA248" s="8"/>
      <c r="BB248" s="8"/>
      <c r="BC248" s="8"/>
      <c r="BD248" s="8"/>
      <c r="BE248" s="8"/>
      <c r="BF248" s="8"/>
      <c r="BG248" s="8" t="s">
        <v>5</v>
      </c>
    </row>
    <row r="249" spans="1:59">
      <c r="A249" t="str">
        <f>Append1[[#This Row],[COM_IN_LIST]]</f>
        <v>CMDB</v>
      </c>
      <c r="B249" t="s">
        <v>745</v>
      </c>
      <c r="C249" t="str">
        <f>VLOOKUP(Append1[[#This Row],[Asset_Name]],'[1]SNOW CMDB DBNL'!$A:$B,2,0)</f>
        <v>No</v>
      </c>
      <c r="D249" t="str">
        <f>VLOOKUP(Append1[[#This Row],[Asset_Name]],'[1]SNOW CMDB DBNL'!$A:$C,3,0)</f>
        <v>Yes</v>
      </c>
      <c r="E249" t="str">
        <f>VLOOKUP(Append1[[#This Row],[Asset_Name]],'[1]SNOW CMDB DBNL'!$A:$D,4,0)</f>
        <v>Jack Schilder</v>
      </c>
      <c r="F249" t="str">
        <f>VLOOKUP(Append1[[#This Row],[Asset_Name]],'[1]SNOW CMDB DBNL'!$A:$E,5,0)</f>
        <v>Jos Diekman</v>
      </c>
      <c r="G249" t="str">
        <f>VLOOKUP(Append1[[#This Row],[Asset_Name]],'[1]SNOW CMDB DBNL'!$A:$F,6,0)</f>
        <v>Folkert van der Ploeg</v>
      </c>
      <c r="H249" t="str">
        <f>VLOOKUP(Append1[[#This Row],[Asset_Name]],'[1]SNOW CMDB DBNL'!$A:$G,7,0)</f>
        <v>Robbert ten Horre</v>
      </c>
      <c r="I249" t="str">
        <f>VLOOKUP(Append1[[#This Row],[Asset_Name]],'[1]SNOW CMDB DBNL'!$A:$H,8,0)</f>
        <v>Agreement data</v>
      </c>
      <c r="J249" t="str">
        <f>VLOOKUP(Append1[[#This Row],[Asset_Name]],'[1]SNOW CMDB DBNL'!$A:$I,9,0)</f>
        <v>Exchanged across domains</v>
      </c>
      <c r="L249" t="str">
        <f>VLOOKUP(Append1[[#This Row],[Asset_Name]],'[1]SNOW CMDB DBNL'!$A:$M,13,0)</f>
        <v>Installed</v>
      </c>
      <c r="M249" t="str">
        <f>VLOOKUP(Append1[[#This Row],[Asset_Name]],'[1]SNOW CMDB DBNL'!$A:$N,14,0)</f>
        <v>Operational</v>
      </c>
      <c r="N249" t="str">
        <f>VLOOKUP(Append1[[#This Row],[Asset_Name]],'[1]SNOW CMDB DBNL'!$A:$O,15,0)</f>
        <v>Production</v>
      </c>
      <c r="O249" t="str">
        <f>VLOOKUP(Append1[[#This Row],[Asset_Name]],'[1]SNOW CMDB DBNL'!$A:$P,16,0)</f>
        <v>be+nl/Data Management NL/Core Products/Blues Brothers</v>
      </c>
      <c r="P249" t="s">
        <v>131</v>
      </c>
      <c r="Q249" t="s">
        <v>132</v>
      </c>
      <c r="R249" t="s">
        <v>14</v>
      </c>
      <c r="V249" s="8" t="s">
        <v>745</v>
      </c>
      <c r="W249" s="8" t="s">
        <v>133</v>
      </c>
      <c r="X249" s="8" t="s">
        <v>141</v>
      </c>
      <c r="Y249" s="8" t="s">
        <v>603</v>
      </c>
      <c r="Z249" s="8" t="s">
        <v>621</v>
      </c>
      <c r="AA249" s="8" t="s">
        <v>478</v>
      </c>
      <c r="AB249" s="4" t="s">
        <v>746</v>
      </c>
      <c r="AC249" s="4" t="s">
        <v>187</v>
      </c>
      <c r="AD249" s="8" t="s">
        <v>176</v>
      </c>
      <c r="AE249" s="8">
        <v>0</v>
      </c>
      <c r="AF249" s="8" t="s">
        <v>136</v>
      </c>
      <c r="AG249" s="8" t="s">
        <v>137</v>
      </c>
      <c r="AH249" s="8" t="s">
        <v>138</v>
      </c>
      <c r="AI249" s="8" t="s">
        <v>671</v>
      </c>
      <c r="AJ249" s="8" t="s">
        <v>14</v>
      </c>
      <c r="AK249" s="8" t="s">
        <v>131</v>
      </c>
      <c r="AL249" s="8" t="s">
        <v>132</v>
      </c>
      <c r="AM249" s="8"/>
      <c r="AN249" s="8"/>
      <c r="AO249" s="8"/>
      <c r="AP249" s="8"/>
      <c r="AQ249" s="8"/>
      <c r="AR249" s="8"/>
      <c r="AS249" s="8"/>
      <c r="AT249" s="8"/>
      <c r="AU249" s="8"/>
      <c r="AV249" s="4"/>
      <c r="AW249" s="4"/>
      <c r="AX249" s="8"/>
      <c r="AY249" s="8"/>
      <c r="AZ249" s="8"/>
      <c r="BA249" s="8"/>
      <c r="BB249" s="8"/>
      <c r="BC249" s="8"/>
      <c r="BD249" s="8"/>
      <c r="BE249" s="8"/>
      <c r="BF249" s="8"/>
      <c r="BG249" s="8" t="s">
        <v>5</v>
      </c>
    </row>
    <row r="250" spans="1:59">
      <c r="A250" t="str">
        <f>Append1[[#This Row],[COM_IN_LIST]]</f>
        <v>CMDB</v>
      </c>
      <c r="B250" t="s">
        <v>747</v>
      </c>
      <c r="C250" t="str">
        <f>VLOOKUP(Append1[[#This Row],[Asset_Name]],'[1]SNOW CMDB DBNL'!$A:$B,2,0)</f>
        <v>No</v>
      </c>
      <c r="D250" t="str">
        <f>VLOOKUP(Append1[[#This Row],[Asset_Name]],'[1]SNOW CMDB DBNL'!$A:$C,3,0)</f>
        <v>Yes</v>
      </c>
      <c r="E250" t="str">
        <f>VLOOKUP(Append1[[#This Row],[Asset_Name]],'[1]SNOW CMDB DBNL'!$A:$D,4,0)</f>
        <v>Jack Schilder</v>
      </c>
      <c r="F250" t="str">
        <f>VLOOKUP(Append1[[#This Row],[Asset_Name]],'[1]SNOW CMDB DBNL'!$A:$E,5,0)</f>
        <v>Maxence Lavalle</v>
      </c>
      <c r="G250" t="str">
        <f>VLOOKUP(Append1[[#This Row],[Asset_Name]],'[1]SNOW CMDB DBNL'!$A:$F,6,0)</f>
        <v>Tom van Zalen</v>
      </c>
      <c r="H250" t="str">
        <f>VLOOKUP(Append1[[#This Row],[Asset_Name]],'[1]SNOW CMDB DBNL'!$A:$G,7,0)</f>
        <v>Nico de Vries
Jan Scholma</v>
      </c>
      <c r="I250" t="str">
        <f>VLOOKUP(Append1[[#This Row],[Asset_Name]],'[1]SNOW CMDB DBNL'!$A:$H,8,0)</f>
        <v>Data derived by Risk</v>
      </c>
      <c r="J250" t="str">
        <f>VLOOKUP(Append1[[#This Row],[Asset_Name]],'[1]SNOW CMDB DBNL'!$A:$I,9,0)</f>
        <v>Kept in own tribe</v>
      </c>
      <c r="K250" t="str">
        <f>VLOOKUP(Append1[[#This Row],[Asset_Name]],'[1]SNOW CMDB DBNL'!$A:$J,10,0)</f>
        <v>Data consumed from multiple sources to build models for Credit Risk NL</v>
      </c>
      <c r="L250" t="str">
        <f>VLOOKUP(Append1[[#This Row],[Asset_Name]],'[1]SNOW CMDB DBNL'!$A:$M,13,0)</f>
        <v>Installed</v>
      </c>
      <c r="M250" t="str">
        <f>VLOOKUP(Append1[[#This Row],[Asset_Name]],'[1]SNOW CMDB DBNL'!$A:$N,14,0)</f>
        <v>Operational</v>
      </c>
      <c r="N250" t="str">
        <f>VLOOKUP(Append1[[#This Row],[Asset_Name]],'[1]SNOW CMDB DBNL'!$A:$O,15,0)</f>
        <v>Production</v>
      </c>
      <c r="O250" t="str">
        <f>VLOOKUP(Append1[[#This Row],[Asset_Name]],'[1]SNOW CMDB DBNL'!$A:$P,16,0)</f>
        <v>be+nl/Data Management NL/Finance &amp; regulatory/4WRD</v>
      </c>
      <c r="P250" t="s">
        <v>131</v>
      </c>
      <c r="Q250" t="s">
        <v>132</v>
      </c>
      <c r="R250" t="s">
        <v>14</v>
      </c>
      <c r="V250" s="8" t="s">
        <v>747</v>
      </c>
      <c r="W250" s="8" t="s">
        <v>133</v>
      </c>
      <c r="X250" s="8" t="s">
        <v>141</v>
      </c>
      <c r="Y250" s="8" t="s">
        <v>603</v>
      </c>
      <c r="Z250" s="8" t="s">
        <v>748</v>
      </c>
      <c r="AA250" s="8" t="s">
        <v>612</v>
      </c>
      <c r="AB250" s="4" t="s">
        <v>613</v>
      </c>
      <c r="AC250" s="4" t="s">
        <v>429</v>
      </c>
      <c r="AD250" s="8" t="s">
        <v>170</v>
      </c>
      <c r="AE250" s="8" t="s">
        <v>614</v>
      </c>
      <c r="AF250" s="8" t="s">
        <v>136</v>
      </c>
      <c r="AG250" s="8" t="s">
        <v>137</v>
      </c>
      <c r="AH250" s="8" t="s">
        <v>138</v>
      </c>
      <c r="AI250" s="8" t="s">
        <v>615</v>
      </c>
      <c r="AJ250" s="8" t="s">
        <v>14</v>
      </c>
      <c r="AK250" s="8" t="s">
        <v>131</v>
      </c>
      <c r="AL250" s="8" t="s">
        <v>132</v>
      </c>
      <c r="AM250" s="8"/>
      <c r="AN250" s="8"/>
      <c r="AO250" s="8"/>
      <c r="AP250" s="8"/>
      <c r="AQ250" s="8"/>
      <c r="AR250" s="8"/>
      <c r="AS250" s="8"/>
      <c r="AT250" s="8"/>
      <c r="AU250" s="8"/>
      <c r="AV250" s="4"/>
      <c r="AW250" s="4"/>
      <c r="AX250" s="8"/>
      <c r="AY250" s="8"/>
      <c r="AZ250" s="8"/>
      <c r="BA250" s="8"/>
      <c r="BB250" s="8"/>
      <c r="BC250" s="8"/>
      <c r="BD250" s="8"/>
      <c r="BE250" s="8"/>
      <c r="BF250" s="8"/>
      <c r="BG250" s="8" t="s">
        <v>5</v>
      </c>
    </row>
    <row r="251" spans="1:59">
      <c r="A251" t="str">
        <f>Append1[[#This Row],[COM_IN_LIST]]</f>
        <v>CMDB</v>
      </c>
      <c r="B251" t="s">
        <v>749</v>
      </c>
      <c r="C251" t="str">
        <f>VLOOKUP(Append1[[#This Row],[Asset_Name]],'[1]SNOW CMDB DBNL'!$A:$B,2,0)</f>
        <v>No</v>
      </c>
      <c r="D251" t="str">
        <f>VLOOKUP(Append1[[#This Row],[Asset_Name]],'[1]SNOW CMDB DBNL'!$A:$C,3,0)</f>
        <v>No</v>
      </c>
      <c r="E251" t="str">
        <f>VLOOKUP(Append1[[#This Row],[Asset_Name]],'[1]SNOW CMDB DBNL'!$A:$D,4,0)</f>
        <v>Jack Schilder</v>
      </c>
      <c r="F251" t="str">
        <f>VLOOKUP(Append1[[#This Row],[Asset_Name]],'[1]SNOW CMDB DBNL'!$A:$E,5,0)</f>
        <v>Sten Pijloo</v>
      </c>
      <c r="K251" t="str">
        <f>VLOOKUP(Append1[[#This Row],[Asset_Name]],'[1]SNOW CMDB DBNL'!$A:$J,10,0)</f>
        <v xml:space="preserve">- Data ownership is not possible to fill in this excel. We use a lot of different sources, with all own data owners and stewards. We are only owner of some aggrigated facts we create. </v>
      </c>
      <c r="L251" t="str">
        <f>VLOOKUP(Append1[[#This Row],[Asset_Name]],'[1]SNOW CMDB DBNL'!$A:$M,13,0)</f>
        <v>Installed</v>
      </c>
      <c r="M251" t="str">
        <f>VLOOKUP(Append1[[#This Row],[Asset_Name]],'[1]SNOW CMDB DBNL'!$A:$N,14,0)</f>
        <v>Operational</v>
      </c>
      <c r="N251" t="str">
        <f>VLOOKUP(Append1[[#This Row],[Asset_Name]],'[1]SNOW CMDB DBNL'!$A:$O,15,0)</f>
        <v>Production</v>
      </c>
      <c r="O251" t="str">
        <f>VLOOKUP(Append1[[#This Row],[Asset_Name]],'[1]SNOW CMDB DBNL'!$A:$P,16,0)</f>
        <v>be+nl/Retail Advice HK NL/Business Development/Rapportage &amp; Analyse</v>
      </c>
      <c r="P251" t="s">
        <v>131</v>
      </c>
      <c r="Q251" t="s">
        <v>132</v>
      </c>
      <c r="R251" t="s">
        <v>58</v>
      </c>
      <c r="V251" s="8" t="s">
        <v>749</v>
      </c>
      <c r="W251" s="8" t="s">
        <v>133</v>
      </c>
      <c r="X251" s="8" t="s">
        <v>133</v>
      </c>
      <c r="Y251" s="8" t="s">
        <v>603</v>
      </c>
      <c r="Z251" s="8" t="s">
        <v>750</v>
      </c>
      <c r="AA251" s="8">
        <v>0</v>
      </c>
      <c r="AB251" s="4">
        <v>0</v>
      </c>
      <c r="AC251" s="4">
        <v>0</v>
      </c>
      <c r="AD251" s="8">
        <v>0</v>
      </c>
      <c r="AE251" s="8" t="s">
        <v>751</v>
      </c>
      <c r="AF251" s="8" t="s">
        <v>136</v>
      </c>
      <c r="AG251" s="8" t="s">
        <v>137</v>
      </c>
      <c r="AH251" s="8" t="s">
        <v>138</v>
      </c>
      <c r="AI251" s="8" t="s">
        <v>752</v>
      </c>
      <c r="AJ251" s="8" t="s">
        <v>58</v>
      </c>
      <c r="AK251" s="8" t="s">
        <v>131</v>
      </c>
      <c r="AL251" s="8" t="s">
        <v>132</v>
      </c>
      <c r="AM251" s="8"/>
      <c r="AN251" s="8"/>
      <c r="AO251" s="8"/>
      <c r="AP251" s="8"/>
      <c r="AQ251" s="8"/>
      <c r="AR251" s="8"/>
      <c r="AS251" s="8"/>
      <c r="AT251" s="8"/>
      <c r="AU251" s="8"/>
      <c r="AV251" s="4"/>
      <c r="AW251" s="4"/>
      <c r="AX251" s="8"/>
      <c r="AY251" s="8"/>
      <c r="AZ251" s="8"/>
      <c r="BA251" s="8"/>
      <c r="BB251" s="8"/>
      <c r="BC251" s="8"/>
      <c r="BD251" s="8"/>
      <c r="BE251" s="8"/>
      <c r="BF251" s="8"/>
      <c r="BG251" s="8" t="s">
        <v>5</v>
      </c>
    </row>
    <row r="252" spans="1:59">
      <c r="A252" t="str">
        <f>Append1[[#This Row],[COM_IN_LIST]]</f>
        <v>CMDB</v>
      </c>
      <c r="B252" t="s">
        <v>753</v>
      </c>
      <c r="C252" t="str">
        <f>VLOOKUP(Append1[[#This Row],[Asset_Name]],'[1]SNOW CMDB DBNL'!$A:$B,2,0)</f>
        <v>No</v>
      </c>
      <c r="E252" t="str">
        <f>VLOOKUP(Append1[[#This Row],[Asset_Name]],'[1]SNOW CMDB DBNL'!$A:$D,4,0)</f>
        <v>Jack Schilder</v>
      </c>
      <c r="F252" t="str">
        <f>VLOOKUP(Append1[[#This Row],[Asset_Name]],'[1]SNOW CMDB DBNL'!$A:$E,5,0)</f>
        <v>Jinto Jose</v>
      </c>
      <c r="H252" t="str">
        <f>VLOOKUP(Append1[[#This Row],[Asset_Name]],'[1]SNOW CMDB DBNL'!$A:$G,7,0)</f>
        <v>Pettie Booji, Arjen van den Broek, Gregory Beirens</v>
      </c>
      <c r="L252" t="str">
        <f>VLOOKUP(Append1[[#This Row],[Asset_Name]],'[1]SNOW CMDB DBNL'!$A:$M,13,0)</f>
        <v>Installed</v>
      </c>
      <c r="M252" t="str">
        <f>VLOOKUP(Append1[[#This Row],[Asset_Name]],'[1]SNOW CMDB DBNL'!$A:$N,14,0)</f>
        <v>Operational</v>
      </c>
      <c r="N252" t="str">
        <f>VLOOKUP(Append1[[#This Row],[Asset_Name]],'[1]SNOW CMDB DBNL'!$A:$O,15,0)</f>
        <v>Production</v>
      </c>
      <c r="O252" t="str">
        <f>VLOOKUP(Append1[[#This Row],[Asset_Name]],'[1]SNOW CMDB DBNL'!$A:$P,16,0)</f>
        <v>be+nl/Data Management NL/InteractING/All Blacks</v>
      </c>
      <c r="P252" t="s">
        <v>131</v>
      </c>
      <c r="Q252" t="s">
        <v>132</v>
      </c>
      <c r="R252" t="s">
        <v>14</v>
      </c>
      <c r="V252" s="8" t="s">
        <v>753</v>
      </c>
      <c r="W252" s="8" t="s">
        <v>133</v>
      </c>
      <c r="X252" s="8">
        <v>0</v>
      </c>
      <c r="Y252" s="8" t="s">
        <v>603</v>
      </c>
      <c r="Z252" s="8" t="s">
        <v>634</v>
      </c>
      <c r="AA252" s="8">
        <v>0</v>
      </c>
      <c r="AB252" s="4" t="s">
        <v>635</v>
      </c>
      <c r="AC252" s="4">
        <v>0</v>
      </c>
      <c r="AD252" s="8">
        <v>0</v>
      </c>
      <c r="AE252" s="8">
        <v>0</v>
      </c>
      <c r="AF252" s="8" t="s">
        <v>136</v>
      </c>
      <c r="AG252" s="8" t="s">
        <v>137</v>
      </c>
      <c r="AH252" s="8" t="s">
        <v>138</v>
      </c>
      <c r="AI252" s="8" t="s">
        <v>636</v>
      </c>
      <c r="AJ252" s="8" t="s">
        <v>14</v>
      </c>
      <c r="AK252" s="8" t="s">
        <v>131</v>
      </c>
      <c r="AL252" s="8" t="s">
        <v>132</v>
      </c>
      <c r="AM252" s="8"/>
      <c r="AN252" s="8"/>
      <c r="AO252" s="8"/>
      <c r="AP252" s="8"/>
      <c r="AQ252" s="8"/>
      <c r="AR252" s="8"/>
      <c r="AS252" s="8"/>
      <c r="AT252" s="8"/>
      <c r="AU252" s="8"/>
      <c r="AV252" s="4"/>
      <c r="AW252" s="4"/>
      <c r="AX252" s="8"/>
      <c r="AY252" s="8"/>
      <c r="AZ252" s="8"/>
      <c r="BA252" s="8"/>
      <c r="BB252" s="8"/>
      <c r="BC252" s="8"/>
      <c r="BD252" s="8"/>
      <c r="BE252" s="8"/>
      <c r="BF252" s="8"/>
      <c r="BG252" s="8" t="s">
        <v>5</v>
      </c>
    </row>
    <row r="253" spans="1:59">
      <c r="A253" t="str">
        <f>Append1[[#This Row],[COM_IN_LIST]]</f>
        <v>CMDB</v>
      </c>
      <c r="B253" t="s">
        <v>754</v>
      </c>
      <c r="C253" t="str">
        <f>VLOOKUP(Append1[[#This Row],[Asset_Name]],'[1]SNOW CMDB DBNL'!$A:$B,2,0)</f>
        <v>No</v>
      </c>
      <c r="D253" t="str">
        <f>VLOOKUP(Append1[[#This Row],[Asset_Name]],'[1]SNOW CMDB DBNL'!$A:$C,3,0)</f>
        <v>Yes</v>
      </c>
      <c r="E253" t="str">
        <f>VLOOKUP(Append1[[#This Row],[Asset_Name]],'[1]SNOW CMDB DBNL'!$A:$D,4,0)</f>
        <v>Jack Schilder</v>
      </c>
      <c r="F253" t="str">
        <f>VLOOKUP(Append1[[#This Row],[Asset_Name]],'[1]SNOW CMDB DBNL'!$A:$E,5,0)</f>
        <v>Jos Diekman</v>
      </c>
      <c r="G253" t="str">
        <f>VLOOKUP(Append1[[#This Row],[Asset_Name]],'[1]SNOW CMDB DBNL'!$A:$F,6,0)</f>
        <v>Adam Walendziewski (NL)
Johan Van Assche (BE)</v>
      </c>
      <c r="H253" t="str">
        <f>VLOOKUP(Append1[[#This Row],[Asset_Name]],'[1]SNOW CMDB DBNL'!$A:$G,7,0)</f>
        <v>Ariane Swets (NL)
Stijn De Brabander (BE)</v>
      </c>
      <c r="I253" t="str">
        <f>VLOOKUP(Append1[[#This Row],[Asset_Name]],'[1]SNOW CMDB DBNL'!$A:$H,8,0)</f>
        <v>Party data</v>
      </c>
      <c r="J253" t="str">
        <f>VLOOKUP(Append1[[#This Row],[Asset_Name]],'[1]SNOW CMDB DBNL'!$A:$I,9,0)</f>
        <v>Exchanged across domains</v>
      </c>
      <c r="K253" t="str">
        <f>VLOOKUP(Append1[[#This Row],[Asset_Name]],'[1]SNOW CMDB DBNL'!$A:$J,10,0)</f>
        <v xml:space="preserve">Party, Product, Agreement data, Transaction data. </v>
      </c>
      <c r="L253" t="str">
        <f>VLOOKUP(Append1[[#This Row],[Asset_Name]],'[1]SNOW CMDB DBNL'!$A:$M,13,0)</f>
        <v>Installed</v>
      </c>
      <c r="M253" t="str">
        <f>VLOOKUP(Append1[[#This Row],[Asset_Name]],'[1]SNOW CMDB DBNL'!$A:$N,14,0)</f>
        <v>Operational</v>
      </c>
      <c r="N253" t="str">
        <f>VLOOKUP(Append1[[#This Row],[Asset_Name]],'[1]SNOW CMDB DBNL'!$A:$O,15,0)</f>
        <v>Production</v>
      </c>
      <c r="O253" t="str">
        <f>VLOOKUP(Append1[[#This Row],[Asset_Name]],'[1]SNOW CMDB DBNL'!$A:$P,16,0)</f>
        <v>be+nl/Data Management NL/KYC/Leopards</v>
      </c>
      <c r="P253" t="s">
        <v>131</v>
      </c>
      <c r="Q253" t="s">
        <v>132</v>
      </c>
      <c r="R253" t="s">
        <v>14</v>
      </c>
      <c r="V253" s="8" t="s">
        <v>754</v>
      </c>
      <c r="W253" s="8" t="s">
        <v>133</v>
      </c>
      <c r="X253" s="8" t="s">
        <v>141</v>
      </c>
      <c r="Y253" s="8" t="s">
        <v>603</v>
      </c>
      <c r="Z253" s="8" t="s">
        <v>621</v>
      </c>
      <c r="AA253" s="8" t="s">
        <v>723</v>
      </c>
      <c r="AB253" s="4" t="s">
        <v>724</v>
      </c>
      <c r="AC253" s="4" t="s">
        <v>169</v>
      </c>
      <c r="AD253" s="8" t="s">
        <v>176</v>
      </c>
      <c r="AE253" s="8" t="s">
        <v>725</v>
      </c>
      <c r="AF253" s="8" t="s">
        <v>136</v>
      </c>
      <c r="AG253" s="8" t="s">
        <v>137</v>
      </c>
      <c r="AH253" s="8" t="s">
        <v>138</v>
      </c>
      <c r="AI253" s="8" t="s">
        <v>664</v>
      </c>
      <c r="AJ253" s="8" t="s">
        <v>14</v>
      </c>
      <c r="AK253" s="8" t="s">
        <v>131</v>
      </c>
      <c r="AL253" s="8" t="s">
        <v>132</v>
      </c>
      <c r="AM253" s="8"/>
      <c r="AN253" s="8"/>
      <c r="AO253" s="8"/>
      <c r="AP253" s="8"/>
      <c r="AQ253" s="8"/>
      <c r="AR253" s="8"/>
      <c r="AS253" s="8"/>
      <c r="AT253" s="8"/>
      <c r="AU253" s="8"/>
      <c r="AV253" s="4"/>
      <c r="AW253" s="4"/>
      <c r="AX253" s="8"/>
      <c r="AY253" s="8"/>
      <c r="AZ253" s="8"/>
      <c r="BA253" s="8"/>
      <c r="BB253" s="8"/>
      <c r="BC253" s="8"/>
      <c r="BD253" s="8"/>
      <c r="BE253" s="8"/>
      <c r="BF253" s="8"/>
      <c r="BG253" s="8" t="s">
        <v>5</v>
      </c>
    </row>
    <row r="254" spans="1:59">
      <c r="A254" t="str">
        <f>Append1[[#This Row],[COM_IN_LIST]]</f>
        <v>CMDB</v>
      </c>
      <c r="B254" t="s">
        <v>755</v>
      </c>
      <c r="C254" t="str">
        <f>VLOOKUP(Append1[[#This Row],[Asset_Name]],'[1]SNOW CMDB DBNL'!$A:$B,2,0)</f>
        <v>No</v>
      </c>
      <c r="E254" t="str">
        <f>VLOOKUP(Append1[[#This Row],[Asset_Name]],'[1]SNOW CMDB DBNL'!$A:$D,4,0)</f>
        <v>Guido Smit</v>
      </c>
      <c r="F254" t="str">
        <f>VLOOKUP(Append1[[#This Row],[Asset_Name]],'[1]SNOW CMDB DBNL'!$A:$E,5,0)</f>
        <v>Jeroen Losekoot</v>
      </c>
      <c r="G254" t="str">
        <f>VLOOKUP(Append1[[#This Row],[Asset_Name]],'[1]SNOW CMDB DBNL'!$A:$F,6,0)</f>
        <v>Jeroen Losekoot</v>
      </c>
      <c r="H254" t="str">
        <f>VLOOKUP(Append1[[#This Row],[Asset_Name]],'[1]SNOW CMDB DBNL'!$A:$G,7,0)</f>
        <v>GJ Reinders</v>
      </c>
      <c r="L254" t="str">
        <f>VLOOKUP(Append1[[#This Row],[Asset_Name]],'[1]SNOW CMDB DBNL'!$A:$M,13,0)</f>
        <v>Installed</v>
      </c>
      <c r="M254" t="str">
        <f>VLOOKUP(Append1[[#This Row],[Asset_Name]],'[1]SNOW CMDB DBNL'!$A:$N,14,0)</f>
        <v>Operational</v>
      </c>
      <c r="N254" t="str">
        <f>VLOOKUP(Append1[[#This Row],[Asset_Name]],'[1]SNOW CMDB DBNL'!$A:$O,15,0)</f>
        <v>Production</v>
      </c>
      <c r="O254" t="str">
        <f>VLOOKUP(Append1[[#This Row],[Asset_Name]],'[1]SNOW CMDB DBNL'!$A:$P,16,0)</f>
        <v>be+nl/Daily Banking Digital First NL/IL/PS &amp; CA/Nakamoto</v>
      </c>
      <c r="P254" t="s">
        <v>131</v>
      </c>
      <c r="Q254" t="s">
        <v>132</v>
      </c>
      <c r="R254" t="s">
        <v>23</v>
      </c>
      <c r="V254" s="8" t="s">
        <v>755</v>
      </c>
      <c r="W254" s="8" t="s">
        <v>133</v>
      </c>
      <c r="X254" s="8">
        <v>0</v>
      </c>
      <c r="Y254" s="8" t="s">
        <v>158</v>
      </c>
      <c r="Z254" s="8" t="s">
        <v>273</v>
      </c>
      <c r="AA254" s="8" t="s">
        <v>273</v>
      </c>
      <c r="AB254" s="4" t="s">
        <v>160</v>
      </c>
      <c r="AC254" s="4">
        <v>0</v>
      </c>
      <c r="AD254" s="8">
        <v>0</v>
      </c>
      <c r="AE254" s="8">
        <v>0</v>
      </c>
      <c r="AF254" s="8" t="s">
        <v>136</v>
      </c>
      <c r="AG254" s="8" t="s">
        <v>137</v>
      </c>
      <c r="AH254" s="8" t="s">
        <v>138</v>
      </c>
      <c r="AI254" s="8" t="s">
        <v>274</v>
      </c>
      <c r="AJ254" s="8" t="s">
        <v>23</v>
      </c>
      <c r="AK254" s="8" t="s">
        <v>131</v>
      </c>
      <c r="AL254" s="8" t="s">
        <v>132</v>
      </c>
      <c r="AM254" s="8"/>
      <c r="AN254" s="8"/>
      <c r="AO254" s="8"/>
      <c r="AP254" s="8"/>
      <c r="AQ254" s="8"/>
      <c r="AR254" s="8"/>
      <c r="AS254" s="8"/>
      <c r="AT254" s="8"/>
      <c r="AU254" s="8"/>
      <c r="AV254" s="4"/>
      <c r="AW254" s="4"/>
      <c r="AX254" s="8"/>
      <c r="AY254" s="8"/>
      <c r="AZ254" s="8"/>
      <c r="BA254" s="8"/>
      <c r="BB254" s="8"/>
      <c r="BC254" s="8"/>
      <c r="BD254" s="8"/>
      <c r="BE254" s="8"/>
      <c r="BF254" s="8"/>
      <c r="BG254" s="8" t="s">
        <v>5</v>
      </c>
    </row>
    <row r="255" spans="1:59" hidden="1">
      <c r="A255" t="str">
        <f>Append1[[#This Row],[COM_IN_LIST]]</f>
        <v>CMDB</v>
      </c>
      <c r="B255" t="s">
        <v>756</v>
      </c>
      <c r="C255" t="str">
        <f>VLOOKUP(Append1[[#This Row],[Asset_Name]],'[1]SNOW CMDB DBNL'!$A:$B,2,0)</f>
        <v>Yes</v>
      </c>
      <c r="D255" t="str">
        <f>VLOOKUP(Append1[[#This Row],[Asset_Name]],'[1]SNOW CMDB DBNL'!$A:$C,3,0)</f>
        <v>Yes</v>
      </c>
      <c r="E255" t="str">
        <f>VLOOKUP(Append1[[#This Row],[Asset_Name]],'[1]SNOW CMDB DBNL'!$A:$D,4,0)</f>
        <v>Guido Smit</v>
      </c>
      <c r="F255" t="str">
        <f>VLOOKUP(Append1[[#This Row],[Asset_Name]],'[1]SNOW CMDB DBNL'!$A:$E,5,0)</f>
        <v>Jeroen Losekoot</v>
      </c>
      <c r="G255" t="str">
        <f>VLOOKUP(Append1[[#This Row],[Asset_Name]],'[1]SNOW CMDB DBNL'!$A:$F,6,0)</f>
        <v>Jeroen Losekoot</v>
      </c>
      <c r="H255" t="str">
        <f>VLOOKUP(Append1[[#This Row],[Asset_Name]],'[1]SNOW CMDB DBNL'!$A:$G,7,0)</f>
        <v>GJ Reinders</v>
      </c>
      <c r="I255" t="str">
        <f>VLOOKUP(Append1[[#This Row],[Asset_Name]],'[1]SNOW CMDB DBNL'!$A:$H,8,0)</f>
        <v>Agreement data</v>
      </c>
      <c r="J255" t="str">
        <f>VLOOKUP(Append1[[#This Row],[Asset_Name]],'[1]SNOW CMDB DBNL'!$A:$I,9,0)</f>
        <v>Kept in own tribe</v>
      </c>
      <c r="K255" t="str">
        <f>VLOOKUP(Append1[[#This Row],[Asset_Name]],'[1]SNOW CMDB DBNL'!$A:$J,10,0)</f>
        <v>Goal Database
Type of data = Request data</v>
      </c>
      <c r="L255" t="str">
        <f>VLOOKUP(Append1[[#This Row],[Asset_Name]],'[1]SNOW CMDB DBNL'!$A:$M,13,0)</f>
        <v>Installed</v>
      </c>
      <c r="M255" t="str">
        <f>VLOOKUP(Append1[[#This Row],[Asset_Name]],'[1]SNOW CMDB DBNL'!$A:$N,14,0)</f>
        <v>Operational</v>
      </c>
      <c r="N255" t="str">
        <f>VLOOKUP(Append1[[#This Row],[Asset_Name]],'[1]SNOW CMDB DBNL'!$A:$O,15,0)</f>
        <v>Production</v>
      </c>
      <c r="O255" t="str">
        <f>VLOOKUP(Append1[[#This Row],[Asset_Name]],'[1]SNOW CMDB DBNL'!$A:$P,16,0)</f>
        <v>be+nl/Daily Banking Digital First NL/IL/PS &amp; CA/Nakamoto</v>
      </c>
      <c r="P255" t="s">
        <v>131</v>
      </c>
      <c r="Q255" t="s">
        <v>132</v>
      </c>
      <c r="R255" t="s">
        <v>23</v>
      </c>
      <c r="V255" s="8" t="s">
        <v>756</v>
      </c>
      <c r="W255" s="8" t="s">
        <v>141</v>
      </c>
      <c r="X255" s="8" t="s">
        <v>141</v>
      </c>
      <c r="Y255" s="8" t="s">
        <v>158</v>
      </c>
      <c r="Z255" s="8" t="s">
        <v>273</v>
      </c>
      <c r="AA255" s="8" t="s">
        <v>273</v>
      </c>
      <c r="AB255" s="4" t="s">
        <v>160</v>
      </c>
      <c r="AC255" s="4" t="s">
        <v>187</v>
      </c>
      <c r="AD255" s="8" t="s">
        <v>170</v>
      </c>
      <c r="AE255" s="8" t="s">
        <v>757</v>
      </c>
      <c r="AF255" s="8" t="s">
        <v>136</v>
      </c>
      <c r="AG255" s="8" t="s">
        <v>137</v>
      </c>
      <c r="AH255" s="8" t="s">
        <v>138</v>
      </c>
      <c r="AI255" s="8" t="s">
        <v>274</v>
      </c>
      <c r="AJ255" s="8" t="s">
        <v>23</v>
      </c>
      <c r="AK255" s="8" t="s">
        <v>131</v>
      </c>
      <c r="AL255" s="8" t="s">
        <v>132</v>
      </c>
      <c r="AM255" s="8"/>
      <c r="AN255" s="8"/>
      <c r="AO255" s="8"/>
      <c r="AP255" s="8"/>
      <c r="AQ255" s="8"/>
      <c r="AR255" s="8"/>
      <c r="AS255" s="8"/>
      <c r="AT255" s="8"/>
      <c r="AU255" s="8"/>
      <c r="AV255" s="4"/>
      <c r="AW255" s="4"/>
      <c r="AX255" s="8"/>
      <c r="AY255" s="8"/>
      <c r="AZ255" s="8"/>
      <c r="BA255" s="8"/>
      <c r="BB255" s="8"/>
      <c r="BC255" s="8"/>
      <c r="BD255" s="8"/>
      <c r="BE255" s="8"/>
      <c r="BF255" s="8"/>
      <c r="BG255" s="8" t="s">
        <v>5</v>
      </c>
    </row>
    <row r="256" spans="1:59">
      <c r="A256" t="str">
        <f>Append1[[#This Row],[COM_IN_LIST]]</f>
        <v>COMMON</v>
      </c>
      <c r="B256" t="s">
        <v>758</v>
      </c>
      <c r="C256" t="str">
        <f>VLOOKUP(Append1[[#This Row],[Asset_Name]],'[1]SNOW CMDB DBNL'!$A:$B,2,0)</f>
        <v>No</v>
      </c>
      <c r="E256" t="str">
        <f>VLOOKUP(Append1[[#This Row],[Asset_Name]],'[1]SNOW CMDB DBNL'!$A:$D,4,0)</f>
        <v>Guido Smit</v>
      </c>
      <c r="F256" t="str">
        <f>VLOOKUP(Append1[[#This Row],[Asset_Name]],'[1]SNOW CMDB DBNL'!$A:$E,5,0)</f>
        <v>Jeroen Losekoot</v>
      </c>
      <c r="G256" t="str">
        <f>VLOOKUP(Append1[[#This Row],[Asset_Name]],'[1]SNOW CMDB DBNL'!$A:$F,6,0)</f>
        <v>Jeroen Losekoot</v>
      </c>
      <c r="H256" t="str">
        <f>VLOOKUP(Append1[[#This Row],[Asset_Name]],'[1]SNOW CMDB DBNL'!$A:$G,7,0)</f>
        <v>GJ Reinders</v>
      </c>
      <c r="L256" t="str">
        <f>VLOOKUP(Append1[[#This Row],[Asset_Name]],'[1]SNOW CMDB DBNL'!$A:$M,13,0)</f>
        <v>Installed</v>
      </c>
      <c r="M256" t="str">
        <f>VLOOKUP(Append1[[#This Row],[Asset_Name]],'[1]SNOW CMDB DBNL'!$A:$N,14,0)</f>
        <v>Operational</v>
      </c>
      <c r="N256" t="str">
        <f>VLOOKUP(Append1[[#This Row],[Asset_Name]],'[1]SNOW CMDB DBNL'!$A:$O,15,0)</f>
        <v>Production</v>
      </c>
      <c r="O256" t="str">
        <f>VLOOKUP(Append1[[#This Row],[Asset_Name]],'[1]SNOW CMDB DBNL'!$A:$P,16,0)</f>
        <v>be+nl/Daily Banking Digital First NL/IL/PS &amp; CA/Heisenberg - Sensei</v>
      </c>
      <c r="P256" t="s">
        <v>132</v>
      </c>
      <c r="Q256" t="s">
        <v>132</v>
      </c>
      <c r="R256" t="s">
        <v>10</v>
      </c>
      <c r="V256" s="8" t="s">
        <v>758</v>
      </c>
      <c r="W256" s="8" t="s">
        <v>133</v>
      </c>
      <c r="X256" s="8">
        <v>0</v>
      </c>
      <c r="Y256" s="8" t="s">
        <v>158</v>
      </c>
      <c r="Z256" s="8" t="s">
        <v>273</v>
      </c>
      <c r="AA256" s="8" t="s">
        <v>273</v>
      </c>
      <c r="AB256" s="4" t="s">
        <v>160</v>
      </c>
      <c r="AC256" s="4">
        <v>0</v>
      </c>
      <c r="AD256" s="8">
        <v>0</v>
      </c>
      <c r="AE256" s="8">
        <v>0</v>
      </c>
      <c r="AF256" s="8" t="s">
        <v>136</v>
      </c>
      <c r="AG256" s="8" t="s">
        <v>137</v>
      </c>
      <c r="AH256" s="8" t="s">
        <v>138</v>
      </c>
      <c r="AI256" s="8" t="s">
        <v>759</v>
      </c>
      <c r="AJ256" s="8" t="s">
        <v>10</v>
      </c>
      <c r="AK256" s="8" t="s">
        <v>132</v>
      </c>
      <c r="AL256" s="8" t="s">
        <v>132</v>
      </c>
      <c r="AM256" s="8"/>
      <c r="AN256" s="8"/>
      <c r="AO256" s="8"/>
      <c r="AP256" s="8" t="s">
        <v>145</v>
      </c>
      <c r="AQ256" s="8" t="s">
        <v>145</v>
      </c>
      <c r="AR256" s="8" t="s">
        <v>133</v>
      </c>
      <c r="AS256" s="8" t="s">
        <v>149</v>
      </c>
      <c r="AT256" s="8" t="s">
        <v>149</v>
      </c>
      <c r="AU256" s="8" t="s">
        <v>145</v>
      </c>
      <c r="AV256" s="4" t="s">
        <v>145</v>
      </c>
      <c r="AW256" s="4" t="s">
        <v>145</v>
      </c>
      <c r="AX256" s="8" t="s">
        <v>145</v>
      </c>
      <c r="AY256" s="8" t="s">
        <v>133</v>
      </c>
      <c r="AZ256" s="8"/>
      <c r="BA256" s="8"/>
      <c r="BB256" s="8" t="s">
        <v>191</v>
      </c>
      <c r="BC256" s="8"/>
      <c r="BD256" s="8" t="s">
        <v>145</v>
      </c>
      <c r="BE256" s="8"/>
      <c r="BF256" s="8"/>
      <c r="BG256" s="8" t="s">
        <v>7</v>
      </c>
    </row>
    <row r="257" spans="1:59" hidden="1">
      <c r="A257" t="str">
        <f>Append1[[#This Row],[COM_IN_LIST]]</f>
        <v>COMMON</v>
      </c>
      <c r="B257" t="s">
        <v>760</v>
      </c>
      <c r="C257" t="str">
        <f>VLOOKUP(Append1[[#This Row],[Asset_Name]],'[1]SNOW CMDB DBNL'!$A:$B,2,0)</f>
        <v>Yes</v>
      </c>
      <c r="D257" t="str">
        <f>VLOOKUP(Append1[[#This Row],[Asset_Name]],'[1]SNOW CMDB DBNL'!$A:$C,3,0)</f>
        <v>No</v>
      </c>
      <c r="E257" t="str">
        <f>VLOOKUP(Append1[[#This Row],[Asset_Name]],'[1]SNOW CMDB DBNL'!$A:$D,4,0)</f>
        <v>Guido Smit</v>
      </c>
      <c r="F257" t="str">
        <f>VLOOKUP(Append1[[#This Row],[Asset_Name]],'[1]SNOW CMDB DBNL'!$A:$E,5,0)</f>
        <v>Jeroen Losekoot</v>
      </c>
      <c r="G257" t="str">
        <f>VLOOKUP(Append1[[#This Row],[Asset_Name]],'[1]SNOW CMDB DBNL'!$A:$F,6,0)</f>
        <v>Jeroen Losekoot</v>
      </c>
      <c r="H257" t="str">
        <f>VLOOKUP(Append1[[#This Row],[Asset_Name]],'[1]SNOW CMDB DBNL'!$A:$G,7,0)</f>
        <v>GJ Reinders</v>
      </c>
      <c r="I257" t="str">
        <f>VLOOKUP(Append1[[#This Row],[Asset_Name]],'[1]SNOW CMDB DBNL'!$A:$H,8,0)</f>
        <v>Agreement data</v>
      </c>
      <c r="J257" t="str">
        <f>VLOOKUP(Append1[[#This Row],[Asset_Name]],'[1]SNOW CMDB DBNL'!$A:$I,9,0)</f>
        <v>Kept in own tribe</v>
      </c>
      <c r="K257" t="str">
        <f>VLOOKUP(Append1[[#This Row],[Asset_Name]],'[1]SNOW CMDB DBNL'!$A:$J,10,0)</f>
        <v>PGS database for Savings 
Type of data= Request data
Will be replaced by ARD in the future</v>
      </c>
      <c r="L257" t="str">
        <f>VLOOKUP(Append1[[#This Row],[Asset_Name]],'[1]SNOW CMDB DBNL'!$A:$M,13,0)</f>
        <v>Installed</v>
      </c>
      <c r="M257" t="str">
        <f>VLOOKUP(Append1[[#This Row],[Asset_Name]],'[1]SNOW CMDB DBNL'!$A:$N,14,0)</f>
        <v>Operational</v>
      </c>
      <c r="N257" t="str">
        <f>VLOOKUP(Append1[[#This Row],[Asset_Name]],'[1]SNOW CMDB DBNL'!$A:$O,15,0)</f>
        <v>Production</v>
      </c>
      <c r="O257" t="str">
        <f>VLOOKUP(Append1[[#This Row],[Asset_Name]],'[1]SNOW CMDB DBNL'!$A:$P,16,0)</f>
        <v>be+nl/Daily Banking Digital First NL/Platform &amp; Enablers/Oasis</v>
      </c>
      <c r="P257" t="s">
        <v>132</v>
      </c>
      <c r="Q257" t="s">
        <v>132</v>
      </c>
      <c r="R257" t="s">
        <v>10</v>
      </c>
      <c r="V257" s="8" t="s">
        <v>760</v>
      </c>
      <c r="W257" s="8" t="s">
        <v>141</v>
      </c>
      <c r="X257" s="8" t="s">
        <v>133</v>
      </c>
      <c r="Y257" s="8" t="s">
        <v>158</v>
      </c>
      <c r="Z257" s="8" t="s">
        <v>273</v>
      </c>
      <c r="AA257" s="8" t="s">
        <v>273</v>
      </c>
      <c r="AB257" s="4" t="s">
        <v>160</v>
      </c>
      <c r="AC257" s="4" t="s">
        <v>187</v>
      </c>
      <c r="AD257" s="8" t="s">
        <v>170</v>
      </c>
      <c r="AE257" s="8" t="s">
        <v>761</v>
      </c>
      <c r="AF257" s="8" t="s">
        <v>136</v>
      </c>
      <c r="AG257" s="8" t="s">
        <v>137</v>
      </c>
      <c r="AH257" s="8" t="s">
        <v>138</v>
      </c>
      <c r="AI257" s="8" t="s">
        <v>543</v>
      </c>
      <c r="AJ257" s="8" t="s">
        <v>10</v>
      </c>
      <c r="AK257" s="8" t="s">
        <v>132</v>
      </c>
      <c r="AL257" s="8" t="s">
        <v>132</v>
      </c>
      <c r="AM257" s="8"/>
      <c r="AN257" s="8"/>
      <c r="AO257" s="8"/>
      <c r="AP257" s="8" t="s">
        <v>145</v>
      </c>
      <c r="AQ257" s="8" t="s">
        <v>145</v>
      </c>
      <c r="AR257" s="8" t="s">
        <v>141</v>
      </c>
      <c r="AS257" s="8" t="s">
        <v>193</v>
      </c>
      <c r="AT257" s="8" t="s">
        <v>193</v>
      </c>
      <c r="AU257" s="8" t="s">
        <v>145</v>
      </c>
      <c r="AV257" s="4" t="s">
        <v>145</v>
      </c>
      <c r="AW257" s="4" t="s">
        <v>149</v>
      </c>
      <c r="AX257" s="8" t="s">
        <v>145</v>
      </c>
      <c r="AY257" s="8" t="s">
        <v>141</v>
      </c>
      <c r="AZ257" s="8"/>
      <c r="BA257" s="8" t="s">
        <v>166</v>
      </c>
      <c r="BB257" s="8" t="s">
        <v>178</v>
      </c>
      <c r="BC257" s="8"/>
      <c r="BD257" s="8" t="s">
        <v>149</v>
      </c>
      <c r="BE257" s="8"/>
      <c r="BF257" s="8"/>
      <c r="BG257" s="8" t="s">
        <v>7</v>
      </c>
    </row>
    <row r="258" spans="1:59">
      <c r="A258" t="str">
        <f>Append1[[#This Row],[COM_IN_LIST]]</f>
        <v>CMDB</v>
      </c>
      <c r="B258" t="s">
        <v>762</v>
      </c>
      <c r="C258" t="str">
        <f>VLOOKUP(Append1[[#This Row],[Asset_Name]],'[1]SNOW CMDB DBNL'!$A:$B,2,0)</f>
        <v>No</v>
      </c>
      <c r="E258" t="str">
        <f>VLOOKUP(Append1[[#This Row],[Asset_Name]],'[1]SNOW CMDB DBNL'!$A:$D,4,0)</f>
        <v>Guido Smit</v>
      </c>
      <c r="F258" t="str">
        <f>VLOOKUP(Append1[[#This Row],[Asset_Name]],'[1]SNOW CMDB DBNL'!$A:$E,5,0)</f>
        <v>Hans Overeem</v>
      </c>
      <c r="G258" t="str">
        <f>VLOOKUP(Append1[[#This Row],[Asset_Name]],'[1]SNOW CMDB DBNL'!$A:$F,6,0)</f>
        <v>Hans Overeem</v>
      </c>
      <c r="H258" t="str">
        <f>VLOOKUP(Append1[[#This Row],[Asset_Name]],'[1]SNOW CMDB DBNL'!$A:$G,7,0)</f>
        <v>GJ Reinders</v>
      </c>
      <c r="L258" t="str">
        <f>VLOOKUP(Append1[[#This Row],[Asset_Name]],'[1]SNOW CMDB DBNL'!$A:$M,13,0)</f>
        <v>Installed</v>
      </c>
      <c r="M258" t="str">
        <f>VLOOKUP(Append1[[#This Row],[Asset_Name]],'[1]SNOW CMDB DBNL'!$A:$N,14,0)</f>
        <v>Operational</v>
      </c>
      <c r="N258" t="str">
        <f>VLOOKUP(Append1[[#This Row],[Asset_Name]],'[1]SNOW CMDB DBNL'!$A:$O,15,0)</f>
        <v>Production</v>
      </c>
      <c r="O258" t="str">
        <f>VLOOKUP(Append1[[#This Row],[Asset_Name]],'[1]SNOW CMDB DBNL'!$A:$P,16,0)</f>
        <v>be+nl/Daily Banking Digital First NL/Platform &amp; Enablers/Oasis</v>
      </c>
      <c r="P258" t="s">
        <v>131</v>
      </c>
      <c r="Q258" t="s">
        <v>132</v>
      </c>
      <c r="R258" t="s">
        <v>23</v>
      </c>
      <c r="V258" s="8" t="s">
        <v>762</v>
      </c>
      <c r="W258" s="8" t="s">
        <v>133</v>
      </c>
      <c r="X258" s="8">
        <v>0</v>
      </c>
      <c r="Y258" s="8" t="s">
        <v>158</v>
      </c>
      <c r="Z258" s="8" t="s">
        <v>159</v>
      </c>
      <c r="AA258" s="8" t="s">
        <v>159</v>
      </c>
      <c r="AB258" s="4" t="s">
        <v>160</v>
      </c>
      <c r="AC258" s="4">
        <v>0</v>
      </c>
      <c r="AD258" s="8">
        <v>0</v>
      </c>
      <c r="AE258" s="8">
        <v>0</v>
      </c>
      <c r="AF258" s="8" t="s">
        <v>136</v>
      </c>
      <c r="AG258" s="8" t="s">
        <v>137</v>
      </c>
      <c r="AH258" s="8" t="s">
        <v>138</v>
      </c>
      <c r="AI258" s="8" t="s">
        <v>543</v>
      </c>
      <c r="AJ258" s="8" t="s">
        <v>23</v>
      </c>
      <c r="AK258" s="8" t="s">
        <v>131</v>
      </c>
      <c r="AL258" s="8" t="s">
        <v>132</v>
      </c>
      <c r="AM258" s="8"/>
      <c r="AN258" s="8"/>
      <c r="AO258" s="8"/>
      <c r="AP258" s="8"/>
      <c r="AQ258" s="8"/>
      <c r="AR258" s="8"/>
      <c r="AS258" s="8"/>
      <c r="AT258" s="8"/>
      <c r="AU258" s="8"/>
      <c r="AV258" s="4"/>
      <c r="AW258" s="4"/>
      <c r="AX258" s="8"/>
      <c r="AY258" s="8"/>
      <c r="AZ258" s="8"/>
      <c r="BA258" s="8"/>
      <c r="BB258" s="8"/>
      <c r="BC258" s="8"/>
      <c r="BD258" s="8"/>
      <c r="BE258" s="8"/>
      <c r="BF258" s="8"/>
      <c r="BG258" s="8" t="s">
        <v>5</v>
      </c>
    </row>
    <row r="259" spans="1:59" hidden="1">
      <c r="A259" t="str">
        <f>Append1[[#This Row],[COM_IN_LIST]]</f>
        <v>GDPR</v>
      </c>
      <c r="B259" t="s">
        <v>763</v>
      </c>
      <c r="P259" t="s">
        <v>132</v>
      </c>
      <c r="Q259" t="s">
        <v>131</v>
      </c>
      <c r="R259" t="s">
        <v>10</v>
      </c>
      <c r="V259" s="8" t="s">
        <v>763</v>
      </c>
      <c r="AJ259" s="8" t="s">
        <v>10</v>
      </c>
      <c r="AK259" s="8" t="s">
        <v>132</v>
      </c>
      <c r="AL259" s="8" t="s">
        <v>131</v>
      </c>
      <c r="AM259" s="8"/>
      <c r="AN259" s="8"/>
      <c r="AO259" s="8"/>
      <c r="AP259" s="8" t="s">
        <v>145</v>
      </c>
      <c r="AQ259" s="8" t="s">
        <v>145</v>
      </c>
      <c r="AR259" s="8" t="s">
        <v>133</v>
      </c>
      <c r="AS259" s="8" t="s">
        <v>149</v>
      </c>
      <c r="AT259" s="8" t="s">
        <v>149</v>
      </c>
      <c r="AU259" s="8" t="s">
        <v>145</v>
      </c>
      <c r="AV259" s="4" t="s">
        <v>145</v>
      </c>
      <c r="AW259" s="4" t="s">
        <v>145</v>
      </c>
      <c r="AX259" s="8" t="s">
        <v>145</v>
      </c>
      <c r="AY259" s="8" t="s">
        <v>133</v>
      </c>
      <c r="AZ259" s="8"/>
      <c r="BA259" s="8"/>
      <c r="BB259" s="8" t="s">
        <v>145</v>
      </c>
      <c r="BC259" s="8"/>
      <c r="BD259" s="8" t="s">
        <v>145</v>
      </c>
      <c r="BE259" s="8"/>
      <c r="BF259" s="8"/>
      <c r="BG259" s="8" t="s">
        <v>6</v>
      </c>
    </row>
    <row r="260" spans="1:59" hidden="1">
      <c r="A260" t="str">
        <f>Append1[[#This Row],[COM_IN_LIST]]</f>
        <v>GDPR</v>
      </c>
      <c r="B260" t="s">
        <v>764</v>
      </c>
      <c r="P260" t="s">
        <v>132</v>
      </c>
      <c r="Q260" t="s">
        <v>131</v>
      </c>
      <c r="R260" t="s">
        <v>11</v>
      </c>
      <c r="V260" s="8" t="s">
        <v>764</v>
      </c>
      <c r="AJ260" s="8" t="s">
        <v>11</v>
      </c>
      <c r="AK260" s="8" t="s">
        <v>132</v>
      </c>
      <c r="AL260" s="8" t="s">
        <v>131</v>
      </c>
      <c r="AM260" s="8"/>
      <c r="AN260" s="8"/>
      <c r="AO260" s="8"/>
      <c r="AP260" s="8" t="s">
        <v>145</v>
      </c>
      <c r="AQ260" s="8" t="s">
        <v>145</v>
      </c>
      <c r="AR260" s="8" t="s">
        <v>133</v>
      </c>
      <c r="AS260" s="8" t="s">
        <v>145</v>
      </c>
      <c r="AT260" s="8" t="s">
        <v>133</v>
      </c>
      <c r="AU260" s="8" t="s">
        <v>145</v>
      </c>
      <c r="AV260" s="4">
        <v>44927</v>
      </c>
      <c r="AW260" s="4">
        <v>45291</v>
      </c>
      <c r="AX260" s="8" t="s">
        <v>145</v>
      </c>
      <c r="AY260" s="8" t="s">
        <v>133</v>
      </c>
      <c r="AZ260" s="8" t="s">
        <v>150</v>
      </c>
      <c r="BA260" s="8" t="s">
        <v>151</v>
      </c>
      <c r="BB260" s="8" t="s">
        <v>145</v>
      </c>
      <c r="BC260" s="8" t="s">
        <v>178</v>
      </c>
      <c r="BD260" s="8">
        <v>2023</v>
      </c>
      <c r="BE260" s="8" t="s">
        <v>182</v>
      </c>
      <c r="BF260" s="8"/>
      <c r="BG260" s="8" t="s">
        <v>6</v>
      </c>
    </row>
    <row r="261" spans="1:59" hidden="1">
      <c r="A261" t="str">
        <f>Append1[[#This Row],[COM_IN_LIST]]</f>
        <v>GDPR</v>
      </c>
      <c r="B261" t="s">
        <v>765</v>
      </c>
      <c r="P261" t="s">
        <v>132</v>
      </c>
      <c r="Q261" t="s">
        <v>131</v>
      </c>
      <c r="R261" t="s">
        <v>9</v>
      </c>
      <c r="V261" s="8" t="s">
        <v>765</v>
      </c>
      <c r="AJ261" s="8" t="s">
        <v>9</v>
      </c>
      <c r="AK261" s="8" t="s">
        <v>132</v>
      </c>
      <c r="AL261" s="8" t="s">
        <v>131</v>
      </c>
      <c r="AM261" s="8"/>
      <c r="AN261" s="8"/>
      <c r="AO261" s="8"/>
      <c r="AP261" s="8" t="s">
        <v>145</v>
      </c>
      <c r="AQ261" s="8" t="s">
        <v>145</v>
      </c>
      <c r="AR261" s="8" t="s">
        <v>133</v>
      </c>
      <c r="AS261" s="8" t="s">
        <v>133</v>
      </c>
      <c r="AT261" s="8" t="s">
        <v>133</v>
      </c>
      <c r="AU261" s="8" t="s">
        <v>145</v>
      </c>
      <c r="AV261" s="4" t="s">
        <v>145</v>
      </c>
      <c r="AW261" s="4" t="s">
        <v>145</v>
      </c>
      <c r="AX261" s="8" t="s">
        <v>145</v>
      </c>
      <c r="AY261" s="8" t="s">
        <v>133</v>
      </c>
      <c r="AZ261" s="8"/>
      <c r="BA261" s="8"/>
      <c r="BB261" s="8" t="s">
        <v>145</v>
      </c>
      <c r="BC261" s="8"/>
      <c r="BD261" s="8" t="s">
        <v>145</v>
      </c>
      <c r="BE261" s="8"/>
      <c r="BF261" s="8"/>
      <c r="BG261" s="8" t="s">
        <v>6</v>
      </c>
    </row>
    <row r="262" spans="1:59">
      <c r="A262" t="str">
        <f>Append1[[#This Row],[COM_IN_LIST]]</f>
        <v>CMDB</v>
      </c>
      <c r="B262" t="s">
        <v>766</v>
      </c>
      <c r="C262" t="str">
        <f>VLOOKUP(Append1[[#This Row],[Asset_Name]],'[1]SNOW CMDB DBNL'!$A:$B,2,0)</f>
        <v>No</v>
      </c>
      <c r="E262" t="str">
        <f>VLOOKUP(Append1[[#This Row],[Asset_Name]],'[1]SNOW CMDB DBNL'!$A:$D,4,0)</f>
        <v>Guido Smit</v>
      </c>
      <c r="F262" t="str">
        <f>VLOOKUP(Append1[[#This Row],[Asset_Name]],'[1]SNOW CMDB DBNL'!$A:$E,5,0)</f>
        <v>Hans Overeem</v>
      </c>
      <c r="G262" t="str">
        <f>VLOOKUP(Append1[[#This Row],[Asset_Name]],'[1]SNOW CMDB DBNL'!$A:$F,6,0)</f>
        <v>Hans Overeem</v>
      </c>
      <c r="H262" t="str">
        <f>VLOOKUP(Append1[[#This Row],[Asset_Name]],'[1]SNOW CMDB DBNL'!$A:$G,7,0)</f>
        <v>GJ Reinders</v>
      </c>
      <c r="L262" t="str">
        <f>VLOOKUP(Append1[[#This Row],[Asset_Name]],'[1]SNOW CMDB DBNL'!$A:$M,13,0)</f>
        <v>Installed</v>
      </c>
      <c r="M262" t="str">
        <f>VLOOKUP(Append1[[#This Row],[Asset_Name]],'[1]SNOW CMDB DBNL'!$A:$N,14,0)</f>
        <v>Operational</v>
      </c>
      <c r="N262" t="str">
        <f>VLOOKUP(Append1[[#This Row],[Asset_Name]],'[1]SNOW CMDB DBNL'!$A:$O,15,0)</f>
        <v>Production</v>
      </c>
      <c r="O262" t="str">
        <f>VLOOKUP(Append1[[#This Row],[Asset_Name]],'[1]SNOW CMDB DBNL'!$A:$P,16,0)</f>
        <v>be+nl/Daily Banking Digital First NL/Deceased &amp; Seizures/Nirvana</v>
      </c>
      <c r="P262" t="s">
        <v>131</v>
      </c>
      <c r="Q262" t="s">
        <v>132</v>
      </c>
      <c r="R262" t="s">
        <v>23</v>
      </c>
      <c r="V262" s="8" t="s">
        <v>766</v>
      </c>
      <c r="W262" s="8" t="s">
        <v>133</v>
      </c>
      <c r="X262" s="8">
        <v>0</v>
      </c>
      <c r="Y262" s="8" t="s">
        <v>158</v>
      </c>
      <c r="Z262" s="8" t="s">
        <v>159</v>
      </c>
      <c r="AA262" s="8" t="s">
        <v>159</v>
      </c>
      <c r="AB262" s="4" t="s">
        <v>160</v>
      </c>
      <c r="AC262" s="4">
        <v>0</v>
      </c>
      <c r="AD262" s="8">
        <v>0</v>
      </c>
      <c r="AE262" s="8">
        <v>0</v>
      </c>
      <c r="AF262" s="8" t="s">
        <v>136</v>
      </c>
      <c r="AG262" s="8" t="s">
        <v>137</v>
      </c>
      <c r="AH262" s="8" t="s">
        <v>138</v>
      </c>
      <c r="AI262" s="8" t="s">
        <v>767</v>
      </c>
      <c r="AJ262" s="8" t="s">
        <v>23</v>
      </c>
      <c r="AK262" s="8" t="s">
        <v>131</v>
      </c>
      <c r="AL262" s="8" t="s">
        <v>132</v>
      </c>
      <c r="AM262" s="8"/>
      <c r="AN262" s="8"/>
      <c r="AO262" s="8"/>
      <c r="AP262" s="8"/>
      <c r="AQ262" s="8"/>
      <c r="AR262" s="8"/>
      <c r="AS262" s="8"/>
      <c r="AT262" s="8"/>
      <c r="AU262" s="8"/>
      <c r="AV262" s="4"/>
      <c r="AW262" s="4"/>
      <c r="AX262" s="8"/>
      <c r="AY262" s="8"/>
      <c r="AZ262" s="8"/>
      <c r="BA262" s="8"/>
      <c r="BB262" s="8"/>
      <c r="BC262" s="8"/>
      <c r="BD262" s="8"/>
      <c r="BE262" s="8"/>
      <c r="BF262" s="8"/>
      <c r="BG262" s="8" t="s">
        <v>5</v>
      </c>
    </row>
    <row r="263" spans="1:59">
      <c r="A263" t="str">
        <f>Append1[[#This Row],[COM_IN_LIST]]</f>
        <v>COMMON</v>
      </c>
      <c r="B263" t="s">
        <v>768</v>
      </c>
      <c r="C263" t="str">
        <f>VLOOKUP(Append1[[#This Row],[Asset_Name]],'[1]SNOW CMDB DBNL'!$A:$B,2,0)</f>
        <v>No</v>
      </c>
      <c r="D263" t="str">
        <f>VLOOKUP(Append1[[#This Row],[Asset_Name]],'[1]SNOW CMDB DBNL'!$A:$C,3,0)</f>
        <v>Yes</v>
      </c>
      <c r="E263" t="str">
        <f>VLOOKUP(Append1[[#This Row],[Asset_Name]],'[1]SNOW CMDB DBNL'!$A:$D,4,0)</f>
        <v>Emile Scheilen</v>
      </c>
      <c r="F263" t="str">
        <f>VLOOKUP(Append1[[#This Row],[Asset_Name]],'[1]SNOW CMDB DBNL'!$A:$E,5,0)</f>
        <v>Michel Tetteroo</v>
      </c>
      <c r="G263" t="str">
        <f>VLOOKUP(Append1[[#This Row],[Asset_Name]],'[1]SNOW CMDB DBNL'!$A:$F,6,0)</f>
        <v>Michel Tetteroo</v>
      </c>
      <c r="H263" t="str">
        <f>VLOOKUP(Append1[[#This Row],[Asset_Name]],'[1]SNOW CMDB DBNL'!$A:$G,7,0)</f>
        <v>Michel Tetteroo</v>
      </c>
      <c r="I263" t="str">
        <f>VLOOKUP(Append1[[#This Row],[Asset_Name]],'[1]SNOW CMDB DBNL'!$A:$H,8,0)</f>
        <v>Data derived by other data users</v>
      </c>
      <c r="J263" t="str">
        <f>VLOOKUP(Append1[[#This Row],[Asset_Name]],'[1]SNOW CMDB DBNL'!$A:$I,9,0)</f>
        <v>Exchanged across domains</v>
      </c>
      <c r="K263" t="str">
        <f>VLOOKUP(Append1[[#This Row],[Asset_Name]],'[1]SNOW CMDB DBNL'!$A:$J,10,0)</f>
        <v>Only data needed to dismiss or snooze Insights is temporarely stored, no further data about Insights, that is stored at DM_CAN.</v>
      </c>
      <c r="L263" t="str">
        <f>VLOOKUP(Append1[[#This Row],[Asset_Name]],'[1]SNOW CMDB DBNL'!$A:$M,13,0)</f>
        <v>Installed</v>
      </c>
      <c r="M263" t="str">
        <f>VLOOKUP(Append1[[#This Row],[Asset_Name]],'[1]SNOW CMDB DBNL'!$A:$N,14,0)</f>
        <v>Operational</v>
      </c>
      <c r="N263" t="str">
        <f>VLOOKUP(Append1[[#This Row],[Asset_Name]],'[1]SNOW CMDB DBNL'!$A:$O,15,0)</f>
        <v>Production</v>
      </c>
      <c r="O263" t="str">
        <f>VLOOKUP(Append1[[#This Row],[Asset_Name]],'[1]SNOW CMDB DBNL'!$A:$P,16,0)</f>
        <v>be+nl/Digital &amp; Customer Interaction/CI&amp;A NL/Pie</v>
      </c>
      <c r="P263" t="s">
        <v>132</v>
      </c>
      <c r="Q263" t="s">
        <v>132</v>
      </c>
      <c r="R263" t="s">
        <v>12</v>
      </c>
      <c r="V263" s="8" t="s">
        <v>768</v>
      </c>
      <c r="W263" s="8" t="s">
        <v>133</v>
      </c>
      <c r="X263" s="8" t="s">
        <v>141</v>
      </c>
      <c r="Y263" s="8" t="s">
        <v>202</v>
      </c>
      <c r="Z263" s="8" t="s">
        <v>218</v>
      </c>
      <c r="AA263" s="8" t="s">
        <v>218</v>
      </c>
      <c r="AB263" s="4" t="s">
        <v>218</v>
      </c>
      <c r="AC263" s="4" t="s">
        <v>205</v>
      </c>
      <c r="AD263" s="8" t="s">
        <v>176</v>
      </c>
      <c r="AE263" s="8" t="s">
        <v>769</v>
      </c>
      <c r="AF263" s="8" t="s">
        <v>136</v>
      </c>
      <c r="AG263" s="8" t="s">
        <v>137</v>
      </c>
      <c r="AH263" s="8" t="s">
        <v>138</v>
      </c>
      <c r="AI263" s="8" t="s">
        <v>770</v>
      </c>
      <c r="AJ263" s="8" t="s">
        <v>12</v>
      </c>
      <c r="AK263" s="8" t="s">
        <v>132</v>
      </c>
      <c r="AL263" s="8" t="s">
        <v>132</v>
      </c>
      <c r="AM263" s="8"/>
      <c r="AN263" s="8"/>
      <c r="AO263" s="8"/>
      <c r="AP263" s="8" t="s">
        <v>141</v>
      </c>
      <c r="AQ263" s="8" t="s">
        <v>133</v>
      </c>
      <c r="AR263" s="8" t="s">
        <v>141</v>
      </c>
      <c r="AS263" s="8" t="s">
        <v>141</v>
      </c>
      <c r="AT263" s="8" t="s">
        <v>141</v>
      </c>
      <c r="AU263" s="8"/>
      <c r="AV263" s="4"/>
      <c r="AW263" s="4" t="s">
        <v>149</v>
      </c>
      <c r="AX263" s="8"/>
      <c r="AY263" s="8" t="s">
        <v>141</v>
      </c>
      <c r="AZ263" s="8"/>
      <c r="BA263" s="8" t="s">
        <v>771</v>
      </c>
      <c r="BB263" s="8" t="s">
        <v>191</v>
      </c>
      <c r="BC263" s="8"/>
      <c r="BD263" s="8" t="s">
        <v>149</v>
      </c>
      <c r="BE263" s="8"/>
      <c r="BF263" s="8"/>
      <c r="BG263" s="8" t="s">
        <v>7</v>
      </c>
    </row>
    <row r="264" spans="1:59">
      <c r="A264" t="str">
        <f>Append1[[#This Row],[COM_IN_LIST]]</f>
        <v>CMDB</v>
      </c>
      <c r="B264" t="s">
        <v>772</v>
      </c>
      <c r="C264" t="str">
        <f>VLOOKUP(Append1[[#This Row],[Asset_Name]],'[1]SNOW CMDB DBNL'!$A:$B,2,0)</f>
        <v>No</v>
      </c>
      <c r="D264" t="str">
        <f>VLOOKUP(Append1[[#This Row],[Asset_Name]],'[1]SNOW CMDB DBNL'!$A:$C,3,0)</f>
        <v>No</v>
      </c>
      <c r="E264" t="str">
        <f>VLOOKUP(Append1[[#This Row],[Asset_Name]],'[1]SNOW CMDB DBNL'!$A:$D,4,0)</f>
        <v>Pieter van Valenberg</v>
      </c>
      <c r="F264" t="str">
        <f>VLOOKUP(Append1[[#This Row],[Asset_Name]],'[1]SNOW CMDB DBNL'!$A:$E,5,0)</f>
        <v>Nick van Boven</v>
      </c>
      <c r="I264" t="str">
        <f>VLOOKUP(Append1[[#This Row],[Asset_Name]],'[1]SNOW CMDB DBNL'!$A:$H,8,0)</f>
        <v>Product data</v>
      </c>
      <c r="J264" t="str">
        <f>VLOOKUP(Append1[[#This Row],[Asset_Name]],'[1]SNOW CMDB DBNL'!$A:$I,9,0)</f>
        <v>Kept in own tribe</v>
      </c>
      <c r="L264" t="str">
        <f>VLOOKUP(Append1[[#This Row],[Asset_Name]],'[1]SNOW CMDB DBNL'!$A:$M,13,0)</f>
        <v>Installed</v>
      </c>
      <c r="M264" t="str">
        <f>VLOOKUP(Append1[[#This Row],[Asset_Name]],'[1]SNOW CMDB DBNL'!$A:$N,14,0)</f>
        <v>Operational</v>
      </c>
      <c r="N264" t="str">
        <f>VLOOKUP(Append1[[#This Row],[Asset_Name]],'[1]SNOW CMDB DBNL'!$A:$O,15,0)</f>
        <v>Production</v>
      </c>
      <c r="O264" t="str">
        <f>VLOOKUP(Append1[[#This Row],[Asset_Name]],'[1]SNOW CMDB DBNL'!$A:$P,16,0)</f>
        <v>be+nl/Investments/Operational Journeys &amp; Ordering/Reporting &amp; Client Output</v>
      </c>
      <c r="P264" t="s">
        <v>131</v>
      </c>
      <c r="Q264" t="s">
        <v>132</v>
      </c>
      <c r="R264" t="s">
        <v>15</v>
      </c>
      <c r="V264" s="8" t="s">
        <v>772</v>
      </c>
      <c r="W264" s="8" t="s">
        <v>133</v>
      </c>
      <c r="X264" s="8" t="s">
        <v>133</v>
      </c>
      <c r="Y264" s="8" t="s">
        <v>325</v>
      </c>
      <c r="Z264" s="8" t="s">
        <v>235</v>
      </c>
      <c r="AA264" s="8">
        <v>0</v>
      </c>
      <c r="AB264" s="4">
        <v>0</v>
      </c>
      <c r="AC264" s="4" t="s">
        <v>238</v>
      </c>
      <c r="AD264" s="8" t="s">
        <v>170</v>
      </c>
      <c r="AE264" s="8">
        <v>0</v>
      </c>
      <c r="AF264" s="8" t="s">
        <v>136</v>
      </c>
      <c r="AG264" s="8" t="s">
        <v>137</v>
      </c>
      <c r="AH264" s="8" t="s">
        <v>138</v>
      </c>
      <c r="AI264" s="8" t="s">
        <v>463</v>
      </c>
      <c r="AJ264" s="8" t="s">
        <v>15</v>
      </c>
      <c r="AK264" s="8" t="s">
        <v>131</v>
      </c>
      <c r="AL264" s="8" t="s">
        <v>132</v>
      </c>
      <c r="AM264" s="8"/>
      <c r="AN264" s="8"/>
      <c r="AO264" s="8"/>
      <c r="AP264" s="8"/>
      <c r="AQ264" s="8"/>
      <c r="AR264" s="8"/>
      <c r="AS264" s="8"/>
      <c r="AT264" s="8"/>
      <c r="AU264" s="8"/>
      <c r="AV264" s="4"/>
      <c r="AW264" s="4"/>
      <c r="AX264" s="8"/>
      <c r="AY264" s="8"/>
      <c r="AZ264" s="8"/>
      <c r="BA264" s="8"/>
      <c r="BB264" s="8"/>
      <c r="BC264" s="8"/>
      <c r="BD264" s="8"/>
      <c r="BE264" s="8"/>
      <c r="BF264" s="8"/>
      <c r="BG264" s="8" t="s">
        <v>5</v>
      </c>
    </row>
    <row r="265" spans="1:59">
      <c r="A265" t="str">
        <f>Append1[[#This Row],[COM_IN_LIST]]</f>
        <v>CMDB</v>
      </c>
      <c r="B265" t="s">
        <v>773</v>
      </c>
      <c r="C265" t="str">
        <f>VLOOKUP(Append1[[#This Row],[Asset_Name]],'[1]SNOW CMDB DBNL'!$A:$B,2,0)</f>
        <v>No</v>
      </c>
      <c r="D265" t="str">
        <f>VLOOKUP(Append1[[#This Row],[Asset_Name]],'[1]SNOW CMDB DBNL'!$A:$C,3,0)</f>
        <v>No</v>
      </c>
      <c r="E265" t="str">
        <f>VLOOKUP(Append1[[#This Row],[Asset_Name]],'[1]SNOW CMDB DBNL'!$A:$D,4,0)</f>
        <v>Pieter van Valenberg</v>
      </c>
      <c r="F265" t="str">
        <f>VLOOKUP(Append1[[#This Row],[Asset_Name]],'[1]SNOW CMDB DBNL'!$A:$E,5,0)</f>
        <v>Nick van Boven</v>
      </c>
      <c r="I265" t="str">
        <f>VLOOKUP(Append1[[#This Row],[Asset_Name]],'[1]SNOW CMDB DBNL'!$A:$H,8,0)</f>
        <v>Product data</v>
      </c>
      <c r="J265" t="str">
        <f>VLOOKUP(Append1[[#This Row],[Asset_Name]],'[1]SNOW CMDB DBNL'!$A:$I,9,0)</f>
        <v>Kept in own tribe</v>
      </c>
      <c r="L265" t="str">
        <f>VLOOKUP(Append1[[#This Row],[Asset_Name]],'[1]SNOW CMDB DBNL'!$A:$M,13,0)</f>
        <v>Installed</v>
      </c>
      <c r="M265" t="str">
        <f>VLOOKUP(Append1[[#This Row],[Asset_Name]],'[1]SNOW CMDB DBNL'!$A:$N,14,0)</f>
        <v>Operational</v>
      </c>
      <c r="N265" t="str">
        <f>VLOOKUP(Append1[[#This Row],[Asset_Name]],'[1]SNOW CMDB DBNL'!$A:$O,15,0)</f>
        <v>Production</v>
      </c>
      <c r="O265" t="str">
        <f>VLOOKUP(Append1[[#This Row],[Asset_Name]],'[1]SNOW CMDB DBNL'!$A:$P,16,0)</f>
        <v>be+nl/Investments/Operational Journeys &amp; Ordering/EP Transaction Management</v>
      </c>
      <c r="P265" t="s">
        <v>131</v>
      </c>
      <c r="Q265" t="s">
        <v>132</v>
      </c>
      <c r="R265" t="s">
        <v>15</v>
      </c>
      <c r="V265" s="8" t="s">
        <v>773</v>
      </c>
      <c r="W265" s="8" t="s">
        <v>133</v>
      </c>
      <c r="X265" s="8" t="s">
        <v>133</v>
      </c>
      <c r="Y265" s="8" t="s">
        <v>325</v>
      </c>
      <c r="Z265" s="8" t="s">
        <v>235</v>
      </c>
      <c r="AA265" s="8">
        <v>0</v>
      </c>
      <c r="AB265" s="4">
        <v>0</v>
      </c>
      <c r="AC265" s="4" t="s">
        <v>238</v>
      </c>
      <c r="AD265" s="8" t="s">
        <v>170</v>
      </c>
      <c r="AE265" s="8">
        <v>0</v>
      </c>
      <c r="AF265" s="8" t="s">
        <v>136</v>
      </c>
      <c r="AG265" s="8" t="s">
        <v>137</v>
      </c>
      <c r="AH265" s="8" t="s">
        <v>138</v>
      </c>
      <c r="AI265" s="8" t="s">
        <v>326</v>
      </c>
      <c r="AJ265" s="8" t="s">
        <v>15</v>
      </c>
      <c r="AK265" s="8" t="s">
        <v>131</v>
      </c>
      <c r="AL265" s="8" t="s">
        <v>132</v>
      </c>
      <c r="AM265" s="8"/>
      <c r="AN265" s="8"/>
      <c r="AO265" s="8"/>
      <c r="AP265" s="8"/>
      <c r="AQ265" s="8"/>
      <c r="AR265" s="8"/>
      <c r="AS265" s="8"/>
      <c r="AT265" s="8"/>
      <c r="AU265" s="8"/>
      <c r="AV265" s="4"/>
      <c r="AW265" s="4"/>
      <c r="AX265" s="8"/>
      <c r="AY265" s="8"/>
      <c r="AZ265" s="8"/>
      <c r="BA265" s="8"/>
      <c r="BB265" s="8"/>
      <c r="BC265" s="8"/>
      <c r="BD265" s="8"/>
      <c r="BE265" s="8"/>
      <c r="BF265" s="8"/>
      <c r="BG265" s="8" t="s">
        <v>5</v>
      </c>
    </row>
    <row r="266" spans="1:59" hidden="1">
      <c r="A266" t="str">
        <f>Append1[[#This Row],[COM_IN_LIST]]</f>
        <v>CMDB</v>
      </c>
      <c r="B266" t="s">
        <v>774</v>
      </c>
      <c r="E266" t="str">
        <f>VLOOKUP(Append1[[#This Row],[Asset_Name]],'[1]SNOW CMDB DBNL'!$A:$D,4,0)</f>
        <v>Christophe Van Campfort</v>
      </c>
      <c r="F266" t="str">
        <f>VLOOKUP(Append1[[#This Row],[Asset_Name]],'[1]SNOW CMDB DBNL'!$A:$E,5,0)</f>
        <v>Christophe Van Campfort</v>
      </c>
      <c r="L266" t="str">
        <f>VLOOKUP(Append1[[#This Row],[Asset_Name]],'[1]SNOW CMDB DBNL'!$A:$M,13,0)</f>
        <v>Installed</v>
      </c>
      <c r="M266" t="str">
        <f>VLOOKUP(Append1[[#This Row],[Asset_Name]],'[1]SNOW CMDB DBNL'!$A:$N,14,0)</f>
        <v>Operational</v>
      </c>
      <c r="N266" t="str">
        <f>VLOOKUP(Append1[[#This Row],[Asset_Name]],'[1]SNOW CMDB DBNL'!$A:$O,15,0)</f>
        <v>Production</v>
      </c>
      <c r="O266" t="str">
        <f>VLOOKUP(Append1[[#This Row],[Asset_Name]],'[1]SNOW CMDB DBNL'!$A:$P,16,0)</f>
        <v>be+nl/Finance NL/Office Tooling</v>
      </c>
      <c r="P266" t="s">
        <v>131</v>
      </c>
      <c r="Q266" t="s">
        <v>132</v>
      </c>
      <c r="R266" t="s">
        <v>18</v>
      </c>
      <c r="V266" s="8" t="s">
        <v>774</v>
      </c>
      <c r="W266" s="8">
        <v>0</v>
      </c>
      <c r="X266" s="8">
        <v>0</v>
      </c>
      <c r="Y266" s="8" t="s">
        <v>215</v>
      </c>
      <c r="Z266" s="8" t="s">
        <v>215</v>
      </c>
      <c r="AA266" s="8">
        <v>0</v>
      </c>
      <c r="AB266" s="4">
        <v>0</v>
      </c>
      <c r="AC266" s="4">
        <v>0</v>
      </c>
      <c r="AD266" s="8">
        <v>0</v>
      </c>
      <c r="AE266" s="8">
        <v>0</v>
      </c>
      <c r="AF266" s="8" t="s">
        <v>136</v>
      </c>
      <c r="AG266" s="8" t="s">
        <v>137</v>
      </c>
      <c r="AH266" s="8" t="s">
        <v>138</v>
      </c>
      <c r="AI266" s="8" t="s">
        <v>216</v>
      </c>
      <c r="AJ266" s="8" t="s">
        <v>18</v>
      </c>
      <c r="AK266" s="8" t="s">
        <v>131</v>
      </c>
      <c r="AL266" s="8" t="s">
        <v>132</v>
      </c>
      <c r="AM266" s="8"/>
      <c r="AN266" s="8"/>
      <c r="AO266" s="8"/>
      <c r="AP266" s="8"/>
      <c r="AQ266" s="8"/>
      <c r="AR266" s="8"/>
      <c r="AS266" s="8"/>
      <c r="AT266" s="8"/>
      <c r="AU266" s="8"/>
      <c r="AV266" s="4"/>
      <c r="AW266" s="4"/>
      <c r="AX266" s="8"/>
      <c r="AY266" s="8"/>
      <c r="AZ266" s="8"/>
      <c r="BA266" s="8"/>
      <c r="BB266" s="8"/>
      <c r="BC266" s="8"/>
      <c r="BD266" s="8"/>
      <c r="BE266" s="8"/>
      <c r="BF266" s="8"/>
      <c r="BG266" s="8" t="s">
        <v>5</v>
      </c>
    </row>
    <row r="267" spans="1:59" hidden="1">
      <c r="A267" t="str">
        <f>Append1[[#This Row],[COM_IN_LIST]]</f>
        <v>CMDB</v>
      </c>
      <c r="B267" t="s">
        <v>775</v>
      </c>
      <c r="E267" t="str">
        <f>VLOOKUP(Append1[[#This Row],[Asset_Name]],'[1]SNOW CMDB DBNL'!$A:$D,4,0)</f>
        <v>Christophe Van Campfort</v>
      </c>
      <c r="F267" t="str">
        <f>VLOOKUP(Append1[[#This Row],[Asset_Name]],'[1]SNOW CMDB DBNL'!$A:$E,5,0)</f>
        <v>Christophe Van Campfort</v>
      </c>
      <c r="L267" t="str">
        <f>VLOOKUP(Append1[[#This Row],[Asset_Name]],'[1]SNOW CMDB DBNL'!$A:$M,13,0)</f>
        <v>Installed</v>
      </c>
      <c r="M267" t="str">
        <f>VLOOKUP(Append1[[#This Row],[Asset_Name]],'[1]SNOW CMDB DBNL'!$A:$N,14,0)</f>
        <v>Operational</v>
      </c>
      <c r="N267" t="str">
        <f>VLOOKUP(Append1[[#This Row],[Asset_Name]],'[1]SNOW CMDB DBNL'!$A:$O,15,0)</f>
        <v>Production</v>
      </c>
      <c r="O267" t="str">
        <f>VLOOKUP(Append1[[#This Row],[Asset_Name]],'[1]SNOW CMDB DBNL'!$A:$P,16,0)</f>
        <v>be+nl/Finance NL/Office Tooling</v>
      </c>
      <c r="P267" t="s">
        <v>131</v>
      </c>
      <c r="Q267" t="s">
        <v>132</v>
      </c>
      <c r="R267" t="s">
        <v>18</v>
      </c>
      <c r="V267" s="8" t="s">
        <v>775</v>
      </c>
      <c r="W267" s="8">
        <v>0</v>
      </c>
      <c r="X267" s="8">
        <v>0</v>
      </c>
      <c r="Y267" s="8" t="s">
        <v>215</v>
      </c>
      <c r="Z267" s="8" t="s">
        <v>215</v>
      </c>
      <c r="AA267" s="8">
        <v>0</v>
      </c>
      <c r="AB267" s="4">
        <v>0</v>
      </c>
      <c r="AC267" s="4">
        <v>0</v>
      </c>
      <c r="AD267" s="8">
        <v>0</v>
      </c>
      <c r="AE267" s="8">
        <v>0</v>
      </c>
      <c r="AF267" s="8" t="s">
        <v>136</v>
      </c>
      <c r="AG267" s="8" t="s">
        <v>137</v>
      </c>
      <c r="AH267" s="8" t="s">
        <v>138</v>
      </c>
      <c r="AI267" s="8" t="s">
        <v>216</v>
      </c>
      <c r="AJ267" s="8" t="s">
        <v>18</v>
      </c>
      <c r="AK267" s="8" t="s">
        <v>131</v>
      </c>
      <c r="AL267" s="8" t="s">
        <v>132</v>
      </c>
      <c r="AM267" s="8"/>
      <c r="AN267" s="8"/>
      <c r="AO267" s="8"/>
      <c r="AP267" s="8"/>
      <c r="AQ267" s="8"/>
      <c r="AR267" s="8"/>
      <c r="AS267" s="8"/>
      <c r="AT267" s="8"/>
      <c r="AU267" s="8"/>
      <c r="AV267" s="4"/>
      <c r="AW267" s="4"/>
      <c r="AX267" s="8"/>
      <c r="AY267" s="8"/>
      <c r="AZ267" s="8"/>
      <c r="BA267" s="8"/>
      <c r="BB267" s="8"/>
      <c r="BC267" s="8"/>
      <c r="BD267" s="8"/>
      <c r="BE267" s="8"/>
      <c r="BF267" s="8"/>
      <c r="BG267" s="8" t="s">
        <v>5</v>
      </c>
    </row>
    <row r="268" spans="1:59" hidden="1">
      <c r="A268" t="str">
        <f>Append1[[#This Row],[COM_IN_LIST]]</f>
        <v>GDPR</v>
      </c>
      <c r="B268" t="s">
        <v>776</v>
      </c>
      <c r="P268" t="s">
        <v>132</v>
      </c>
      <c r="Q268" t="s">
        <v>131</v>
      </c>
      <c r="R268" t="s">
        <v>11</v>
      </c>
      <c r="V268" s="8" t="s">
        <v>776</v>
      </c>
      <c r="AJ268" s="8" t="s">
        <v>11</v>
      </c>
      <c r="AK268" s="8" t="s">
        <v>132</v>
      </c>
      <c r="AL268" s="8" t="s">
        <v>131</v>
      </c>
      <c r="AM268" s="8"/>
      <c r="AN268" s="8"/>
      <c r="AO268" s="8"/>
      <c r="AP268" s="8" t="s">
        <v>145</v>
      </c>
      <c r="AQ268" s="8" t="s">
        <v>145</v>
      </c>
      <c r="AR268" s="8" t="s">
        <v>141</v>
      </c>
      <c r="AS268" s="8" t="s">
        <v>145</v>
      </c>
      <c r="AT268" s="8" t="s">
        <v>149</v>
      </c>
      <c r="AU268" s="8" t="s">
        <v>145</v>
      </c>
      <c r="AV268" s="4">
        <v>44927</v>
      </c>
      <c r="AW268" s="4">
        <v>45291</v>
      </c>
      <c r="AX268" s="8" t="s">
        <v>145</v>
      </c>
      <c r="AY268" s="8" t="s">
        <v>133</v>
      </c>
      <c r="AZ268" s="8" t="s">
        <v>150</v>
      </c>
      <c r="BA268" s="8" t="s">
        <v>151</v>
      </c>
      <c r="BB268" s="8" t="s">
        <v>145</v>
      </c>
      <c r="BC268" s="8" t="s">
        <v>178</v>
      </c>
      <c r="BD268" s="8">
        <v>2023</v>
      </c>
      <c r="BE268" s="8" t="s">
        <v>182</v>
      </c>
      <c r="BF268" s="8"/>
      <c r="BG268" s="8" t="s">
        <v>6</v>
      </c>
    </row>
    <row r="269" spans="1:59" hidden="1">
      <c r="A269" t="str">
        <f>Append1[[#This Row],[COM_IN_LIST]]</f>
        <v>GDPR</v>
      </c>
      <c r="B269" s="31" t="s">
        <v>777</v>
      </c>
      <c r="P269" t="s">
        <v>132</v>
      </c>
      <c r="Q269" t="s">
        <v>131</v>
      </c>
      <c r="R269" t="s">
        <v>30</v>
      </c>
      <c r="V269" s="8" t="s">
        <v>777</v>
      </c>
      <c r="AJ269" s="8" t="s">
        <v>30</v>
      </c>
      <c r="AK269" s="8" t="s">
        <v>132</v>
      </c>
      <c r="AL269" s="8" t="s">
        <v>131</v>
      </c>
      <c r="AM269" s="8"/>
      <c r="AN269" s="8"/>
      <c r="AO269" s="8"/>
      <c r="AP269" s="8" t="s">
        <v>133</v>
      </c>
      <c r="AQ269" s="8" t="s">
        <v>133</v>
      </c>
      <c r="AR269" s="8" t="s">
        <v>133</v>
      </c>
      <c r="AS269" s="8" t="s">
        <v>291</v>
      </c>
      <c r="AT269" s="8" t="s">
        <v>291</v>
      </c>
      <c r="AU269" s="8" t="s">
        <v>291</v>
      </c>
      <c r="AV269" s="4" t="s">
        <v>149</v>
      </c>
      <c r="AW269" s="4" t="s">
        <v>291</v>
      </c>
      <c r="AX269" s="8" t="s">
        <v>292</v>
      </c>
      <c r="AY269" s="8" t="s">
        <v>133</v>
      </c>
      <c r="AZ269" s="8"/>
      <c r="BA269" s="8"/>
      <c r="BB269" s="8" t="s">
        <v>145</v>
      </c>
      <c r="BC269" s="8"/>
      <c r="BD269" s="8" t="s">
        <v>149</v>
      </c>
      <c r="BE269" s="8"/>
      <c r="BF269" s="8"/>
      <c r="BG269" s="8" t="s">
        <v>6</v>
      </c>
    </row>
    <row r="270" spans="1:59">
      <c r="A270" t="str">
        <f>Append1[[#This Row],[COM_IN_LIST]]</f>
        <v>CMDB</v>
      </c>
      <c r="B270" s="31" t="s">
        <v>778</v>
      </c>
      <c r="C270" t="str">
        <f>VLOOKUP(Append1[[#This Row],[Asset_Name]],'[1]SNOW CMDB DBNL'!$A:$B,2,0)</f>
        <v>No</v>
      </c>
      <c r="D270" t="str">
        <f>VLOOKUP(Append1[[#This Row],[Asset_Name]],'[1]SNOW CMDB DBNL'!$A:$C,3,0)</f>
        <v>No</v>
      </c>
      <c r="E270" t="str">
        <f>VLOOKUP(Append1[[#This Row],[Asset_Name]],'[1]SNOW CMDB DBNL'!$A:$D,4,0)</f>
        <v>Maarten Post</v>
      </c>
      <c r="F270" t="str">
        <f>VLOOKUP(Append1[[#This Row],[Asset_Name]],'[1]SNOW CMDB DBNL'!$A:$E,5,0)</f>
        <v>Wim Heinstra</v>
      </c>
      <c r="G270" t="str">
        <f>VLOOKUP(Append1[[#This Row],[Asset_Name]],'[1]SNOW CMDB DBNL'!$A:$F,6,0)</f>
        <v>Wim Heinstra</v>
      </c>
      <c r="H270" t="str">
        <f>VLOOKUP(Append1[[#This Row],[Asset_Name]],'[1]SNOW CMDB DBNL'!$A:$G,7,0)</f>
        <v>Maarten Post</v>
      </c>
      <c r="I270" t="str">
        <f>VLOOKUP(Append1[[#This Row],[Asset_Name]],'[1]SNOW CMDB DBNL'!$A:$H,8,0)</f>
        <v>Product data</v>
      </c>
      <c r="J270" t="str">
        <f>VLOOKUP(Append1[[#This Row],[Asset_Name]],'[1]SNOW CMDB DBNL'!$A:$I,9,0)</f>
        <v>Kept in own tribe</v>
      </c>
      <c r="L270" t="str">
        <f>VLOOKUP(Append1[[#This Row],[Asset_Name]],'[1]SNOW CMDB DBNL'!$A:$M,13,0)</f>
        <v>Installed</v>
      </c>
      <c r="M270" t="str">
        <f>VLOOKUP(Append1[[#This Row],[Asset_Name]],'[1]SNOW CMDB DBNL'!$A:$N,14,0)</f>
        <v>Operational</v>
      </c>
      <c r="N270" t="str">
        <f>VLOOKUP(Append1[[#This Row],[Asset_Name]],'[1]SNOW CMDB DBNL'!$A:$O,15,0)</f>
        <v>Production</v>
      </c>
      <c r="O270" t="str">
        <f>VLOOKUP(Append1[[#This Row],[Asset_Name]],'[1]SNOW CMDB DBNL'!$A:$P,16,0)</f>
        <v>be+nl/Branches NL/IT Boys</v>
      </c>
      <c r="P270" t="s">
        <v>131</v>
      </c>
      <c r="Q270" t="s">
        <v>132</v>
      </c>
      <c r="R270" t="s">
        <v>50</v>
      </c>
      <c r="V270" s="8" t="s">
        <v>778</v>
      </c>
      <c r="W270" s="8" t="s">
        <v>133</v>
      </c>
      <c r="X270" s="8" t="s">
        <v>133</v>
      </c>
      <c r="Y270" s="8" t="s">
        <v>779</v>
      </c>
      <c r="Z270" s="8" t="s">
        <v>780</v>
      </c>
      <c r="AA270" s="8" t="s">
        <v>780</v>
      </c>
      <c r="AB270" s="4" t="s">
        <v>779</v>
      </c>
      <c r="AC270" s="4" t="s">
        <v>238</v>
      </c>
      <c r="AD270" s="8" t="s">
        <v>170</v>
      </c>
      <c r="AE270" s="8">
        <v>0</v>
      </c>
      <c r="AF270" s="8" t="s">
        <v>136</v>
      </c>
      <c r="AG270" s="8" t="s">
        <v>137</v>
      </c>
      <c r="AH270" s="8" t="s">
        <v>138</v>
      </c>
      <c r="AI270" s="8" t="s">
        <v>781</v>
      </c>
      <c r="AJ270" s="8" t="s">
        <v>50</v>
      </c>
      <c r="AK270" s="8" t="s">
        <v>131</v>
      </c>
      <c r="AL270" s="8" t="s">
        <v>132</v>
      </c>
      <c r="AM270" s="8"/>
      <c r="AN270" s="8"/>
      <c r="AO270" s="8"/>
      <c r="AP270" s="8"/>
      <c r="AQ270" s="8"/>
      <c r="AR270" s="8"/>
      <c r="AS270" s="8"/>
      <c r="AT270" s="8"/>
      <c r="AU270" s="8"/>
      <c r="AV270" s="4"/>
      <c r="AW270" s="4"/>
      <c r="AX270" s="8"/>
      <c r="AY270" s="8"/>
      <c r="AZ270" s="8"/>
      <c r="BA270" s="8"/>
      <c r="BB270" s="8"/>
      <c r="BC270" s="8"/>
      <c r="BD270" s="8"/>
      <c r="BE270" s="8"/>
      <c r="BF270" s="8"/>
      <c r="BG270" s="8" t="s">
        <v>5</v>
      </c>
    </row>
    <row r="271" spans="1:59">
      <c r="A271" t="str">
        <f>Append1[[#This Row],[COM_IN_LIST]]</f>
        <v>CMDB</v>
      </c>
      <c r="B271" s="31" t="s">
        <v>782</v>
      </c>
      <c r="C271" t="str">
        <f>VLOOKUP(Append1[[#This Row],[Asset_Name]],'[1]SNOW CMDB DBNL'!$A:$B,2,0)</f>
        <v>No</v>
      </c>
      <c r="D271" t="str">
        <f>VLOOKUP(Append1[[#This Row],[Asset_Name]],'[1]SNOW CMDB DBNL'!$A:$C,3,0)</f>
        <v>No</v>
      </c>
      <c r="E271" t="str">
        <f>VLOOKUP(Append1[[#This Row],[Asset_Name]],'[1]SNOW CMDB DBNL'!$A:$D,4,0)</f>
        <v>Maarten Post</v>
      </c>
      <c r="F271" t="str">
        <f>VLOOKUP(Append1[[#This Row],[Asset_Name]],'[1]SNOW CMDB DBNL'!$A:$E,5,0)</f>
        <v>Wim Heinstra</v>
      </c>
      <c r="G271" t="str">
        <f>VLOOKUP(Append1[[#This Row],[Asset_Name]],'[1]SNOW CMDB DBNL'!$A:$F,6,0)</f>
        <v>Wim Heinstra</v>
      </c>
      <c r="H271" t="str">
        <f>VLOOKUP(Append1[[#This Row],[Asset_Name]],'[1]SNOW CMDB DBNL'!$A:$G,7,0)</f>
        <v>Maarten Post</v>
      </c>
      <c r="I271" t="str">
        <f>VLOOKUP(Append1[[#This Row],[Asset_Name]],'[1]SNOW CMDB DBNL'!$A:$H,8,0)</f>
        <v>Product data</v>
      </c>
      <c r="J271" t="str">
        <f>VLOOKUP(Append1[[#This Row],[Asset_Name]],'[1]SNOW CMDB DBNL'!$A:$I,9,0)</f>
        <v>Kept in own tribe</v>
      </c>
      <c r="L271" t="str">
        <f>VLOOKUP(Append1[[#This Row],[Asset_Name]],'[1]SNOW CMDB DBNL'!$A:$M,13,0)</f>
        <v>Installed</v>
      </c>
      <c r="M271" t="str">
        <f>VLOOKUP(Append1[[#This Row],[Asset_Name]],'[1]SNOW CMDB DBNL'!$A:$N,14,0)</f>
        <v>Operational</v>
      </c>
      <c r="N271" t="str">
        <f>VLOOKUP(Append1[[#This Row],[Asset_Name]],'[1]SNOW CMDB DBNL'!$A:$O,15,0)</f>
        <v>Production</v>
      </c>
      <c r="O271" t="str">
        <f>VLOOKUP(Append1[[#This Row],[Asset_Name]],'[1]SNOW CMDB DBNL'!$A:$P,16,0)</f>
        <v>be+nl/Branches NL/IT Boys</v>
      </c>
      <c r="P271" t="s">
        <v>131</v>
      </c>
      <c r="Q271" t="s">
        <v>132</v>
      </c>
      <c r="R271" t="s">
        <v>50</v>
      </c>
      <c r="V271" s="8" t="s">
        <v>782</v>
      </c>
      <c r="W271" s="8" t="s">
        <v>133</v>
      </c>
      <c r="X271" s="8" t="s">
        <v>133</v>
      </c>
      <c r="Y271" s="8" t="s">
        <v>779</v>
      </c>
      <c r="Z271" s="8" t="s">
        <v>780</v>
      </c>
      <c r="AA271" s="8" t="s">
        <v>780</v>
      </c>
      <c r="AB271" s="4" t="s">
        <v>779</v>
      </c>
      <c r="AC271" s="4" t="s">
        <v>238</v>
      </c>
      <c r="AD271" s="8" t="s">
        <v>170</v>
      </c>
      <c r="AE271" s="8">
        <v>0</v>
      </c>
      <c r="AF271" s="8" t="s">
        <v>136</v>
      </c>
      <c r="AG271" s="8" t="s">
        <v>137</v>
      </c>
      <c r="AH271" s="8" t="s">
        <v>138</v>
      </c>
      <c r="AI271" s="8" t="s">
        <v>781</v>
      </c>
      <c r="AJ271" s="8" t="s">
        <v>50</v>
      </c>
      <c r="AK271" s="8" t="s">
        <v>131</v>
      </c>
      <c r="AL271" s="8" t="s">
        <v>132</v>
      </c>
      <c r="AM271" s="8"/>
      <c r="AN271" s="8"/>
      <c r="AO271" s="8"/>
      <c r="AP271" s="8"/>
      <c r="AQ271" s="8"/>
      <c r="AR271" s="8"/>
      <c r="AS271" s="8"/>
      <c r="AT271" s="8"/>
      <c r="AU271" s="8"/>
      <c r="AV271" s="4"/>
      <c r="AW271" s="4"/>
      <c r="AX271" s="8"/>
      <c r="AY271" s="8"/>
      <c r="AZ271" s="8"/>
      <c r="BA271" s="8"/>
      <c r="BB271" s="8"/>
      <c r="BC271" s="8"/>
      <c r="BD271" s="8"/>
      <c r="BE271" s="8"/>
      <c r="BF271" s="8"/>
      <c r="BG271" s="8" t="s">
        <v>5</v>
      </c>
    </row>
    <row r="272" spans="1:59" hidden="1">
      <c r="A272" t="str">
        <f>Append1[[#This Row],[COM_IN_LIST]]</f>
        <v>GDPR</v>
      </c>
      <c r="B272" s="31" t="s">
        <v>783</v>
      </c>
      <c r="P272" t="s">
        <v>132</v>
      </c>
      <c r="Q272" t="s">
        <v>131</v>
      </c>
      <c r="R272" t="s">
        <v>30</v>
      </c>
      <c r="V272" s="8" t="s">
        <v>783</v>
      </c>
      <c r="AJ272" s="8" t="s">
        <v>30</v>
      </c>
      <c r="AK272" s="8" t="s">
        <v>132</v>
      </c>
      <c r="AL272" s="8" t="s">
        <v>131</v>
      </c>
      <c r="AM272" s="8"/>
      <c r="AN272" s="8"/>
      <c r="AO272" s="8"/>
      <c r="AP272" s="8" t="s">
        <v>141</v>
      </c>
      <c r="AQ272" s="8" t="s">
        <v>133</v>
      </c>
      <c r="AR272" s="8" t="s">
        <v>141</v>
      </c>
      <c r="AS272" s="8" t="s">
        <v>141</v>
      </c>
      <c r="AT272" s="8" t="s">
        <v>141</v>
      </c>
      <c r="AU272" s="8" t="s">
        <v>291</v>
      </c>
      <c r="AV272" s="4" t="s">
        <v>149</v>
      </c>
      <c r="AW272" s="4" t="s">
        <v>291</v>
      </c>
      <c r="AX272" s="8" t="s">
        <v>292</v>
      </c>
      <c r="AY272" s="8" t="s">
        <v>141</v>
      </c>
      <c r="AZ272" s="8"/>
      <c r="BA272" s="8"/>
      <c r="BB272" s="8" t="s">
        <v>145</v>
      </c>
      <c r="BC272" s="8"/>
      <c r="BD272" s="8" t="s">
        <v>149</v>
      </c>
      <c r="BE272" s="8"/>
      <c r="BF272" s="8"/>
      <c r="BG272" s="8" t="s">
        <v>6</v>
      </c>
    </row>
    <row r="273" spans="1:59">
      <c r="A273" t="str">
        <f>Append1[[#This Row],[COM_IN_LIST]]</f>
        <v>COMMON</v>
      </c>
      <c r="B273" t="s">
        <v>784</v>
      </c>
      <c r="C273" t="str">
        <f>VLOOKUP(Append1[[#This Row],[Asset_Name]],'[1]SNOW CMDB DBNL'!$A:$B,2,0)</f>
        <v>No</v>
      </c>
      <c r="D273" t="str">
        <f>VLOOKUP(Append1[[#This Row],[Asset_Name]],'[1]SNOW CMDB DBNL'!$A:$C,3,0)</f>
        <v>No</v>
      </c>
      <c r="E273" t="str">
        <f>VLOOKUP(Append1[[#This Row],[Asset_Name]],'[1]SNOW CMDB DBNL'!$A:$D,4,0)</f>
        <v>Jan Reuterink</v>
      </c>
      <c r="F273" t="str">
        <f>VLOOKUP(Append1[[#This Row],[Asset_Name]],'[1]SNOW CMDB DBNL'!$A:$E,5,0)</f>
        <v>Sven Schenkel</v>
      </c>
      <c r="L273" t="str">
        <f>VLOOKUP(Append1[[#This Row],[Asset_Name]],'[1]SNOW CMDB DBNL'!$A:$M,13,0)</f>
        <v>Installed</v>
      </c>
      <c r="M273" t="str">
        <f>VLOOKUP(Append1[[#This Row],[Asset_Name]],'[1]SNOW CMDB DBNL'!$A:$N,14,0)</f>
        <v>Operational</v>
      </c>
      <c r="N273" t="str">
        <f>VLOOKUP(Append1[[#This Row],[Asset_Name]],'[1]SNOW CMDB DBNL'!$A:$O,15,0)</f>
        <v>Production</v>
      </c>
      <c r="O273" t="str">
        <f>VLOOKUP(Append1[[#This Row],[Asset_Name]],'[1]SNOW CMDB DBNL'!$A:$P,16,0)</f>
        <v>be+nl/Digital Business Banking/CD-NL/Cake</v>
      </c>
      <c r="P273" t="s">
        <v>132</v>
      </c>
      <c r="Q273" t="s">
        <v>132</v>
      </c>
      <c r="R273" t="s">
        <v>16</v>
      </c>
      <c r="V273" s="8" t="s">
        <v>784</v>
      </c>
      <c r="W273" s="8" t="s">
        <v>133</v>
      </c>
      <c r="X273" s="8" t="s">
        <v>133</v>
      </c>
      <c r="Y273" s="8" t="s">
        <v>173</v>
      </c>
      <c r="Z273" s="8" t="s">
        <v>174</v>
      </c>
      <c r="AA273" s="8">
        <v>0</v>
      </c>
      <c r="AB273" s="4">
        <v>0</v>
      </c>
      <c r="AC273" s="4">
        <v>0</v>
      </c>
      <c r="AD273" s="8">
        <v>0</v>
      </c>
      <c r="AE273" s="8">
        <v>0</v>
      </c>
      <c r="AF273" s="8" t="s">
        <v>136</v>
      </c>
      <c r="AG273" s="8" t="s">
        <v>137</v>
      </c>
      <c r="AH273" s="8" t="s">
        <v>138</v>
      </c>
      <c r="AI273" s="8" t="s">
        <v>785</v>
      </c>
      <c r="AJ273" s="8" t="s">
        <v>16</v>
      </c>
      <c r="AK273" s="8" t="s">
        <v>132</v>
      </c>
      <c r="AL273" s="8" t="s">
        <v>132</v>
      </c>
      <c r="AM273" s="8"/>
      <c r="AN273" s="8"/>
      <c r="AO273" s="8"/>
      <c r="AP273" s="8" t="s">
        <v>145</v>
      </c>
      <c r="AQ273" s="8" t="s">
        <v>145</v>
      </c>
      <c r="AR273" s="8" t="s">
        <v>133</v>
      </c>
      <c r="AS273" s="8" t="s">
        <v>786</v>
      </c>
      <c r="AT273" s="8" t="s">
        <v>786</v>
      </c>
      <c r="AU273" s="8" t="s">
        <v>145</v>
      </c>
      <c r="AV273" s="4" t="s">
        <v>145</v>
      </c>
      <c r="AW273" s="4" t="s">
        <v>145</v>
      </c>
      <c r="AX273" s="8" t="s">
        <v>145</v>
      </c>
      <c r="AY273" s="8" t="s">
        <v>133</v>
      </c>
      <c r="AZ273" s="8"/>
      <c r="BA273" s="8"/>
      <c r="BB273" s="8" t="s">
        <v>191</v>
      </c>
      <c r="BC273" s="8"/>
      <c r="BD273" s="8" t="s">
        <v>145</v>
      </c>
      <c r="BE273" s="8"/>
      <c r="BF273" s="8"/>
      <c r="BG273" s="8" t="s">
        <v>7</v>
      </c>
    </row>
    <row r="274" spans="1:59">
      <c r="A274" t="str">
        <f>Append1[[#This Row],[COM_IN_LIST]]</f>
        <v>CMDB</v>
      </c>
      <c r="B274" t="s">
        <v>787</v>
      </c>
      <c r="C274" t="str">
        <f>VLOOKUP(Append1[[#This Row],[Asset_Name]],'[1]SNOW CMDB DBNL'!$A:$B,2,0)</f>
        <v>No</v>
      </c>
      <c r="D274" t="str">
        <f>VLOOKUP(Append1[[#This Row],[Asset_Name]],'[1]SNOW CMDB DBNL'!$A:$C,3,0)</f>
        <v>No</v>
      </c>
      <c r="E274" t="str">
        <f>VLOOKUP(Append1[[#This Row],[Asset_Name]],'[1]SNOW CMDB DBNL'!$A:$D,4,0)</f>
        <v>Ramon Riedijk</v>
      </c>
      <c r="F274" t="str">
        <f>VLOOKUP(Append1[[#This Row],[Asset_Name]],'[1]SNOW CMDB DBNL'!$A:$E,5,0)</f>
        <v>Vincent van den Houten</v>
      </c>
      <c r="G274" t="str">
        <f>VLOOKUP(Append1[[#This Row],[Asset_Name]],'[1]SNOW CMDB DBNL'!$A:$F,6,0)</f>
        <v>Ihsan çakir</v>
      </c>
      <c r="H274" t="str">
        <f>VLOOKUP(Append1[[#This Row],[Asset_Name]],'[1]SNOW CMDB DBNL'!$A:$G,7,0)</f>
        <v>Kasper van der Linden</v>
      </c>
      <c r="I274" t="str">
        <f>VLOOKUP(Append1[[#This Row],[Asset_Name]],'[1]SNOW CMDB DBNL'!$A:$H,8,0)</f>
        <v>Agreement data</v>
      </c>
      <c r="J274" t="str">
        <f>VLOOKUP(Append1[[#This Row],[Asset_Name]],'[1]SNOW CMDB DBNL'!$A:$I,9,0)</f>
        <v>Kept in own tribe</v>
      </c>
      <c r="L274" t="str">
        <f>VLOOKUP(Append1[[#This Row],[Asset_Name]],'[1]SNOW CMDB DBNL'!$A:$M,13,0)</f>
        <v>Installed</v>
      </c>
      <c r="M274" t="str">
        <f>VLOOKUP(Append1[[#This Row],[Asset_Name]],'[1]SNOW CMDB DBNL'!$A:$N,14,0)</f>
        <v>Operational</v>
      </c>
      <c r="N274" t="str">
        <f>VLOOKUP(Append1[[#This Row],[Asset_Name]],'[1]SNOW CMDB DBNL'!$A:$O,15,0)</f>
        <v>Production</v>
      </c>
      <c r="O274" t="str">
        <f>VLOOKUP(Append1[[#This Row],[Asset_Name]],'[1]SNOW CMDB DBNL'!$A:$P,16,0)</f>
        <v>be+nl/Lease/Platform Squad Lease</v>
      </c>
      <c r="P274" t="s">
        <v>131</v>
      </c>
      <c r="Q274" t="s">
        <v>132</v>
      </c>
      <c r="R274" t="s">
        <v>32</v>
      </c>
      <c r="V274" s="8" t="s">
        <v>787</v>
      </c>
      <c r="W274" s="8" t="s">
        <v>133</v>
      </c>
      <c r="X274" s="8" t="s">
        <v>133</v>
      </c>
      <c r="Y274" s="8" t="s">
        <v>432</v>
      </c>
      <c r="Z274" s="8" t="s">
        <v>788</v>
      </c>
      <c r="AA274" s="8" t="s">
        <v>789</v>
      </c>
      <c r="AB274" s="4" t="s">
        <v>790</v>
      </c>
      <c r="AC274" s="4" t="s">
        <v>187</v>
      </c>
      <c r="AD274" s="8" t="s">
        <v>170</v>
      </c>
      <c r="AE274" s="8">
        <v>0</v>
      </c>
      <c r="AF274" s="8" t="s">
        <v>136</v>
      </c>
      <c r="AG274" s="8" t="s">
        <v>137</v>
      </c>
      <c r="AH274" s="8" t="s">
        <v>138</v>
      </c>
      <c r="AI274" s="8" t="s">
        <v>791</v>
      </c>
      <c r="AJ274" s="8" t="s">
        <v>32</v>
      </c>
      <c r="AK274" s="8" t="s">
        <v>131</v>
      </c>
      <c r="AL274" s="8" t="s">
        <v>132</v>
      </c>
      <c r="AM274" s="8"/>
      <c r="AN274" s="8"/>
      <c r="AO274" s="8"/>
      <c r="AP274" s="8"/>
      <c r="AQ274" s="8"/>
      <c r="AR274" s="8"/>
      <c r="AS274" s="8"/>
      <c r="AT274" s="8"/>
      <c r="AU274" s="8"/>
      <c r="AV274" s="4"/>
      <c r="AW274" s="4"/>
      <c r="AX274" s="8"/>
      <c r="AY274" s="8"/>
      <c r="AZ274" s="8"/>
      <c r="BA274" s="8"/>
      <c r="BB274" s="8"/>
      <c r="BC274" s="8"/>
      <c r="BD274" s="8"/>
      <c r="BE274" s="8"/>
      <c r="BF274" s="8"/>
      <c r="BG274" s="8" t="s">
        <v>5</v>
      </c>
    </row>
    <row r="275" spans="1:59" hidden="1">
      <c r="A275" t="str">
        <f>Append1[[#This Row],[COM_IN_LIST]]</f>
        <v>GDPR</v>
      </c>
      <c r="B275" t="s">
        <v>792</v>
      </c>
      <c r="P275" t="s">
        <v>132</v>
      </c>
      <c r="Q275" t="s">
        <v>131</v>
      </c>
      <c r="R275" t="s">
        <v>33</v>
      </c>
      <c r="V275" s="8" t="s">
        <v>792</v>
      </c>
      <c r="AJ275" s="8" t="s">
        <v>33</v>
      </c>
      <c r="AK275" s="8" t="s">
        <v>132</v>
      </c>
      <c r="AL275" s="8" t="s">
        <v>131</v>
      </c>
      <c r="AM275" s="8"/>
      <c r="AN275" s="8"/>
      <c r="AO275" s="8"/>
      <c r="AP275" s="8" t="s">
        <v>145</v>
      </c>
      <c r="AQ275" s="8" t="s">
        <v>145</v>
      </c>
      <c r="AR275" s="8" t="s">
        <v>141</v>
      </c>
      <c r="AS275" s="8" t="s">
        <v>145</v>
      </c>
      <c r="AT275" s="8" t="s">
        <v>133</v>
      </c>
      <c r="AU275" s="8" t="s">
        <v>145</v>
      </c>
      <c r="AV275" s="4">
        <v>44927</v>
      </c>
      <c r="AW275" s="4">
        <v>45199</v>
      </c>
      <c r="AX275" s="8" t="s">
        <v>145</v>
      </c>
      <c r="AY275" s="8" t="s">
        <v>141</v>
      </c>
      <c r="AZ275" s="8"/>
      <c r="BA275" s="8" t="s">
        <v>793</v>
      </c>
      <c r="BB275" s="8" t="s">
        <v>145</v>
      </c>
      <c r="BC275" s="8"/>
      <c r="BD275" s="8">
        <v>2023</v>
      </c>
      <c r="BE275" s="8" t="s">
        <v>318</v>
      </c>
      <c r="BF275" s="8" t="s">
        <v>178</v>
      </c>
      <c r="BG275" s="8" t="s">
        <v>6</v>
      </c>
    </row>
    <row r="276" spans="1:59" hidden="1">
      <c r="A276" t="str">
        <f>Append1[[#This Row],[COM_IN_LIST]]</f>
        <v>GDPR</v>
      </c>
      <c r="B276" t="s">
        <v>794</v>
      </c>
      <c r="P276" t="s">
        <v>132</v>
      </c>
      <c r="Q276" t="s">
        <v>131</v>
      </c>
      <c r="R276" t="s">
        <v>53</v>
      </c>
      <c r="V276" s="8" t="s">
        <v>794</v>
      </c>
      <c r="AJ276" s="8" t="s">
        <v>53</v>
      </c>
      <c r="AK276" s="8" t="s">
        <v>132</v>
      </c>
      <c r="AL276" s="8" t="s">
        <v>131</v>
      </c>
      <c r="AM276" s="8"/>
      <c r="AN276" s="8"/>
      <c r="AO276" s="8"/>
      <c r="AP276" s="8" t="s">
        <v>145</v>
      </c>
      <c r="AQ276" s="8" t="s">
        <v>145</v>
      </c>
      <c r="AR276" s="8" t="s">
        <v>141</v>
      </c>
      <c r="AS276" s="8" t="s">
        <v>145</v>
      </c>
      <c r="AT276" s="8" t="s">
        <v>133</v>
      </c>
      <c r="AU276" s="8" t="s">
        <v>383</v>
      </c>
      <c r="AV276" s="4">
        <v>44927</v>
      </c>
      <c r="AW276" s="4">
        <v>45291</v>
      </c>
      <c r="AX276" s="8" t="s">
        <v>145</v>
      </c>
      <c r="AY276" s="8" t="s">
        <v>141</v>
      </c>
      <c r="AZ276" s="8"/>
      <c r="BA276" s="8"/>
      <c r="BB276" s="8" t="s">
        <v>145</v>
      </c>
      <c r="BC276" s="8"/>
      <c r="BD276" s="8">
        <v>2023</v>
      </c>
      <c r="BE276" s="8" t="s">
        <v>182</v>
      </c>
      <c r="BF276" s="8" t="s">
        <v>178</v>
      </c>
      <c r="BG276" s="8" t="s">
        <v>6</v>
      </c>
    </row>
    <row r="277" spans="1:59">
      <c r="A277" t="str">
        <f>Append1[[#This Row],[COM_IN_LIST]]</f>
        <v>CMDB</v>
      </c>
      <c r="B277" t="s">
        <v>795</v>
      </c>
      <c r="C277" t="str">
        <f>VLOOKUP(Append1[[#This Row],[Asset_Name]],'[1]SNOW CMDB DBNL'!$A:$B,2,0)</f>
        <v>No</v>
      </c>
      <c r="E277" t="str">
        <f>VLOOKUP(Append1[[#This Row],[Asset_Name]],'[1]SNOW CMDB DBNL'!$A:$D,4,0)</f>
        <v>Jack Schilder</v>
      </c>
      <c r="F277" t="str">
        <f>VLOOKUP(Append1[[#This Row],[Asset_Name]],'[1]SNOW CMDB DBNL'!$A:$E,5,0)</f>
        <v>Jinto Jose</v>
      </c>
      <c r="H277" t="str">
        <f>VLOOKUP(Append1[[#This Row],[Asset_Name]],'[1]SNOW CMDB DBNL'!$A:$G,7,0)</f>
        <v>Nanne Koopmans</v>
      </c>
      <c r="L277" t="str">
        <f>VLOOKUP(Append1[[#This Row],[Asset_Name]],'[1]SNOW CMDB DBNL'!$A:$M,13,0)</f>
        <v>Installed</v>
      </c>
      <c r="M277" t="str">
        <f>VLOOKUP(Append1[[#This Row],[Asset_Name]],'[1]SNOW CMDB DBNL'!$A:$N,14,0)</f>
        <v>Operational</v>
      </c>
      <c r="N277" t="str">
        <f>VLOOKUP(Append1[[#This Row],[Asset_Name]],'[1]SNOW CMDB DBNL'!$A:$O,15,0)</f>
        <v>Production</v>
      </c>
      <c r="O277" t="str">
        <f>VLOOKUP(Append1[[#This Row],[Asset_Name]],'[1]SNOW CMDB DBNL'!$A:$P,16,0)</f>
        <v>be+nl/Data Management NL/InteractING/Spot On 101</v>
      </c>
      <c r="P277" t="s">
        <v>131</v>
      </c>
      <c r="Q277" t="s">
        <v>132</v>
      </c>
      <c r="R277" t="s">
        <v>14</v>
      </c>
      <c r="V277" s="8" t="s">
        <v>795</v>
      </c>
      <c r="W277" s="8" t="s">
        <v>133</v>
      </c>
      <c r="X277" s="8">
        <v>0</v>
      </c>
      <c r="Y277" s="8" t="s">
        <v>603</v>
      </c>
      <c r="Z277" s="8" t="s">
        <v>634</v>
      </c>
      <c r="AA277" s="8">
        <v>0</v>
      </c>
      <c r="AB277" s="4" t="s">
        <v>796</v>
      </c>
      <c r="AC277" s="4">
        <v>0</v>
      </c>
      <c r="AD277" s="8">
        <v>0</v>
      </c>
      <c r="AE277" s="8">
        <v>0</v>
      </c>
      <c r="AF277" s="8" t="s">
        <v>136</v>
      </c>
      <c r="AG277" s="8" t="s">
        <v>137</v>
      </c>
      <c r="AH277" s="8" t="s">
        <v>138</v>
      </c>
      <c r="AI277" s="8" t="s">
        <v>797</v>
      </c>
      <c r="AJ277" s="8" t="s">
        <v>14</v>
      </c>
      <c r="AK277" s="8" t="s">
        <v>131</v>
      </c>
      <c r="AL277" s="8" t="s">
        <v>132</v>
      </c>
      <c r="AM277" s="8"/>
      <c r="AN277" s="8"/>
      <c r="AO277" s="8"/>
      <c r="AP277" s="8"/>
      <c r="AQ277" s="8"/>
      <c r="AR277" s="8"/>
      <c r="AS277" s="8"/>
      <c r="AT277" s="8"/>
      <c r="AU277" s="8"/>
      <c r="AV277" s="4"/>
      <c r="AW277" s="4"/>
      <c r="AX277" s="8"/>
      <c r="AY277" s="8"/>
      <c r="AZ277" s="8"/>
      <c r="BA277" s="8"/>
      <c r="BB277" s="8"/>
      <c r="BC277" s="8"/>
      <c r="BD277" s="8"/>
      <c r="BE277" s="8"/>
      <c r="BF277" s="8"/>
      <c r="BG277" s="8" t="s">
        <v>5</v>
      </c>
    </row>
    <row r="278" spans="1:59">
      <c r="A278" t="str">
        <f>Append1[[#This Row],[COM_IN_LIST]]</f>
        <v>CMDB</v>
      </c>
      <c r="B278" t="s">
        <v>798</v>
      </c>
      <c r="C278" t="str">
        <f>VLOOKUP(Append1[[#This Row],[Asset_Name]],'[1]SNOW CMDB DBNL'!$A:$B,2,0)</f>
        <v>No</v>
      </c>
      <c r="D278" t="str">
        <f>VLOOKUP(Append1[[#This Row],[Asset_Name]],'[1]SNOW CMDB DBNL'!$A:$C,3,0)</f>
        <v>No</v>
      </c>
      <c r="E278" t="str">
        <f>VLOOKUP(Append1[[#This Row],[Asset_Name]],'[1]SNOW CMDB DBNL'!$A:$D,4,0)</f>
        <v>Chiel Keijzer</v>
      </c>
      <c r="F278" t="str">
        <f>VLOOKUP(Append1[[#This Row],[Asset_Name]],'[1]SNOW CMDB DBNL'!$A:$E,5,0)</f>
        <v>Chiel Keijzer</v>
      </c>
      <c r="G278" t="str">
        <f>VLOOKUP(Append1[[#This Row],[Asset_Name]],'[1]SNOW CMDB DBNL'!$A:$F,6,0)</f>
        <v>Chiel Keijzer</v>
      </c>
      <c r="H278" t="str">
        <f>VLOOKUP(Append1[[#This Row],[Asset_Name]],'[1]SNOW CMDB DBNL'!$A:$G,7,0)</f>
        <v>nvt</v>
      </c>
      <c r="I278" t="str">
        <f>VLOOKUP(Append1[[#This Row],[Asset_Name]],'[1]SNOW CMDB DBNL'!$A:$H,8,0)</f>
        <v>Transaction data</v>
      </c>
      <c r="J278" t="str">
        <f>VLOOKUP(Append1[[#This Row],[Asset_Name]],'[1]SNOW CMDB DBNL'!$A:$I,9,0)</f>
        <v>Transferred outside ING</v>
      </c>
      <c r="K278" t="str">
        <f>VLOOKUP(Append1[[#This Row],[Asset_Name]],'[1]SNOW CMDB DBNL'!$A:$J,10,0)</f>
        <v>Please delete this item, is no asset</v>
      </c>
      <c r="L278" t="str">
        <f>VLOOKUP(Append1[[#This Row],[Asset_Name]],'[1]SNOW CMDB DBNL'!$A:$M,13,0)</f>
        <v>Installed</v>
      </c>
      <c r="M278" t="str">
        <f>VLOOKUP(Append1[[#This Row],[Asset_Name]],'[1]SNOW CMDB DBNL'!$A:$N,14,0)</f>
        <v>Operational</v>
      </c>
      <c r="N278" t="str">
        <f>VLOOKUP(Append1[[#This Row],[Asset_Name]],'[1]SNOW CMDB DBNL'!$A:$O,15,0)</f>
        <v>Production</v>
      </c>
      <c r="O278" t="str">
        <f>VLOOKUP(Append1[[#This Row],[Asset_Name]],'[1]SNOW CMDB DBNL'!$A:$P,16,0)</f>
        <v>be+nl/Payments/Office Tooling</v>
      </c>
      <c r="P278" t="s">
        <v>131</v>
      </c>
      <c r="Q278" t="s">
        <v>132</v>
      </c>
      <c r="R278" t="s">
        <v>9</v>
      </c>
      <c r="V278" s="8" t="s">
        <v>798</v>
      </c>
      <c r="W278" s="8" t="s">
        <v>133</v>
      </c>
      <c r="X278" s="8" t="s">
        <v>133</v>
      </c>
      <c r="Y278" s="8" t="s">
        <v>674</v>
      </c>
      <c r="Z278" s="8" t="s">
        <v>674</v>
      </c>
      <c r="AA278" s="8" t="s">
        <v>674</v>
      </c>
      <c r="AB278" s="4" t="s">
        <v>799</v>
      </c>
      <c r="AC278" s="4" t="s">
        <v>211</v>
      </c>
      <c r="AD278" s="8" t="s">
        <v>206</v>
      </c>
      <c r="AE278" s="8" t="s">
        <v>800</v>
      </c>
      <c r="AF278" s="8" t="s">
        <v>136</v>
      </c>
      <c r="AG278" s="8" t="s">
        <v>137</v>
      </c>
      <c r="AH278" s="8" t="s">
        <v>138</v>
      </c>
      <c r="AI278" s="8" t="s">
        <v>801</v>
      </c>
      <c r="AJ278" s="8" t="s">
        <v>9</v>
      </c>
      <c r="AK278" s="8" t="s">
        <v>131</v>
      </c>
      <c r="AL278" s="8" t="s">
        <v>132</v>
      </c>
      <c r="AM278" s="8"/>
      <c r="AN278" s="8"/>
      <c r="AO278" s="8"/>
      <c r="AP278" s="8"/>
      <c r="AQ278" s="8"/>
      <c r="AR278" s="8"/>
      <c r="AS278" s="8"/>
      <c r="AT278" s="8"/>
      <c r="AU278" s="8"/>
      <c r="AV278" s="4"/>
      <c r="AW278" s="4"/>
      <c r="AX278" s="8"/>
      <c r="AY278" s="8"/>
      <c r="AZ278" s="8"/>
      <c r="BA278" s="8"/>
      <c r="BB278" s="8"/>
      <c r="BC278" s="8"/>
      <c r="BD278" s="8"/>
      <c r="BE278" s="8"/>
      <c r="BF278" s="8"/>
      <c r="BG278" s="8" t="s">
        <v>5</v>
      </c>
    </row>
    <row r="279" spans="1:59" hidden="1">
      <c r="A279" t="str">
        <f>Append1[[#This Row],[COM_IN_LIST]]</f>
        <v>GDPR</v>
      </c>
      <c r="B279" t="s">
        <v>802</v>
      </c>
      <c r="P279" t="s">
        <v>132</v>
      </c>
      <c r="Q279" t="s">
        <v>131</v>
      </c>
      <c r="R279" t="s">
        <v>10</v>
      </c>
      <c r="V279" s="8" t="s">
        <v>802</v>
      </c>
      <c r="AJ279" s="8" t="s">
        <v>10</v>
      </c>
      <c r="AK279" s="8" t="s">
        <v>132</v>
      </c>
      <c r="AL279" s="8" t="s">
        <v>131</v>
      </c>
      <c r="AM279" s="8"/>
      <c r="AN279" s="8"/>
      <c r="AO279" s="8"/>
      <c r="AP279" s="8" t="s">
        <v>145</v>
      </c>
      <c r="AQ279" s="8" t="s">
        <v>145</v>
      </c>
      <c r="AR279" s="8" t="s">
        <v>145</v>
      </c>
      <c r="AS279" s="8" t="s">
        <v>145</v>
      </c>
      <c r="AT279" s="8" t="s">
        <v>145</v>
      </c>
      <c r="AU279" s="8" t="s">
        <v>145</v>
      </c>
      <c r="AV279" s="4" t="s">
        <v>145</v>
      </c>
      <c r="AW279" s="4" t="s">
        <v>149</v>
      </c>
      <c r="AX279" s="8" t="s">
        <v>145</v>
      </c>
      <c r="AY279" s="8" t="s">
        <v>141</v>
      </c>
      <c r="AZ279" s="8"/>
      <c r="BA279" s="8" t="s">
        <v>803</v>
      </c>
      <c r="BB279" s="8" t="s">
        <v>145</v>
      </c>
      <c r="BC279" s="8"/>
      <c r="BD279" s="8" t="s">
        <v>149</v>
      </c>
      <c r="BE279" s="8"/>
      <c r="BF279" s="8"/>
      <c r="BG279" s="8" t="s">
        <v>6</v>
      </c>
    </row>
    <row r="280" spans="1:59">
      <c r="A280" t="str">
        <f>Append1[[#This Row],[COM_IN_LIST]]</f>
        <v>CMDB</v>
      </c>
      <c r="B280" t="s">
        <v>804</v>
      </c>
      <c r="C280" t="str">
        <f>VLOOKUP(Append1[[#This Row],[Asset_Name]],'[1]SNOW CMDB DBNL'!$A:$B,2,0)</f>
        <v>No</v>
      </c>
      <c r="D280" t="str">
        <f>VLOOKUP(Append1[[#This Row],[Asset_Name]],'[1]SNOW CMDB DBNL'!$A:$C,3,0)</f>
        <v>No</v>
      </c>
      <c r="E280" t="str">
        <f>VLOOKUP(Append1[[#This Row],[Asset_Name]],'[1]SNOW CMDB DBNL'!$A:$D,4,0)</f>
        <v>Damien DEMELENNE</v>
      </c>
      <c r="F280" t="str">
        <f>VLOOKUP(Append1[[#This Row],[Asset_Name]],'[1]SNOW CMDB DBNL'!$A:$E,5,0)</f>
        <v>Harald den Ouden</v>
      </c>
      <c r="G280" t="str">
        <f>VLOOKUP(Append1[[#This Row],[Asset_Name]],'[1]SNOW CMDB DBNL'!$A:$F,6,0)</f>
        <v>tbd</v>
      </c>
      <c r="H280" t="str">
        <f>VLOOKUP(Append1[[#This Row],[Asset_Name]],'[1]SNOW CMDB DBNL'!$A:$G,7,0)</f>
        <v>tbd</v>
      </c>
      <c r="J280" t="str">
        <f>VLOOKUP(Append1[[#This Row],[Asset_Name]],'[1]SNOW CMDB DBNL'!$A:$I,9,0)</f>
        <v>Exchanged across domains</v>
      </c>
      <c r="K280" t="str">
        <f>VLOOKUP(Append1[[#This Row],[Asset_Name]],'[1]SNOW CMDB DBNL'!$A:$J,10,0)</f>
        <v>Type of data: centralised Document Management platform WB used in customer onboarding, product onboarding and operational (back-office) processes. Receives also public documents from S&amp;P and Moody's
Data Owner/Data Steward(s): since multiple business are involved the data is owned by each business on cabinet level.</v>
      </c>
      <c r="L280" t="str">
        <f>VLOOKUP(Append1[[#This Row],[Asset_Name]],'[1]SNOW CMDB DBNL'!$A:$M,13,0)</f>
        <v>Installed</v>
      </c>
      <c r="M280" t="str">
        <f>VLOOKUP(Append1[[#This Row],[Asset_Name]],'[1]SNOW CMDB DBNL'!$A:$N,14,0)</f>
        <v>Operational</v>
      </c>
      <c r="N280" t="str">
        <f>VLOOKUP(Append1[[#This Row],[Asset_Name]],'[1]SNOW CMDB DBNL'!$A:$O,15,0)</f>
        <v>Production</v>
      </c>
      <c r="O280" t="str">
        <f>VLOOKUP(Append1[[#This Row],[Asset_Name]],'[1]SNOW CMDB DBNL'!$A:$P,16,0)</f>
        <v>be+nl/Document &amp; Content Services/Dossier Management/Infinite</v>
      </c>
      <c r="P280" t="s">
        <v>131</v>
      </c>
      <c r="Q280" t="s">
        <v>132</v>
      </c>
      <c r="R280" t="s">
        <v>22</v>
      </c>
      <c r="V280" s="8" t="s">
        <v>804</v>
      </c>
      <c r="W280" s="8" t="s">
        <v>133</v>
      </c>
      <c r="X280" s="8" t="s">
        <v>133</v>
      </c>
      <c r="Y280" s="8" t="s">
        <v>805</v>
      </c>
      <c r="Z280" s="8" t="s">
        <v>806</v>
      </c>
      <c r="AA280" s="8" t="s">
        <v>807</v>
      </c>
      <c r="AB280" s="4" t="s">
        <v>807</v>
      </c>
      <c r="AC280" s="4">
        <v>0</v>
      </c>
      <c r="AD280" s="8" t="s">
        <v>176</v>
      </c>
      <c r="AE280" s="8" t="s">
        <v>808</v>
      </c>
      <c r="AF280" s="8" t="s">
        <v>136</v>
      </c>
      <c r="AG280" s="8" t="s">
        <v>137</v>
      </c>
      <c r="AH280" s="8" t="s">
        <v>138</v>
      </c>
      <c r="AI280" s="8" t="s">
        <v>809</v>
      </c>
      <c r="AJ280" s="8" t="s">
        <v>22</v>
      </c>
      <c r="AK280" s="8" t="s">
        <v>131</v>
      </c>
      <c r="AL280" s="8" t="s">
        <v>132</v>
      </c>
      <c r="AM280" s="8"/>
      <c r="AN280" s="8"/>
      <c r="AO280" s="8"/>
      <c r="AP280" s="8"/>
      <c r="AQ280" s="8"/>
      <c r="AR280" s="8"/>
      <c r="AS280" s="8"/>
      <c r="AT280" s="8"/>
      <c r="AU280" s="8"/>
      <c r="AV280" s="4"/>
      <c r="AW280" s="4"/>
      <c r="AX280" s="8"/>
      <c r="AY280" s="8"/>
      <c r="AZ280" s="8"/>
      <c r="BA280" s="8"/>
      <c r="BB280" s="8"/>
      <c r="BC280" s="8"/>
      <c r="BD280" s="8"/>
      <c r="BE280" s="8"/>
      <c r="BF280" s="8"/>
      <c r="BG280" s="8" t="s">
        <v>5</v>
      </c>
    </row>
    <row r="281" spans="1:59" hidden="1">
      <c r="A281" t="str">
        <f>Append1[[#This Row],[COM_IN_LIST]]</f>
        <v>GDPR</v>
      </c>
      <c r="B281" t="s">
        <v>810</v>
      </c>
      <c r="P281" t="s">
        <v>132</v>
      </c>
      <c r="Q281" t="s">
        <v>131</v>
      </c>
      <c r="R281" t="s">
        <v>10</v>
      </c>
      <c r="V281" s="8" t="s">
        <v>810</v>
      </c>
      <c r="AJ281" s="8" t="s">
        <v>10</v>
      </c>
      <c r="AK281" s="8" t="s">
        <v>132</v>
      </c>
      <c r="AL281" s="8" t="s">
        <v>131</v>
      </c>
      <c r="AM281" s="8"/>
      <c r="AN281" s="8"/>
      <c r="AO281" s="8"/>
      <c r="AP281" s="8" t="s">
        <v>145</v>
      </c>
      <c r="AQ281" s="8" t="s">
        <v>145</v>
      </c>
      <c r="AR281" s="8" t="s">
        <v>145</v>
      </c>
      <c r="AS281" s="8" t="s">
        <v>149</v>
      </c>
      <c r="AT281" s="8" t="s">
        <v>149</v>
      </c>
      <c r="AU281" s="8" t="s">
        <v>145</v>
      </c>
      <c r="AV281" s="4" t="s">
        <v>145</v>
      </c>
      <c r="AW281" s="4" t="s">
        <v>145</v>
      </c>
      <c r="AX281" s="8" t="s">
        <v>145</v>
      </c>
      <c r="AY281" s="8" t="s">
        <v>133</v>
      </c>
      <c r="AZ281" s="8"/>
      <c r="BA281" s="8"/>
      <c r="BB281" s="8" t="s">
        <v>145</v>
      </c>
      <c r="BC281" s="8"/>
      <c r="BD281" s="8" t="s">
        <v>145</v>
      </c>
      <c r="BE281" s="8"/>
      <c r="BF281" s="8"/>
      <c r="BG281" s="8" t="s">
        <v>6</v>
      </c>
    </row>
    <row r="282" spans="1:59" hidden="1">
      <c r="A282" t="str">
        <f>Append1[[#This Row],[COM_IN_LIST]]</f>
        <v>GDPR</v>
      </c>
      <c r="B282" t="s">
        <v>811</v>
      </c>
      <c r="P282" t="s">
        <v>132</v>
      </c>
      <c r="Q282" t="s">
        <v>131</v>
      </c>
      <c r="R282" t="s">
        <v>10</v>
      </c>
      <c r="V282" s="8" t="s">
        <v>811</v>
      </c>
      <c r="AJ282" s="8" t="s">
        <v>10</v>
      </c>
      <c r="AK282" s="8" t="s">
        <v>132</v>
      </c>
      <c r="AL282" s="8" t="s">
        <v>131</v>
      </c>
      <c r="AM282" s="8"/>
      <c r="AN282" s="8"/>
      <c r="AO282" s="8"/>
      <c r="AP282" s="8" t="s">
        <v>145</v>
      </c>
      <c r="AQ282" s="8" t="s">
        <v>145</v>
      </c>
      <c r="AR282" s="8" t="s">
        <v>145</v>
      </c>
      <c r="AS282" s="8" t="s">
        <v>149</v>
      </c>
      <c r="AT282" s="8" t="s">
        <v>149</v>
      </c>
      <c r="AU282" s="8" t="s">
        <v>145</v>
      </c>
      <c r="AV282" s="4" t="s">
        <v>145</v>
      </c>
      <c r="AW282" s="4" t="s">
        <v>145</v>
      </c>
      <c r="AX282" s="8" t="s">
        <v>145</v>
      </c>
      <c r="AY282" s="8" t="s">
        <v>133</v>
      </c>
      <c r="AZ282" s="8"/>
      <c r="BA282" s="8"/>
      <c r="BB282" s="8" t="s">
        <v>145</v>
      </c>
      <c r="BC282" s="8"/>
      <c r="BD282" s="8" t="s">
        <v>145</v>
      </c>
      <c r="BE282" s="8"/>
      <c r="BF282" s="8"/>
      <c r="BG282" s="8" t="s">
        <v>6</v>
      </c>
    </row>
    <row r="283" spans="1:59" hidden="1">
      <c r="A283" t="str">
        <f>Append1[[#This Row],[COM_IN_LIST]]</f>
        <v>GDPR</v>
      </c>
      <c r="B283" s="31" t="s">
        <v>812</v>
      </c>
      <c r="P283" t="s">
        <v>132</v>
      </c>
      <c r="Q283" t="s">
        <v>131</v>
      </c>
      <c r="R283" t="s">
        <v>10</v>
      </c>
      <c r="V283" s="8" t="s">
        <v>812</v>
      </c>
      <c r="AJ283" s="8" t="s">
        <v>10</v>
      </c>
      <c r="AK283" s="8" t="s">
        <v>132</v>
      </c>
      <c r="AL283" s="8" t="s">
        <v>131</v>
      </c>
      <c r="AM283" s="8"/>
      <c r="AN283" s="8"/>
      <c r="AO283" s="8"/>
      <c r="AP283" s="8" t="s">
        <v>145</v>
      </c>
      <c r="AQ283" s="8" t="s">
        <v>145</v>
      </c>
      <c r="AR283" s="8" t="s">
        <v>145</v>
      </c>
      <c r="AS283" s="8" t="s">
        <v>149</v>
      </c>
      <c r="AT283" s="8" t="s">
        <v>149</v>
      </c>
      <c r="AU283" s="8" t="s">
        <v>145</v>
      </c>
      <c r="AV283" s="4" t="s">
        <v>145</v>
      </c>
      <c r="AW283" s="4" t="s">
        <v>145</v>
      </c>
      <c r="AX283" s="8" t="s">
        <v>145</v>
      </c>
      <c r="AY283" s="8" t="s">
        <v>133</v>
      </c>
      <c r="AZ283" s="8"/>
      <c r="BA283" s="8"/>
      <c r="BB283" s="8" t="s">
        <v>145</v>
      </c>
      <c r="BC283" s="8"/>
      <c r="BD283" s="8" t="s">
        <v>145</v>
      </c>
      <c r="BE283" s="8"/>
      <c r="BF283" s="8"/>
      <c r="BG283" s="8" t="s">
        <v>6</v>
      </c>
    </row>
    <row r="284" spans="1:59" hidden="1">
      <c r="A284" t="str">
        <f>Append1[[#This Row],[COM_IN_LIST]]</f>
        <v>GDPR</v>
      </c>
      <c r="B284" s="31" t="s">
        <v>813</v>
      </c>
      <c r="P284" t="s">
        <v>132</v>
      </c>
      <c r="Q284" t="s">
        <v>131</v>
      </c>
      <c r="R284" t="s">
        <v>10</v>
      </c>
      <c r="V284" s="8" t="s">
        <v>813</v>
      </c>
      <c r="AJ284" s="8" t="s">
        <v>10</v>
      </c>
      <c r="AK284" s="8" t="s">
        <v>132</v>
      </c>
      <c r="AL284" s="8" t="s">
        <v>131</v>
      </c>
      <c r="AM284" s="8"/>
      <c r="AN284" s="8"/>
      <c r="AO284" s="8"/>
      <c r="AP284" s="8" t="s">
        <v>145</v>
      </c>
      <c r="AQ284" s="8" t="s">
        <v>145</v>
      </c>
      <c r="AR284" s="8" t="s">
        <v>145</v>
      </c>
      <c r="AS284" s="8" t="s">
        <v>149</v>
      </c>
      <c r="AT284" s="8" t="s">
        <v>149</v>
      </c>
      <c r="AU284" s="8" t="s">
        <v>145</v>
      </c>
      <c r="AV284" s="4" t="s">
        <v>145</v>
      </c>
      <c r="AW284" s="4" t="s">
        <v>145</v>
      </c>
      <c r="AX284" s="8" t="s">
        <v>145</v>
      </c>
      <c r="AY284" s="8" t="s">
        <v>133</v>
      </c>
      <c r="AZ284" s="8"/>
      <c r="BA284" s="8"/>
      <c r="BB284" s="8" t="s">
        <v>145</v>
      </c>
      <c r="BC284" s="8"/>
      <c r="BD284" s="8" t="s">
        <v>145</v>
      </c>
      <c r="BE284" s="8"/>
      <c r="BF284" s="8"/>
      <c r="BG284" s="8" t="s">
        <v>6</v>
      </c>
    </row>
    <row r="285" spans="1:59" hidden="1">
      <c r="A285" t="str">
        <f>Append1[[#This Row],[COM_IN_LIST]]</f>
        <v>GDPR</v>
      </c>
      <c r="B285" t="s">
        <v>814</v>
      </c>
      <c r="P285" t="s">
        <v>132</v>
      </c>
      <c r="Q285" t="s">
        <v>131</v>
      </c>
      <c r="R285" t="s">
        <v>10</v>
      </c>
      <c r="V285" s="8" t="s">
        <v>814</v>
      </c>
      <c r="AJ285" s="8" t="s">
        <v>10</v>
      </c>
      <c r="AK285" s="8" t="s">
        <v>132</v>
      </c>
      <c r="AL285" s="8" t="s">
        <v>131</v>
      </c>
      <c r="AM285" s="8"/>
      <c r="AN285" s="8"/>
      <c r="AO285" s="8"/>
      <c r="AP285" s="8" t="s">
        <v>145</v>
      </c>
      <c r="AQ285" s="8" t="s">
        <v>145</v>
      </c>
      <c r="AR285" s="8" t="s">
        <v>145</v>
      </c>
      <c r="AS285" s="8" t="s">
        <v>149</v>
      </c>
      <c r="AT285" s="8" t="s">
        <v>149</v>
      </c>
      <c r="AU285" s="8" t="s">
        <v>145</v>
      </c>
      <c r="AV285" s="4" t="s">
        <v>145</v>
      </c>
      <c r="AW285" s="4" t="s">
        <v>145</v>
      </c>
      <c r="AX285" s="8" t="s">
        <v>145</v>
      </c>
      <c r="AY285" s="8" t="s">
        <v>133</v>
      </c>
      <c r="AZ285" s="8"/>
      <c r="BA285" s="8"/>
      <c r="BB285" s="8" t="s">
        <v>145</v>
      </c>
      <c r="BC285" s="8"/>
      <c r="BD285" s="8" t="s">
        <v>145</v>
      </c>
      <c r="BE285" s="8"/>
      <c r="BF285" s="8"/>
      <c r="BG285" s="8" t="s">
        <v>6</v>
      </c>
    </row>
    <row r="286" spans="1:59" hidden="1">
      <c r="A286" t="str">
        <f>Append1[[#This Row],[COM_IN_LIST]]</f>
        <v>GDPR</v>
      </c>
      <c r="B286" t="s">
        <v>815</v>
      </c>
      <c r="P286" t="s">
        <v>132</v>
      </c>
      <c r="Q286" t="s">
        <v>131</v>
      </c>
      <c r="R286" t="s">
        <v>10</v>
      </c>
      <c r="V286" s="8" t="s">
        <v>815</v>
      </c>
      <c r="AJ286" s="8" t="s">
        <v>10</v>
      </c>
      <c r="AK286" s="8" t="s">
        <v>132</v>
      </c>
      <c r="AL286" s="8" t="s">
        <v>131</v>
      </c>
      <c r="AM286" s="8"/>
      <c r="AN286" s="8"/>
      <c r="AO286" s="8"/>
      <c r="AP286" s="8" t="s">
        <v>145</v>
      </c>
      <c r="AQ286" s="8" t="s">
        <v>145</v>
      </c>
      <c r="AR286" s="8" t="s">
        <v>133</v>
      </c>
      <c r="AS286" s="8" t="s">
        <v>149</v>
      </c>
      <c r="AT286" s="8" t="s">
        <v>149</v>
      </c>
      <c r="AU286" s="8" t="s">
        <v>145</v>
      </c>
      <c r="AV286" s="4" t="s">
        <v>145</v>
      </c>
      <c r="AW286" s="4" t="s">
        <v>145</v>
      </c>
      <c r="AX286" s="8" t="s">
        <v>145</v>
      </c>
      <c r="AY286" s="8" t="s">
        <v>133</v>
      </c>
      <c r="AZ286" s="8"/>
      <c r="BA286" s="8"/>
      <c r="BB286" s="8" t="s">
        <v>145</v>
      </c>
      <c r="BC286" s="8"/>
      <c r="BD286" s="8" t="s">
        <v>145</v>
      </c>
      <c r="BE286" s="8"/>
      <c r="BF286" s="8"/>
      <c r="BG286" s="8" t="s">
        <v>6</v>
      </c>
    </row>
    <row r="287" spans="1:59" hidden="1">
      <c r="A287" t="str">
        <f>Append1[[#This Row],[COM_IN_LIST]]</f>
        <v>GDPR</v>
      </c>
      <c r="B287" t="s">
        <v>816</v>
      </c>
      <c r="P287" t="s">
        <v>132</v>
      </c>
      <c r="Q287" t="s">
        <v>131</v>
      </c>
      <c r="R287" t="s">
        <v>10</v>
      </c>
      <c r="V287" s="8" t="s">
        <v>816</v>
      </c>
      <c r="AJ287" s="8" t="s">
        <v>10</v>
      </c>
      <c r="AK287" s="8" t="s">
        <v>132</v>
      </c>
      <c r="AL287" s="8" t="s">
        <v>131</v>
      </c>
      <c r="AM287" s="8"/>
      <c r="AN287" s="8"/>
      <c r="AO287" s="8"/>
      <c r="AP287" s="8" t="s">
        <v>145</v>
      </c>
      <c r="AQ287" s="8" t="s">
        <v>145</v>
      </c>
      <c r="AR287" s="8" t="s">
        <v>133</v>
      </c>
      <c r="AS287" s="8" t="s">
        <v>149</v>
      </c>
      <c r="AT287" s="8" t="s">
        <v>149</v>
      </c>
      <c r="AU287" s="8" t="s">
        <v>145</v>
      </c>
      <c r="AV287" s="4" t="s">
        <v>145</v>
      </c>
      <c r="AW287" s="4" t="s">
        <v>145</v>
      </c>
      <c r="AX287" s="8" t="s">
        <v>145</v>
      </c>
      <c r="AY287" s="8" t="s">
        <v>133</v>
      </c>
      <c r="AZ287" s="8"/>
      <c r="BA287" s="8"/>
      <c r="BB287" s="8" t="s">
        <v>145</v>
      </c>
      <c r="BC287" s="8"/>
      <c r="BD287" s="8" t="s">
        <v>145</v>
      </c>
      <c r="BE287" s="8"/>
      <c r="BF287" s="8"/>
      <c r="BG287" s="8" t="s">
        <v>6</v>
      </c>
    </row>
    <row r="288" spans="1:59" hidden="1">
      <c r="A288" t="str">
        <f>Append1[[#This Row],[COM_IN_LIST]]</f>
        <v>GDPR</v>
      </c>
      <c r="B288" t="s">
        <v>817</v>
      </c>
      <c r="P288" t="s">
        <v>132</v>
      </c>
      <c r="Q288" t="s">
        <v>131</v>
      </c>
      <c r="R288" t="s">
        <v>10</v>
      </c>
      <c r="V288" s="8" t="s">
        <v>817</v>
      </c>
      <c r="AJ288" s="8" t="s">
        <v>10</v>
      </c>
      <c r="AK288" s="8" t="s">
        <v>132</v>
      </c>
      <c r="AL288" s="8" t="s">
        <v>131</v>
      </c>
      <c r="AM288" s="8"/>
      <c r="AN288" s="8"/>
      <c r="AO288" s="8"/>
      <c r="AP288" s="8" t="s">
        <v>145</v>
      </c>
      <c r="AQ288" s="8" t="s">
        <v>145</v>
      </c>
      <c r="AR288" s="8" t="s">
        <v>133</v>
      </c>
      <c r="AS288" s="8" t="s">
        <v>149</v>
      </c>
      <c r="AT288" s="8" t="s">
        <v>149</v>
      </c>
      <c r="AU288" s="8" t="s">
        <v>145</v>
      </c>
      <c r="AV288" s="4" t="s">
        <v>145</v>
      </c>
      <c r="AW288" s="4" t="s">
        <v>145</v>
      </c>
      <c r="AX288" s="8" t="s">
        <v>145</v>
      </c>
      <c r="AY288" s="8" t="s">
        <v>133</v>
      </c>
      <c r="AZ288" s="8"/>
      <c r="BA288" s="8"/>
      <c r="BB288" s="8" t="s">
        <v>145</v>
      </c>
      <c r="BC288" s="8"/>
      <c r="BD288" s="8" t="s">
        <v>145</v>
      </c>
      <c r="BE288" s="8"/>
      <c r="BF288" s="8"/>
      <c r="BG288" s="8" t="s">
        <v>6</v>
      </c>
    </row>
    <row r="289" spans="1:59" hidden="1">
      <c r="A289" t="str">
        <f>Append1[[#This Row],[COM_IN_LIST]]</f>
        <v>GDPR</v>
      </c>
      <c r="B289" t="s">
        <v>818</v>
      </c>
      <c r="P289" t="s">
        <v>132</v>
      </c>
      <c r="Q289" t="s">
        <v>131</v>
      </c>
      <c r="R289" t="s">
        <v>10</v>
      </c>
      <c r="V289" s="8" t="s">
        <v>818</v>
      </c>
      <c r="AJ289" s="8" t="s">
        <v>10</v>
      </c>
      <c r="AK289" s="8" t="s">
        <v>132</v>
      </c>
      <c r="AL289" s="8" t="s">
        <v>131</v>
      </c>
      <c r="AM289" s="8"/>
      <c r="AN289" s="8"/>
      <c r="AO289" s="8"/>
      <c r="AP289" s="8" t="s">
        <v>145</v>
      </c>
      <c r="AQ289" s="8" t="s">
        <v>145</v>
      </c>
      <c r="AR289" s="8" t="s">
        <v>133</v>
      </c>
      <c r="AS289" s="8" t="s">
        <v>149</v>
      </c>
      <c r="AT289" s="8" t="s">
        <v>149</v>
      </c>
      <c r="AU289" s="8" t="s">
        <v>145</v>
      </c>
      <c r="AV289" s="4" t="s">
        <v>145</v>
      </c>
      <c r="AW289" s="4" t="s">
        <v>145</v>
      </c>
      <c r="AX289" s="8" t="s">
        <v>145</v>
      </c>
      <c r="AY289" s="8" t="s">
        <v>133</v>
      </c>
      <c r="AZ289" s="8"/>
      <c r="BA289" s="8"/>
      <c r="BB289" s="8" t="s">
        <v>145</v>
      </c>
      <c r="BC289" s="8"/>
      <c r="BD289" s="8" t="s">
        <v>145</v>
      </c>
      <c r="BE289" s="8"/>
      <c r="BF289" s="8"/>
      <c r="BG289" s="8" t="s">
        <v>6</v>
      </c>
    </row>
    <row r="290" spans="1:59" hidden="1">
      <c r="A290" t="str">
        <f>Append1[[#This Row],[COM_IN_LIST]]</f>
        <v>GDPR</v>
      </c>
      <c r="B290" t="s">
        <v>819</v>
      </c>
      <c r="P290" t="s">
        <v>132</v>
      </c>
      <c r="Q290" t="s">
        <v>131</v>
      </c>
      <c r="R290" t="s">
        <v>10</v>
      </c>
      <c r="V290" s="8" t="s">
        <v>819</v>
      </c>
      <c r="AJ290" s="8" t="s">
        <v>10</v>
      </c>
      <c r="AK290" s="8" t="s">
        <v>132</v>
      </c>
      <c r="AL290" s="8" t="s">
        <v>131</v>
      </c>
      <c r="AM290" s="8"/>
      <c r="AN290" s="8"/>
      <c r="AO290" s="8"/>
      <c r="AP290" s="8" t="s">
        <v>145</v>
      </c>
      <c r="AQ290" s="8" t="s">
        <v>145</v>
      </c>
      <c r="AR290" s="8" t="s">
        <v>133</v>
      </c>
      <c r="AS290" s="8" t="s">
        <v>149</v>
      </c>
      <c r="AT290" s="8" t="s">
        <v>149</v>
      </c>
      <c r="AU290" s="8" t="s">
        <v>145</v>
      </c>
      <c r="AV290" s="4" t="s">
        <v>145</v>
      </c>
      <c r="AW290" s="4" t="s">
        <v>145</v>
      </c>
      <c r="AX290" s="8" t="s">
        <v>145</v>
      </c>
      <c r="AY290" s="8" t="s">
        <v>133</v>
      </c>
      <c r="AZ290" s="8"/>
      <c r="BA290" s="8"/>
      <c r="BB290" s="8" t="s">
        <v>145</v>
      </c>
      <c r="BC290" s="8"/>
      <c r="BD290" s="8" t="s">
        <v>145</v>
      </c>
      <c r="BE290" s="8"/>
      <c r="BF290" s="8"/>
      <c r="BG290" s="8" t="s">
        <v>6</v>
      </c>
    </row>
    <row r="291" spans="1:59" hidden="1">
      <c r="A291" t="str">
        <f>Append1[[#This Row],[COM_IN_LIST]]</f>
        <v>GDPR</v>
      </c>
      <c r="B291" t="s">
        <v>820</v>
      </c>
      <c r="P291" t="s">
        <v>132</v>
      </c>
      <c r="Q291" t="s">
        <v>131</v>
      </c>
      <c r="R291" t="s">
        <v>10</v>
      </c>
      <c r="V291" s="8" t="s">
        <v>820</v>
      </c>
      <c r="AJ291" s="8" t="s">
        <v>10</v>
      </c>
      <c r="AK291" s="8" t="s">
        <v>132</v>
      </c>
      <c r="AL291" s="8" t="s">
        <v>131</v>
      </c>
      <c r="AM291" s="8"/>
      <c r="AN291" s="8"/>
      <c r="AO291" s="8"/>
      <c r="AP291" s="8" t="s">
        <v>145</v>
      </c>
      <c r="AQ291" s="8" t="s">
        <v>145</v>
      </c>
      <c r="AR291" s="8" t="s">
        <v>133</v>
      </c>
      <c r="AS291" s="8" t="s">
        <v>149</v>
      </c>
      <c r="AT291" s="8" t="s">
        <v>149</v>
      </c>
      <c r="AU291" s="8" t="s">
        <v>145</v>
      </c>
      <c r="AV291" s="4" t="s">
        <v>145</v>
      </c>
      <c r="AW291" s="4" t="s">
        <v>145</v>
      </c>
      <c r="AX291" s="8" t="s">
        <v>145</v>
      </c>
      <c r="AY291" s="8" t="s">
        <v>133</v>
      </c>
      <c r="AZ291" s="8"/>
      <c r="BA291" s="8"/>
      <c r="BB291" s="8" t="s">
        <v>145</v>
      </c>
      <c r="BC291" s="8"/>
      <c r="BD291" s="8" t="s">
        <v>145</v>
      </c>
      <c r="BE291" s="8"/>
      <c r="BF291" s="8"/>
      <c r="BG291" s="8" t="s">
        <v>6</v>
      </c>
    </row>
    <row r="292" spans="1:59" hidden="1">
      <c r="A292" t="str">
        <f>Append1[[#This Row],[COM_IN_LIST]]</f>
        <v>GDPR</v>
      </c>
      <c r="B292" t="s">
        <v>821</v>
      </c>
      <c r="P292" t="s">
        <v>132</v>
      </c>
      <c r="Q292" t="s">
        <v>131</v>
      </c>
      <c r="R292" t="s">
        <v>10</v>
      </c>
      <c r="V292" s="8" t="s">
        <v>821</v>
      </c>
      <c r="AJ292" s="8" t="s">
        <v>10</v>
      </c>
      <c r="AK292" s="8" t="s">
        <v>132</v>
      </c>
      <c r="AL292" s="8" t="s">
        <v>131</v>
      </c>
      <c r="AM292" s="8"/>
      <c r="AN292" s="8"/>
      <c r="AO292" s="8"/>
      <c r="AP292" s="8" t="s">
        <v>145</v>
      </c>
      <c r="AQ292" s="8" t="s">
        <v>145</v>
      </c>
      <c r="AR292" s="8" t="s">
        <v>133</v>
      </c>
      <c r="AS292" s="8" t="s">
        <v>149</v>
      </c>
      <c r="AT292" s="8" t="s">
        <v>149</v>
      </c>
      <c r="AU292" s="8" t="s">
        <v>145</v>
      </c>
      <c r="AV292" s="4" t="s">
        <v>145</v>
      </c>
      <c r="AW292" s="4" t="s">
        <v>145</v>
      </c>
      <c r="AX292" s="8" t="s">
        <v>145</v>
      </c>
      <c r="AY292" s="8" t="s">
        <v>133</v>
      </c>
      <c r="AZ292" s="8"/>
      <c r="BA292" s="8"/>
      <c r="BB292" s="8" t="s">
        <v>145</v>
      </c>
      <c r="BC292" s="8"/>
      <c r="BD292" s="8" t="s">
        <v>145</v>
      </c>
      <c r="BE292" s="8"/>
      <c r="BF292" s="8"/>
      <c r="BG292" s="8" t="s">
        <v>6</v>
      </c>
    </row>
    <row r="293" spans="1:59" hidden="1">
      <c r="A293" t="str">
        <f>Append1[[#This Row],[COM_IN_LIST]]</f>
        <v>GDPR</v>
      </c>
      <c r="B293" t="s">
        <v>822</v>
      </c>
      <c r="P293" t="s">
        <v>132</v>
      </c>
      <c r="Q293" t="s">
        <v>131</v>
      </c>
      <c r="R293" t="s">
        <v>10</v>
      </c>
      <c r="V293" s="8" t="s">
        <v>822</v>
      </c>
      <c r="AJ293" s="8" t="s">
        <v>10</v>
      </c>
      <c r="AK293" s="8" t="s">
        <v>132</v>
      </c>
      <c r="AL293" s="8" t="s">
        <v>131</v>
      </c>
      <c r="AM293" s="8"/>
      <c r="AN293" s="8"/>
      <c r="AO293" s="8"/>
      <c r="AP293" s="8" t="s">
        <v>145</v>
      </c>
      <c r="AQ293" s="8" t="s">
        <v>145</v>
      </c>
      <c r="AR293" s="8" t="s">
        <v>133</v>
      </c>
      <c r="AS293" s="8" t="s">
        <v>149</v>
      </c>
      <c r="AT293" s="8" t="s">
        <v>149</v>
      </c>
      <c r="AU293" s="8" t="s">
        <v>145</v>
      </c>
      <c r="AV293" s="4" t="s">
        <v>145</v>
      </c>
      <c r="AW293" s="4" t="s">
        <v>145</v>
      </c>
      <c r="AX293" s="8" t="s">
        <v>145</v>
      </c>
      <c r="AY293" s="8" t="s">
        <v>133</v>
      </c>
      <c r="AZ293" s="8"/>
      <c r="BA293" s="8"/>
      <c r="BB293" s="8" t="s">
        <v>145</v>
      </c>
      <c r="BC293" s="8"/>
      <c r="BD293" s="8" t="s">
        <v>145</v>
      </c>
      <c r="BE293" s="8"/>
      <c r="BF293" s="8"/>
      <c r="BG293" s="8" t="s">
        <v>6</v>
      </c>
    </row>
    <row r="294" spans="1:59" hidden="1">
      <c r="A294" t="str">
        <f>Append1[[#This Row],[COM_IN_LIST]]</f>
        <v>GDPR</v>
      </c>
      <c r="B294" t="s">
        <v>823</v>
      </c>
      <c r="P294" t="s">
        <v>132</v>
      </c>
      <c r="Q294" t="s">
        <v>131</v>
      </c>
      <c r="R294" t="s">
        <v>10</v>
      </c>
      <c r="V294" s="8" t="s">
        <v>823</v>
      </c>
      <c r="AJ294" s="8" t="s">
        <v>10</v>
      </c>
      <c r="AK294" s="8" t="s">
        <v>132</v>
      </c>
      <c r="AL294" s="8" t="s">
        <v>131</v>
      </c>
      <c r="AM294" s="8"/>
      <c r="AN294" s="8"/>
      <c r="AO294" s="8"/>
      <c r="AP294" s="8" t="s">
        <v>145</v>
      </c>
      <c r="AQ294" s="8" t="s">
        <v>145</v>
      </c>
      <c r="AR294" s="8" t="s">
        <v>133</v>
      </c>
      <c r="AS294" s="8" t="s">
        <v>149</v>
      </c>
      <c r="AT294" s="8" t="s">
        <v>149</v>
      </c>
      <c r="AU294" s="8" t="s">
        <v>145</v>
      </c>
      <c r="AV294" s="4" t="s">
        <v>145</v>
      </c>
      <c r="AW294" s="4" t="s">
        <v>145</v>
      </c>
      <c r="AX294" s="8" t="s">
        <v>145</v>
      </c>
      <c r="AY294" s="8" t="s">
        <v>133</v>
      </c>
      <c r="AZ294" s="8"/>
      <c r="BA294" s="8"/>
      <c r="BB294" s="8" t="s">
        <v>145</v>
      </c>
      <c r="BC294" s="8"/>
      <c r="BD294" s="8" t="s">
        <v>145</v>
      </c>
      <c r="BE294" s="8"/>
      <c r="BF294" s="8"/>
      <c r="BG294" s="8" t="s">
        <v>6</v>
      </c>
    </row>
    <row r="295" spans="1:59" hidden="1">
      <c r="A295" t="str">
        <f>Append1[[#This Row],[COM_IN_LIST]]</f>
        <v>GDPR</v>
      </c>
      <c r="B295" t="s">
        <v>824</v>
      </c>
      <c r="P295" t="s">
        <v>132</v>
      </c>
      <c r="Q295" t="s">
        <v>131</v>
      </c>
      <c r="R295" t="s">
        <v>10</v>
      </c>
      <c r="V295" s="8" t="s">
        <v>824</v>
      </c>
      <c r="AJ295" s="8" t="s">
        <v>10</v>
      </c>
      <c r="AK295" s="8" t="s">
        <v>132</v>
      </c>
      <c r="AL295" s="8" t="s">
        <v>131</v>
      </c>
      <c r="AM295" s="8"/>
      <c r="AN295" s="8"/>
      <c r="AO295" s="8"/>
      <c r="AP295" s="8" t="s">
        <v>145</v>
      </c>
      <c r="AQ295" s="8" t="s">
        <v>145</v>
      </c>
      <c r="AR295" s="8" t="s">
        <v>133</v>
      </c>
      <c r="AS295" s="8" t="s">
        <v>149</v>
      </c>
      <c r="AT295" s="8" t="s">
        <v>149</v>
      </c>
      <c r="AU295" s="8" t="s">
        <v>145</v>
      </c>
      <c r="AV295" s="4" t="s">
        <v>145</v>
      </c>
      <c r="AW295" s="4" t="s">
        <v>145</v>
      </c>
      <c r="AX295" s="8" t="s">
        <v>145</v>
      </c>
      <c r="AY295" s="8" t="s">
        <v>133</v>
      </c>
      <c r="AZ295" s="8"/>
      <c r="BA295" s="8"/>
      <c r="BB295" s="8" t="s">
        <v>145</v>
      </c>
      <c r="BC295" s="8"/>
      <c r="BD295" s="8" t="s">
        <v>145</v>
      </c>
      <c r="BE295" s="8"/>
      <c r="BF295" s="8"/>
      <c r="BG295" s="8" t="s">
        <v>6</v>
      </c>
    </row>
    <row r="296" spans="1:59" hidden="1">
      <c r="A296" t="str">
        <f>Append1[[#This Row],[COM_IN_LIST]]</f>
        <v>GDPR</v>
      </c>
      <c r="B296" t="s">
        <v>825</v>
      </c>
      <c r="P296" t="s">
        <v>132</v>
      </c>
      <c r="Q296" t="s">
        <v>131</v>
      </c>
      <c r="R296" t="s">
        <v>10</v>
      </c>
      <c r="V296" s="8" t="s">
        <v>825</v>
      </c>
      <c r="AJ296" s="8" t="s">
        <v>10</v>
      </c>
      <c r="AK296" s="8" t="s">
        <v>132</v>
      </c>
      <c r="AL296" s="8" t="s">
        <v>131</v>
      </c>
      <c r="AM296" s="8"/>
      <c r="AN296" s="8"/>
      <c r="AO296" s="8"/>
      <c r="AP296" s="8" t="s">
        <v>145</v>
      </c>
      <c r="AQ296" s="8" t="s">
        <v>145</v>
      </c>
      <c r="AR296" s="8" t="s">
        <v>133</v>
      </c>
      <c r="AS296" s="8" t="s">
        <v>149</v>
      </c>
      <c r="AT296" s="8" t="s">
        <v>149</v>
      </c>
      <c r="AU296" s="8" t="s">
        <v>145</v>
      </c>
      <c r="AV296" s="4" t="s">
        <v>145</v>
      </c>
      <c r="AW296" s="4" t="s">
        <v>145</v>
      </c>
      <c r="AX296" s="8" t="s">
        <v>145</v>
      </c>
      <c r="AY296" s="8" t="s">
        <v>133</v>
      </c>
      <c r="AZ296" s="8"/>
      <c r="BA296" s="8"/>
      <c r="BB296" s="8" t="s">
        <v>145</v>
      </c>
      <c r="BC296" s="8"/>
      <c r="BD296" s="8" t="s">
        <v>145</v>
      </c>
      <c r="BE296" s="8"/>
      <c r="BF296" s="8"/>
      <c r="BG296" s="8" t="s">
        <v>6</v>
      </c>
    </row>
    <row r="297" spans="1:59" hidden="1">
      <c r="A297" t="str">
        <f>Append1[[#This Row],[COM_IN_LIST]]</f>
        <v>GDPR</v>
      </c>
      <c r="B297" t="s">
        <v>826</v>
      </c>
      <c r="P297" t="s">
        <v>132</v>
      </c>
      <c r="Q297" t="s">
        <v>131</v>
      </c>
      <c r="R297" t="s">
        <v>10</v>
      </c>
      <c r="V297" s="8" t="s">
        <v>826</v>
      </c>
      <c r="AJ297" s="8" t="s">
        <v>10</v>
      </c>
      <c r="AK297" s="8" t="s">
        <v>132</v>
      </c>
      <c r="AL297" s="8" t="s">
        <v>131</v>
      </c>
      <c r="AM297" s="8"/>
      <c r="AN297" s="8"/>
      <c r="AO297" s="8"/>
      <c r="AP297" s="8" t="s">
        <v>145</v>
      </c>
      <c r="AQ297" s="8" t="s">
        <v>145</v>
      </c>
      <c r="AR297" s="8" t="s">
        <v>133</v>
      </c>
      <c r="AS297" s="8" t="s">
        <v>149</v>
      </c>
      <c r="AT297" s="8" t="s">
        <v>149</v>
      </c>
      <c r="AU297" s="8" t="s">
        <v>145</v>
      </c>
      <c r="AV297" s="4" t="s">
        <v>145</v>
      </c>
      <c r="AW297" s="4" t="s">
        <v>145</v>
      </c>
      <c r="AX297" s="8" t="s">
        <v>145</v>
      </c>
      <c r="AY297" s="8" t="s">
        <v>133</v>
      </c>
      <c r="AZ297" s="8"/>
      <c r="BA297" s="8"/>
      <c r="BB297" s="8" t="s">
        <v>145</v>
      </c>
      <c r="BC297" s="8"/>
      <c r="BD297" s="8" t="s">
        <v>145</v>
      </c>
      <c r="BE297" s="8"/>
      <c r="BF297" s="8"/>
      <c r="BG297" s="8" t="s">
        <v>6</v>
      </c>
    </row>
    <row r="298" spans="1:59" hidden="1">
      <c r="A298" t="str">
        <f>Append1[[#This Row],[COM_IN_LIST]]</f>
        <v>GDPR</v>
      </c>
      <c r="B298" t="s">
        <v>827</v>
      </c>
      <c r="P298" t="s">
        <v>132</v>
      </c>
      <c r="Q298" t="s">
        <v>131</v>
      </c>
      <c r="R298" t="s">
        <v>10</v>
      </c>
      <c r="V298" s="8" t="s">
        <v>827</v>
      </c>
      <c r="AJ298" s="8" t="s">
        <v>10</v>
      </c>
      <c r="AK298" s="8" t="s">
        <v>132</v>
      </c>
      <c r="AL298" s="8" t="s">
        <v>131</v>
      </c>
      <c r="AM298" s="8"/>
      <c r="AN298" s="8"/>
      <c r="AO298" s="8"/>
      <c r="AP298" s="8" t="s">
        <v>145</v>
      </c>
      <c r="AQ298" s="8" t="s">
        <v>145</v>
      </c>
      <c r="AR298" s="8" t="s">
        <v>133</v>
      </c>
      <c r="AS298" s="8" t="s">
        <v>149</v>
      </c>
      <c r="AT298" s="8" t="s">
        <v>149</v>
      </c>
      <c r="AU298" s="8" t="s">
        <v>145</v>
      </c>
      <c r="AV298" s="4" t="s">
        <v>145</v>
      </c>
      <c r="AW298" s="4" t="s">
        <v>145</v>
      </c>
      <c r="AX298" s="8" t="s">
        <v>145</v>
      </c>
      <c r="AY298" s="8" t="s">
        <v>133</v>
      </c>
      <c r="AZ298" s="8"/>
      <c r="BA298" s="8"/>
      <c r="BB298" s="8" t="s">
        <v>145</v>
      </c>
      <c r="BC298" s="8"/>
      <c r="BD298" s="8" t="s">
        <v>145</v>
      </c>
      <c r="BE298" s="8"/>
      <c r="BF298" s="8"/>
      <c r="BG298" s="8" t="s">
        <v>6</v>
      </c>
    </row>
    <row r="299" spans="1:59" hidden="1">
      <c r="A299" t="str">
        <f>Append1[[#This Row],[COM_IN_LIST]]</f>
        <v>GDPR</v>
      </c>
      <c r="B299" t="s">
        <v>828</v>
      </c>
      <c r="P299" t="s">
        <v>132</v>
      </c>
      <c r="Q299" t="s">
        <v>131</v>
      </c>
      <c r="R299" t="s">
        <v>10</v>
      </c>
      <c r="V299" s="8" t="s">
        <v>828</v>
      </c>
      <c r="AJ299" s="8" t="s">
        <v>10</v>
      </c>
      <c r="AK299" s="8" t="s">
        <v>132</v>
      </c>
      <c r="AL299" s="8" t="s">
        <v>131</v>
      </c>
      <c r="AM299" s="8"/>
      <c r="AN299" s="8"/>
      <c r="AO299" s="8"/>
      <c r="AP299" s="8" t="s">
        <v>145</v>
      </c>
      <c r="AQ299" s="8" t="s">
        <v>145</v>
      </c>
      <c r="AR299" s="8" t="s">
        <v>133</v>
      </c>
      <c r="AS299" s="8" t="s">
        <v>149</v>
      </c>
      <c r="AT299" s="8" t="s">
        <v>149</v>
      </c>
      <c r="AU299" s="8" t="s">
        <v>145</v>
      </c>
      <c r="AV299" s="4" t="s">
        <v>145</v>
      </c>
      <c r="AW299" s="4" t="s">
        <v>145</v>
      </c>
      <c r="AX299" s="8" t="s">
        <v>145</v>
      </c>
      <c r="AY299" s="8" t="s">
        <v>133</v>
      </c>
      <c r="AZ299" s="8"/>
      <c r="BA299" s="8"/>
      <c r="BB299" s="8" t="s">
        <v>145</v>
      </c>
      <c r="BC299" s="8"/>
      <c r="BD299" s="8" t="s">
        <v>145</v>
      </c>
      <c r="BE299" s="8"/>
      <c r="BF299" s="8"/>
      <c r="BG299" s="8" t="s">
        <v>6</v>
      </c>
    </row>
    <row r="300" spans="1:59" hidden="1">
      <c r="A300" t="str">
        <f>Append1[[#This Row],[COM_IN_LIST]]</f>
        <v>GDPR</v>
      </c>
      <c r="B300" t="s">
        <v>829</v>
      </c>
      <c r="P300" t="s">
        <v>132</v>
      </c>
      <c r="Q300" t="s">
        <v>131</v>
      </c>
      <c r="R300" t="s">
        <v>10</v>
      </c>
      <c r="V300" s="8" t="s">
        <v>829</v>
      </c>
      <c r="AJ300" s="8" t="s">
        <v>10</v>
      </c>
      <c r="AK300" s="8" t="s">
        <v>132</v>
      </c>
      <c r="AL300" s="8" t="s">
        <v>131</v>
      </c>
      <c r="AM300" s="8"/>
      <c r="AN300" s="8"/>
      <c r="AO300" s="8"/>
      <c r="AP300" s="8" t="s">
        <v>145</v>
      </c>
      <c r="AQ300" s="8" t="s">
        <v>145</v>
      </c>
      <c r="AR300" s="8" t="s">
        <v>133</v>
      </c>
      <c r="AS300" s="8" t="s">
        <v>149</v>
      </c>
      <c r="AT300" s="8" t="s">
        <v>149</v>
      </c>
      <c r="AU300" s="8" t="s">
        <v>145</v>
      </c>
      <c r="AV300" s="4" t="s">
        <v>145</v>
      </c>
      <c r="AW300" s="4" t="s">
        <v>145</v>
      </c>
      <c r="AX300" s="8" t="s">
        <v>145</v>
      </c>
      <c r="AY300" s="8" t="s">
        <v>133</v>
      </c>
      <c r="AZ300" s="8"/>
      <c r="BA300" s="8"/>
      <c r="BB300" s="8" t="s">
        <v>145</v>
      </c>
      <c r="BC300" s="8"/>
      <c r="BD300" s="8" t="s">
        <v>145</v>
      </c>
      <c r="BE300" s="8"/>
      <c r="BF300" s="8"/>
      <c r="BG300" s="8" t="s">
        <v>6</v>
      </c>
    </row>
    <row r="301" spans="1:59" hidden="1">
      <c r="A301" t="str">
        <f>Append1[[#This Row],[COM_IN_LIST]]</f>
        <v>GDPR</v>
      </c>
      <c r="B301" t="s">
        <v>830</v>
      </c>
      <c r="P301" t="s">
        <v>132</v>
      </c>
      <c r="Q301" t="s">
        <v>131</v>
      </c>
      <c r="R301" t="s">
        <v>10</v>
      </c>
      <c r="V301" s="8" t="s">
        <v>830</v>
      </c>
      <c r="AJ301" s="8" t="s">
        <v>10</v>
      </c>
      <c r="AK301" s="8" t="s">
        <v>132</v>
      </c>
      <c r="AL301" s="8" t="s">
        <v>131</v>
      </c>
      <c r="AM301" s="8"/>
      <c r="AN301" s="8"/>
      <c r="AO301" s="8"/>
      <c r="AP301" s="8" t="s">
        <v>145</v>
      </c>
      <c r="AQ301" s="8" t="s">
        <v>145</v>
      </c>
      <c r="AR301" s="8" t="s">
        <v>133</v>
      </c>
      <c r="AS301" s="8" t="s">
        <v>149</v>
      </c>
      <c r="AT301" s="8" t="s">
        <v>149</v>
      </c>
      <c r="AU301" s="8" t="s">
        <v>145</v>
      </c>
      <c r="AV301" s="4" t="s">
        <v>145</v>
      </c>
      <c r="AW301" s="4" t="s">
        <v>145</v>
      </c>
      <c r="AX301" s="8" t="s">
        <v>145</v>
      </c>
      <c r="AY301" s="8" t="s">
        <v>133</v>
      </c>
      <c r="AZ301" s="8"/>
      <c r="BA301" s="8"/>
      <c r="BB301" s="8" t="s">
        <v>145</v>
      </c>
      <c r="BC301" s="8"/>
      <c r="BD301" s="8" t="s">
        <v>145</v>
      </c>
      <c r="BE301" s="8"/>
      <c r="BF301" s="8"/>
      <c r="BG301" s="8" t="s">
        <v>6</v>
      </c>
    </row>
    <row r="302" spans="1:59" hidden="1">
      <c r="A302" t="str">
        <f>Append1[[#This Row],[COM_IN_LIST]]</f>
        <v>GDPR</v>
      </c>
      <c r="B302" t="s">
        <v>831</v>
      </c>
      <c r="P302" t="s">
        <v>132</v>
      </c>
      <c r="Q302" t="s">
        <v>131</v>
      </c>
      <c r="R302" t="s">
        <v>10</v>
      </c>
      <c r="V302" s="8" t="s">
        <v>831</v>
      </c>
      <c r="AJ302" s="8" t="s">
        <v>10</v>
      </c>
      <c r="AK302" s="8" t="s">
        <v>132</v>
      </c>
      <c r="AL302" s="8" t="s">
        <v>131</v>
      </c>
      <c r="AM302" s="8"/>
      <c r="AN302" s="8"/>
      <c r="AO302" s="8"/>
      <c r="AP302" s="8" t="s">
        <v>145</v>
      </c>
      <c r="AQ302" s="8" t="s">
        <v>145</v>
      </c>
      <c r="AR302" s="8" t="s">
        <v>133</v>
      </c>
      <c r="AS302" s="8" t="s">
        <v>149</v>
      </c>
      <c r="AT302" s="8" t="s">
        <v>149</v>
      </c>
      <c r="AU302" s="8" t="s">
        <v>145</v>
      </c>
      <c r="AV302" s="4" t="s">
        <v>145</v>
      </c>
      <c r="AW302" s="4" t="s">
        <v>145</v>
      </c>
      <c r="AX302" s="8" t="s">
        <v>145</v>
      </c>
      <c r="AY302" s="8" t="s">
        <v>133</v>
      </c>
      <c r="AZ302" s="8"/>
      <c r="BA302" s="8"/>
      <c r="BB302" s="8" t="s">
        <v>145</v>
      </c>
      <c r="BC302" s="8"/>
      <c r="BD302" s="8" t="s">
        <v>145</v>
      </c>
      <c r="BE302" s="8"/>
      <c r="BF302" s="8"/>
      <c r="BG302" s="8" t="s">
        <v>6</v>
      </c>
    </row>
    <row r="303" spans="1:59" hidden="1">
      <c r="A303" t="str">
        <f>Append1[[#This Row],[COM_IN_LIST]]</f>
        <v>GDPR</v>
      </c>
      <c r="B303" t="s">
        <v>832</v>
      </c>
      <c r="P303" t="s">
        <v>132</v>
      </c>
      <c r="Q303" t="s">
        <v>131</v>
      </c>
      <c r="R303" t="s">
        <v>10</v>
      </c>
      <c r="V303" s="8" t="s">
        <v>832</v>
      </c>
      <c r="AJ303" s="8" t="s">
        <v>10</v>
      </c>
      <c r="AK303" s="8" t="s">
        <v>132</v>
      </c>
      <c r="AL303" s="8" t="s">
        <v>131</v>
      </c>
      <c r="AM303" s="8"/>
      <c r="AN303" s="8"/>
      <c r="AO303" s="8"/>
      <c r="AP303" s="8" t="s">
        <v>145</v>
      </c>
      <c r="AQ303" s="8" t="s">
        <v>145</v>
      </c>
      <c r="AR303" s="8" t="s">
        <v>133</v>
      </c>
      <c r="AS303" s="8" t="s">
        <v>149</v>
      </c>
      <c r="AT303" s="8" t="s">
        <v>149</v>
      </c>
      <c r="AU303" s="8" t="s">
        <v>145</v>
      </c>
      <c r="AV303" s="4" t="s">
        <v>145</v>
      </c>
      <c r="AW303" s="4" t="s">
        <v>145</v>
      </c>
      <c r="AX303" s="8" t="s">
        <v>145</v>
      </c>
      <c r="AY303" s="8" t="s">
        <v>133</v>
      </c>
      <c r="AZ303" s="8"/>
      <c r="BA303" s="8"/>
      <c r="BB303" s="8" t="s">
        <v>145</v>
      </c>
      <c r="BC303" s="8"/>
      <c r="BD303" s="8" t="s">
        <v>145</v>
      </c>
      <c r="BE303" s="8"/>
      <c r="BF303" s="8"/>
      <c r="BG303" s="8" t="s">
        <v>6</v>
      </c>
    </row>
    <row r="304" spans="1:59" hidden="1">
      <c r="A304" t="str">
        <f>Append1[[#This Row],[COM_IN_LIST]]</f>
        <v>GDPR</v>
      </c>
      <c r="B304" t="s">
        <v>833</v>
      </c>
      <c r="P304" t="s">
        <v>132</v>
      </c>
      <c r="Q304" t="s">
        <v>131</v>
      </c>
      <c r="R304" t="s">
        <v>10</v>
      </c>
      <c r="V304" s="8" t="s">
        <v>833</v>
      </c>
      <c r="AJ304" s="8" t="s">
        <v>10</v>
      </c>
      <c r="AK304" s="8" t="s">
        <v>132</v>
      </c>
      <c r="AL304" s="8" t="s">
        <v>131</v>
      </c>
      <c r="AM304" s="8"/>
      <c r="AN304" s="8"/>
      <c r="AO304" s="8"/>
      <c r="AP304" s="8" t="s">
        <v>145</v>
      </c>
      <c r="AQ304" s="8" t="s">
        <v>145</v>
      </c>
      <c r="AR304" s="8" t="s">
        <v>133</v>
      </c>
      <c r="AS304" s="8" t="s">
        <v>149</v>
      </c>
      <c r="AT304" s="8" t="s">
        <v>149</v>
      </c>
      <c r="AU304" s="8" t="s">
        <v>145</v>
      </c>
      <c r="AV304" s="4" t="s">
        <v>145</v>
      </c>
      <c r="AW304" s="4" t="s">
        <v>145</v>
      </c>
      <c r="AX304" s="8" t="s">
        <v>145</v>
      </c>
      <c r="AY304" s="8" t="s">
        <v>133</v>
      </c>
      <c r="AZ304" s="8"/>
      <c r="BA304" s="8"/>
      <c r="BB304" s="8" t="s">
        <v>145</v>
      </c>
      <c r="BC304" s="8"/>
      <c r="BD304" s="8" t="s">
        <v>145</v>
      </c>
      <c r="BE304" s="8"/>
      <c r="BF304" s="8"/>
      <c r="BG304" s="8" t="s">
        <v>6</v>
      </c>
    </row>
    <row r="305" spans="1:59" hidden="1">
      <c r="A305" t="str">
        <f>Append1[[#This Row],[COM_IN_LIST]]</f>
        <v>GDPR</v>
      </c>
      <c r="B305" t="s">
        <v>834</v>
      </c>
      <c r="P305" t="s">
        <v>132</v>
      </c>
      <c r="Q305" t="s">
        <v>131</v>
      </c>
      <c r="R305" t="s">
        <v>10</v>
      </c>
      <c r="V305" s="8" t="s">
        <v>834</v>
      </c>
      <c r="AJ305" s="8" t="s">
        <v>10</v>
      </c>
      <c r="AK305" s="8" t="s">
        <v>132</v>
      </c>
      <c r="AL305" s="8" t="s">
        <v>131</v>
      </c>
      <c r="AM305" s="8"/>
      <c r="AN305" s="8"/>
      <c r="AO305" s="8"/>
      <c r="AP305" s="8" t="s">
        <v>145</v>
      </c>
      <c r="AQ305" s="8" t="s">
        <v>145</v>
      </c>
      <c r="AR305" s="8" t="s">
        <v>133</v>
      </c>
      <c r="AS305" s="8" t="s">
        <v>149</v>
      </c>
      <c r="AT305" s="8" t="s">
        <v>149</v>
      </c>
      <c r="AU305" s="8" t="s">
        <v>145</v>
      </c>
      <c r="AV305" s="4" t="s">
        <v>145</v>
      </c>
      <c r="AW305" s="4" t="s">
        <v>145</v>
      </c>
      <c r="AX305" s="8" t="s">
        <v>145</v>
      </c>
      <c r="AY305" s="8" t="s">
        <v>133</v>
      </c>
      <c r="AZ305" s="8"/>
      <c r="BA305" s="8"/>
      <c r="BB305" s="8" t="s">
        <v>145</v>
      </c>
      <c r="BC305" s="8"/>
      <c r="BD305" s="8" t="s">
        <v>145</v>
      </c>
      <c r="BE305" s="8"/>
      <c r="BF305" s="8"/>
      <c r="BG305" s="8" t="s">
        <v>6</v>
      </c>
    </row>
    <row r="306" spans="1:59" hidden="1">
      <c r="A306" t="str">
        <f>Append1[[#This Row],[COM_IN_LIST]]</f>
        <v>GDPR</v>
      </c>
      <c r="B306" t="s">
        <v>835</v>
      </c>
      <c r="P306" t="s">
        <v>132</v>
      </c>
      <c r="Q306" t="s">
        <v>131</v>
      </c>
      <c r="R306" t="s">
        <v>10</v>
      </c>
      <c r="V306" s="8" t="s">
        <v>835</v>
      </c>
      <c r="AJ306" s="8" t="s">
        <v>10</v>
      </c>
      <c r="AK306" s="8" t="s">
        <v>132</v>
      </c>
      <c r="AL306" s="8" t="s">
        <v>131</v>
      </c>
      <c r="AM306" s="8"/>
      <c r="AN306" s="8"/>
      <c r="AO306" s="8"/>
      <c r="AP306" s="8" t="s">
        <v>145</v>
      </c>
      <c r="AQ306" s="8" t="s">
        <v>145</v>
      </c>
      <c r="AR306" s="8" t="s">
        <v>141</v>
      </c>
      <c r="AS306" s="8" t="s">
        <v>149</v>
      </c>
      <c r="AT306" s="8" t="s">
        <v>149</v>
      </c>
      <c r="AU306" s="8" t="s">
        <v>145</v>
      </c>
      <c r="AV306" s="4" t="s">
        <v>145</v>
      </c>
      <c r="AW306" s="4" t="s">
        <v>145</v>
      </c>
      <c r="AX306" s="8" t="s">
        <v>145</v>
      </c>
      <c r="AY306" s="8" t="s">
        <v>133</v>
      </c>
      <c r="AZ306" s="8"/>
      <c r="BA306" s="8" t="s">
        <v>836</v>
      </c>
      <c r="BB306" s="8" t="s">
        <v>145</v>
      </c>
      <c r="BC306" s="8"/>
      <c r="BD306" s="8" t="s">
        <v>145</v>
      </c>
      <c r="BE306" s="8"/>
      <c r="BF306" s="8"/>
      <c r="BG306" s="8" t="s">
        <v>6</v>
      </c>
    </row>
    <row r="307" spans="1:59" hidden="1">
      <c r="A307" t="str">
        <f>Append1[[#This Row],[COM_IN_LIST]]</f>
        <v>GDPR</v>
      </c>
      <c r="B307" t="s">
        <v>837</v>
      </c>
      <c r="P307" t="s">
        <v>132</v>
      </c>
      <c r="Q307" t="s">
        <v>131</v>
      </c>
      <c r="R307" t="s">
        <v>10</v>
      </c>
      <c r="V307" s="8" t="s">
        <v>837</v>
      </c>
      <c r="AJ307" s="8" t="s">
        <v>10</v>
      </c>
      <c r="AK307" s="8" t="s">
        <v>132</v>
      </c>
      <c r="AL307" s="8" t="s">
        <v>131</v>
      </c>
      <c r="AM307" s="8"/>
      <c r="AN307" s="8"/>
      <c r="AO307" s="8"/>
      <c r="AP307" s="8" t="s">
        <v>145</v>
      </c>
      <c r="AQ307" s="8" t="s">
        <v>145</v>
      </c>
      <c r="AR307" s="8" t="s">
        <v>141</v>
      </c>
      <c r="AS307" s="8" t="s">
        <v>149</v>
      </c>
      <c r="AT307" s="8" t="s">
        <v>149</v>
      </c>
      <c r="AU307" s="8" t="s">
        <v>145</v>
      </c>
      <c r="AV307" s="4" t="s">
        <v>145</v>
      </c>
      <c r="AW307" s="4" t="s">
        <v>145</v>
      </c>
      <c r="AX307" s="8" t="s">
        <v>145</v>
      </c>
      <c r="AY307" s="8" t="s">
        <v>133</v>
      </c>
      <c r="AZ307" s="8"/>
      <c r="BA307" s="8" t="s">
        <v>836</v>
      </c>
      <c r="BB307" s="8" t="s">
        <v>145</v>
      </c>
      <c r="BC307" s="8"/>
      <c r="BD307" s="8" t="s">
        <v>145</v>
      </c>
      <c r="BE307" s="8"/>
      <c r="BF307" s="8"/>
      <c r="BG307" s="8" t="s">
        <v>6</v>
      </c>
    </row>
    <row r="308" spans="1:59" hidden="1">
      <c r="A308" t="str">
        <f>Append1[[#This Row],[COM_IN_LIST]]</f>
        <v>GDPR</v>
      </c>
      <c r="B308" t="s">
        <v>838</v>
      </c>
      <c r="P308" t="s">
        <v>132</v>
      </c>
      <c r="Q308" t="s">
        <v>131</v>
      </c>
      <c r="R308" t="s">
        <v>12</v>
      </c>
      <c r="V308" s="8" t="s">
        <v>838</v>
      </c>
      <c r="AJ308" s="8" t="s">
        <v>12</v>
      </c>
      <c r="AK308" s="8" t="s">
        <v>132</v>
      </c>
      <c r="AL308" s="8" t="s">
        <v>131</v>
      </c>
      <c r="AM308" s="8"/>
      <c r="AN308" s="8"/>
      <c r="AO308" s="8"/>
      <c r="AP308" s="8" t="s">
        <v>141</v>
      </c>
      <c r="AQ308" s="8" t="s">
        <v>133</v>
      </c>
      <c r="AR308" s="8" t="s">
        <v>141</v>
      </c>
      <c r="AS308" s="8" t="s">
        <v>149</v>
      </c>
      <c r="AT308" s="8" t="s">
        <v>149</v>
      </c>
      <c r="AU308" s="8" t="s">
        <v>149</v>
      </c>
      <c r="AV308" s="4" t="s">
        <v>149</v>
      </c>
      <c r="AW308" s="4" t="s">
        <v>149</v>
      </c>
      <c r="AX308" s="8" t="s">
        <v>208</v>
      </c>
      <c r="AY308" s="8" t="s">
        <v>133</v>
      </c>
      <c r="AZ308" s="8">
        <v>44197</v>
      </c>
      <c r="BA308" s="8" t="s">
        <v>839</v>
      </c>
      <c r="BB308" s="8" t="s">
        <v>145</v>
      </c>
      <c r="BC308" s="8"/>
      <c r="BD308" s="8" t="s">
        <v>149</v>
      </c>
      <c r="BE308" s="8"/>
      <c r="BF308" s="8"/>
      <c r="BG308" s="8" t="s">
        <v>6</v>
      </c>
    </row>
    <row r="309" spans="1:59" hidden="1">
      <c r="A309" t="str">
        <f>Append1[[#This Row],[COM_IN_LIST]]</f>
        <v>COMMON</v>
      </c>
      <c r="B309" t="s">
        <v>840</v>
      </c>
      <c r="C309" t="str">
        <f>VLOOKUP(Append1[[#This Row],[Asset_Name]],'[1]SNOW CMDB DBNL'!$A:$B,2,0)</f>
        <v>Yes</v>
      </c>
      <c r="D309" t="str">
        <f>VLOOKUP(Append1[[#This Row],[Asset_Name]],'[1]SNOW CMDB DBNL'!$A:$C,3,0)</f>
        <v>No</v>
      </c>
      <c r="E309" t="str">
        <f>VLOOKUP(Append1[[#This Row],[Asset_Name]],'[1]SNOW CMDB DBNL'!$A:$D,4,0)</f>
        <v>Guido Smit</v>
      </c>
      <c r="F309" t="str">
        <f>VLOOKUP(Append1[[#This Row],[Asset_Name]],'[1]SNOW CMDB DBNL'!$A:$E,5,0)</f>
        <v>Jeroen Losekoot</v>
      </c>
      <c r="G309" t="str">
        <f>VLOOKUP(Append1[[#This Row],[Asset_Name]],'[1]SNOW CMDB DBNL'!$A:$F,6,0)</f>
        <v>Jeroen Losekoot</v>
      </c>
      <c r="H309" t="str">
        <f>VLOOKUP(Append1[[#This Row],[Asset_Name]],'[1]SNOW CMDB DBNL'!$A:$G,7,0)</f>
        <v>GJ Reinders</v>
      </c>
      <c r="I309" t="str">
        <f>VLOOKUP(Append1[[#This Row],[Asset_Name]],'[1]SNOW CMDB DBNL'!$A:$H,8,0)</f>
        <v>Agreement data</v>
      </c>
      <c r="J309" t="str">
        <f>VLOOKUP(Append1[[#This Row],[Asset_Name]],'[1]SNOW CMDB DBNL'!$A:$I,9,0)</f>
        <v>Kept in own tribe</v>
      </c>
      <c r="K309" t="str">
        <f>VLOOKUP(Append1[[#This Row],[Asset_Name]],'[1]SNOW CMDB DBNL'!$A:$J,10,0)</f>
        <v>Digital Shoebox is an application that supports Savings journeys e.g. pay-out of legacy savings products like Spaarbankboekjes. Indefinite retention period due to agreements with other fin. institutions and NVB.
Type of data: Operational business process data</v>
      </c>
      <c r="L309" t="str">
        <f>VLOOKUP(Append1[[#This Row],[Asset_Name]],'[1]SNOW CMDB DBNL'!$A:$M,13,0)</f>
        <v>Installed</v>
      </c>
      <c r="M309" t="str">
        <f>VLOOKUP(Append1[[#This Row],[Asset_Name]],'[1]SNOW CMDB DBNL'!$A:$N,14,0)</f>
        <v>Operational</v>
      </c>
      <c r="N309" t="str">
        <f>VLOOKUP(Append1[[#This Row],[Asset_Name]],'[1]SNOW CMDB DBNL'!$A:$O,15,0)</f>
        <v>Production</v>
      </c>
      <c r="O309" t="str">
        <f>VLOOKUP(Append1[[#This Row],[Asset_Name]],'[1]SNOW CMDB DBNL'!$A:$P,16,0)</f>
        <v>be+nl/Daily Banking Digital First NL/IL/PS &amp; CA/FEBO Specials</v>
      </c>
      <c r="P309" t="s">
        <v>132</v>
      </c>
      <c r="Q309" t="s">
        <v>132</v>
      </c>
      <c r="R309" t="s">
        <v>11</v>
      </c>
      <c r="V309" s="8" t="s">
        <v>840</v>
      </c>
      <c r="W309" s="8" t="s">
        <v>141</v>
      </c>
      <c r="X309" s="8" t="s">
        <v>133</v>
      </c>
      <c r="Y309" s="8" t="s">
        <v>158</v>
      </c>
      <c r="Z309" s="8" t="s">
        <v>273</v>
      </c>
      <c r="AA309" s="8" t="s">
        <v>273</v>
      </c>
      <c r="AB309" s="4" t="s">
        <v>160</v>
      </c>
      <c r="AC309" s="4" t="s">
        <v>187</v>
      </c>
      <c r="AD309" s="8" t="s">
        <v>170</v>
      </c>
      <c r="AE309" s="8" t="s">
        <v>841</v>
      </c>
      <c r="AF309" s="8" t="s">
        <v>136</v>
      </c>
      <c r="AG309" s="8" t="s">
        <v>137</v>
      </c>
      <c r="AH309" s="8" t="s">
        <v>138</v>
      </c>
      <c r="AI309" s="8" t="s">
        <v>842</v>
      </c>
      <c r="AJ309" s="8" t="s">
        <v>11</v>
      </c>
      <c r="AK309" s="8" t="s">
        <v>132</v>
      </c>
      <c r="AL309" s="8" t="s">
        <v>132</v>
      </c>
      <c r="AM309" s="8"/>
      <c r="AN309" s="8"/>
      <c r="AO309" s="8"/>
      <c r="AP309" s="8" t="s">
        <v>145</v>
      </c>
      <c r="AQ309" s="8" t="s">
        <v>145</v>
      </c>
      <c r="AR309" s="8" t="s">
        <v>141</v>
      </c>
      <c r="AS309" s="8" t="s">
        <v>145</v>
      </c>
      <c r="AT309" s="8" t="s">
        <v>149</v>
      </c>
      <c r="AU309" s="8" t="s">
        <v>145</v>
      </c>
      <c r="AV309" s="4">
        <v>44927</v>
      </c>
      <c r="AW309" s="4">
        <v>45291</v>
      </c>
      <c r="AX309" s="8" t="s">
        <v>145</v>
      </c>
      <c r="AY309" s="8" t="s">
        <v>133</v>
      </c>
      <c r="AZ309" s="8" t="s">
        <v>150</v>
      </c>
      <c r="BA309" s="8" t="s">
        <v>151</v>
      </c>
      <c r="BB309" s="8" t="s">
        <v>178</v>
      </c>
      <c r="BC309" s="8" t="s">
        <v>178</v>
      </c>
      <c r="BD309" s="8">
        <v>2023</v>
      </c>
      <c r="BE309" s="8" t="s">
        <v>182</v>
      </c>
      <c r="BF309" s="8"/>
      <c r="BG309" s="8" t="s">
        <v>7</v>
      </c>
    </row>
    <row r="310" spans="1:59" hidden="1">
      <c r="A310" t="str">
        <f>Append1[[#This Row],[COM_IN_LIST]]</f>
        <v>GDPR</v>
      </c>
      <c r="B310" t="s">
        <v>843</v>
      </c>
      <c r="P310" t="s">
        <v>132</v>
      </c>
      <c r="Q310" t="s">
        <v>131</v>
      </c>
      <c r="R310" t="s">
        <v>28</v>
      </c>
      <c r="V310" s="8" t="s">
        <v>843</v>
      </c>
      <c r="AJ310" s="8" t="s">
        <v>28</v>
      </c>
      <c r="AK310" s="8" t="s">
        <v>132</v>
      </c>
      <c r="AL310" s="8" t="s">
        <v>131</v>
      </c>
      <c r="AM310" s="8"/>
      <c r="AN310" s="8"/>
      <c r="AO310" s="8"/>
      <c r="AP310" s="8" t="s">
        <v>145</v>
      </c>
      <c r="AQ310" s="8" t="s">
        <v>145</v>
      </c>
      <c r="AR310" s="8" t="s">
        <v>141</v>
      </c>
      <c r="AS310" s="8" t="s">
        <v>145</v>
      </c>
      <c r="AT310" s="8" t="s">
        <v>141</v>
      </c>
      <c r="AU310" s="8" t="s">
        <v>145</v>
      </c>
      <c r="AV310" s="4" t="s">
        <v>149</v>
      </c>
      <c r="AW310" s="4" t="s">
        <v>149</v>
      </c>
      <c r="AX310" s="8" t="s">
        <v>145</v>
      </c>
      <c r="AY310" s="8" t="s">
        <v>141</v>
      </c>
      <c r="AZ310" s="8"/>
      <c r="BA310" s="8"/>
      <c r="BB310" s="8" t="s">
        <v>145</v>
      </c>
      <c r="BC310" s="8"/>
      <c r="BD310" s="8" t="s">
        <v>149</v>
      </c>
      <c r="BE310" s="8"/>
      <c r="BF310" s="8"/>
      <c r="BG310" s="8" t="s">
        <v>6</v>
      </c>
    </row>
    <row r="311" spans="1:59">
      <c r="A311" t="str">
        <f>Append1[[#This Row],[COM_IN_LIST]]</f>
        <v>CMDB</v>
      </c>
      <c r="B311" t="s">
        <v>844</v>
      </c>
      <c r="C311" t="str">
        <f>VLOOKUP(Append1[[#This Row],[Asset_Name]],'[1]SNOW CMDB DBNL'!$A:$B,2,0)</f>
        <v>No</v>
      </c>
      <c r="D311" t="str">
        <f>VLOOKUP(Append1[[#This Row],[Asset_Name]],'[1]SNOW CMDB DBNL'!$A:$C,3,0)</f>
        <v>No</v>
      </c>
      <c r="E311" t="str">
        <f>VLOOKUP(Append1[[#This Row],[Asset_Name]],'[1]SNOW CMDB DBNL'!$A:$D,4,0)</f>
        <v>Anurag Mishra</v>
      </c>
      <c r="F311" t="str">
        <f>VLOOKUP(Append1[[#This Row],[Asset_Name]],'[1]SNOW CMDB DBNL'!$A:$E,5,0)</f>
        <v>Niels Mooijer</v>
      </c>
      <c r="G311" t="str">
        <f>VLOOKUP(Append1[[#This Row],[Asset_Name]],'[1]SNOW CMDB DBNL'!$A:$F,6,0)</f>
        <v>Niels Mooijer</v>
      </c>
      <c r="I311" t="str">
        <f>VLOOKUP(Append1[[#This Row],[Asset_Name]],'[1]SNOW CMDB DBNL'!$A:$H,8,0)</f>
        <v>Operational System Process Organisational data</v>
      </c>
      <c r="J311" t="str">
        <f>VLOOKUP(Append1[[#This Row],[Asset_Name]],'[1]SNOW CMDB DBNL'!$A:$I,9,0)</f>
        <v>Kept in own tribe</v>
      </c>
      <c r="L311" t="str">
        <f>VLOOKUP(Append1[[#This Row],[Asset_Name]],'[1]SNOW CMDB DBNL'!$A:$M,13,0)</f>
        <v>Installed</v>
      </c>
      <c r="M311" t="str">
        <f>VLOOKUP(Append1[[#This Row],[Asset_Name]],'[1]SNOW CMDB DBNL'!$A:$N,14,0)</f>
        <v>Operational</v>
      </c>
      <c r="N311" t="str">
        <f>VLOOKUP(Append1[[#This Row],[Asset_Name]],'[1]SNOW CMDB DBNL'!$A:$O,15,0)</f>
        <v>Production</v>
      </c>
      <c r="O311" t="str">
        <f>VLOOKUP(Append1[[#This Row],[Asset_Name]],'[1]SNOW CMDB DBNL'!$A:$P,16,0)</f>
        <v>be+nl/Procurement Bank NL/Office tooling</v>
      </c>
      <c r="P311" t="s">
        <v>131</v>
      </c>
      <c r="Q311" t="s">
        <v>132</v>
      </c>
      <c r="R311" t="s">
        <v>52</v>
      </c>
      <c r="V311" s="8" t="s">
        <v>844</v>
      </c>
      <c r="W311" s="8" t="s">
        <v>133</v>
      </c>
      <c r="X311" s="8" t="s">
        <v>133</v>
      </c>
      <c r="Y311" s="8" t="s">
        <v>845</v>
      </c>
      <c r="Z311" s="8" t="s">
        <v>227</v>
      </c>
      <c r="AA311" s="8" t="s">
        <v>227</v>
      </c>
      <c r="AB311" s="4">
        <v>0</v>
      </c>
      <c r="AC311" s="4" t="s">
        <v>228</v>
      </c>
      <c r="AD311" s="8" t="s">
        <v>170</v>
      </c>
      <c r="AE311" s="8">
        <v>0</v>
      </c>
      <c r="AF311" s="8" t="s">
        <v>136</v>
      </c>
      <c r="AG311" s="8" t="s">
        <v>137</v>
      </c>
      <c r="AH311" s="8" t="s">
        <v>138</v>
      </c>
      <c r="AI311" s="8" t="s">
        <v>229</v>
      </c>
      <c r="AJ311" s="8" t="s">
        <v>52</v>
      </c>
      <c r="AK311" s="8" t="s">
        <v>131</v>
      </c>
      <c r="AL311" s="8" t="s">
        <v>132</v>
      </c>
      <c r="AM311" s="8"/>
      <c r="AN311" s="8"/>
      <c r="AO311" s="8"/>
      <c r="AP311" s="8"/>
      <c r="AQ311" s="8"/>
      <c r="AR311" s="8"/>
      <c r="AS311" s="8"/>
      <c r="AT311" s="8"/>
      <c r="AU311" s="8"/>
      <c r="AV311" s="4"/>
      <c r="AW311" s="4"/>
      <c r="AX311" s="8"/>
      <c r="AY311" s="8"/>
      <c r="AZ311" s="8"/>
      <c r="BA311" s="8"/>
      <c r="BB311" s="8"/>
      <c r="BC311" s="8"/>
      <c r="BD311" s="8"/>
      <c r="BE311" s="8"/>
      <c r="BF311" s="8"/>
      <c r="BG311" s="8" t="s">
        <v>5</v>
      </c>
    </row>
    <row r="312" spans="1:59" hidden="1">
      <c r="A312" t="str">
        <f>Append1[[#This Row],[COM_IN_LIST]]</f>
        <v>GDPR</v>
      </c>
      <c r="B312" t="s">
        <v>846</v>
      </c>
      <c r="P312" t="s">
        <v>132</v>
      </c>
      <c r="Q312" t="s">
        <v>131</v>
      </c>
      <c r="R312" t="s">
        <v>11</v>
      </c>
      <c r="V312" s="8" t="s">
        <v>846</v>
      </c>
      <c r="AJ312" s="8" t="s">
        <v>11</v>
      </c>
      <c r="AK312" s="8" t="s">
        <v>132</v>
      </c>
      <c r="AL312" s="8" t="s">
        <v>131</v>
      </c>
      <c r="AM312" s="8"/>
      <c r="AN312" s="8"/>
      <c r="AO312" s="8"/>
      <c r="AP312" s="8" t="s">
        <v>145</v>
      </c>
      <c r="AQ312" s="8" t="s">
        <v>145</v>
      </c>
      <c r="AR312" s="8" t="s">
        <v>141</v>
      </c>
      <c r="AS312" s="8" t="s">
        <v>145</v>
      </c>
      <c r="AT312" s="8" t="s">
        <v>141</v>
      </c>
      <c r="AU312" s="8" t="s">
        <v>145</v>
      </c>
      <c r="AV312" s="4" t="s">
        <v>149</v>
      </c>
      <c r="AW312" s="4" t="s">
        <v>149</v>
      </c>
      <c r="AX312" s="8" t="s">
        <v>145</v>
      </c>
      <c r="AY312" s="8" t="s">
        <v>141</v>
      </c>
      <c r="AZ312" s="8">
        <v>44761</v>
      </c>
      <c r="BA312" s="8" t="s">
        <v>847</v>
      </c>
      <c r="BB312" s="8" t="s">
        <v>145</v>
      </c>
      <c r="BC312" s="8"/>
      <c r="BD312" s="8" t="s">
        <v>149</v>
      </c>
      <c r="BE312" s="8"/>
      <c r="BF312" s="8"/>
      <c r="BG312" s="8" t="s">
        <v>6</v>
      </c>
    </row>
    <row r="313" spans="1:59" hidden="1">
      <c r="A313" t="str">
        <f>Append1[[#This Row],[COM_IN_LIST]]</f>
        <v>GDPR</v>
      </c>
      <c r="B313" s="31" t="s">
        <v>848</v>
      </c>
      <c r="P313" t="s">
        <v>132</v>
      </c>
      <c r="Q313" t="s">
        <v>131</v>
      </c>
      <c r="R313" t="s">
        <v>10</v>
      </c>
      <c r="V313" s="8" t="s">
        <v>848</v>
      </c>
      <c r="AJ313" s="8" t="s">
        <v>10</v>
      </c>
      <c r="AK313" s="8" t="s">
        <v>132</v>
      </c>
      <c r="AL313" s="8" t="s">
        <v>131</v>
      </c>
      <c r="AM313" s="8"/>
      <c r="AN313" s="8"/>
      <c r="AO313" s="8"/>
      <c r="AP313" s="8" t="s">
        <v>145</v>
      </c>
      <c r="AQ313" s="8" t="s">
        <v>145</v>
      </c>
      <c r="AR313" s="8" t="s">
        <v>141</v>
      </c>
      <c r="AS313" s="8" t="s">
        <v>141</v>
      </c>
      <c r="AT313" s="8" t="s">
        <v>141</v>
      </c>
      <c r="AU313" s="8" t="s">
        <v>145</v>
      </c>
      <c r="AV313" s="4" t="s">
        <v>145</v>
      </c>
      <c r="AW313" s="4" t="s">
        <v>149</v>
      </c>
      <c r="AX313" s="8" t="s">
        <v>145</v>
      </c>
      <c r="AY313" s="8" t="s">
        <v>141</v>
      </c>
      <c r="AZ313" s="8"/>
      <c r="BA313" s="8" t="s">
        <v>166</v>
      </c>
      <c r="BB313" s="8" t="s">
        <v>145</v>
      </c>
      <c r="BC313" s="8"/>
      <c r="BD313" s="8" t="s">
        <v>149</v>
      </c>
      <c r="BE313" s="8"/>
      <c r="BF313" s="8"/>
      <c r="BG313" s="8" t="s">
        <v>6</v>
      </c>
    </row>
    <row r="314" spans="1:59">
      <c r="A314" t="str">
        <f>Append1[[#This Row],[COM_IN_LIST]]</f>
        <v>CMDB</v>
      </c>
      <c r="B314" s="31" t="s">
        <v>849</v>
      </c>
      <c r="C314" t="str">
        <f>VLOOKUP(Append1[[#This Row],[Asset_Name]],'[1]SNOW CMDB DBNL'!$A:$B,2,0)</f>
        <v>No</v>
      </c>
      <c r="E314" t="str">
        <f>VLOOKUP(Append1[[#This Row],[Asset_Name]],'[1]SNOW CMDB DBNL'!$A:$D,4,0)</f>
        <v>Guido Smit</v>
      </c>
      <c r="F314" t="str">
        <f>VLOOKUP(Append1[[#This Row],[Asset_Name]],'[1]SNOW CMDB DBNL'!$A:$E,5,0)</f>
        <v>Hans Overeem</v>
      </c>
      <c r="G314" t="str">
        <f>VLOOKUP(Append1[[#This Row],[Asset_Name]],'[1]SNOW CMDB DBNL'!$A:$F,6,0)</f>
        <v>Hans Overeem</v>
      </c>
      <c r="H314" t="str">
        <f>VLOOKUP(Append1[[#This Row],[Asset_Name]],'[1]SNOW CMDB DBNL'!$A:$G,7,0)</f>
        <v>GJ Reinders</v>
      </c>
      <c r="L314" t="str">
        <f>VLOOKUP(Append1[[#This Row],[Asset_Name]],'[1]SNOW CMDB DBNL'!$A:$M,13,0)</f>
        <v>Installed</v>
      </c>
      <c r="M314" t="str">
        <f>VLOOKUP(Append1[[#This Row],[Asset_Name]],'[1]SNOW CMDB DBNL'!$A:$N,14,0)</f>
        <v>Operational</v>
      </c>
      <c r="N314" t="str">
        <f>VLOOKUP(Append1[[#This Row],[Asset_Name]],'[1]SNOW CMDB DBNL'!$A:$O,15,0)</f>
        <v>Production</v>
      </c>
      <c r="O314" t="str">
        <f>VLOOKUP(Append1[[#This Row],[Asset_Name]],'[1]SNOW CMDB DBNL'!$A:$P,16,0)</f>
        <v>be+nl/Daily Banking Digital First NL/Deceased &amp; Seizures/FooFighters</v>
      </c>
      <c r="P314" t="s">
        <v>131</v>
      </c>
      <c r="Q314" t="s">
        <v>132</v>
      </c>
      <c r="R314" t="s">
        <v>23</v>
      </c>
      <c r="V314" s="8" t="s">
        <v>849</v>
      </c>
      <c r="W314" s="8" t="s">
        <v>133</v>
      </c>
      <c r="X314" s="8">
        <v>0</v>
      </c>
      <c r="Y314" s="8" t="s">
        <v>158</v>
      </c>
      <c r="Z314" s="8" t="s">
        <v>159</v>
      </c>
      <c r="AA314" s="8" t="s">
        <v>159</v>
      </c>
      <c r="AB314" s="4" t="s">
        <v>160</v>
      </c>
      <c r="AC314" s="4">
        <v>0</v>
      </c>
      <c r="AD314" s="8">
        <v>0</v>
      </c>
      <c r="AE314" s="8">
        <v>0</v>
      </c>
      <c r="AF314" s="8" t="s">
        <v>136</v>
      </c>
      <c r="AG314" s="8" t="s">
        <v>137</v>
      </c>
      <c r="AH314" s="8" t="s">
        <v>138</v>
      </c>
      <c r="AI314" s="8" t="s">
        <v>850</v>
      </c>
      <c r="AJ314" s="8" t="s">
        <v>23</v>
      </c>
      <c r="AK314" s="8" t="s">
        <v>131</v>
      </c>
      <c r="AL314" s="8" t="s">
        <v>132</v>
      </c>
      <c r="AM314" s="8"/>
      <c r="AN314" s="8"/>
      <c r="AO314" s="8"/>
      <c r="AP314" s="8"/>
      <c r="AQ314" s="8"/>
      <c r="AR314" s="8"/>
      <c r="AS314" s="8"/>
      <c r="AT314" s="8"/>
      <c r="AU314" s="8"/>
      <c r="AV314" s="4"/>
      <c r="AW314" s="4"/>
      <c r="AX314" s="8"/>
      <c r="AY314" s="8"/>
      <c r="AZ314" s="8"/>
      <c r="BA314" s="8"/>
      <c r="BB314" s="8"/>
      <c r="BC314" s="8"/>
      <c r="BD314" s="8"/>
      <c r="BE314" s="8"/>
      <c r="BF314" s="8"/>
      <c r="BG314" s="8" t="s">
        <v>5</v>
      </c>
    </row>
    <row r="315" spans="1:59" hidden="1">
      <c r="A315" t="str">
        <f>Append1[[#This Row],[COM_IN_LIST]]</f>
        <v>COMMON</v>
      </c>
      <c r="B315" t="s">
        <v>851</v>
      </c>
      <c r="C315" t="str">
        <f>VLOOKUP(Append1[[#This Row],[Asset_Name]],'[1]SNOW CMDB DBNL'!$A:$B,2,0)</f>
        <v>Yes</v>
      </c>
      <c r="D315" t="str">
        <f>VLOOKUP(Append1[[#This Row],[Asset_Name]],'[1]SNOW CMDB DBNL'!$A:$C,3,0)</f>
        <v>Yes</v>
      </c>
      <c r="E315" t="str">
        <f>VLOOKUP(Append1[[#This Row],[Asset_Name]],'[1]SNOW CMDB DBNL'!$A:$D,4,0)</f>
        <v>Emile Scheilen</v>
      </c>
      <c r="F315" t="str">
        <f>VLOOKUP(Append1[[#This Row],[Asset_Name]],'[1]SNOW CMDB DBNL'!$A:$E,5,0)</f>
        <v>Michel Tetteroo</v>
      </c>
      <c r="G315" t="str">
        <f>VLOOKUP(Append1[[#This Row],[Asset_Name]],'[1]SNOW CMDB DBNL'!$A:$F,6,0)</f>
        <v>Michel Tetteroo</v>
      </c>
      <c r="H315" t="str">
        <f>VLOOKUP(Append1[[#This Row],[Asset_Name]],'[1]SNOW CMDB DBNL'!$A:$G,7,0)</f>
        <v>No official DS, PO: Sophie Demey</v>
      </c>
      <c r="I315" t="str">
        <f>VLOOKUP(Append1[[#This Row],[Asset_Name]],'[1]SNOW CMDB DBNL'!$A:$H,8,0)</f>
        <v>Data derived by other data users</v>
      </c>
      <c r="J315" t="str">
        <f>VLOOKUP(Append1[[#This Row],[Asset_Name]],'[1]SNOW CMDB DBNL'!$A:$I,9,0)</f>
        <v>Exchanged across domains</v>
      </c>
      <c r="K315" t="str">
        <f>VLOOKUP(Append1[[#This Row],[Asset_Name]],'[1]SNOW CMDB DBNL'!$A:$J,10,0)</f>
        <v>Partly SoR: By performing analytical research no new data is created, but data is combined, that can be seen as SoR data. For example creating data that can be used for a model.
Exchanged across domains, because data of our systems like customer behavior is used across the organization. derived by data uses best option of the list, better: combined data.</v>
      </c>
      <c r="L315" t="str">
        <f>VLOOKUP(Append1[[#This Row],[Asset_Name]],'[1]SNOW CMDB DBNL'!$A:$M,13,0)</f>
        <v>Installed</v>
      </c>
      <c r="M315" t="str">
        <f>VLOOKUP(Append1[[#This Row],[Asset_Name]],'[1]SNOW CMDB DBNL'!$A:$N,14,0)</f>
        <v>Operational</v>
      </c>
      <c r="N315" t="str">
        <f>VLOOKUP(Append1[[#This Row],[Asset_Name]],'[1]SNOW CMDB DBNL'!$A:$O,15,0)</f>
        <v>Production</v>
      </c>
      <c r="O315" t="str">
        <f>VLOOKUP(Append1[[#This Row],[Asset_Name]],'[1]SNOW CMDB DBNL'!$A:$P,16,0)</f>
        <v>be+nl/Digital &amp; Customer Interaction/CI&amp;A BE/The Thunderbirds</v>
      </c>
      <c r="P315" t="s">
        <v>132</v>
      </c>
      <c r="Q315" t="s">
        <v>132</v>
      </c>
      <c r="R315" t="s">
        <v>12</v>
      </c>
      <c r="V315" s="8" t="s">
        <v>851</v>
      </c>
      <c r="W315" s="8" t="s">
        <v>141</v>
      </c>
      <c r="X315" s="8" t="s">
        <v>141</v>
      </c>
      <c r="Y315" s="8" t="s">
        <v>202</v>
      </c>
      <c r="Z315" s="8" t="s">
        <v>218</v>
      </c>
      <c r="AA315" s="8" t="s">
        <v>218</v>
      </c>
      <c r="AB315" s="4" t="s">
        <v>852</v>
      </c>
      <c r="AC315" s="4" t="s">
        <v>205</v>
      </c>
      <c r="AD315" s="8" t="s">
        <v>176</v>
      </c>
      <c r="AE315" s="8" t="s">
        <v>853</v>
      </c>
      <c r="AF315" s="8" t="s">
        <v>136</v>
      </c>
      <c r="AG315" s="8" t="s">
        <v>137</v>
      </c>
      <c r="AH315" s="8" t="s">
        <v>138</v>
      </c>
      <c r="AI315" s="8" t="s">
        <v>854</v>
      </c>
      <c r="AJ315" s="8" t="s">
        <v>12</v>
      </c>
      <c r="AK315" s="8" t="s">
        <v>132</v>
      </c>
      <c r="AL315" s="8" t="s">
        <v>132</v>
      </c>
      <c r="AM315" s="8"/>
      <c r="AN315" s="8"/>
      <c r="AO315" s="8"/>
      <c r="AP315" s="8" t="s">
        <v>141</v>
      </c>
      <c r="AQ315" s="8" t="s">
        <v>133</v>
      </c>
      <c r="AR315" s="8" t="s">
        <v>141</v>
      </c>
      <c r="AS315" s="8" t="s">
        <v>141</v>
      </c>
      <c r="AT315" s="8" t="s">
        <v>141</v>
      </c>
      <c r="AU315" s="8"/>
      <c r="AV315" s="4"/>
      <c r="AW315" s="4" t="s">
        <v>149</v>
      </c>
      <c r="AX315" s="8"/>
      <c r="AY315" s="8" t="s">
        <v>141</v>
      </c>
      <c r="AZ315" s="8"/>
      <c r="BA315" s="8" t="s">
        <v>855</v>
      </c>
      <c r="BB315" s="8" t="s">
        <v>178</v>
      </c>
      <c r="BC315" s="8"/>
      <c r="BD315" s="8" t="s">
        <v>149</v>
      </c>
      <c r="BE315" s="8"/>
      <c r="BF315" s="8"/>
      <c r="BG315" s="8" t="s">
        <v>7</v>
      </c>
    </row>
    <row r="316" spans="1:59">
      <c r="A316" t="str">
        <f>Append1[[#This Row],[COM_IN_LIST]]</f>
        <v>CMDB</v>
      </c>
      <c r="B316" t="s">
        <v>856</v>
      </c>
      <c r="C316" t="str">
        <f>VLOOKUP(Append1[[#This Row],[Asset_Name]],'[1]SNOW CMDB DBNL'!$A:$B,2,0)</f>
        <v>No</v>
      </c>
      <c r="D316" t="str">
        <f>VLOOKUP(Append1[[#This Row],[Asset_Name]],'[1]SNOW CMDB DBNL'!$A:$C,3,0)</f>
        <v>no</v>
      </c>
      <c r="E316" t="str">
        <f>VLOOKUP(Append1[[#This Row],[Asset_Name]],'[1]SNOW CMDB DBNL'!$A:$D,4,0)</f>
        <v>Klaas Jan Wieringa</v>
      </c>
      <c r="F316" t="str">
        <f>VLOOKUP(Append1[[#This Row],[Asset_Name]],'[1]SNOW CMDB DBNL'!$A:$E,5,0)</f>
        <v>Nick van Boven</v>
      </c>
      <c r="K316" t="str">
        <f>VLOOKUP(Append1[[#This Row],[Asset_Name]],'[1]SNOW CMDB DBNL'!$A:$J,10,0)</f>
        <v>asset doesn't contain or process data, external application</v>
      </c>
      <c r="L316" t="str">
        <f>VLOOKUP(Append1[[#This Row],[Asset_Name]],'[1]SNOW CMDB DBNL'!$A:$M,13,0)</f>
        <v>Installed</v>
      </c>
      <c r="M316" t="str">
        <f>VLOOKUP(Append1[[#This Row],[Asset_Name]],'[1]SNOW CMDB DBNL'!$A:$N,14,0)</f>
        <v>Operational</v>
      </c>
      <c r="N316" t="str">
        <f>VLOOKUP(Append1[[#This Row],[Asset_Name]],'[1]SNOW CMDB DBNL'!$A:$O,15,0)</f>
        <v>Production</v>
      </c>
      <c r="O316" t="str">
        <f>VLOOKUP(Append1[[#This Row],[Asset_Name]],'[1]SNOW CMDB DBNL'!$A:$P,16,0)</f>
        <v>be+nl/Investments/Operational Journeys &amp; Ordering/EP Transaction Management</v>
      </c>
      <c r="P316" t="s">
        <v>131</v>
      </c>
      <c r="Q316" t="s">
        <v>132</v>
      </c>
      <c r="R316" t="s">
        <v>15</v>
      </c>
      <c r="V316" s="8" t="s">
        <v>856</v>
      </c>
      <c r="W316" s="8" t="s">
        <v>133</v>
      </c>
      <c r="X316" s="8" t="s">
        <v>786</v>
      </c>
      <c r="Y316" s="8" t="s">
        <v>234</v>
      </c>
      <c r="Z316" s="8" t="s">
        <v>235</v>
      </c>
      <c r="AA316" s="8">
        <v>0</v>
      </c>
      <c r="AB316" s="4">
        <v>0</v>
      </c>
      <c r="AC316" s="4">
        <v>0</v>
      </c>
      <c r="AD316" s="8">
        <v>0</v>
      </c>
      <c r="AE316" s="8" t="s">
        <v>857</v>
      </c>
      <c r="AF316" s="8" t="s">
        <v>136</v>
      </c>
      <c r="AG316" s="8" t="s">
        <v>137</v>
      </c>
      <c r="AH316" s="8" t="s">
        <v>138</v>
      </c>
      <c r="AI316" s="8" t="s">
        <v>326</v>
      </c>
      <c r="AJ316" s="8" t="s">
        <v>15</v>
      </c>
      <c r="AK316" s="8" t="s">
        <v>131</v>
      </c>
      <c r="AL316" s="8" t="s">
        <v>132</v>
      </c>
      <c r="AM316" s="8"/>
      <c r="AN316" s="8"/>
      <c r="AO316" s="8"/>
      <c r="AP316" s="8"/>
      <c r="AQ316" s="8"/>
      <c r="AR316" s="8"/>
      <c r="AS316" s="8"/>
      <c r="AT316" s="8"/>
      <c r="AU316" s="8"/>
      <c r="AV316" s="4"/>
      <c r="AW316" s="4"/>
      <c r="AX316" s="8"/>
      <c r="AY316" s="8"/>
      <c r="AZ316" s="8"/>
      <c r="BA316" s="8"/>
      <c r="BB316" s="8"/>
      <c r="BC316" s="8"/>
      <c r="BD316" s="8"/>
      <c r="BE316" s="8"/>
      <c r="BF316" s="8"/>
      <c r="BG316" s="8" t="s">
        <v>5</v>
      </c>
    </row>
    <row r="317" spans="1:59">
      <c r="A317" t="str">
        <f>Append1[[#This Row],[COM_IN_LIST]]</f>
        <v>CMDB</v>
      </c>
      <c r="B317" t="s">
        <v>858</v>
      </c>
      <c r="C317" t="str">
        <f>VLOOKUP(Append1[[#This Row],[Asset_Name]],'[1]SNOW CMDB DBNL'!$A:$B,2,0)</f>
        <v>No</v>
      </c>
      <c r="D317" t="str">
        <f>VLOOKUP(Append1[[#This Row],[Asset_Name]],'[1]SNOW CMDB DBNL'!$A:$C,3,0)</f>
        <v>No</v>
      </c>
      <c r="E317" t="str">
        <f>VLOOKUP(Append1[[#This Row],[Asset_Name]],'[1]SNOW CMDB DBNL'!$A:$D,4,0)</f>
        <v>Emile Scheilen</v>
      </c>
      <c r="F317" t="str">
        <f>VLOOKUP(Append1[[#This Row],[Asset_Name]],'[1]SNOW CMDB DBNL'!$A:$E,5,0)</f>
        <v>Michel Tetteroo</v>
      </c>
      <c r="G317" t="str">
        <f>VLOOKUP(Append1[[#This Row],[Asset_Name]],'[1]SNOW CMDB DBNL'!$A:$F,6,0)</f>
        <v>Michel Tetteroo</v>
      </c>
      <c r="H317" t="str">
        <f>VLOOKUP(Append1[[#This Row],[Asset_Name]],'[1]SNOW CMDB DBNL'!$A:$G,7,0)</f>
        <v>NA</v>
      </c>
      <c r="K317" t="str">
        <f>VLOOKUP(Append1[[#This Row],[Asset_Name]],'[1]SNOW CMDB DBNL'!$A:$J,10,0)</f>
        <v>Decom 2022</v>
      </c>
      <c r="L317" t="str">
        <f>VLOOKUP(Append1[[#This Row],[Asset_Name]],'[1]SNOW CMDB DBNL'!$A:$M,13,0)</f>
        <v>Installed</v>
      </c>
      <c r="M317" t="str">
        <f>VLOOKUP(Append1[[#This Row],[Asset_Name]],'[1]SNOW CMDB DBNL'!$A:$N,14,0)</f>
        <v>Operational</v>
      </c>
      <c r="N317" t="str">
        <f>VLOOKUP(Append1[[#This Row],[Asset_Name]],'[1]SNOW CMDB DBNL'!$A:$O,15,0)</f>
        <v>Production</v>
      </c>
      <c r="O317" t="str">
        <f>VLOOKUP(Append1[[#This Row],[Asset_Name]],'[1]SNOW CMDB DBNL'!$A:$P,16,0)</f>
        <v>be+nl/Digital &amp; Customer Interaction/CI&amp;A NL/Optimus Squad</v>
      </c>
      <c r="P317" t="s">
        <v>131</v>
      </c>
      <c r="Q317" t="s">
        <v>132</v>
      </c>
      <c r="R317" t="s">
        <v>24</v>
      </c>
      <c r="V317" s="8" t="s">
        <v>858</v>
      </c>
      <c r="W317" s="8" t="s">
        <v>133</v>
      </c>
      <c r="X317" s="8" t="s">
        <v>133</v>
      </c>
      <c r="Y317" s="8" t="s">
        <v>202</v>
      </c>
      <c r="Z317" s="8" t="s">
        <v>218</v>
      </c>
      <c r="AA317" s="8" t="s">
        <v>218</v>
      </c>
      <c r="AB317" s="4" t="s">
        <v>149</v>
      </c>
      <c r="AC317" s="4">
        <v>0</v>
      </c>
      <c r="AD317" s="8">
        <v>0</v>
      </c>
      <c r="AE317" s="8" t="s">
        <v>595</v>
      </c>
      <c r="AF317" s="8" t="s">
        <v>136</v>
      </c>
      <c r="AG317" s="8" t="s">
        <v>137</v>
      </c>
      <c r="AH317" s="8" t="s">
        <v>138</v>
      </c>
      <c r="AI317" s="8" t="s">
        <v>221</v>
      </c>
      <c r="AJ317" s="8" t="s">
        <v>24</v>
      </c>
      <c r="AK317" s="8" t="s">
        <v>131</v>
      </c>
      <c r="AL317" s="8" t="s">
        <v>132</v>
      </c>
      <c r="AM317" s="8"/>
      <c r="AN317" s="8"/>
      <c r="AO317" s="8"/>
      <c r="AP317" s="8"/>
      <c r="AQ317" s="8"/>
      <c r="AR317" s="8"/>
      <c r="AS317" s="8"/>
      <c r="AT317" s="8"/>
      <c r="AU317" s="8"/>
      <c r="AV317" s="4"/>
      <c r="AW317" s="4"/>
      <c r="AX317" s="8"/>
      <c r="AY317" s="8"/>
      <c r="AZ317" s="8"/>
      <c r="BA317" s="8"/>
      <c r="BB317" s="8"/>
      <c r="BC317" s="8"/>
      <c r="BD317" s="8"/>
      <c r="BE317" s="8"/>
      <c r="BF317" s="8"/>
      <c r="BG317" s="8" t="s">
        <v>5</v>
      </c>
    </row>
    <row r="318" spans="1:59" hidden="1">
      <c r="A318" t="str">
        <f>Append1[[#This Row],[COM_IN_LIST]]</f>
        <v>CMDB</v>
      </c>
      <c r="B318" t="s">
        <v>859</v>
      </c>
      <c r="C318" t="str">
        <f>VLOOKUP(Append1[[#This Row],[Asset_Name]],'[1]SNOW CMDB DBNL'!$A:$B,2,0)</f>
        <v>Yes</v>
      </c>
      <c r="D318" t="str">
        <f>VLOOKUP(Append1[[#This Row],[Asset_Name]],'[1]SNOW CMDB DBNL'!$A:$C,3,0)</f>
        <v>No</v>
      </c>
      <c r="E318" t="str">
        <f>VLOOKUP(Append1[[#This Row],[Asset_Name]],'[1]SNOW CMDB DBNL'!$A:$D,4,0)</f>
        <v>Ramon Riedijk</v>
      </c>
      <c r="F318" t="str">
        <f>VLOOKUP(Append1[[#This Row],[Asset_Name]],'[1]SNOW CMDB DBNL'!$A:$E,5,0)</f>
        <v>Vincent van den Houten</v>
      </c>
      <c r="G318" t="str">
        <f>VLOOKUP(Append1[[#This Row],[Asset_Name]],'[1]SNOW CMDB DBNL'!$A:$F,6,0)</f>
        <v>Ihsan çakir</v>
      </c>
      <c r="H318" t="str">
        <f>VLOOKUP(Append1[[#This Row],[Asset_Name]],'[1]SNOW CMDB DBNL'!$A:$G,7,0)</f>
        <v>Michiel van Hes</v>
      </c>
      <c r="I318" t="str">
        <f>VLOOKUP(Append1[[#This Row],[Asset_Name]],'[1]SNOW CMDB DBNL'!$A:$H,8,0)</f>
        <v>Agreement data</v>
      </c>
      <c r="J318" t="str">
        <f>VLOOKUP(Append1[[#This Row],[Asset_Name]],'[1]SNOW CMDB DBNL'!$A:$I,9,0)</f>
        <v>Kept in own tribe</v>
      </c>
      <c r="K318" t="str">
        <f>VLOOKUP(Append1[[#This Row],[Asset_Name]],'[1]SNOW CMDB DBNL'!$A:$J,10,0)</f>
        <v>mainly agreement data but also party data</v>
      </c>
      <c r="L318" t="str">
        <f>VLOOKUP(Append1[[#This Row],[Asset_Name]],'[1]SNOW CMDB DBNL'!$A:$M,13,0)</f>
        <v>Installed</v>
      </c>
      <c r="M318" t="str">
        <f>VLOOKUP(Append1[[#This Row],[Asset_Name]],'[1]SNOW CMDB DBNL'!$A:$N,14,0)</f>
        <v>Operational</v>
      </c>
      <c r="N318" t="str">
        <f>VLOOKUP(Append1[[#This Row],[Asset_Name]],'[1]SNOW CMDB DBNL'!$A:$O,15,0)</f>
        <v>Production</v>
      </c>
      <c r="O318" t="str">
        <f>VLOOKUP(Append1[[#This Row],[Asset_Name]],'[1]SNOW CMDB DBNL'!$A:$P,16,0)</f>
        <v>be+nl/Lease/Contract Administration</v>
      </c>
      <c r="P318" t="s">
        <v>131</v>
      </c>
      <c r="Q318" t="s">
        <v>132</v>
      </c>
      <c r="R318" t="s">
        <v>32</v>
      </c>
      <c r="V318" s="8" t="s">
        <v>859</v>
      </c>
      <c r="W318" s="8" t="s">
        <v>141</v>
      </c>
      <c r="X318" s="8" t="s">
        <v>133</v>
      </c>
      <c r="Y318" s="8" t="s">
        <v>432</v>
      </c>
      <c r="Z318" s="8" t="s">
        <v>788</v>
      </c>
      <c r="AA318" s="8" t="s">
        <v>789</v>
      </c>
      <c r="AB318" s="4" t="s">
        <v>860</v>
      </c>
      <c r="AC318" s="4" t="s">
        <v>187</v>
      </c>
      <c r="AD318" s="8" t="s">
        <v>170</v>
      </c>
      <c r="AE318" s="8" t="s">
        <v>861</v>
      </c>
      <c r="AF318" s="8" t="s">
        <v>136</v>
      </c>
      <c r="AG318" s="8" t="s">
        <v>137</v>
      </c>
      <c r="AH318" s="8" t="s">
        <v>138</v>
      </c>
      <c r="AI318" s="8" t="s">
        <v>862</v>
      </c>
      <c r="AJ318" s="8" t="s">
        <v>32</v>
      </c>
      <c r="AK318" s="8" t="s">
        <v>131</v>
      </c>
      <c r="AL318" s="8" t="s">
        <v>132</v>
      </c>
      <c r="AM318" s="8"/>
      <c r="AN318" s="8"/>
      <c r="AO318" s="8"/>
      <c r="AP318" s="8"/>
      <c r="AQ318" s="8"/>
      <c r="AR318" s="8"/>
      <c r="AS318" s="8"/>
      <c r="AT318" s="8"/>
      <c r="AU318" s="8"/>
      <c r="AV318" s="4"/>
      <c r="AW318" s="4"/>
      <c r="AX318" s="8"/>
      <c r="AY318" s="8"/>
      <c r="AZ318" s="8"/>
      <c r="BA318" s="8"/>
      <c r="BB318" s="8"/>
      <c r="BC318" s="8"/>
      <c r="BD318" s="8"/>
      <c r="BE318" s="8"/>
      <c r="BF318" s="8"/>
      <c r="BG318" s="8" t="s">
        <v>5</v>
      </c>
    </row>
    <row r="319" spans="1:59">
      <c r="A319" t="str">
        <f>Append1[[#This Row],[COM_IN_LIST]]</f>
        <v>CMDB</v>
      </c>
      <c r="B319" t="s">
        <v>863</v>
      </c>
      <c r="C319" t="str">
        <f>VLOOKUP(Append1[[#This Row],[Asset_Name]],'[1]SNOW CMDB DBNL'!$A:$B,2,0)</f>
        <v>No</v>
      </c>
      <c r="D319" t="str">
        <f>VLOOKUP(Append1[[#This Row],[Asset_Name]],'[1]SNOW CMDB DBNL'!$A:$C,3,0)</f>
        <v>No</v>
      </c>
      <c r="E319" t="str">
        <f>VLOOKUP(Append1[[#This Row],[Asset_Name]],'[1]SNOW CMDB DBNL'!$A:$D,4,0)</f>
        <v>Ramon Riedijk</v>
      </c>
      <c r="F319" t="str">
        <f>VLOOKUP(Append1[[#This Row],[Asset_Name]],'[1]SNOW CMDB DBNL'!$A:$E,5,0)</f>
        <v>Vincent van den Houten</v>
      </c>
      <c r="G319" t="str">
        <f>VLOOKUP(Append1[[#This Row],[Asset_Name]],'[1]SNOW CMDB DBNL'!$A:$F,6,0)</f>
        <v>Ihsan çakir</v>
      </c>
      <c r="H319" t="str">
        <f>VLOOKUP(Append1[[#This Row],[Asset_Name]],'[1]SNOW CMDB DBNL'!$A:$G,7,0)</f>
        <v>Michiel van Hes</v>
      </c>
      <c r="I319" t="str">
        <f>VLOOKUP(Append1[[#This Row],[Asset_Name]],'[1]SNOW CMDB DBNL'!$A:$H,8,0)</f>
        <v>Agreement data</v>
      </c>
      <c r="J319" t="str">
        <f>VLOOKUP(Append1[[#This Row],[Asset_Name]],'[1]SNOW CMDB DBNL'!$A:$I,9,0)</f>
        <v>Kept in own tribe</v>
      </c>
      <c r="L319" t="str">
        <f>VLOOKUP(Append1[[#This Row],[Asset_Name]],'[1]SNOW CMDB DBNL'!$A:$M,13,0)</f>
        <v>Installed</v>
      </c>
      <c r="M319" t="str">
        <f>VLOOKUP(Append1[[#This Row],[Asset_Name]],'[1]SNOW CMDB DBNL'!$A:$N,14,0)</f>
        <v>Operational</v>
      </c>
      <c r="N319" t="str">
        <f>VLOOKUP(Append1[[#This Row],[Asset_Name]],'[1]SNOW CMDB DBNL'!$A:$O,15,0)</f>
        <v>Production</v>
      </c>
      <c r="O319" t="str">
        <f>VLOOKUP(Append1[[#This Row],[Asset_Name]],'[1]SNOW CMDB DBNL'!$A:$P,16,0)</f>
        <v>be+nl/Lease/Contract Administration</v>
      </c>
      <c r="P319" t="s">
        <v>131</v>
      </c>
      <c r="Q319" t="s">
        <v>132</v>
      </c>
      <c r="R319" t="s">
        <v>32</v>
      </c>
      <c r="V319" s="8" t="s">
        <v>863</v>
      </c>
      <c r="W319" s="8" t="s">
        <v>133</v>
      </c>
      <c r="X319" s="8" t="s">
        <v>133</v>
      </c>
      <c r="Y319" s="8" t="s">
        <v>432</v>
      </c>
      <c r="Z319" s="8" t="s">
        <v>788</v>
      </c>
      <c r="AA319" s="8" t="s">
        <v>789</v>
      </c>
      <c r="AB319" s="4" t="s">
        <v>860</v>
      </c>
      <c r="AC319" s="4" t="s">
        <v>187</v>
      </c>
      <c r="AD319" s="8" t="s">
        <v>170</v>
      </c>
      <c r="AE319" s="8">
        <v>0</v>
      </c>
      <c r="AF319" s="8" t="s">
        <v>136</v>
      </c>
      <c r="AG319" s="8" t="s">
        <v>137</v>
      </c>
      <c r="AH319" s="8" t="s">
        <v>138</v>
      </c>
      <c r="AI319" s="8" t="s">
        <v>862</v>
      </c>
      <c r="AJ319" s="8" t="s">
        <v>32</v>
      </c>
      <c r="AK319" s="8" t="s">
        <v>131</v>
      </c>
      <c r="AL319" s="8" t="s">
        <v>132</v>
      </c>
      <c r="AM319" s="8"/>
      <c r="AN319" s="8"/>
      <c r="AO319" s="8"/>
      <c r="AP319" s="8"/>
      <c r="AQ319" s="8"/>
      <c r="AR319" s="8"/>
      <c r="AS319" s="8"/>
      <c r="AT319" s="8"/>
      <c r="AU319" s="8"/>
      <c r="AV319" s="4"/>
      <c r="AW319" s="4"/>
      <c r="AX319" s="8"/>
      <c r="AY319" s="8"/>
      <c r="AZ319" s="8"/>
      <c r="BA319" s="8"/>
      <c r="BB319" s="8"/>
      <c r="BC319" s="8"/>
      <c r="BD319" s="8"/>
      <c r="BE319" s="8"/>
      <c r="BF319" s="8"/>
      <c r="BG319" s="8" t="s">
        <v>5</v>
      </c>
    </row>
    <row r="320" spans="1:59" hidden="1">
      <c r="A320" t="str">
        <f>Append1[[#This Row],[COM_IN_LIST]]</f>
        <v>GDPR</v>
      </c>
      <c r="B320" s="31" t="s">
        <v>864</v>
      </c>
      <c r="P320" t="s">
        <v>132</v>
      </c>
      <c r="Q320" t="s">
        <v>131</v>
      </c>
      <c r="R320" t="s">
        <v>9</v>
      </c>
      <c r="V320" s="8" t="s">
        <v>864</v>
      </c>
      <c r="AJ320" s="8" t="s">
        <v>9</v>
      </c>
      <c r="AK320" s="8" t="s">
        <v>132</v>
      </c>
      <c r="AL320" s="8" t="s">
        <v>131</v>
      </c>
      <c r="AM320" s="8"/>
      <c r="AN320" s="8"/>
      <c r="AO320" s="8"/>
      <c r="AP320" s="8" t="s">
        <v>145</v>
      </c>
      <c r="AQ320" s="8" t="s">
        <v>145</v>
      </c>
      <c r="AR320" s="8" t="s">
        <v>141</v>
      </c>
      <c r="AS320" s="8" t="s">
        <v>141</v>
      </c>
      <c r="AT320" s="8" t="s">
        <v>141</v>
      </c>
      <c r="AU320" s="8" t="s">
        <v>145</v>
      </c>
      <c r="AV320" s="4">
        <v>44927</v>
      </c>
      <c r="AW320" s="4">
        <v>45077</v>
      </c>
      <c r="AX320" s="8" t="s">
        <v>145</v>
      </c>
      <c r="AY320" s="8" t="s">
        <v>141</v>
      </c>
      <c r="AZ320" s="8"/>
      <c r="BA320" s="8"/>
      <c r="BB320" s="8" t="s">
        <v>145</v>
      </c>
      <c r="BC320" s="8"/>
      <c r="BD320" s="8">
        <v>2023</v>
      </c>
      <c r="BE320" s="8" t="s">
        <v>458</v>
      </c>
      <c r="BF320" s="8" t="s">
        <v>178</v>
      </c>
      <c r="BG320" s="8" t="s">
        <v>6</v>
      </c>
    </row>
    <row r="321" spans="1:59">
      <c r="A321" t="str">
        <f>Append1[[#This Row],[COM_IN_LIST]]</f>
        <v>CMDB</v>
      </c>
      <c r="B321" s="31" t="s">
        <v>865</v>
      </c>
      <c r="C321" t="str">
        <f>VLOOKUP(Append1[[#This Row],[Asset_Name]],'[1]SNOW CMDB DBNL'!$A:$B,2,0)</f>
        <v>No</v>
      </c>
      <c r="D321" t="str">
        <f>VLOOKUP(Append1[[#This Row],[Asset_Name]],'[1]SNOW CMDB DBNL'!$A:$C,3,0)</f>
        <v>No</v>
      </c>
      <c r="E321" t="str">
        <f>VLOOKUP(Append1[[#This Row],[Asset_Name]],'[1]SNOW CMDB DBNL'!$A:$D,4,0)</f>
        <v>Rik-Jan van Bree</v>
      </c>
      <c r="F321" t="str">
        <f>VLOOKUP(Append1[[#This Row],[Asset_Name]],'[1]SNOW CMDB DBNL'!$A:$E,5,0)</f>
        <v>Adriënne Kapiteijn</v>
      </c>
      <c r="G321" t="str">
        <f>VLOOKUP(Append1[[#This Row],[Asset_Name]],'[1]SNOW CMDB DBNL'!$A:$F,6,0)</f>
        <v>Narjiss Aydoun</v>
      </c>
      <c r="H321" t="str">
        <f>VLOOKUP(Append1[[#This Row],[Asset_Name]],'[1]SNOW CMDB DBNL'!$A:$G,7,0)</f>
        <v>Adriënne Kapiteijn</v>
      </c>
      <c r="L321" t="str">
        <f>VLOOKUP(Append1[[#This Row],[Asset_Name]],'[1]SNOW CMDB DBNL'!$A:$M,13,0)</f>
        <v>Installed</v>
      </c>
      <c r="M321" t="str">
        <f>VLOOKUP(Append1[[#This Row],[Asset_Name]],'[1]SNOW CMDB DBNL'!$A:$N,14,0)</f>
        <v>Operational</v>
      </c>
      <c r="N321" t="str">
        <f>VLOOKUP(Append1[[#This Row],[Asset_Name]],'[1]SNOW CMDB DBNL'!$A:$O,15,0)</f>
        <v>Production</v>
      </c>
      <c r="O321" t="str">
        <f>VLOOKUP(Append1[[#This Row],[Asset_Name]],'[1]SNOW CMDB DBNL'!$A:$P,16,0)</f>
        <v>be+nl/Payments NL/Products/iDeal platform</v>
      </c>
      <c r="P321" t="s">
        <v>131</v>
      </c>
      <c r="Q321" t="s">
        <v>132</v>
      </c>
      <c r="R321" t="s">
        <v>25</v>
      </c>
      <c r="V321" s="8" t="s">
        <v>865</v>
      </c>
      <c r="W321" s="8" t="s">
        <v>133</v>
      </c>
      <c r="X321" s="8" t="s">
        <v>133</v>
      </c>
      <c r="Y321" s="8" t="s">
        <v>153</v>
      </c>
      <c r="Z321" s="8" t="s">
        <v>866</v>
      </c>
      <c r="AA321" s="8" t="s">
        <v>155</v>
      </c>
      <c r="AB321" s="4" t="s">
        <v>866</v>
      </c>
      <c r="AC321" s="4">
        <v>0</v>
      </c>
      <c r="AD321" s="8">
        <v>0</v>
      </c>
      <c r="AE321" s="8">
        <v>0</v>
      </c>
      <c r="AF321" s="8" t="s">
        <v>136</v>
      </c>
      <c r="AG321" s="8" t="s">
        <v>137</v>
      </c>
      <c r="AH321" s="8" t="s">
        <v>138</v>
      </c>
      <c r="AI321" s="8" t="s">
        <v>867</v>
      </c>
      <c r="AJ321" s="8" t="s">
        <v>25</v>
      </c>
      <c r="AK321" s="8" t="s">
        <v>131</v>
      </c>
      <c r="AL321" s="8" t="s">
        <v>132</v>
      </c>
      <c r="AM321" s="8"/>
      <c r="AN321" s="8"/>
      <c r="AO321" s="8"/>
      <c r="AP321" s="8"/>
      <c r="AQ321" s="8"/>
      <c r="AR321" s="8"/>
      <c r="AS321" s="8"/>
      <c r="AT321" s="8"/>
      <c r="AU321" s="8"/>
      <c r="AV321" s="4"/>
      <c r="AW321" s="4"/>
      <c r="AX321" s="8"/>
      <c r="AY321" s="8"/>
      <c r="AZ321" s="8"/>
      <c r="BA321" s="8"/>
      <c r="BB321" s="8"/>
      <c r="BC321" s="8"/>
      <c r="BD321" s="8"/>
      <c r="BE321" s="8"/>
      <c r="BF321" s="8"/>
      <c r="BG321" s="8" t="s">
        <v>5</v>
      </c>
    </row>
    <row r="322" spans="1:59" hidden="1">
      <c r="A322" t="str">
        <f>Append1[[#This Row],[COM_IN_LIST]]</f>
        <v>GDPR</v>
      </c>
      <c r="B322" t="s">
        <v>868</v>
      </c>
      <c r="P322" t="s">
        <v>132</v>
      </c>
      <c r="Q322" t="s">
        <v>131</v>
      </c>
      <c r="R322" t="s">
        <v>10</v>
      </c>
      <c r="V322" s="8" t="s">
        <v>868</v>
      </c>
      <c r="AJ322" s="8" t="s">
        <v>10</v>
      </c>
      <c r="AK322" s="8" t="s">
        <v>132</v>
      </c>
      <c r="AL322" s="8" t="s">
        <v>131</v>
      </c>
      <c r="AM322" s="8"/>
      <c r="AN322" s="8"/>
      <c r="AO322" s="8"/>
      <c r="AP322" s="8" t="s">
        <v>145</v>
      </c>
      <c r="AQ322" s="8" t="s">
        <v>145</v>
      </c>
      <c r="AR322" s="8" t="s">
        <v>141</v>
      </c>
      <c r="AS322" s="8" t="s">
        <v>193</v>
      </c>
      <c r="AT322" s="8" t="s">
        <v>141</v>
      </c>
      <c r="AU322" s="8" t="s">
        <v>145</v>
      </c>
      <c r="AV322" s="4">
        <v>44927</v>
      </c>
      <c r="AW322" s="4">
        <v>45016</v>
      </c>
      <c r="AX322" s="8" t="s">
        <v>145</v>
      </c>
      <c r="AY322" s="8" t="s">
        <v>141</v>
      </c>
      <c r="AZ322" s="8"/>
      <c r="BA322" s="8" t="s">
        <v>869</v>
      </c>
      <c r="BB322" s="8" t="s">
        <v>145</v>
      </c>
      <c r="BC322" s="8"/>
      <c r="BD322" s="8">
        <v>2023</v>
      </c>
      <c r="BE322" s="8" t="s">
        <v>146</v>
      </c>
      <c r="BF322" s="8" t="s">
        <v>178</v>
      </c>
      <c r="BG322" s="8" t="s">
        <v>6</v>
      </c>
    </row>
    <row r="323" spans="1:59">
      <c r="A323" t="str">
        <f>Append1[[#This Row],[COM_IN_LIST]]</f>
        <v>COMMON</v>
      </c>
      <c r="B323" t="s">
        <v>870</v>
      </c>
      <c r="C323" t="str">
        <f>VLOOKUP(Append1[[#This Row],[Asset_Name]],'[1]SNOW CMDB DBNL'!$A:$B,2,0)</f>
        <v>No</v>
      </c>
      <c r="D323" t="str">
        <f>VLOOKUP(Append1[[#This Row],[Asset_Name]],'[1]SNOW CMDB DBNL'!$A:$C,3,0)</f>
        <v>No</v>
      </c>
      <c r="E323" t="str">
        <f>VLOOKUP(Append1[[#This Row],[Asset_Name]],'[1]SNOW CMDB DBNL'!$A:$D,4,0)</f>
        <v>Jan Reuterink</v>
      </c>
      <c r="F323" t="str">
        <f>VLOOKUP(Append1[[#This Row],[Asset_Name]],'[1]SNOW CMDB DBNL'!$A:$E,5,0)</f>
        <v>Sven Schenkel</v>
      </c>
      <c r="L323" t="str">
        <f>VLOOKUP(Append1[[#This Row],[Asset_Name]],'[1]SNOW CMDB DBNL'!$A:$M,13,0)</f>
        <v>Installed</v>
      </c>
      <c r="M323" t="str">
        <f>VLOOKUP(Append1[[#This Row],[Asset_Name]],'[1]SNOW CMDB DBNL'!$A:$N,14,0)</f>
        <v>Operational</v>
      </c>
      <c r="N323" t="str">
        <f>VLOOKUP(Append1[[#This Row],[Asset_Name]],'[1]SNOW CMDB DBNL'!$A:$O,15,0)</f>
        <v>Production</v>
      </c>
      <c r="O323" t="str">
        <f>VLOOKUP(Append1[[#This Row],[Asset_Name]],'[1]SNOW CMDB DBNL'!$A:$P,16,0)</f>
        <v>be+nl/Digital Business Banking/CD-NL/DRIMS</v>
      </c>
      <c r="P323" t="s">
        <v>132</v>
      </c>
      <c r="Q323" t="s">
        <v>132</v>
      </c>
      <c r="R323" t="s">
        <v>16</v>
      </c>
      <c r="V323" s="8" t="s">
        <v>870</v>
      </c>
      <c r="W323" s="8" t="s">
        <v>133</v>
      </c>
      <c r="X323" s="8" t="s">
        <v>133</v>
      </c>
      <c r="Y323" s="8" t="s">
        <v>173</v>
      </c>
      <c r="Z323" s="8" t="s">
        <v>174</v>
      </c>
      <c r="AA323" s="8">
        <v>0</v>
      </c>
      <c r="AB323" s="4">
        <v>0</v>
      </c>
      <c r="AC323" s="4">
        <v>0</v>
      </c>
      <c r="AD323" s="8">
        <v>0</v>
      </c>
      <c r="AE323" s="8">
        <v>0</v>
      </c>
      <c r="AF323" s="8" t="s">
        <v>136</v>
      </c>
      <c r="AG323" s="8" t="s">
        <v>137</v>
      </c>
      <c r="AH323" s="8" t="s">
        <v>138</v>
      </c>
      <c r="AI323" s="8" t="s">
        <v>871</v>
      </c>
      <c r="AJ323" s="8" t="s">
        <v>16</v>
      </c>
      <c r="AK323" s="8" t="s">
        <v>132</v>
      </c>
      <c r="AL323" s="8" t="s">
        <v>132</v>
      </c>
      <c r="AM323" s="8"/>
      <c r="AN323" s="8"/>
      <c r="AO323" s="8"/>
      <c r="AP323" s="8" t="s">
        <v>145</v>
      </c>
      <c r="AQ323" s="8" t="s">
        <v>145</v>
      </c>
      <c r="AR323" s="8" t="s">
        <v>133</v>
      </c>
      <c r="AS323" s="8" t="s">
        <v>149</v>
      </c>
      <c r="AT323" s="8" t="s">
        <v>149</v>
      </c>
      <c r="AU323" s="8" t="s">
        <v>145</v>
      </c>
      <c r="AV323" s="4" t="s">
        <v>145</v>
      </c>
      <c r="AW323" s="4" t="s">
        <v>145</v>
      </c>
      <c r="AX323" s="8" t="s">
        <v>145</v>
      </c>
      <c r="AY323" s="8" t="s">
        <v>133</v>
      </c>
      <c r="AZ323" s="8"/>
      <c r="BA323" s="8"/>
      <c r="BB323" s="8" t="s">
        <v>191</v>
      </c>
      <c r="BC323" s="8"/>
      <c r="BD323" s="8" t="s">
        <v>145</v>
      </c>
      <c r="BE323" s="8"/>
      <c r="BF323" s="8"/>
      <c r="BG323" s="8" t="s">
        <v>7</v>
      </c>
    </row>
    <row r="324" spans="1:59">
      <c r="A324" t="str">
        <f>Append1[[#This Row],[COM_IN_LIST]]</f>
        <v>COMMON</v>
      </c>
      <c r="B324" t="s">
        <v>872</v>
      </c>
      <c r="C324" t="str">
        <f>VLOOKUP(Append1[[#This Row],[Asset_Name]],'[1]SNOW CMDB DBNL'!$A:$B,2,0)</f>
        <v>No</v>
      </c>
      <c r="D324" t="str">
        <f>VLOOKUP(Append1[[#This Row],[Asset_Name]],'[1]SNOW CMDB DBNL'!$A:$C,3,0)</f>
        <v>No</v>
      </c>
      <c r="E324" t="str">
        <f>VLOOKUP(Append1[[#This Row],[Asset_Name]],'[1]SNOW CMDB DBNL'!$A:$D,4,0)</f>
        <v>Jan Reuterink</v>
      </c>
      <c r="F324" t="str">
        <f>VLOOKUP(Append1[[#This Row],[Asset_Name]],'[1]SNOW CMDB DBNL'!$A:$E,5,0)</f>
        <v>Sven Schenkel</v>
      </c>
      <c r="L324" t="str">
        <f>VLOOKUP(Append1[[#This Row],[Asset_Name]],'[1]SNOW CMDB DBNL'!$A:$M,13,0)</f>
        <v>Installed</v>
      </c>
      <c r="M324" t="str">
        <f>VLOOKUP(Append1[[#This Row],[Asset_Name]],'[1]SNOW CMDB DBNL'!$A:$N,14,0)</f>
        <v>Operational</v>
      </c>
      <c r="N324" t="str">
        <f>VLOOKUP(Append1[[#This Row],[Asset_Name]],'[1]SNOW CMDB DBNL'!$A:$O,15,0)</f>
        <v>Production</v>
      </c>
      <c r="O324" t="str">
        <f>VLOOKUP(Append1[[#This Row],[Asset_Name]],'[1]SNOW CMDB DBNL'!$A:$P,16,0)</f>
        <v>be+nl/Digital Business Banking/CD-NL/DRIMS</v>
      </c>
      <c r="P324" t="s">
        <v>132</v>
      </c>
      <c r="Q324" t="s">
        <v>132</v>
      </c>
      <c r="R324" t="s">
        <v>16</v>
      </c>
      <c r="V324" s="8" t="s">
        <v>872</v>
      </c>
      <c r="W324" s="8" t="s">
        <v>133</v>
      </c>
      <c r="X324" s="8" t="s">
        <v>133</v>
      </c>
      <c r="Y324" s="8" t="s">
        <v>173</v>
      </c>
      <c r="Z324" s="8" t="s">
        <v>174</v>
      </c>
      <c r="AA324" s="8">
        <v>0</v>
      </c>
      <c r="AB324" s="4">
        <v>0</v>
      </c>
      <c r="AC324" s="4">
        <v>0</v>
      </c>
      <c r="AD324" s="8">
        <v>0</v>
      </c>
      <c r="AE324" s="8">
        <v>0</v>
      </c>
      <c r="AF324" s="8" t="s">
        <v>136</v>
      </c>
      <c r="AG324" s="8" t="s">
        <v>137</v>
      </c>
      <c r="AH324" s="8" t="s">
        <v>138</v>
      </c>
      <c r="AI324" s="8" t="s">
        <v>871</v>
      </c>
      <c r="AJ324" s="8" t="s">
        <v>16</v>
      </c>
      <c r="AK324" s="8" t="s">
        <v>132</v>
      </c>
      <c r="AL324" s="8" t="s">
        <v>132</v>
      </c>
      <c r="AM324" s="8"/>
      <c r="AN324" s="8"/>
      <c r="AO324" s="8"/>
      <c r="AP324" s="8" t="s">
        <v>145</v>
      </c>
      <c r="AQ324" s="8" t="s">
        <v>145</v>
      </c>
      <c r="AR324" s="8" t="s">
        <v>133</v>
      </c>
      <c r="AS324" s="8" t="s">
        <v>149</v>
      </c>
      <c r="AT324" s="8" t="s">
        <v>149</v>
      </c>
      <c r="AU324" s="8" t="s">
        <v>145</v>
      </c>
      <c r="AV324" s="4" t="s">
        <v>145</v>
      </c>
      <c r="AW324" s="4" t="s">
        <v>145</v>
      </c>
      <c r="AX324" s="8" t="s">
        <v>145</v>
      </c>
      <c r="AY324" s="8" t="s">
        <v>133</v>
      </c>
      <c r="AZ324" s="8"/>
      <c r="BA324" s="8"/>
      <c r="BB324" s="8" t="s">
        <v>191</v>
      </c>
      <c r="BC324" s="8"/>
      <c r="BD324" s="8" t="s">
        <v>145</v>
      </c>
      <c r="BE324" s="8"/>
      <c r="BF324" s="8"/>
      <c r="BG324" s="8" t="s">
        <v>7</v>
      </c>
    </row>
    <row r="325" spans="1:59" hidden="1">
      <c r="A325" t="str">
        <f>Append1[[#This Row],[COM_IN_LIST]]</f>
        <v>COMMON</v>
      </c>
      <c r="B325" t="s">
        <v>873</v>
      </c>
      <c r="C325" t="str">
        <f>VLOOKUP(Append1[[#This Row],[Asset_Name]],'[1]SNOW CMDB DBNL'!$A:$B,2,0)</f>
        <v>Yes</v>
      </c>
      <c r="D325" t="str">
        <f>VLOOKUP(Append1[[#This Row],[Asset_Name]],'[1]SNOW CMDB DBNL'!$A:$C,3,0)</f>
        <v>No</v>
      </c>
      <c r="E325" t="str">
        <f>VLOOKUP(Append1[[#This Row],[Asset_Name]],'[1]SNOW CMDB DBNL'!$A:$D,4,0)</f>
        <v>Ben Jansen</v>
      </c>
      <c r="F325" t="str">
        <f>VLOOKUP(Append1[[#This Row],[Asset_Name]],'[1]SNOW CMDB DBNL'!$A:$E,5,0)</f>
        <v>Rene Bijlenga</v>
      </c>
      <c r="G325" t="str">
        <f>VLOOKUP(Append1[[#This Row],[Asset_Name]],'[1]SNOW CMDB DBNL'!$A:$F,6,0)</f>
        <v>Rene Bijlenga</v>
      </c>
      <c r="H325" t="str">
        <f>VLOOKUP(Append1[[#This Row],[Asset_Name]],'[1]SNOW CMDB DBNL'!$A:$G,7,0)</f>
        <v>Ben jansen</v>
      </c>
      <c r="I325" t="str">
        <f>VLOOKUP(Append1[[#This Row],[Asset_Name]],'[1]SNOW CMDB DBNL'!$A:$H,8,0)</f>
        <v>Operational System Process Organisational data</v>
      </c>
      <c r="J325" t="str">
        <f>VLOOKUP(Append1[[#This Row],[Asset_Name]],'[1]SNOW CMDB DBNL'!$A:$I,9,0)</f>
        <v>Kept in own tribe</v>
      </c>
      <c r="L325" t="str">
        <f>VLOOKUP(Append1[[#This Row],[Asset_Name]],'[1]SNOW CMDB DBNL'!$A:$M,13,0)</f>
        <v>Installed</v>
      </c>
      <c r="M325" t="str">
        <f>VLOOKUP(Append1[[#This Row],[Asset_Name]],'[1]SNOW CMDB DBNL'!$A:$N,14,0)</f>
        <v>Operational</v>
      </c>
      <c r="N325" t="str">
        <f>VLOOKUP(Append1[[#This Row],[Asset_Name]],'[1]SNOW CMDB DBNL'!$A:$O,15,0)</f>
        <v>Production</v>
      </c>
      <c r="O325" t="str">
        <f>VLOOKUP(Append1[[#This Row],[Asset_Name]],'[1]SNOW CMDB DBNL'!$A:$P,16,0)</f>
        <v>be+nl/Facilitymgt NL/CREFS NL Business IT</v>
      </c>
      <c r="P325" t="s">
        <v>132</v>
      </c>
      <c r="Q325" t="s">
        <v>132</v>
      </c>
      <c r="R325" t="s">
        <v>29</v>
      </c>
      <c r="V325" s="8" t="s">
        <v>873</v>
      </c>
      <c r="W325" s="8" t="s">
        <v>141</v>
      </c>
      <c r="X325" s="8" t="s">
        <v>133</v>
      </c>
      <c r="Y325" s="8" t="s">
        <v>301</v>
      </c>
      <c r="Z325" s="8" t="s">
        <v>874</v>
      </c>
      <c r="AA325" s="8" t="s">
        <v>874</v>
      </c>
      <c r="AB325" s="4" t="s">
        <v>875</v>
      </c>
      <c r="AC325" s="4" t="s">
        <v>228</v>
      </c>
      <c r="AD325" s="8" t="s">
        <v>170</v>
      </c>
      <c r="AE325" s="8">
        <v>0</v>
      </c>
      <c r="AF325" s="8" t="s">
        <v>136</v>
      </c>
      <c r="AG325" s="8" t="s">
        <v>137</v>
      </c>
      <c r="AH325" s="8" t="s">
        <v>138</v>
      </c>
      <c r="AI325" s="8" t="s">
        <v>303</v>
      </c>
      <c r="AJ325" s="8" t="s">
        <v>29</v>
      </c>
      <c r="AK325" s="8" t="s">
        <v>132</v>
      </c>
      <c r="AL325" s="8" t="s">
        <v>132</v>
      </c>
      <c r="AM325" s="8"/>
      <c r="AN325" s="8"/>
      <c r="AO325" s="8"/>
      <c r="AP325" s="8" t="s">
        <v>145</v>
      </c>
      <c r="AQ325" s="8" t="s">
        <v>145</v>
      </c>
      <c r="AR325" s="8" t="s">
        <v>133</v>
      </c>
      <c r="AS325" s="8" t="s">
        <v>145</v>
      </c>
      <c r="AT325" s="8" t="s">
        <v>149</v>
      </c>
      <c r="AU325" s="8" t="s">
        <v>145</v>
      </c>
      <c r="AV325" s="4" t="s">
        <v>149</v>
      </c>
      <c r="AW325" s="4" t="s">
        <v>149</v>
      </c>
      <c r="AX325" s="8" t="s">
        <v>145</v>
      </c>
      <c r="AY325" s="8" t="s">
        <v>133</v>
      </c>
      <c r="AZ325" s="8"/>
      <c r="BA325" s="8"/>
      <c r="BB325" s="8" t="s">
        <v>178</v>
      </c>
      <c r="BC325" s="8"/>
      <c r="BD325" s="8" t="s">
        <v>149</v>
      </c>
      <c r="BE325" s="8"/>
      <c r="BF325" s="8"/>
      <c r="BG325" s="8" t="s">
        <v>7</v>
      </c>
    </row>
    <row r="326" spans="1:59">
      <c r="A326" t="str">
        <f>Append1[[#This Row],[COM_IN_LIST]]</f>
        <v>COMMON</v>
      </c>
      <c r="B326" t="s">
        <v>876</v>
      </c>
      <c r="C326" t="str">
        <f>VLOOKUP(Append1[[#This Row],[Asset_Name]],'[1]SNOW CMDB DBNL'!$A:$B,2,0)</f>
        <v>No</v>
      </c>
      <c r="E326" t="str">
        <f>VLOOKUP(Append1[[#This Row],[Asset_Name]],'[1]SNOW CMDB DBNL'!$A:$D,4,0)</f>
        <v>Marcin Krzysztof Pakulnicki</v>
      </c>
      <c r="F326" t="str">
        <f>VLOOKUP(Append1[[#This Row],[Asset_Name]],'[1]SNOW CMDB DBNL'!$A:$E,5,0)</f>
        <v>Tommy van de Zande</v>
      </c>
      <c r="L326" t="str">
        <f>VLOOKUP(Append1[[#This Row],[Asset_Name]],'[1]SNOW CMDB DBNL'!$A:$M,13,0)</f>
        <v>Installed</v>
      </c>
      <c r="M326" t="str">
        <f>VLOOKUP(Append1[[#This Row],[Asset_Name]],'[1]SNOW CMDB DBNL'!$A:$N,14,0)</f>
        <v>Operational</v>
      </c>
      <c r="N326" t="str">
        <f>VLOOKUP(Append1[[#This Row],[Asset_Name]],'[1]SNOW CMDB DBNL'!$A:$O,15,0)</f>
        <v>Production</v>
      </c>
      <c r="O326" t="str">
        <f>VLOOKUP(Append1[[#This Row],[Asset_Name]],'[1]SNOW CMDB DBNL'!$A:$P,16,0)</f>
        <v>be+nl/Omnichannel/Mobiel Bankieren</v>
      </c>
      <c r="P326" t="s">
        <v>132</v>
      </c>
      <c r="Q326" t="s">
        <v>132</v>
      </c>
      <c r="R326" t="s">
        <v>12</v>
      </c>
      <c r="V326" s="8" t="s">
        <v>876</v>
      </c>
      <c r="W326" s="8" t="s">
        <v>133</v>
      </c>
      <c r="X326" s="8">
        <v>0</v>
      </c>
      <c r="Y326" s="8" t="s">
        <v>294</v>
      </c>
      <c r="Z326" s="8" t="s">
        <v>186</v>
      </c>
      <c r="AA326" s="8">
        <v>0</v>
      </c>
      <c r="AB326" s="4">
        <v>0</v>
      </c>
      <c r="AC326" s="4">
        <v>0</v>
      </c>
      <c r="AD326" s="8">
        <v>0</v>
      </c>
      <c r="AE326" s="8">
        <v>0</v>
      </c>
      <c r="AF326" s="8" t="s">
        <v>136</v>
      </c>
      <c r="AG326" s="8" t="s">
        <v>137</v>
      </c>
      <c r="AH326" s="8" t="s">
        <v>138</v>
      </c>
      <c r="AI326" s="8" t="s">
        <v>189</v>
      </c>
      <c r="AJ326" s="8" t="s">
        <v>12</v>
      </c>
      <c r="AK326" s="8" t="s">
        <v>132</v>
      </c>
      <c r="AL326" s="8" t="s">
        <v>132</v>
      </c>
      <c r="AM326" s="8"/>
      <c r="AN326" s="8"/>
      <c r="AO326" s="8"/>
      <c r="AP326" s="8" t="s">
        <v>141</v>
      </c>
      <c r="AQ326" s="8" t="s">
        <v>133</v>
      </c>
      <c r="AR326" s="8" t="s">
        <v>141</v>
      </c>
      <c r="AS326" s="8" t="s">
        <v>141</v>
      </c>
      <c r="AT326" s="8" t="s">
        <v>141</v>
      </c>
      <c r="AU326" s="8"/>
      <c r="AV326" s="4"/>
      <c r="AW326" s="4" t="s">
        <v>149</v>
      </c>
      <c r="AX326" s="8"/>
      <c r="AY326" s="8" t="s">
        <v>141</v>
      </c>
      <c r="AZ326" s="8"/>
      <c r="BA326" s="8"/>
      <c r="BB326" s="8" t="s">
        <v>191</v>
      </c>
      <c r="BC326" s="8"/>
      <c r="BD326" s="8" t="s">
        <v>149</v>
      </c>
      <c r="BE326" s="8"/>
      <c r="BF326" s="8"/>
      <c r="BG326" s="8" t="s">
        <v>7</v>
      </c>
    </row>
    <row r="327" spans="1:59" hidden="1">
      <c r="A327" t="str">
        <f>Append1[[#This Row],[COM_IN_LIST]]</f>
        <v>COMMON</v>
      </c>
      <c r="B327" t="s">
        <v>877</v>
      </c>
      <c r="C327" t="str">
        <f>VLOOKUP(Append1[[#This Row],[Asset_Name]],'[1]SNOW CMDB DBNL'!$A:$B,2,0)</f>
        <v>Yes</v>
      </c>
      <c r="D327" t="str">
        <f>VLOOKUP(Append1[[#This Row],[Asset_Name]],'[1]SNOW CMDB DBNL'!$A:$C,3,0)</f>
        <v>No</v>
      </c>
      <c r="E327" t="str">
        <f>VLOOKUP(Append1[[#This Row],[Asset_Name]],'[1]SNOW CMDB DBNL'!$A:$D,4,0)</f>
        <v>Martijn Boshuisen</v>
      </c>
      <c r="F327" t="str">
        <f>VLOOKUP(Append1[[#This Row],[Asset_Name]],'[1]SNOW CMDB DBNL'!$A:$E,5,0)</f>
        <v>Chris Boosman</v>
      </c>
      <c r="G327" t="str">
        <f>VLOOKUP(Append1[[#This Row],[Asset_Name]],'[1]SNOW CMDB DBNL'!$A:$F,6,0)</f>
        <v>Gertjan Reinders</v>
      </c>
      <c r="H327" t="str">
        <f>VLOOKUP(Append1[[#This Row],[Asset_Name]],'[1]SNOW CMDB DBNL'!$A:$G,7,0)</f>
        <v>Gertjan Reinders</v>
      </c>
      <c r="I327" t="str">
        <f>VLOOKUP(Append1[[#This Row],[Asset_Name]],'[1]SNOW CMDB DBNL'!$A:$H,8,0)</f>
        <v>Product data</v>
      </c>
      <c r="K327" t="str">
        <f>VLOOKUP(Append1[[#This Row],[Asset_Name]],'[1]SNOW CMDB DBNL'!$A:$J,10,0)</f>
        <v>Updated:
Asset Owner from Josca van de Rijt - van Roy to Chris Boosman.
DO and DS is Gertjan Reinders
Type of Data: Product and Pricing.</v>
      </c>
      <c r="L327" t="str">
        <f>VLOOKUP(Append1[[#This Row],[Asset_Name]],'[1]SNOW CMDB DBNL'!$A:$M,13,0)</f>
        <v>Installed</v>
      </c>
      <c r="M327" t="str">
        <f>VLOOKUP(Append1[[#This Row],[Asset_Name]],'[1]SNOW CMDB DBNL'!$A:$N,14,0)</f>
        <v>Operational</v>
      </c>
      <c r="N327" t="str">
        <f>VLOOKUP(Append1[[#This Row],[Asset_Name]],'[1]SNOW CMDB DBNL'!$A:$O,15,0)</f>
        <v>Production</v>
      </c>
      <c r="O327" t="str">
        <f>VLOOKUP(Append1[[#This Row],[Asset_Name]],'[1]SNOW CMDB DBNL'!$A:$P,16,0)</f>
        <v>be+nl/CoE Pricing &amp; Value Creation/Akropolis</v>
      </c>
      <c r="P327" t="s">
        <v>132</v>
      </c>
      <c r="Q327" t="s">
        <v>132</v>
      </c>
      <c r="R327" t="s">
        <v>10</v>
      </c>
      <c r="V327" s="8" t="s">
        <v>877</v>
      </c>
      <c r="W327" s="8" t="s">
        <v>141</v>
      </c>
      <c r="X327" s="8" t="s">
        <v>133</v>
      </c>
      <c r="Y327" s="8" t="s">
        <v>305</v>
      </c>
      <c r="Z327" s="8" t="s">
        <v>878</v>
      </c>
      <c r="AA327" s="8" t="s">
        <v>647</v>
      </c>
      <c r="AB327" s="4" t="s">
        <v>647</v>
      </c>
      <c r="AC327" s="4" t="s">
        <v>238</v>
      </c>
      <c r="AD327" s="8">
        <v>0</v>
      </c>
      <c r="AE327" s="8" t="s">
        <v>879</v>
      </c>
      <c r="AF327" s="8" t="s">
        <v>136</v>
      </c>
      <c r="AG327" s="8" t="s">
        <v>137</v>
      </c>
      <c r="AH327" s="8" t="s">
        <v>138</v>
      </c>
      <c r="AI327" s="8" t="s">
        <v>880</v>
      </c>
      <c r="AJ327" s="8" t="s">
        <v>10</v>
      </c>
      <c r="AK327" s="8" t="s">
        <v>132</v>
      </c>
      <c r="AL327" s="8" t="s">
        <v>132</v>
      </c>
      <c r="AM327" s="8"/>
      <c r="AN327" s="8"/>
      <c r="AO327" s="8"/>
      <c r="AP327" s="8" t="s">
        <v>141</v>
      </c>
      <c r="AQ327" s="8" t="s">
        <v>141</v>
      </c>
      <c r="AR327" s="8" t="s">
        <v>141</v>
      </c>
      <c r="AS327" s="8" t="s">
        <v>145</v>
      </c>
      <c r="AT327" s="8" t="s">
        <v>145</v>
      </c>
      <c r="AU327" s="8" t="s">
        <v>145</v>
      </c>
      <c r="AV327" s="4">
        <v>45383</v>
      </c>
      <c r="AW327" s="4">
        <v>46752</v>
      </c>
      <c r="AX327" s="8" t="s">
        <v>145</v>
      </c>
      <c r="AY327" s="8" t="s">
        <v>133</v>
      </c>
      <c r="AZ327" s="8"/>
      <c r="BA327" s="8" t="s">
        <v>881</v>
      </c>
      <c r="BB327" s="8" t="s">
        <v>178</v>
      </c>
      <c r="BC327" s="8"/>
      <c r="BD327" s="8">
        <v>2027</v>
      </c>
      <c r="BE327" s="8"/>
      <c r="BF327" s="8"/>
      <c r="BG327" s="8" t="s">
        <v>7</v>
      </c>
    </row>
    <row r="328" spans="1:59" hidden="1">
      <c r="A328" t="str">
        <f>Append1[[#This Row],[COM_IN_LIST]]</f>
        <v>GDPR</v>
      </c>
      <c r="B328" t="s">
        <v>882</v>
      </c>
      <c r="P328" t="s">
        <v>132</v>
      </c>
      <c r="Q328" t="s">
        <v>131</v>
      </c>
      <c r="R328" t="s">
        <v>10</v>
      </c>
      <c r="V328" s="8" t="s">
        <v>882</v>
      </c>
      <c r="AJ328" s="8" t="s">
        <v>10</v>
      </c>
      <c r="AK328" s="8" t="s">
        <v>132</v>
      </c>
      <c r="AL328" s="8" t="s">
        <v>131</v>
      </c>
      <c r="AM328" s="8"/>
      <c r="AN328" s="8"/>
      <c r="AO328" s="8"/>
      <c r="AP328" s="8" t="s">
        <v>145</v>
      </c>
      <c r="AQ328" s="8" t="s">
        <v>145</v>
      </c>
      <c r="AR328" s="8" t="s">
        <v>141</v>
      </c>
      <c r="AS328" s="8" t="s">
        <v>141</v>
      </c>
      <c r="AT328" s="8" t="s">
        <v>141</v>
      </c>
      <c r="AU328" s="8" t="s">
        <v>145</v>
      </c>
      <c r="AV328" s="4" t="s">
        <v>145</v>
      </c>
      <c r="AW328" s="4" t="s">
        <v>149</v>
      </c>
      <c r="AX328" s="8" t="s">
        <v>145</v>
      </c>
      <c r="AY328" s="8" t="s">
        <v>141</v>
      </c>
      <c r="AZ328" s="8"/>
      <c r="BA328" s="8" t="s">
        <v>166</v>
      </c>
      <c r="BB328" s="8" t="s">
        <v>145</v>
      </c>
      <c r="BC328" s="8"/>
      <c r="BD328" s="8" t="s">
        <v>149</v>
      </c>
      <c r="BE328" s="8"/>
      <c r="BF328" s="8"/>
      <c r="BG328" s="8" t="s">
        <v>6</v>
      </c>
    </row>
    <row r="329" spans="1:59">
      <c r="A329" t="str">
        <f>Append1[[#This Row],[COM_IN_LIST]]</f>
        <v>COMMON</v>
      </c>
      <c r="B329" t="s">
        <v>883</v>
      </c>
      <c r="C329" t="str">
        <f>VLOOKUP(Append1[[#This Row],[Asset_Name]],'[1]SNOW CMDB DBNL'!$A:$B,2,0)</f>
        <v>No</v>
      </c>
      <c r="D329" t="str">
        <f>VLOOKUP(Append1[[#This Row],[Asset_Name]],'[1]SNOW CMDB DBNL'!$A:$C,3,0)</f>
        <v>No</v>
      </c>
      <c r="E329" t="str">
        <f>VLOOKUP(Append1[[#This Row],[Asset_Name]],'[1]SNOW CMDB DBNL'!$A:$D,4,0)</f>
        <v>Paul Schaper</v>
      </c>
      <c r="F329" t="str">
        <f>VLOOKUP(Append1[[#This Row],[Asset_Name]],'[1]SNOW CMDB DBNL'!$A:$E,5,0)</f>
        <v>Herman Ouwerkerk</v>
      </c>
      <c r="G329" t="str">
        <f>VLOOKUP(Append1[[#This Row],[Asset_Name]],'[1]SNOW CMDB DBNL'!$A:$F,6,0)</f>
        <v>n.a.</v>
      </c>
      <c r="H329" t="str">
        <f>VLOOKUP(Append1[[#This Row],[Asset_Name]],'[1]SNOW CMDB DBNL'!$A:$G,7,0)</f>
        <v>n.a.</v>
      </c>
      <c r="L329" t="str">
        <f>VLOOKUP(Append1[[#This Row],[Asset_Name]],'[1]SNOW CMDB DBNL'!$A:$M,13,0)</f>
        <v>Installed</v>
      </c>
      <c r="M329" t="str">
        <f>VLOOKUP(Append1[[#This Row],[Asset_Name]],'[1]SNOW CMDB DBNL'!$A:$N,14,0)</f>
        <v>Operational</v>
      </c>
      <c r="N329" t="str">
        <f>VLOOKUP(Append1[[#This Row],[Asset_Name]],'[1]SNOW CMDB DBNL'!$A:$O,15,0)</f>
        <v>Production</v>
      </c>
      <c r="O329" t="str">
        <f>VLOOKUP(Append1[[#This Row],[Asset_Name]],'[1]SNOW CMDB DBNL'!$A:$P,16,0)</f>
        <v>be+nl/Collections NL/Janus</v>
      </c>
      <c r="P329" t="s">
        <v>132</v>
      </c>
      <c r="Q329" t="s">
        <v>132</v>
      </c>
      <c r="R329" t="s">
        <v>53</v>
      </c>
      <c r="V329" s="8" t="s">
        <v>883</v>
      </c>
      <c r="W329" s="8" t="s">
        <v>133</v>
      </c>
      <c r="X329" s="8" t="s">
        <v>133</v>
      </c>
      <c r="Y329" s="8" t="s">
        <v>598</v>
      </c>
      <c r="Z329" s="8" t="s">
        <v>599</v>
      </c>
      <c r="AA329" s="8" t="s">
        <v>506</v>
      </c>
      <c r="AB329" s="4" t="s">
        <v>506</v>
      </c>
      <c r="AC329" s="4">
        <v>0</v>
      </c>
      <c r="AD329" s="8">
        <v>0</v>
      </c>
      <c r="AE329" s="8">
        <v>0</v>
      </c>
      <c r="AF329" s="8" t="s">
        <v>136</v>
      </c>
      <c r="AG329" s="8" t="s">
        <v>137</v>
      </c>
      <c r="AH329" s="8" t="s">
        <v>138</v>
      </c>
      <c r="AI329" s="8" t="s">
        <v>884</v>
      </c>
      <c r="AJ329" s="8" t="s">
        <v>53</v>
      </c>
      <c r="AK329" s="8" t="s">
        <v>132</v>
      </c>
      <c r="AL329" s="8" t="s">
        <v>132</v>
      </c>
      <c r="AM329" s="8"/>
      <c r="AN329" s="8"/>
      <c r="AO329" s="8"/>
      <c r="AP329" s="8" t="s">
        <v>145</v>
      </c>
      <c r="AQ329" s="8" t="s">
        <v>145</v>
      </c>
      <c r="AR329" s="8" t="s">
        <v>133</v>
      </c>
      <c r="AS329" s="8" t="s">
        <v>145</v>
      </c>
      <c r="AT329" s="8" t="s">
        <v>133</v>
      </c>
      <c r="AU329" s="8" t="s">
        <v>145</v>
      </c>
      <c r="AV329" s="4" t="s">
        <v>145</v>
      </c>
      <c r="AW329" s="4" t="s">
        <v>145</v>
      </c>
      <c r="AX329" s="8" t="s">
        <v>145</v>
      </c>
      <c r="AY329" s="8" t="s">
        <v>133</v>
      </c>
      <c r="AZ329" s="8"/>
      <c r="BA329" s="8"/>
      <c r="BB329" s="8" t="s">
        <v>191</v>
      </c>
      <c r="BC329" s="8"/>
      <c r="BD329" s="8" t="s">
        <v>145</v>
      </c>
      <c r="BE329" s="8"/>
      <c r="BF329" s="8"/>
      <c r="BG329" s="8" t="s">
        <v>7</v>
      </c>
    </row>
    <row r="330" spans="1:59" hidden="1">
      <c r="A330" t="str">
        <f>Append1[[#This Row],[COM_IN_LIST]]</f>
        <v>GDPR</v>
      </c>
      <c r="B330" t="s">
        <v>885</v>
      </c>
      <c r="P330" t="s">
        <v>132</v>
      </c>
      <c r="Q330" t="s">
        <v>131</v>
      </c>
      <c r="R330" t="s">
        <v>28</v>
      </c>
      <c r="V330" s="8" t="s">
        <v>885</v>
      </c>
      <c r="AJ330" s="8" t="s">
        <v>28</v>
      </c>
      <c r="AK330" s="8" t="s">
        <v>132</v>
      </c>
      <c r="AL330" s="8" t="s">
        <v>131</v>
      </c>
      <c r="AM330" s="8"/>
      <c r="AN330" s="8"/>
      <c r="AO330" s="8"/>
      <c r="AP330" s="8" t="s">
        <v>145</v>
      </c>
      <c r="AQ330" s="8" t="s">
        <v>145</v>
      </c>
      <c r="AR330" s="8" t="s">
        <v>141</v>
      </c>
      <c r="AS330" s="8" t="s">
        <v>145</v>
      </c>
      <c r="AT330" s="8" t="s">
        <v>133</v>
      </c>
      <c r="AU330" s="8" t="s">
        <v>383</v>
      </c>
      <c r="AV330" s="4">
        <v>44927</v>
      </c>
      <c r="AW330" s="4">
        <v>45291</v>
      </c>
      <c r="AX330" s="8" t="s">
        <v>145</v>
      </c>
      <c r="AY330" s="8" t="s">
        <v>141</v>
      </c>
      <c r="AZ330" s="8"/>
      <c r="BA330" s="8"/>
      <c r="BB330" s="8" t="s">
        <v>145</v>
      </c>
      <c r="BC330" s="8"/>
      <c r="BD330" s="8">
        <v>2023</v>
      </c>
      <c r="BE330" s="8" t="s">
        <v>182</v>
      </c>
      <c r="BF330" s="8"/>
      <c r="BG330" s="8" t="s">
        <v>6</v>
      </c>
    </row>
    <row r="331" spans="1:59" hidden="1">
      <c r="A331" t="str">
        <f>Append1[[#This Row],[COM_IN_LIST]]</f>
        <v>CMDB</v>
      </c>
      <c r="B331" s="31" t="s">
        <v>886</v>
      </c>
      <c r="C331" t="str">
        <f>VLOOKUP(Append1[[#This Row],[Asset_Name]],'[1]SNOW CMDB DBNL'!$A:$B,2,0)</f>
        <v>Yes</v>
      </c>
      <c r="D331" t="str">
        <f>VLOOKUP(Append1[[#This Row],[Asset_Name]],'[1]SNOW CMDB DBNL'!$A:$C,3,0)</f>
        <v>Yes</v>
      </c>
      <c r="E331" t="str">
        <f>VLOOKUP(Append1[[#This Row],[Asset_Name]],'[1]SNOW CMDB DBNL'!$A:$D,4,0)</f>
        <v>Klaas Jan Wieringa</v>
      </c>
      <c r="F331" t="str">
        <f>VLOOKUP(Append1[[#This Row],[Asset_Name]],'[1]SNOW CMDB DBNL'!$A:$E,5,0)</f>
        <v>Nick van Boven</v>
      </c>
      <c r="G331" t="str">
        <f>VLOOKUP(Append1[[#This Row],[Asset_Name]],'[1]SNOW CMDB DBNL'!$A:$F,6,0)</f>
        <v>Nick van Boven</v>
      </c>
      <c r="H331" t="str">
        <f>VLOOKUP(Append1[[#This Row],[Asset_Name]],'[1]SNOW CMDB DBNL'!$A:$G,7,0)</f>
        <v>Peter van den Berg</v>
      </c>
      <c r="I331" t="str">
        <f>VLOOKUP(Append1[[#This Row],[Asset_Name]],'[1]SNOW CMDB DBNL'!$A:$H,8,0)</f>
        <v>Transaction data</v>
      </c>
      <c r="J331" t="str">
        <f>VLOOKUP(Append1[[#This Row],[Asset_Name]],'[1]SNOW CMDB DBNL'!$A:$I,9,0)</f>
        <v>Exchanged across domains</v>
      </c>
      <c r="K331" t="str">
        <f>VLOOKUP(Append1[[#This Row],[Asset_Name]],'[1]SNOW CMDB DBNL'!$A:$J,10,0)</f>
        <v>also agreement data</v>
      </c>
      <c r="L331" t="str">
        <f>VLOOKUP(Append1[[#This Row],[Asset_Name]],'[1]SNOW CMDB DBNL'!$A:$M,13,0)</f>
        <v>Installed</v>
      </c>
      <c r="M331" t="str">
        <f>VLOOKUP(Append1[[#This Row],[Asset_Name]],'[1]SNOW CMDB DBNL'!$A:$N,14,0)</f>
        <v>Operational</v>
      </c>
      <c r="N331" t="str">
        <f>VLOOKUP(Append1[[#This Row],[Asset_Name]],'[1]SNOW CMDB DBNL'!$A:$O,15,0)</f>
        <v>Production</v>
      </c>
      <c r="O331" t="str">
        <f>VLOOKUP(Append1[[#This Row],[Asset_Name]],'[1]SNOW CMDB DBNL'!$A:$P,16,0)</f>
        <v>be+nl/Investments/Securities</v>
      </c>
      <c r="P331" t="s">
        <v>131</v>
      </c>
      <c r="Q331" t="s">
        <v>132</v>
      </c>
      <c r="R331" t="s">
        <v>15</v>
      </c>
      <c r="V331" s="8" t="s">
        <v>886</v>
      </c>
      <c r="W331" s="8" t="s">
        <v>141</v>
      </c>
      <c r="X331" s="8" t="s">
        <v>141</v>
      </c>
      <c r="Y331" s="8" t="s">
        <v>234</v>
      </c>
      <c r="Z331" s="8" t="s">
        <v>235</v>
      </c>
      <c r="AA331" s="8" t="s">
        <v>235</v>
      </c>
      <c r="AB331" s="4" t="s">
        <v>887</v>
      </c>
      <c r="AC331" s="4" t="s">
        <v>211</v>
      </c>
      <c r="AD331" s="8" t="s">
        <v>176</v>
      </c>
      <c r="AE331" s="8" t="s">
        <v>888</v>
      </c>
      <c r="AF331" s="8" t="s">
        <v>136</v>
      </c>
      <c r="AG331" s="8" t="s">
        <v>137</v>
      </c>
      <c r="AH331" s="8" t="s">
        <v>138</v>
      </c>
      <c r="AI331" s="8" t="s">
        <v>889</v>
      </c>
      <c r="AJ331" s="8" t="s">
        <v>15</v>
      </c>
      <c r="AK331" s="8" t="s">
        <v>131</v>
      </c>
      <c r="AL331" s="8" t="s">
        <v>132</v>
      </c>
      <c r="AM331" s="8"/>
      <c r="AN331" s="8"/>
      <c r="AO331" s="8"/>
      <c r="AP331" s="8"/>
      <c r="AQ331" s="8"/>
      <c r="AR331" s="8"/>
      <c r="AS331" s="8"/>
      <c r="AT331" s="8"/>
      <c r="AU331" s="8"/>
      <c r="AV331" s="4"/>
      <c r="AW331" s="4"/>
      <c r="AX331" s="8"/>
      <c r="AY331" s="8"/>
      <c r="AZ331" s="8"/>
      <c r="BA331" s="8"/>
      <c r="BB331" s="8"/>
      <c r="BC331" s="8"/>
      <c r="BD331" s="8"/>
      <c r="BE331" s="8"/>
      <c r="BF331" s="8"/>
      <c r="BG331" s="8" t="s">
        <v>5</v>
      </c>
    </row>
    <row r="332" spans="1:59" hidden="1">
      <c r="A332" t="str">
        <f>Append1[[#This Row],[COM_IN_LIST]]</f>
        <v>GDPR</v>
      </c>
      <c r="B332" s="31" t="s">
        <v>890</v>
      </c>
      <c r="P332" t="s">
        <v>132</v>
      </c>
      <c r="Q332" t="s">
        <v>131</v>
      </c>
      <c r="R332" t="s">
        <v>15</v>
      </c>
      <c r="V332" s="8" t="s">
        <v>890</v>
      </c>
      <c r="AJ332" s="8" t="s">
        <v>15</v>
      </c>
      <c r="AK332" s="8" t="s">
        <v>132</v>
      </c>
      <c r="AL332" s="8" t="s">
        <v>131</v>
      </c>
      <c r="AM332" s="8"/>
      <c r="AN332" s="8"/>
      <c r="AO332" s="8"/>
      <c r="AP332" s="8" t="s">
        <v>141</v>
      </c>
      <c r="AQ332" s="8" t="s">
        <v>133</v>
      </c>
      <c r="AR332" s="8" t="s">
        <v>141</v>
      </c>
      <c r="AS332" s="8" t="s">
        <v>141</v>
      </c>
      <c r="AT332" s="8" t="s">
        <v>141</v>
      </c>
      <c r="AU332" s="8" t="s">
        <v>891</v>
      </c>
      <c r="AV332" s="4">
        <v>44927</v>
      </c>
      <c r="AW332" s="4">
        <v>45016</v>
      </c>
      <c r="AX332" s="8" t="s">
        <v>163</v>
      </c>
      <c r="AY332" s="8" t="s">
        <v>141</v>
      </c>
      <c r="AZ332" s="8"/>
      <c r="BA332" s="8"/>
      <c r="BB332" s="8" t="s">
        <v>145</v>
      </c>
      <c r="BC332" s="8"/>
      <c r="BD332" s="8">
        <v>2023</v>
      </c>
      <c r="BE332" s="8" t="s">
        <v>146</v>
      </c>
      <c r="BF332" s="8" t="s">
        <v>178</v>
      </c>
      <c r="BG332" s="8" t="s">
        <v>6</v>
      </c>
    </row>
    <row r="333" spans="1:59" hidden="1">
      <c r="A333" t="str">
        <f>Append1[[#This Row],[COM_IN_LIST]]</f>
        <v>COMMON</v>
      </c>
      <c r="B333" t="s">
        <v>892</v>
      </c>
      <c r="C333" t="str">
        <f>VLOOKUP(Append1[[#This Row],[Asset_Name]],'[1]SNOW CMDB DBNL'!$A:$B,2,0)</f>
        <v>Yes</v>
      </c>
      <c r="D333" t="str">
        <f>VLOOKUP(Append1[[#This Row],[Asset_Name]],'[1]SNOW CMDB DBNL'!$A:$C,3,0)</f>
        <v>No</v>
      </c>
      <c r="E333" t="str">
        <f>VLOOKUP(Append1[[#This Row],[Asset_Name]],'[1]SNOW CMDB DBNL'!$A:$D,4,0)</f>
        <v>Khadija Khottoul</v>
      </c>
      <c r="F333" t="str">
        <f>VLOOKUP(Append1[[#This Row],[Asset_Name]],'[1]SNOW CMDB DBNL'!$A:$E,5,0)</f>
        <v>Jacques Schram</v>
      </c>
      <c r="G333" t="str">
        <f>VLOOKUP(Append1[[#This Row],[Asset_Name]],'[1]SNOW CMDB DBNL'!$A:$F,6,0)</f>
        <v>Folkert van der Ploeg</v>
      </c>
      <c r="H333" t="str">
        <f>VLOOKUP(Append1[[#This Row],[Asset_Name]],'[1]SNOW CMDB DBNL'!$A:$G,7,0)</f>
        <v>Martijn Aikema</v>
      </c>
      <c r="I333" t="str">
        <f>VLOOKUP(Append1[[#This Row],[Asset_Name]],'[1]SNOW CMDB DBNL'!$A:$H,8,0)</f>
        <v>Reference data</v>
      </c>
      <c r="J333" t="str">
        <f>VLOOKUP(Append1[[#This Row],[Asset_Name]],'[1]SNOW CMDB DBNL'!$A:$I,9,0)</f>
        <v>Kept in own tribe</v>
      </c>
      <c r="L333" t="str">
        <f>VLOOKUP(Append1[[#This Row],[Asset_Name]],'[1]SNOW CMDB DBNL'!$A:$M,13,0)</f>
        <v>Installed</v>
      </c>
      <c r="M333" t="str">
        <f>VLOOKUP(Append1[[#This Row],[Asset_Name]],'[1]SNOW CMDB DBNL'!$A:$N,14,0)</f>
        <v>Operational</v>
      </c>
      <c r="N333" t="str">
        <f>VLOOKUP(Append1[[#This Row],[Asset_Name]],'[1]SNOW CMDB DBNL'!$A:$O,15,0)</f>
        <v>Production</v>
      </c>
      <c r="O333" t="str">
        <f>VLOOKUP(Append1[[#This Row],[Asset_Name]],'[1]SNOW CMDB DBNL'!$A:$P,16,0)</f>
        <v>be+nl/Mortgages NL/Origination/Porthos</v>
      </c>
      <c r="P333" t="s">
        <v>132</v>
      </c>
      <c r="Q333" t="s">
        <v>132</v>
      </c>
      <c r="R333" t="s">
        <v>21</v>
      </c>
      <c r="V333" s="8" t="s">
        <v>892</v>
      </c>
      <c r="W333" s="8" t="s">
        <v>141</v>
      </c>
      <c r="X333" s="8" t="s">
        <v>133</v>
      </c>
      <c r="Y333" s="8" t="s">
        <v>446</v>
      </c>
      <c r="Z333" s="8" t="s">
        <v>893</v>
      </c>
      <c r="AA333" s="8" t="s">
        <v>478</v>
      </c>
      <c r="AB333" s="4" t="s">
        <v>894</v>
      </c>
      <c r="AC333" s="4" t="s">
        <v>455</v>
      </c>
      <c r="AD333" s="8" t="s">
        <v>170</v>
      </c>
      <c r="AE333" s="8">
        <v>0</v>
      </c>
      <c r="AF333" s="8" t="s">
        <v>136</v>
      </c>
      <c r="AG333" s="8" t="s">
        <v>137</v>
      </c>
      <c r="AH333" s="8" t="s">
        <v>138</v>
      </c>
      <c r="AI333" s="8" t="s">
        <v>895</v>
      </c>
      <c r="AJ333" s="8" t="s">
        <v>21</v>
      </c>
      <c r="AK333" s="8" t="s">
        <v>132</v>
      </c>
      <c r="AL333" s="8" t="s">
        <v>132</v>
      </c>
      <c r="AM333" s="8"/>
      <c r="AN333" s="8"/>
      <c r="AO333" s="8"/>
      <c r="AP333" s="8" t="s">
        <v>145</v>
      </c>
      <c r="AQ333" s="8" t="s">
        <v>133</v>
      </c>
      <c r="AR333" s="8" t="s">
        <v>133</v>
      </c>
      <c r="AS333" s="8" t="s">
        <v>149</v>
      </c>
      <c r="AT333" s="8" t="s">
        <v>149</v>
      </c>
      <c r="AU333" s="8" t="s">
        <v>145</v>
      </c>
      <c r="AV333" s="4" t="s">
        <v>149</v>
      </c>
      <c r="AW333" s="4" t="s">
        <v>149</v>
      </c>
      <c r="AX333" s="8" t="s">
        <v>145</v>
      </c>
      <c r="AY333" s="8" t="s">
        <v>133</v>
      </c>
      <c r="AZ333" s="8"/>
      <c r="BA333" s="8"/>
      <c r="BB333" s="8" t="s">
        <v>178</v>
      </c>
      <c r="BC333" s="8"/>
      <c r="BD333" s="8" t="s">
        <v>149</v>
      </c>
      <c r="BE333" s="8"/>
      <c r="BF333" s="8"/>
      <c r="BG333" s="8" t="s">
        <v>7</v>
      </c>
    </row>
    <row r="334" spans="1:59">
      <c r="A334" t="str">
        <f>Append1[[#This Row],[COM_IN_LIST]]</f>
        <v>CMDB</v>
      </c>
      <c r="B334" t="s">
        <v>896</v>
      </c>
      <c r="C334" t="str">
        <f>VLOOKUP(Append1[[#This Row],[Asset_Name]],'[1]SNOW CMDB DBNL'!$A:$B,2,0)</f>
        <v>No</v>
      </c>
      <c r="D334" t="str">
        <f>VLOOKUP(Append1[[#This Row],[Asset_Name]],'[1]SNOW CMDB DBNL'!$A:$C,3,0)</f>
        <v>No</v>
      </c>
      <c r="E334" t="str">
        <f>VLOOKUP(Append1[[#This Row],[Asset_Name]],'[1]SNOW CMDB DBNL'!$A:$D,4,0)</f>
        <v>Petra Danisevska</v>
      </c>
      <c r="F334" t="str">
        <f>VLOOKUP(Append1[[#This Row],[Asset_Name]],'[1]SNOW CMDB DBNL'!$A:$E,5,0)</f>
        <v>Annemieke Tromp</v>
      </c>
      <c r="G334" t="str">
        <f>VLOOKUP(Append1[[#This Row],[Asset_Name]],'[1]SNOW CMDB DBNL'!$A:$F,6,0)</f>
        <v>Annemieke Tromp</v>
      </c>
      <c r="H334" t="str">
        <f>VLOOKUP(Append1[[#This Row],[Asset_Name]],'[1]SNOW CMDB DBNL'!$A:$G,7,0)</f>
        <v>No formal Data Steward appointed yet after Mo Abarkan left the Tribe</v>
      </c>
      <c r="I334" t="str">
        <f>VLOOKUP(Append1[[#This Row],[Asset_Name]],'[1]SNOW CMDB DBNL'!$A:$H,8,0)</f>
        <v>Data derived by Risk</v>
      </c>
      <c r="J334" t="str">
        <f>VLOOKUP(Append1[[#This Row],[Asset_Name]],'[1]SNOW CMDB DBNL'!$A:$I,9,0)</f>
        <v>Exchanged across domains</v>
      </c>
      <c r="L334" t="str">
        <f>VLOOKUP(Append1[[#This Row],[Asset_Name]],'[1]SNOW CMDB DBNL'!$A:$M,13,0)</f>
        <v>Installed</v>
      </c>
      <c r="M334" t="str">
        <f>VLOOKUP(Append1[[#This Row],[Asset_Name]],'[1]SNOW CMDB DBNL'!$A:$N,14,0)</f>
        <v>Operational</v>
      </c>
      <c r="N334" t="str">
        <f>VLOOKUP(Append1[[#This Row],[Asset_Name]],'[1]SNOW CMDB DBNL'!$A:$O,15,0)</f>
        <v>Production</v>
      </c>
      <c r="O334" t="str">
        <f>VLOOKUP(Append1[[#This Row],[Asset_Name]],'[1]SNOW CMDB DBNL'!$A:$P,16,0)</f>
        <v>be+nl/CRO NL/MRM/Office Tooling</v>
      </c>
      <c r="P334" t="s">
        <v>131</v>
      </c>
      <c r="Q334" t="s">
        <v>132</v>
      </c>
      <c r="R334" t="s">
        <v>20</v>
      </c>
      <c r="V334" s="8" t="s">
        <v>896</v>
      </c>
      <c r="W334" s="8" t="s">
        <v>133</v>
      </c>
      <c r="X334" s="8" t="s">
        <v>133</v>
      </c>
      <c r="Y334" s="8" t="s">
        <v>427</v>
      </c>
      <c r="Z334" s="8" t="s">
        <v>329</v>
      </c>
      <c r="AA334" s="8" t="s">
        <v>329</v>
      </c>
      <c r="AB334" s="4" t="s">
        <v>428</v>
      </c>
      <c r="AC334" s="4" t="s">
        <v>429</v>
      </c>
      <c r="AD334" s="8" t="s">
        <v>176</v>
      </c>
      <c r="AE334" s="8">
        <v>0</v>
      </c>
      <c r="AF334" s="8" t="s">
        <v>136</v>
      </c>
      <c r="AG334" s="8" t="s">
        <v>137</v>
      </c>
      <c r="AH334" s="8" t="s">
        <v>138</v>
      </c>
      <c r="AI334" s="8" t="s">
        <v>331</v>
      </c>
      <c r="AJ334" s="8" t="s">
        <v>20</v>
      </c>
      <c r="AK334" s="8" t="s">
        <v>131</v>
      </c>
      <c r="AL334" s="8" t="s">
        <v>132</v>
      </c>
      <c r="AM334" s="8"/>
      <c r="AN334" s="8"/>
      <c r="AO334" s="8"/>
      <c r="AP334" s="8"/>
      <c r="AQ334" s="8"/>
      <c r="AR334" s="8"/>
      <c r="AS334" s="8"/>
      <c r="AT334" s="8"/>
      <c r="AU334" s="8"/>
      <c r="AV334" s="4"/>
      <c r="AW334" s="4"/>
      <c r="AX334" s="8"/>
      <c r="AY334" s="8"/>
      <c r="AZ334" s="8"/>
      <c r="BA334" s="8"/>
      <c r="BB334" s="8"/>
      <c r="BC334" s="8"/>
      <c r="BD334" s="8"/>
      <c r="BE334" s="8"/>
      <c r="BF334" s="8"/>
      <c r="BG334" s="8" t="s">
        <v>5</v>
      </c>
    </row>
    <row r="335" spans="1:59">
      <c r="A335" t="str">
        <f>Append1[[#This Row],[COM_IN_LIST]]</f>
        <v>CMDB</v>
      </c>
      <c r="B335" t="s">
        <v>897</v>
      </c>
      <c r="C335" t="str">
        <f>VLOOKUP(Append1[[#This Row],[Asset_Name]],'[1]SNOW CMDB DBNL'!$A:$B,2,0)</f>
        <v>No</v>
      </c>
      <c r="D335" t="str">
        <f>VLOOKUP(Append1[[#This Row],[Asset_Name]],'[1]SNOW CMDB DBNL'!$A:$C,3,0)</f>
        <v>No</v>
      </c>
      <c r="E335" t="str">
        <f>VLOOKUP(Append1[[#This Row],[Asset_Name]],'[1]SNOW CMDB DBNL'!$A:$D,4,0)</f>
        <v>Ramon Riedijk</v>
      </c>
      <c r="F335" t="str">
        <f>VLOOKUP(Append1[[#This Row],[Asset_Name]],'[1]SNOW CMDB DBNL'!$A:$E,5,0)</f>
        <v>Vincent van den Houten</v>
      </c>
      <c r="G335" t="str">
        <f>VLOOKUP(Append1[[#This Row],[Asset_Name]],'[1]SNOW CMDB DBNL'!$A:$F,6,0)</f>
        <v>Ihsan çakir</v>
      </c>
      <c r="H335" t="str">
        <f>VLOOKUP(Append1[[#This Row],[Asset_Name]],'[1]SNOW CMDB DBNL'!$A:$G,7,0)</f>
        <v>Peter Pollet</v>
      </c>
      <c r="I335" t="str">
        <f>VLOOKUP(Append1[[#This Row],[Asset_Name]],'[1]SNOW CMDB DBNL'!$A:$H,8,0)</f>
        <v>Data derived by Finance</v>
      </c>
      <c r="J335" t="str">
        <f>VLOOKUP(Append1[[#This Row],[Asset_Name]],'[1]SNOW CMDB DBNL'!$A:$I,9,0)</f>
        <v>Kept in own tribe</v>
      </c>
      <c r="L335" t="str">
        <f>VLOOKUP(Append1[[#This Row],[Asset_Name]],'[1]SNOW CMDB DBNL'!$A:$M,13,0)</f>
        <v>Installed</v>
      </c>
      <c r="M335" t="str">
        <f>VLOOKUP(Append1[[#This Row],[Asset_Name]],'[1]SNOW CMDB DBNL'!$A:$N,14,0)</f>
        <v>Operational</v>
      </c>
      <c r="N335" t="str">
        <f>VLOOKUP(Append1[[#This Row],[Asset_Name]],'[1]SNOW CMDB DBNL'!$A:$O,15,0)</f>
        <v>Production</v>
      </c>
      <c r="O335" t="str">
        <f>VLOOKUP(Append1[[#This Row],[Asset_Name]],'[1]SNOW CMDB DBNL'!$A:$P,16,0)</f>
        <v>be+nl/Lease/Lease Data &amp; Reporting</v>
      </c>
      <c r="P335" t="s">
        <v>131</v>
      </c>
      <c r="Q335" t="s">
        <v>132</v>
      </c>
      <c r="R335" t="s">
        <v>32</v>
      </c>
      <c r="V335" s="8" t="s">
        <v>897</v>
      </c>
      <c r="W335" s="8" t="s">
        <v>133</v>
      </c>
      <c r="X335" s="8" t="s">
        <v>133</v>
      </c>
      <c r="Y335" s="8" t="s">
        <v>432</v>
      </c>
      <c r="Z335" s="8" t="s">
        <v>788</v>
      </c>
      <c r="AA335" s="8" t="s">
        <v>789</v>
      </c>
      <c r="AB335" s="4" t="s">
        <v>898</v>
      </c>
      <c r="AC335" s="4" t="s">
        <v>337</v>
      </c>
      <c r="AD335" s="8" t="s">
        <v>170</v>
      </c>
      <c r="AE335" s="8">
        <v>0</v>
      </c>
      <c r="AF335" s="8" t="s">
        <v>136</v>
      </c>
      <c r="AG335" s="8" t="s">
        <v>137</v>
      </c>
      <c r="AH335" s="8" t="s">
        <v>138</v>
      </c>
      <c r="AI335" s="8" t="s">
        <v>899</v>
      </c>
      <c r="AJ335" s="8" t="s">
        <v>32</v>
      </c>
      <c r="AK335" s="8" t="s">
        <v>131</v>
      </c>
      <c r="AL335" s="8" t="s">
        <v>132</v>
      </c>
      <c r="AM335" s="8"/>
      <c r="AN335" s="8"/>
      <c r="AO335" s="8"/>
      <c r="AP335" s="8"/>
      <c r="AQ335" s="8"/>
      <c r="AR335" s="8"/>
      <c r="AS335" s="8"/>
      <c r="AT335" s="8"/>
      <c r="AU335" s="8"/>
      <c r="AV335" s="4"/>
      <c r="AW335" s="4"/>
      <c r="AX335" s="8"/>
      <c r="AY335" s="8"/>
      <c r="AZ335" s="8"/>
      <c r="BA335" s="8"/>
      <c r="BB335" s="8"/>
      <c r="BC335" s="8"/>
      <c r="BD335" s="8"/>
      <c r="BE335" s="8"/>
      <c r="BF335" s="8"/>
      <c r="BG335" s="8" t="s">
        <v>5</v>
      </c>
    </row>
    <row r="336" spans="1:59">
      <c r="A336" t="str">
        <f>Append1[[#This Row],[COM_IN_LIST]]</f>
        <v>CMDB</v>
      </c>
      <c r="B336" t="s">
        <v>900</v>
      </c>
      <c r="C336" t="str">
        <f>VLOOKUP(Append1[[#This Row],[Asset_Name]],'[1]SNOW CMDB DBNL'!$A:$B,2,0)</f>
        <v>No</v>
      </c>
      <c r="D336" t="str">
        <f>VLOOKUP(Append1[[#This Row],[Asset_Name]],'[1]SNOW CMDB DBNL'!$A:$C,3,0)</f>
        <v>No</v>
      </c>
      <c r="E336" t="str">
        <f>VLOOKUP(Append1[[#This Row],[Asset_Name]],'[1]SNOW CMDB DBNL'!$A:$D,4,0)</f>
        <v>Ramon Riedijk</v>
      </c>
      <c r="F336" t="str">
        <f>VLOOKUP(Append1[[#This Row],[Asset_Name]],'[1]SNOW CMDB DBNL'!$A:$E,5,0)</f>
        <v>Ronald de Vries</v>
      </c>
      <c r="G336" t="str">
        <f>VLOOKUP(Append1[[#This Row],[Asset_Name]],'[1]SNOW CMDB DBNL'!$A:$F,6,0)</f>
        <v>Natasja Lek</v>
      </c>
      <c r="H336" t="str">
        <f>VLOOKUP(Append1[[#This Row],[Asset_Name]],'[1]SNOW CMDB DBNL'!$A:$G,7,0)</f>
        <v>Natasja Lek</v>
      </c>
      <c r="I336" t="str">
        <f>VLOOKUP(Append1[[#This Row],[Asset_Name]],'[1]SNOW CMDB DBNL'!$A:$H,8,0)</f>
        <v>Data derived by Finance</v>
      </c>
      <c r="J336" t="str">
        <f>VLOOKUP(Append1[[#This Row],[Asset_Name]],'[1]SNOW CMDB DBNL'!$A:$I,9,0)</f>
        <v>Kept in own tribe</v>
      </c>
      <c r="L336" t="str">
        <f>VLOOKUP(Append1[[#This Row],[Asset_Name]],'[1]SNOW CMDB DBNL'!$A:$M,13,0)</f>
        <v>Installed</v>
      </c>
      <c r="M336" t="str">
        <f>VLOOKUP(Append1[[#This Row],[Asset_Name]],'[1]SNOW CMDB DBNL'!$A:$N,14,0)</f>
        <v>Operational</v>
      </c>
      <c r="N336" t="str">
        <f>VLOOKUP(Append1[[#This Row],[Asset_Name]],'[1]SNOW CMDB DBNL'!$A:$O,15,0)</f>
        <v>Production</v>
      </c>
      <c r="O336" t="str">
        <f>VLOOKUP(Append1[[#This Row],[Asset_Name]],'[1]SNOW CMDB DBNL'!$A:$P,16,0)</f>
        <v>be+nl/ComFin/Factoring Kernel</v>
      </c>
      <c r="P336" t="s">
        <v>131</v>
      </c>
      <c r="Q336" t="s">
        <v>132</v>
      </c>
      <c r="R336" t="s">
        <v>44</v>
      </c>
      <c r="V336" s="8" t="s">
        <v>900</v>
      </c>
      <c r="W336" s="8" t="s">
        <v>133</v>
      </c>
      <c r="X336" s="8" t="s">
        <v>133</v>
      </c>
      <c r="Y336" s="8" t="s">
        <v>432</v>
      </c>
      <c r="Z336" s="8" t="s">
        <v>434</v>
      </c>
      <c r="AA336" s="8" t="s">
        <v>901</v>
      </c>
      <c r="AB336" s="4" t="s">
        <v>901</v>
      </c>
      <c r="AC336" s="4" t="s">
        <v>337</v>
      </c>
      <c r="AD336" s="8" t="s">
        <v>170</v>
      </c>
      <c r="AE336" s="8">
        <v>0</v>
      </c>
      <c r="AF336" s="8" t="s">
        <v>136</v>
      </c>
      <c r="AG336" s="8" t="s">
        <v>137</v>
      </c>
      <c r="AH336" s="8" t="s">
        <v>138</v>
      </c>
      <c r="AI336" s="8" t="s">
        <v>902</v>
      </c>
      <c r="AJ336" s="8" t="s">
        <v>44</v>
      </c>
      <c r="AK336" s="8" t="s">
        <v>131</v>
      </c>
      <c r="AL336" s="8" t="s">
        <v>132</v>
      </c>
      <c r="AM336" s="8"/>
      <c r="AN336" s="8"/>
      <c r="AO336" s="8"/>
      <c r="AP336" s="8"/>
      <c r="AQ336" s="8"/>
      <c r="AR336" s="8"/>
      <c r="AS336" s="8"/>
      <c r="AT336" s="8"/>
      <c r="AU336" s="8"/>
      <c r="AV336" s="4"/>
      <c r="AW336" s="4"/>
      <c r="AX336" s="8"/>
      <c r="AY336" s="8"/>
      <c r="AZ336" s="8"/>
      <c r="BA336" s="8"/>
      <c r="BB336" s="8"/>
      <c r="BC336" s="8"/>
      <c r="BD336" s="8"/>
      <c r="BE336" s="8"/>
      <c r="BF336" s="8"/>
      <c r="BG336" s="8" t="s">
        <v>5</v>
      </c>
    </row>
    <row r="337" spans="1:59">
      <c r="A337" t="str">
        <f>Append1[[#This Row],[COM_IN_LIST]]</f>
        <v>COMMON</v>
      </c>
      <c r="B337" t="s">
        <v>903</v>
      </c>
      <c r="C337" t="str">
        <f>VLOOKUP(Append1[[#This Row],[Asset_Name]],'[1]SNOW CMDB DBNL'!$A:$B,2,0)</f>
        <v>No</v>
      </c>
      <c r="E337" t="str">
        <f>VLOOKUP(Append1[[#This Row],[Asset_Name]],'[1]SNOW CMDB DBNL'!$A:$D,4,0)</f>
        <v>Steven Frieswijk</v>
      </c>
      <c r="F337" t="str">
        <f>VLOOKUP(Append1[[#This Row],[Asset_Name]],'[1]SNOW CMDB DBNL'!$A:$E,5,0)</f>
        <v>Liesbeth Berns</v>
      </c>
      <c r="L337" t="str">
        <f>VLOOKUP(Append1[[#This Row],[Asset_Name]],'[1]SNOW CMDB DBNL'!$A:$M,13,0)</f>
        <v>Installed</v>
      </c>
      <c r="M337" t="str">
        <f>VLOOKUP(Append1[[#This Row],[Asset_Name]],'[1]SNOW CMDB DBNL'!$A:$N,14,0)</f>
        <v>Operational</v>
      </c>
      <c r="N337" t="str">
        <f>VLOOKUP(Append1[[#This Row],[Asset_Name]],'[1]SNOW CMDB DBNL'!$A:$O,15,0)</f>
        <v>Production</v>
      </c>
      <c r="O337" t="str">
        <f>VLOOKUP(Append1[[#This Row],[Asset_Name]],'[1]SNOW CMDB DBNL'!$A:$P,16,0)</f>
        <v>be+nl/Digital &amp; Customer Interaction/DiPr SSE/Team One</v>
      </c>
      <c r="P337" t="s">
        <v>132</v>
      </c>
      <c r="Q337" t="s">
        <v>132</v>
      </c>
      <c r="R337" t="s">
        <v>12</v>
      </c>
      <c r="V337" s="8" t="s">
        <v>903</v>
      </c>
      <c r="W337" s="8" t="s">
        <v>133</v>
      </c>
      <c r="X337" s="8">
        <v>0</v>
      </c>
      <c r="Y337" s="8" t="s">
        <v>185</v>
      </c>
      <c r="Z337" s="8" t="s">
        <v>242</v>
      </c>
      <c r="AA337" s="8">
        <v>0</v>
      </c>
      <c r="AB337" s="4">
        <v>0</v>
      </c>
      <c r="AC337" s="4">
        <v>0</v>
      </c>
      <c r="AD337" s="8">
        <v>0</v>
      </c>
      <c r="AE337" s="8">
        <v>0</v>
      </c>
      <c r="AF337" s="8" t="s">
        <v>136</v>
      </c>
      <c r="AG337" s="8" t="s">
        <v>137</v>
      </c>
      <c r="AH337" s="8" t="s">
        <v>138</v>
      </c>
      <c r="AI337" s="8" t="s">
        <v>243</v>
      </c>
      <c r="AJ337" s="8" t="s">
        <v>12</v>
      </c>
      <c r="AK337" s="8" t="s">
        <v>132</v>
      </c>
      <c r="AL337" s="8" t="s">
        <v>132</v>
      </c>
      <c r="AM337" s="8"/>
      <c r="AN337" s="8"/>
      <c r="AO337" s="8"/>
      <c r="AP337" s="8" t="s">
        <v>141</v>
      </c>
      <c r="AQ337" s="8" t="s">
        <v>133</v>
      </c>
      <c r="AR337" s="8" t="s">
        <v>141</v>
      </c>
      <c r="AS337" s="8" t="s">
        <v>141</v>
      </c>
      <c r="AT337" s="8" t="s">
        <v>141</v>
      </c>
      <c r="AU337" s="8"/>
      <c r="AV337" s="4"/>
      <c r="AW337" s="4" t="s">
        <v>149</v>
      </c>
      <c r="AX337" s="8"/>
      <c r="AY337" s="8" t="s">
        <v>141</v>
      </c>
      <c r="AZ337" s="8"/>
      <c r="BA337" s="8"/>
      <c r="BB337" s="8" t="s">
        <v>191</v>
      </c>
      <c r="BC337" s="8"/>
      <c r="BD337" s="8" t="s">
        <v>149</v>
      </c>
      <c r="BE337" s="8"/>
      <c r="BF337" s="8"/>
      <c r="BG337" s="8" t="s">
        <v>7</v>
      </c>
    </row>
    <row r="338" spans="1:59">
      <c r="A338" t="str">
        <f>Append1[[#This Row],[COM_IN_LIST]]</f>
        <v>CMDB</v>
      </c>
      <c r="B338" t="s">
        <v>904</v>
      </c>
      <c r="C338" t="str">
        <f>VLOOKUP(Append1[[#This Row],[Asset_Name]],'[1]SNOW CMDB DBNL'!$A:$B,2,0)</f>
        <v>No</v>
      </c>
      <c r="D338" t="str">
        <f>VLOOKUP(Append1[[#This Row],[Asset_Name]],'[1]SNOW CMDB DBNL'!$A:$C,3,0)</f>
        <v>No</v>
      </c>
      <c r="E338" t="str">
        <f>VLOOKUP(Append1[[#This Row],[Asset_Name]],'[1]SNOW CMDB DBNL'!$A:$D,4,0)</f>
        <v>Pieter van Valenberg</v>
      </c>
      <c r="F338" t="str">
        <f>VLOOKUP(Append1[[#This Row],[Asset_Name]],'[1]SNOW CMDB DBNL'!$A:$E,5,0)</f>
        <v>Nick van Boven</v>
      </c>
      <c r="I338" t="str">
        <f>VLOOKUP(Append1[[#This Row],[Asset_Name]],'[1]SNOW CMDB DBNL'!$A:$H,8,0)</f>
        <v>Product data</v>
      </c>
      <c r="J338" t="str">
        <f>VLOOKUP(Append1[[#This Row],[Asset_Name]],'[1]SNOW CMDB DBNL'!$A:$I,9,0)</f>
        <v>Kept in own tribe</v>
      </c>
      <c r="L338" t="str">
        <f>VLOOKUP(Append1[[#This Row],[Asset_Name]],'[1]SNOW CMDB DBNL'!$A:$M,13,0)</f>
        <v>Installed</v>
      </c>
      <c r="M338" t="str">
        <f>VLOOKUP(Append1[[#This Row],[Asset_Name]],'[1]SNOW CMDB DBNL'!$A:$N,14,0)</f>
        <v>Operational</v>
      </c>
      <c r="N338" t="str">
        <f>VLOOKUP(Append1[[#This Row],[Asset_Name]],'[1]SNOW CMDB DBNL'!$A:$O,15,0)</f>
        <v>Production</v>
      </c>
      <c r="O338" t="str">
        <f>VLOOKUP(Append1[[#This Row],[Asset_Name]],'[1]SNOW CMDB DBNL'!$A:$P,16,0)</f>
        <v>be+nl/Investments/Operational Journeys &amp; Ordering/EP Transaction Management</v>
      </c>
      <c r="P338" t="s">
        <v>131</v>
      </c>
      <c r="Q338" t="s">
        <v>132</v>
      </c>
      <c r="R338" t="s">
        <v>15</v>
      </c>
      <c r="V338" s="8" t="s">
        <v>904</v>
      </c>
      <c r="W338" s="8" t="s">
        <v>133</v>
      </c>
      <c r="X338" s="8" t="s">
        <v>133</v>
      </c>
      <c r="Y338" s="8" t="s">
        <v>325</v>
      </c>
      <c r="Z338" s="8" t="s">
        <v>235</v>
      </c>
      <c r="AA338" s="8">
        <v>0</v>
      </c>
      <c r="AB338" s="4">
        <v>0</v>
      </c>
      <c r="AC338" s="4" t="s">
        <v>238</v>
      </c>
      <c r="AD338" s="8" t="s">
        <v>170</v>
      </c>
      <c r="AE338" s="8">
        <v>0</v>
      </c>
      <c r="AF338" s="8" t="s">
        <v>136</v>
      </c>
      <c r="AG338" s="8" t="s">
        <v>137</v>
      </c>
      <c r="AH338" s="8" t="s">
        <v>138</v>
      </c>
      <c r="AI338" s="8" t="s">
        <v>326</v>
      </c>
      <c r="AJ338" s="8" t="s">
        <v>15</v>
      </c>
      <c r="AK338" s="8" t="s">
        <v>131</v>
      </c>
      <c r="AL338" s="8" t="s">
        <v>132</v>
      </c>
      <c r="AM338" s="8"/>
      <c r="AN338" s="8"/>
      <c r="AO338" s="8"/>
      <c r="AP338" s="8"/>
      <c r="AQ338" s="8"/>
      <c r="AR338" s="8"/>
      <c r="AS338" s="8"/>
      <c r="AT338" s="8"/>
      <c r="AU338" s="8"/>
      <c r="AV338" s="4"/>
      <c r="AW338" s="4"/>
      <c r="AX338" s="8"/>
      <c r="AY338" s="8"/>
      <c r="AZ338" s="8"/>
      <c r="BA338" s="8"/>
      <c r="BB338" s="8"/>
      <c r="BC338" s="8"/>
      <c r="BD338" s="8"/>
      <c r="BE338" s="8"/>
      <c r="BF338" s="8"/>
      <c r="BG338" s="8" t="s">
        <v>5</v>
      </c>
    </row>
    <row r="339" spans="1:59" hidden="1">
      <c r="A339" t="str">
        <f>Append1[[#This Row],[COM_IN_LIST]]</f>
        <v>COMMON</v>
      </c>
      <c r="B339" t="s">
        <v>905</v>
      </c>
      <c r="C339" t="str">
        <f>VLOOKUP(Append1[[#This Row],[Asset_Name]],'[1]SNOW CMDB DBNL'!$A:$B,2,0)</f>
        <v>Yes</v>
      </c>
      <c r="D339" t="str">
        <f>VLOOKUP(Append1[[#This Row],[Asset_Name]],'[1]SNOW CMDB DBNL'!$A:$C,3,0)</f>
        <v>Yes</v>
      </c>
      <c r="E339" t="str">
        <f>VLOOKUP(Append1[[#This Row],[Asset_Name]],'[1]SNOW CMDB DBNL'!$A:$D,4,0)</f>
        <v>Akram Musa</v>
      </c>
      <c r="F339" t="str">
        <f>VLOOKUP(Append1[[#This Row],[Asset_Name]],'[1]SNOW CMDB DBNL'!$A:$E,5,0)</f>
        <v>Jacco Kort</v>
      </c>
      <c r="G339" t="str">
        <f>VLOOKUP(Append1[[#This Row],[Asset_Name]],'[1]SNOW CMDB DBNL'!$A:$F,6,0)</f>
        <v>Narjiss Aydoun</v>
      </c>
      <c r="H339" t="str">
        <f>VLOOKUP(Append1[[#This Row],[Asset_Name]],'[1]SNOW CMDB DBNL'!$A:$G,7,0)</f>
        <v>NA</v>
      </c>
      <c r="I339" t="str">
        <f>VLOOKUP(Append1[[#This Row],[Asset_Name]],'[1]SNOW CMDB DBNL'!$A:$H,8,0)</f>
        <v>Product data</v>
      </c>
      <c r="J339" t="str">
        <f>VLOOKUP(Append1[[#This Row],[Asset_Name]],'[1]SNOW CMDB DBNL'!$A:$I,9,0)</f>
        <v>Transferred outside ING</v>
      </c>
      <c r="K339" t="str">
        <f>VLOOKUP(Append1[[#This Row],[Asset_Name]],'[1]SNOW CMDB DBNL'!$A:$J,10,0)</f>
        <v>SIA is the credit card processing partner and system of records. They offer a number of web based applications to manage the credit cards product.</v>
      </c>
      <c r="L339" t="str">
        <f>VLOOKUP(Append1[[#This Row],[Asset_Name]],'[1]SNOW CMDB DBNL'!$A:$M,13,0)</f>
        <v>Installed</v>
      </c>
      <c r="M339" t="str">
        <f>VLOOKUP(Append1[[#This Row],[Asset_Name]],'[1]SNOW CMDB DBNL'!$A:$N,14,0)</f>
        <v>Operational</v>
      </c>
      <c r="N339" t="str">
        <f>VLOOKUP(Append1[[#This Row],[Asset_Name]],'[1]SNOW CMDB DBNL'!$A:$O,15,0)</f>
        <v>Production</v>
      </c>
      <c r="O339" t="str">
        <f>VLOOKUP(Append1[[#This Row],[Asset_Name]],'[1]SNOW CMDB DBNL'!$A:$P,16,0)</f>
        <v>be+nl/Payments NL/Cards/Fulfillment</v>
      </c>
      <c r="P339" t="s">
        <v>132</v>
      </c>
      <c r="Q339" t="s">
        <v>132</v>
      </c>
      <c r="R339" t="s">
        <v>9</v>
      </c>
      <c r="V339" s="8" t="s">
        <v>905</v>
      </c>
      <c r="W339" s="8" t="s">
        <v>141</v>
      </c>
      <c r="X339" s="8" t="s">
        <v>141</v>
      </c>
      <c r="Y339" s="8" t="s">
        <v>281</v>
      </c>
      <c r="Z339" s="8" t="s">
        <v>906</v>
      </c>
      <c r="AA339" s="8" t="s">
        <v>155</v>
      </c>
      <c r="AB339" s="4" t="s">
        <v>149</v>
      </c>
      <c r="AC339" s="4" t="s">
        <v>238</v>
      </c>
      <c r="AD339" s="8" t="s">
        <v>206</v>
      </c>
      <c r="AE339" s="8" t="s">
        <v>907</v>
      </c>
      <c r="AF339" s="8" t="s">
        <v>136</v>
      </c>
      <c r="AG339" s="8" t="s">
        <v>137</v>
      </c>
      <c r="AH339" s="8" t="s">
        <v>138</v>
      </c>
      <c r="AI339" s="8" t="s">
        <v>908</v>
      </c>
      <c r="AJ339" s="8" t="s">
        <v>9</v>
      </c>
      <c r="AK339" s="8" t="s">
        <v>132</v>
      </c>
      <c r="AL339" s="8" t="s">
        <v>132</v>
      </c>
      <c r="AM339" s="8"/>
      <c r="AN339" s="8"/>
      <c r="AO339" s="8"/>
      <c r="AP339" s="8" t="s">
        <v>145</v>
      </c>
      <c r="AQ339" s="8" t="s">
        <v>145</v>
      </c>
      <c r="AR339" s="8" t="s">
        <v>141</v>
      </c>
      <c r="AS339" s="8" t="s">
        <v>145</v>
      </c>
      <c r="AT339" s="8" t="s">
        <v>133</v>
      </c>
      <c r="AU339" s="8" t="s">
        <v>145</v>
      </c>
      <c r="AV339" s="4">
        <v>44927</v>
      </c>
      <c r="AW339" s="4">
        <v>45077</v>
      </c>
      <c r="AX339" s="8" t="s">
        <v>145</v>
      </c>
      <c r="AY339" s="8" t="s">
        <v>141</v>
      </c>
      <c r="AZ339" s="8"/>
      <c r="BA339" s="8" t="s">
        <v>909</v>
      </c>
      <c r="BB339" s="8" t="s">
        <v>178</v>
      </c>
      <c r="BC339" s="8"/>
      <c r="BD339" s="8">
        <v>2023</v>
      </c>
      <c r="BE339" s="8" t="s">
        <v>458</v>
      </c>
      <c r="BF339" s="8" t="s">
        <v>178</v>
      </c>
      <c r="BG339" s="8" t="s">
        <v>7</v>
      </c>
    </row>
    <row r="340" spans="1:59">
      <c r="A340" t="str">
        <f>Append1[[#This Row],[COM_IN_LIST]]</f>
        <v>CMDB</v>
      </c>
      <c r="B340" t="s">
        <v>910</v>
      </c>
      <c r="C340" t="str">
        <f>VLOOKUP(Append1[[#This Row],[Asset_Name]],'[1]SNOW CMDB DBNL'!$A:$B,2,0)</f>
        <v>No</v>
      </c>
      <c r="E340" t="str">
        <f>VLOOKUP(Append1[[#This Row],[Asset_Name]],'[1]SNOW CMDB DBNL'!$A:$D,4,0)</f>
        <v>Steven Frieswijk</v>
      </c>
      <c r="F340" t="str">
        <f>VLOOKUP(Append1[[#This Row],[Asset_Name]],'[1]SNOW CMDB DBNL'!$A:$E,5,0)</f>
        <v>Liesbeth Berns</v>
      </c>
      <c r="L340" t="str">
        <f>VLOOKUP(Append1[[#This Row],[Asset_Name]],'[1]SNOW CMDB DBNL'!$A:$M,13,0)</f>
        <v>Installed</v>
      </c>
      <c r="M340" t="str">
        <f>VLOOKUP(Append1[[#This Row],[Asset_Name]],'[1]SNOW CMDB DBNL'!$A:$N,14,0)</f>
        <v>Operational</v>
      </c>
      <c r="N340" t="str">
        <f>VLOOKUP(Append1[[#This Row],[Asset_Name]],'[1]SNOW CMDB DBNL'!$A:$O,15,0)</f>
        <v>Production</v>
      </c>
      <c r="O340" t="str">
        <f>VLOOKUP(Append1[[#This Row],[Asset_Name]],'[1]SNOW CMDB DBNL'!$A:$P,16,0)</f>
        <v>be+nl/Digital &amp; Customer Interaction/DiPr SSE/Ivy</v>
      </c>
      <c r="P340" t="s">
        <v>131</v>
      </c>
      <c r="Q340" t="s">
        <v>132</v>
      </c>
      <c r="R340" t="s">
        <v>24</v>
      </c>
      <c r="V340" s="8" t="s">
        <v>910</v>
      </c>
      <c r="W340" s="8" t="s">
        <v>133</v>
      </c>
      <c r="X340" s="8">
        <v>0</v>
      </c>
      <c r="Y340" s="8" t="s">
        <v>185</v>
      </c>
      <c r="Z340" s="8" t="s">
        <v>242</v>
      </c>
      <c r="AA340" s="8">
        <v>0</v>
      </c>
      <c r="AB340" s="4">
        <v>0</v>
      </c>
      <c r="AC340" s="4">
        <v>0</v>
      </c>
      <c r="AD340" s="8">
        <v>0</v>
      </c>
      <c r="AE340" s="8">
        <v>0</v>
      </c>
      <c r="AF340" s="8" t="s">
        <v>136</v>
      </c>
      <c r="AG340" s="8" t="s">
        <v>137</v>
      </c>
      <c r="AH340" s="8" t="s">
        <v>138</v>
      </c>
      <c r="AI340" s="8" t="s">
        <v>911</v>
      </c>
      <c r="AJ340" s="8" t="s">
        <v>24</v>
      </c>
      <c r="AK340" s="8" t="s">
        <v>131</v>
      </c>
      <c r="AL340" s="8" t="s">
        <v>132</v>
      </c>
      <c r="AM340" s="8"/>
      <c r="AN340" s="8"/>
      <c r="AO340" s="8"/>
      <c r="AP340" s="8"/>
      <c r="AQ340" s="8"/>
      <c r="AR340" s="8"/>
      <c r="AS340" s="8"/>
      <c r="AT340" s="8"/>
      <c r="AU340" s="8"/>
      <c r="AV340" s="4"/>
      <c r="AW340" s="4"/>
      <c r="AX340" s="8"/>
      <c r="AY340" s="8"/>
      <c r="AZ340" s="8"/>
      <c r="BA340" s="8"/>
      <c r="BB340" s="8"/>
      <c r="BC340" s="8"/>
      <c r="BD340" s="8"/>
      <c r="BE340" s="8"/>
      <c r="BF340" s="8"/>
      <c r="BG340" s="8" t="s">
        <v>5</v>
      </c>
    </row>
    <row r="341" spans="1:59" hidden="1">
      <c r="A341" t="str">
        <f>Append1[[#This Row],[COM_IN_LIST]]</f>
        <v>CMDB</v>
      </c>
      <c r="B341" t="s">
        <v>912</v>
      </c>
      <c r="E341" t="str">
        <f>VLOOKUP(Append1[[#This Row],[Asset_Name]],'[1]SNOW CMDB DBNL'!$A:$D,4,0)</f>
        <v>Christophe Van Campfort</v>
      </c>
      <c r="F341" t="str">
        <f>VLOOKUP(Append1[[#This Row],[Asset_Name]],'[1]SNOW CMDB DBNL'!$A:$E,5,0)</f>
        <v>Christophe Van Campfort</v>
      </c>
      <c r="L341" t="str">
        <f>VLOOKUP(Append1[[#This Row],[Asset_Name]],'[1]SNOW CMDB DBNL'!$A:$M,13,0)</f>
        <v>Installed</v>
      </c>
      <c r="M341" t="str">
        <f>VLOOKUP(Append1[[#This Row],[Asset_Name]],'[1]SNOW CMDB DBNL'!$A:$N,14,0)</f>
        <v>Operational</v>
      </c>
      <c r="N341" t="str">
        <f>VLOOKUP(Append1[[#This Row],[Asset_Name]],'[1]SNOW CMDB DBNL'!$A:$O,15,0)</f>
        <v>Production</v>
      </c>
      <c r="O341" t="str">
        <f>VLOOKUP(Append1[[#This Row],[Asset_Name]],'[1]SNOW CMDB DBNL'!$A:$P,16,0)</f>
        <v>be+nl/Finance NL/Office Tooling</v>
      </c>
      <c r="P341" t="s">
        <v>131</v>
      </c>
      <c r="Q341" t="s">
        <v>132</v>
      </c>
      <c r="R341" t="s">
        <v>18</v>
      </c>
      <c r="V341" s="8" t="s">
        <v>912</v>
      </c>
      <c r="W341" s="8">
        <v>0</v>
      </c>
      <c r="X341" s="8">
        <v>0</v>
      </c>
      <c r="Y341" s="8" t="s">
        <v>215</v>
      </c>
      <c r="Z341" s="8" t="s">
        <v>215</v>
      </c>
      <c r="AA341" s="8">
        <v>0</v>
      </c>
      <c r="AB341" s="4">
        <v>0</v>
      </c>
      <c r="AC341" s="4">
        <v>0</v>
      </c>
      <c r="AD341" s="8">
        <v>0</v>
      </c>
      <c r="AE341" s="8">
        <v>0</v>
      </c>
      <c r="AF341" s="8" t="s">
        <v>136</v>
      </c>
      <c r="AG341" s="8" t="s">
        <v>137</v>
      </c>
      <c r="AH341" s="8" t="s">
        <v>138</v>
      </c>
      <c r="AI341" s="8" t="s">
        <v>216</v>
      </c>
      <c r="AJ341" s="8" t="s">
        <v>18</v>
      </c>
      <c r="AK341" s="8" t="s">
        <v>131</v>
      </c>
      <c r="AL341" s="8" t="s">
        <v>132</v>
      </c>
      <c r="AM341" s="8"/>
      <c r="AN341" s="8"/>
      <c r="AO341" s="8"/>
      <c r="AP341" s="8"/>
      <c r="AQ341" s="8"/>
      <c r="AR341" s="8"/>
      <c r="AS341" s="8"/>
      <c r="AT341" s="8"/>
      <c r="AU341" s="8"/>
      <c r="AV341" s="4"/>
      <c r="AW341" s="4"/>
      <c r="AX341" s="8"/>
      <c r="AY341" s="8"/>
      <c r="AZ341" s="8"/>
      <c r="BA341" s="8"/>
      <c r="BB341" s="8"/>
      <c r="BC341" s="8"/>
      <c r="BD341" s="8"/>
      <c r="BE341" s="8"/>
      <c r="BF341" s="8"/>
      <c r="BG341" s="8" t="s">
        <v>5</v>
      </c>
    </row>
    <row r="342" spans="1:59">
      <c r="A342" t="str">
        <f>Append1[[#This Row],[COM_IN_LIST]]</f>
        <v>CMDB</v>
      </c>
      <c r="B342" t="s">
        <v>913</v>
      </c>
      <c r="C342" t="str">
        <f>VLOOKUP(Append1[[#This Row],[Asset_Name]],'[1]SNOW CMDB DBNL'!$A:$B,2,0)</f>
        <v>No</v>
      </c>
      <c r="D342" t="str">
        <f>VLOOKUP(Append1[[#This Row],[Asset_Name]],'[1]SNOW CMDB DBNL'!$A:$C,3,0)</f>
        <v>No</v>
      </c>
      <c r="E342" t="str">
        <f>VLOOKUP(Append1[[#This Row],[Asset_Name]],'[1]SNOW CMDB DBNL'!$A:$D,4,0)</f>
        <v>Ameet Singh</v>
      </c>
      <c r="F342" t="str">
        <f>VLOOKUP(Append1[[#This Row],[Asset_Name]],'[1]SNOW CMDB DBNL'!$A:$E,5,0)</f>
        <v>Annemieke Tromp</v>
      </c>
      <c r="G342" t="str">
        <f>VLOOKUP(Append1[[#This Row],[Asset_Name]],'[1]SNOW CMDB DBNL'!$A:$F,6,0)</f>
        <v>Annemieke Tromp</v>
      </c>
      <c r="H342" t="str">
        <f>VLOOKUP(Append1[[#This Row],[Asset_Name]],'[1]SNOW CMDB DBNL'!$A:$G,7,0)</f>
        <v>No formal Data Steward appointed yet after Mo Abarkan left the Tribe</v>
      </c>
      <c r="I342" t="str">
        <f>VLOOKUP(Append1[[#This Row],[Asset_Name]],'[1]SNOW CMDB DBNL'!$A:$H,8,0)</f>
        <v>Data derived by Risk</v>
      </c>
      <c r="J342" t="str">
        <f>VLOOKUP(Append1[[#This Row],[Asset_Name]],'[1]SNOW CMDB DBNL'!$A:$I,9,0)</f>
        <v>Exchanged across domains</v>
      </c>
      <c r="L342" t="str">
        <f>VLOOKUP(Append1[[#This Row],[Asset_Name]],'[1]SNOW CMDB DBNL'!$A:$M,13,0)</f>
        <v>Installed</v>
      </c>
      <c r="M342" t="str">
        <f>VLOOKUP(Append1[[#This Row],[Asset_Name]],'[1]SNOW CMDB DBNL'!$A:$N,14,0)</f>
        <v>Operational</v>
      </c>
      <c r="N342" t="str">
        <f>VLOOKUP(Append1[[#This Row],[Asset_Name]],'[1]SNOW CMDB DBNL'!$A:$O,15,0)</f>
        <v>Production</v>
      </c>
      <c r="O342" t="str">
        <f>VLOOKUP(Append1[[#This Row],[Asset_Name]],'[1]SNOW CMDB DBNL'!$A:$P,16,0)</f>
        <v>be+nl/CRO NL/MRM/Office Tooling</v>
      </c>
      <c r="P342" t="s">
        <v>131</v>
      </c>
      <c r="Q342" t="s">
        <v>132</v>
      </c>
      <c r="R342" t="s">
        <v>20</v>
      </c>
      <c r="V342" s="8" t="s">
        <v>913</v>
      </c>
      <c r="W342" s="8" t="s">
        <v>133</v>
      </c>
      <c r="X342" s="8" t="s">
        <v>133</v>
      </c>
      <c r="Y342" s="8" t="s">
        <v>593</v>
      </c>
      <c r="Z342" s="8" t="s">
        <v>329</v>
      </c>
      <c r="AA342" s="8" t="s">
        <v>329</v>
      </c>
      <c r="AB342" s="4" t="s">
        <v>428</v>
      </c>
      <c r="AC342" s="4" t="s">
        <v>429</v>
      </c>
      <c r="AD342" s="8" t="s">
        <v>176</v>
      </c>
      <c r="AE342" s="8">
        <v>0</v>
      </c>
      <c r="AF342" s="8" t="s">
        <v>136</v>
      </c>
      <c r="AG342" s="8" t="s">
        <v>137</v>
      </c>
      <c r="AH342" s="8" t="s">
        <v>138</v>
      </c>
      <c r="AI342" s="8" t="s">
        <v>331</v>
      </c>
      <c r="AJ342" s="8" t="s">
        <v>20</v>
      </c>
      <c r="AK342" s="8" t="s">
        <v>131</v>
      </c>
      <c r="AL342" s="8" t="s">
        <v>132</v>
      </c>
      <c r="AM342" s="8"/>
      <c r="AN342" s="8"/>
      <c r="AO342" s="8"/>
      <c r="AP342" s="8"/>
      <c r="AQ342" s="8"/>
      <c r="AR342" s="8"/>
      <c r="AS342" s="8"/>
      <c r="AT342" s="8"/>
      <c r="AU342" s="8"/>
      <c r="AV342" s="4"/>
      <c r="AW342" s="4"/>
      <c r="AX342" s="8"/>
      <c r="AY342" s="8"/>
      <c r="AZ342" s="8"/>
      <c r="BA342" s="8"/>
      <c r="BB342" s="8"/>
      <c r="BC342" s="8"/>
      <c r="BD342" s="8"/>
      <c r="BE342" s="8"/>
      <c r="BF342" s="8"/>
      <c r="BG342" s="8" t="s">
        <v>5</v>
      </c>
    </row>
    <row r="343" spans="1:59" hidden="1">
      <c r="A343" t="str">
        <f>Append1[[#This Row],[COM_IN_LIST]]</f>
        <v>GDPR</v>
      </c>
      <c r="B343" t="s">
        <v>914</v>
      </c>
      <c r="P343" t="s">
        <v>132</v>
      </c>
      <c r="Q343" t="s">
        <v>131</v>
      </c>
      <c r="R343" t="s">
        <v>13</v>
      </c>
      <c r="V343" s="8" t="s">
        <v>914</v>
      </c>
      <c r="AJ343" s="8" t="s">
        <v>13</v>
      </c>
      <c r="AK343" s="8" t="s">
        <v>132</v>
      </c>
      <c r="AL343" s="8" t="s">
        <v>131</v>
      </c>
      <c r="AM343" s="8"/>
      <c r="AN343" s="8"/>
      <c r="AO343" s="8"/>
      <c r="AP343" s="8" t="s">
        <v>145</v>
      </c>
      <c r="AQ343" s="8" t="s">
        <v>145</v>
      </c>
      <c r="AR343" s="8" t="s">
        <v>141</v>
      </c>
      <c r="AS343" s="8" t="s">
        <v>141</v>
      </c>
      <c r="AT343" s="8" t="s">
        <v>141</v>
      </c>
      <c r="AU343" s="8"/>
      <c r="AV343" s="4"/>
      <c r="AW343" s="4" t="s">
        <v>149</v>
      </c>
      <c r="AX343" s="8"/>
      <c r="AY343" s="8" t="s">
        <v>141</v>
      </c>
      <c r="AZ343" s="8"/>
      <c r="BA343" s="8" t="s">
        <v>359</v>
      </c>
      <c r="BB343" s="8" t="s">
        <v>145</v>
      </c>
      <c r="BC343" s="8"/>
      <c r="BD343" s="8" t="s">
        <v>149</v>
      </c>
      <c r="BE343" s="8"/>
      <c r="BF343" s="8"/>
      <c r="BG343" s="8" t="s">
        <v>6</v>
      </c>
    </row>
    <row r="344" spans="1:59" hidden="1">
      <c r="A344" t="str">
        <f>Append1[[#This Row],[COM_IN_LIST]]</f>
        <v>COMMON</v>
      </c>
      <c r="B344" t="s">
        <v>915</v>
      </c>
      <c r="C344" t="str">
        <f>VLOOKUP(Append1[[#This Row],[Asset_Name]],'[1]SNOW CMDB DBNL'!$A:$B,2,0)</f>
        <v>Yes</v>
      </c>
      <c r="D344" t="str">
        <f>VLOOKUP(Append1[[#This Row],[Asset_Name]],'[1]SNOW CMDB DBNL'!$A:$C,3,0)</f>
        <v>No</v>
      </c>
      <c r="E344" t="str">
        <f>VLOOKUP(Append1[[#This Row],[Asset_Name]],'[1]SNOW CMDB DBNL'!$A:$D,4,0)</f>
        <v>Emile Scheilen</v>
      </c>
      <c r="F344" t="str">
        <f>VLOOKUP(Append1[[#This Row],[Asset_Name]],'[1]SNOW CMDB DBNL'!$A:$E,5,0)</f>
        <v>Adine Wempe - Kalff</v>
      </c>
      <c r="G344" t="str">
        <f>VLOOKUP(Append1[[#This Row],[Asset_Name]],'[1]SNOW CMDB DBNL'!$A:$F,6,0)</f>
        <v>Adine Wempe - Kalff</v>
      </c>
      <c r="H344" t="str">
        <f>VLOOKUP(Append1[[#This Row],[Asset_Name]],'[1]SNOW CMDB DBNL'!$A:$G,7,0)</f>
        <v>Joni Gunneweg</v>
      </c>
      <c r="I344" t="str">
        <f>VLOOKUP(Append1[[#This Row],[Asset_Name]],'[1]SNOW CMDB DBNL'!$A:$H,8,0)</f>
        <v>Party data</v>
      </c>
      <c r="J344" t="str">
        <f>VLOOKUP(Append1[[#This Row],[Asset_Name]],'[1]SNOW CMDB DBNL'!$A:$I,9,0)</f>
        <v>Exchanged across domains</v>
      </c>
      <c r="L344" t="str">
        <f>VLOOKUP(Append1[[#This Row],[Asset_Name]],'[1]SNOW CMDB DBNL'!$A:$M,13,0)</f>
        <v>Installed</v>
      </c>
      <c r="M344" t="str">
        <f>VLOOKUP(Append1[[#This Row],[Asset_Name]],'[1]SNOW CMDB DBNL'!$A:$N,14,0)</f>
        <v>Operational</v>
      </c>
      <c r="N344" t="str">
        <f>VLOOKUP(Append1[[#This Row],[Asset_Name]],'[1]SNOW CMDB DBNL'!$A:$O,15,0)</f>
        <v>Production</v>
      </c>
      <c r="O344" t="str">
        <f>VLOOKUP(Append1[[#This Row],[Asset_Name]],'[1]SNOW CMDB DBNL'!$A:$P,16,0)</f>
        <v>be+nl/Fraud &amp; Cyber Security NL/Prevention/Rebel Alliance</v>
      </c>
      <c r="P344" t="s">
        <v>132</v>
      </c>
      <c r="Q344" t="s">
        <v>132</v>
      </c>
      <c r="R344" t="s">
        <v>13</v>
      </c>
      <c r="V344" s="8" t="s">
        <v>915</v>
      </c>
      <c r="W344" s="8" t="s">
        <v>141</v>
      </c>
      <c r="X344" s="8" t="s">
        <v>133</v>
      </c>
      <c r="Y344" s="8" t="s">
        <v>202</v>
      </c>
      <c r="Z344" s="8" t="s">
        <v>203</v>
      </c>
      <c r="AA344" s="8" t="s">
        <v>203</v>
      </c>
      <c r="AB344" s="4" t="s">
        <v>916</v>
      </c>
      <c r="AC344" s="4" t="s">
        <v>169</v>
      </c>
      <c r="AD344" s="8" t="s">
        <v>176</v>
      </c>
      <c r="AE344" s="8">
        <v>0</v>
      </c>
      <c r="AF344" s="8" t="s">
        <v>136</v>
      </c>
      <c r="AG344" s="8" t="s">
        <v>137</v>
      </c>
      <c r="AH344" s="8" t="s">
        <v>138</v>
      </c>
      <c r="AI344" s="8" t="s">
        <v>917</v>
      </c>
      <c r="AJ344" s="8" t="s">
        <v>13</v>
      </c>
      <c r="AK344" s="8" t="s">
        <v>132</v>
      </c>
      <c r="AL344" s="8" t="s">
        <v>132</v>
      </c>
      <c r="AM344" s="8"/>
      <c r="AN344" s="8"/>
      <c r="AO344" s="8"/>
      <c r="AP344" s="8" t="s">
        <v>145</v>
      </c>
      <c r="AQ344" s="8" t="s">
        <v>145</v>
      </c>
      <c r="AR344" s="8" t="s">
        <v>141</v>
      </c>
      <c r="AS344" s="8" t="s">
        <v>141</v>
      </c>
      <c r="AT344" s="8" t="s">
        <v>141</v>
      </c>
      <c r="AU344" s="8"/>
      <c r="AV344" s="4"/>
      <c r="AW344" s="4" t="s">
        <v>149</v>
      </c>
      <c r="AX344" s="8"/>
      <c r="AY344" s="8" t="s">
        <v>141</v>
      </c>
      <c r="AZ344" s="8"/>
      <c r="BA344" s="8" t="s">
        <v>359</v>
      </c>
      <c r="BB344" s="8" t="s">
        <v>178</v>
      </c>
      <c r="BC344" s="8"/>
      <c r="BD344" s="8" t="s">
        <v>149</v>
      </c>
      <c r="BE344" s="8"/>
      <c r="BF344" s="8"/>
      <c r="BG344" s="8" t="s">
        <v>7</v>
      </c>
    </row>
    <row r="345" spans="1:59" hidden="1">
      <c r="A345" t="str">
        <f>Append1[[#This Row],[COM_IN_LIST]]</f>
        <v>CMDB</v>
      </c>
      <c r="B345" t="s">
        <v>918</v>
      </c>
      <c r="C345" t="str">
        <f>VLOOKUP(Append1[[#This Row],[Asset_Name]],'[1]SNOW CMDB DBNL'!$A:$B,2,0)</f>
        <v>Yes</v>
      </c>
      <c r="D345" t="str">
        <f>VLOOKUP(Append1[[#This Row],[Asset_Name]],'[1]SNOW CMDB DBNL'!$A:$C,3,0)</f>
        <v>Yes</v>
      </c>
      <c r="E345" t="str">
        <f>VLOOKUP(Append1[[#This Row],[Asset_Name]],'[1]SNOW CMDB DBNL'!$A:$D,4,0)</f>
        <v>Ramon Riedijk</v>
      </c>
      <c r="F345" t="str">
        <f>VLOOKUP(Append1[[#This Row],[Asset_Name]],'[1]SNOW CMDB DBNL'!$A:$E,5,0)</f>
        <v>Peter Bas Oosthoek</v>
      </c>
      <c r="G345" t="str">
        <f>VLOOKUP(Append1[[#This Row],[Asset_Name]],'[1]SNOW CMDB DBNL'!$A:$F,6,0)</f>
        <v>Ronald de Vries</v>
      </c>
      <c r="H345" t="str">
        <f>VLOOKUP(Append1[[#This Row],[Asset_Name]],'[1]SNOW CMDB DBNL'!$A:$G,7,0)</f>
        <v>Ronald Bleeker</v>
      </c>
      <c r="I345" t="str">
        <f>VLOOKUP(Append1[[#This Row],[Asset_Name]],'[1]SNOW CMDB DBNL'!$A:$H,8,0)</f>
        <v>Agreement data</v>
      </c>
      <c r="J345" t="str">
        <f>VLOOKUP(Append1[[#This Row],[Asset_Name]],'[1]SNOW CMDB DBNL'!$A:$I,9,0)</f>
        <v>Kept in own tribe</v>
      </c>
      <c r="K345" t="str">
        <f>VLOOKUP(Append1[[#This Row],[Asset_Name]],'[1]SNOW CMDB DBNL'!$A:$J,10,0)</f>
        <v>Contract &amp; Transaction data, now only in WB Data Lake</v>
      </c>
      <c r="L345" t="str">
        <f>VLOOKUP(Append1[[#This Row],[Asset_Name]],'[1]SNOW CMDB DBNL'!$A:$M,13,0)</f>
        <v>Installed</v>
      </c>
      <c r="M345" t="str">
        <f>VLOOKUP(Append1[[#This Row],[Asset_Name]],'[1]SNOW CMDB DBNL'!$A:$N,14,0)</f>
        <v>Operational</v>
      </c>
      <c r="N345" t="str">
        <f>VLOOKUP(Append1[[#This Row],[Asset_Name]],'[1]SNOW CMDB DBNL'!$A:$O,15,0)</f>
        <v>Production</v>
      </c>
      <c r="O345" t="str">
        <f>VLOOKUP(Append1[[#This Row],[Asset_Name]],'[1]SNOW CMDB DBNL'!$A:$P,16,0)</f>
        <v>be+nl/ComFin/Factoring Kernel</v>
      </c>
      <c r="P345" t="s">
        <v>131</v>
      </c>
      <c r="Q345" t="s">
        <v>132</v>
      </c>
      <c r="R345" t="s">
        <v>44</v>
      </c>
      <c r="V345" s="8" t="s">
        <v>918</v>
      </c>
      <c r="W345" s="8" t="s">
        <v>141</v>
      </c>
      <c r="X345" s="8" t="s">
        <v>141</v>
      </c>
      <c r="Y345" s="8" t="s">
        <v>432</v>
      </c>
      <c r="Z345" s="8" t="s">
        <v>433</v>
      </c>
      <c r="AA345" s="8" t="s">
        <v>434</v>
      </c>
      <c r="AB345" s="4" t="s">
        <v>435</v>
      </c>
      <c r="AC345" s="4" t="s">
        <v>187</v>
      </c>
      <c r="AD345" s="8" t="s">
        <v>170</v>
      </c>
      <c r="AE345" s="8" t="s">
        <v>919</v>
      </c>
      <c r="AF345" s="8" t="s">
        <v>136</v>
      </c>
      <c r="AG345" s="8" t="s">
        <v>137</v>
      </c>
      <c r="AH345" s="8" t="s">
        <v>138</v>
      </c>
      <c r="AI345" s="8" t="s">
        <v>902</v>
      </c>
      <c r="AJ345" s="8" t="s">
        <v>44</v>
      </c>
      <c r="AK345" s="8" t="s">
        <v>131</v>
      </c>
      <c r="AL345" s="8" t="s">
        <v>132</v>
      </c>
      <c r="AM345" s="8"/>
      <c r="AN345" s="8"/>
      <c r="AO345" s="8"/>
      <c r="AP345" s="8"/>
      <c r="AQ345" s="8"/>
      <c r="AR345" s="8"/>
      <c r="AS345" s="8"/>
      <c r="AT345" s="8"/>
      <c r="AU345" s="8"/>
      <c r="AV345" s="4"/>
      <c r="AW345" s="4"/>
      <c r="AX345" s="8"/>
      <c r="AY345" s="8"/>
      <c r="AZ345" s="8"/>
      <c r="BA345" s="8"/>
      <c r="BB345" s="8"/>
      <c r="BC345" s="8"/>
      <c r="BD345" s="8"/>
      <c r="BE345" s="8"/>
      <c r="BF345" s="8"/>
      <c r="BG345" s="8" t="s">
        <v>5</v>
      </c>
    </row>
    <row r="346" spans="1:59">
      <c r="A346" t="str">
        <f>Append1[[#This Row],[COM_IN_LIST]]</f>
        <v>CMDB</v>
      </c>
      <c r="B346" t="s">
        <v>920</v>
      </c>
      <c r="C346" t="str">
        <f>VLOOKUP(Append1[[#This Row],[Asset_Name]],'[1]SNOW CMDB DBNL'!$A:$B,2,0)</f>
        <v>No</v>
      </c>
      <c r="D346" t="str">
        <f>VLOOKUP(Append1[[#This Row],[Asset_Name]],'[1]SNOW CMDB DBNL'!$A:$C,3,0)</f>
        <v>No</v>
      </c>
      <c r="E346" t="str">
        <f>VLOOKUP(Append1[[#This Row],[Asset_Name]],'[1]SNOW CMDB DBNL'!$A:$D,4,0)</f>
        <v>Klaas Jan Wieringa</v>
      </c>
      <c r="F346" t="str">
        <f>VLOOKUP(Append1[[#This Row],[Asset_Name]],'[1]SNOW CMDB DBNL'!$A:$E,5,0)</f>
        <v>Nick van Boven</v>
      </c>
      <c r="L346" t="str">
        <f>VLOOKUP(Append1[[#This Row],[Asset_Name]],'[1]SNOW CMDB DBNL'!$A:$M,13,0)</f>
        <v>Installed</v>
      </c>
      <c r="M346" t="str">
        <f>VLOOKUP(Append1[[#This Row],[Asset_Name]],'[1]SNOW CMDB DBNL'!$A:$N,14,0)</f>
        <v>Operational</v>
      </c>
      <c r="N346" t="str">
        <f>VLOOKUP(Append1[[#This Row],[Asset_Name]],'[1]SNOW CMDB DBNL'!$A:$O,15,0)</f>
        <v>Production</v>
      </c>
      <c r="O346" t="str">
        <f>VLOOKUP(Append1[[#This Row],[Asset_Name]],'[1]SNOW CMDB DBNL'!$A:$P,16,0)</f>
        <v>be+nl/Investments/Operational Journeys &amp; Ordering/DevOps_Cloud</v>
      </c>
      <c r="P346" t="s">
        <v>131</v>
      </c>
      <c r="Q346" t="s">
        <v>132</v>
      </c>
      <c r="R346" t="s">
        <v>15</v>
      </c>
      <c r="V346" s="8" t="s">
        <v>920</v>
      </c>
      <c r="W346" s="8" t="s">
        <v>133</v>
      </c>
      <c r="X346" s="8" t="s">
        <v>133</v>
      </c>
      <c r="Y346" s="8" t="s">
        <v>234</v>
      </c>
      <c r="Z346" s="8" t="s">
        <v>235</v>
      </c>
      <c r="AA346" s="8">
        <v>0</v>
      </c>
      <c r="AB346" s="4">
        <v>0</v>
      </c>
      <c r="AC346" s="4">
        <v>0</v>
      </c>
      <c r="AD346" s="8">
        <v>0</v>
      </c>
      <c r="AE346" s="8">
        <v>0</v>
      </c>
      <c r="AF346" s="8" t="s">
        <v>136</v>
      </c>
      <c r="AG346" s="8" t="s">
        <v>137</v>
      </c>
      <c r="AH346" s="8" t="s">
        <v>138</v>
      </c>
      <c r="AI346" s="8" t="s">
        <v>240</v>
      </c>
      <c r="AJ346" s="8" t="s">
        <v>15</v>
      </c>
      <c r="AK346" s="8" t="s">
        <v>131</v>
      </c>
      <c r="AL346" s="8" t="s">
        <v>132</v>
      </c>
      <c r="AM346" s="8"/>
      <c r="AN346" s="8"/>
      <c r="AO346" s="8"/>
      <c r="AP346" s="8"/>
      <c r="AQ346" s="8"/>
      <c r="AR346" s="8"/>
      <c r="AS346" s="8"/>
      <c r="AT346" s="8"/>
      <c r="AU346" s="8"/>
      <c r="AV346" s="4"/>
      <c r="AW346" s="4"/>
      <c r="AX346" s="8"/>
      <c r="AY346" s="8"/>
      <c r="AZ346" s="8"/>
      <c r="BA346" s="8"/>
      <c r="BB346" s="8"/>
      <c r="BC346" s="8"/>
      <c r="BD346" s="8"/>
      <c r="BE346" s="8"/>
      <c r="BF346" s="8"/>
      <c r="BG346" s="8" t="s">
        <v>5</v>
      </c>
    </row>
    <row r="347" spans="1:59">
      <c r="A347" t="str">
        <f>Append1[[#This Row],[COM_IN_LIST]]</f>
        <v>CMDB</v>
      </c>
      <c r="B347" t="s">
        <v>921</v>
      </c>
      <c r="C347" t="str">
        <f>VLOOKUP(Append1[[#This Row],[Asset_Name]],'[1]SNOW CMDB DBNL'!$A:$B,2,0)</f>
        <v>No</v>
      </c>
      <c r="D347" t="str">
        <f>VLOOKUP(Append1[[#This Row],[Asset_Name]],'[1]SNOW CMDB DBNL'!$A:$C,3,0)</f>
        <v>No</v>
      </c>
      <c r="E347" t="str">
        <f>VLOOKUP(Append1[[#This Row],[Asset_Name]],'[1]SNOW CMDB DBNL'!$A:$D,4,0)</f>
        <v>Ameet Singh</v>
      </c>
      <c r="F347" t="str">
        <f>VLOOKUP(Append1[[#This Row],[Asset_Name]],'[1]SNOW CMDB DBNL'!$A:$E,5,0)</f>
        <v>Annemieke Tromp</v>
      </c>
      <c r="G347" t="str">
        <f>VLOOKUP(Append1[[#This Row],[Asset_Name]],'[1]SNOW CMDB DBNL'!$A:$F,6,0)</f>
        <v>Annemieke Tromp</v>
      </c>
      <c r="H347" t="str">
        <f>VLOOKUP(Append1[[#This Row],[Asset_Name]],'[1]SNOW CMDB DBNL'!$A:$G,7,0)</f>
        <v>No formal Data Steward</v>
      </c>
      <c r="I347" t="str">
        <f>VLOOKUP(Append1[[#This Row],[Asset_Name]],'[1]SNOW CMDB DBNL'!$A:$H,8,0)</f>
        <v>Data derived by Risk</v>
      </c>
      <c r="J347" t="str">
        <f>VLOOKUP(Append1[[#This Row],[Asset_Name]],'[1]SNOW CMDB DBNL'!$A:$I,9,0)</f>
        <v>Exchanged across domains</v>
      </c>
      <c r="L347" t="str">
        <f>VLOOKUP(Append1[[#This Row],[Asset_Name]],'[1]SNOW CMDB DBNL'!$A:$M,13,0)</f>
        <v>Installed</v>
      </c>
      <c r="M347" t="str">
        <f>VLOOKUP(Append1[[#This Row],[Asset_Name]],'[1]SNOW CMDB DBNL'!$A:$N,14,0)</f>
        <v>Operational</v>
      </c>
      <c r="N347" t="str">
        <f>VLOOKUP(Append1[[#This Row],[Asset_Name]],'[1]SNOW CMDB DBNL'!$A:$O,15,0)</f>
        <v>Production</v>
      </c>
      <c r="O347" t="str">
        <f>VLOOKUP(Append1[[#This Row],[Asset_Name]],'[1]SNOW CMDB DBNL'!$A:$P,16,0)</f>
        <v>be+nl/CRO NL/MRM/Office Tooling</v>
      </c>
      <c r="P347" t="s">
        <v>131</v>
      </c>
      <c r="Q347" t="s">
        <v>132</v>
      </c>
      <c r="R347" t="s">
        <v>20</v>
      </c>
      <c r="V347" s="8" t="s">
        <v>921</v>
      </c>
      <c r="W347" s="8" t="s">
        <v>133</v>
      </c>
      <c r="X347" s="8" t="s">
        <v>133</v>
      </c>
      <c r="Y347" s="8" t="s">
        <v>593</v>
      </c>
      <c r="Z347" s="8" t="s">
        <v>329</v>
      </c>
      <c r="AA347" s="8" t="s">
        <v>329</v>
      </c>
      <c r="AB347" s="4" t="s">
        <v>922</v>
      </c>
      <c r="AC347" s="4" t="s">
        <v>429</v>
      </c>
      <c r="AD347" s="8" t="s">
        <v>176</v>
      </c>
      <c r="AE347" s="8">
        <v>0</v>
      </c>
      <c r="AF347" s="8" t="s">
        <v>136</v>
      </c>
      <c r="AG347" s="8" t="s">
        <v>137</v>
      </c>
      <c r="AH347" s="8" t="s">
        <v>138</v>
      </c>
      <c r="AI347" s="8" t="s">
        <v>331</v>
      </c>
      <c r="AJ347" s="8" t="s">
        <v>20</v>
      </c>
      <c r="AK347" s="8" t="s">
        <v>131</v>
      </c>
      <c r="AL347" s="8" t="s">
        <v>132</v>
      </c>
      <c r="AM347" s="8"/>
      <c r="AN347" s="8"/>
      <c r="AO347" s="8"/>
      <c r="AP347" s="8"/>
      <c r="AQ347" s="8"/>
      <c r="AR347" s="8"/>
      <c r="AS347" s="8"/>
      <c r="AT347" s="8"/>
      <c r="AU347" s="8"/>
      <c r="AV347" s="4"/>
      <c r="AW347" s="4"/>
      <c r="AX347" s="8"/>
      <c r="AY347" s="8"/>
      <c r="AZ347" s="8"/>
      <c r="BA347" s="8"/>
      <c r="BB347" s="8"/>
      <c r="BC347" s="8"/>
      <c r="BD347" s="8"/>
      <c r="BE347" s="8"/>
      <c r="BF347" s="8"/>
      <c r="BG347" s="8" t="s">
        <v>5</v>
      </c>
    </row>
    <row r="348" spans="1:59">
      <c r="A348" t="str">
        <f>Append1[[#This Row],[COM_IN_LIST]]</f>
        <v>CMDB</v>
      </c>
      <c r="B348" t="s">
        <v>923</v>
      </c>
      <c r="C348" t="str">
        <f>VLOOKUP(Append1[[#This Row],[Asset_Name]],'[1]SNOW CMDB DBNL'!$A:$B,2,0)</f>
        <v>No</v>
      </c>
      <c r="D348" t="str">
        <f>VLOOKUP(Append1[[#This Row],[Asset_Name]],'[1]SNOW CMDB DBNL'!$A:$C,3,0)</f>
        <v>No</v>
      </c>
      <c r="E348" t="str">
        <f>VLOOKUP(Append1[[#This Row],[Asset_Name]],'[1]SNOW CMDB DBNL'!$A:$D,4,0)</f>
        <v>Gerdien Lindhout</v>
      </c>
      <c r="F348" t="str">
        <f>VLOOKUP(Append1[[#This Row],[Asset_Name]],'[1]SNOW CMDB DBNL'!$A:$E,5,0)</f>
        <v>Gerdien Lindhout</v>
      </c>
      <c r="K348" t="str">
        <f>VLOOKUP(Append1[[#This Row],[Asset_Name]],'[1]SNOW CMDB DBNL'!$A:$J,10,0)</f>
        <v>not longer applicable, will be removed from CMDB</v>
      </c>
      <c r="L348" t="str">
        <f>VLOOKUP(Append1[[#This Row],[Asset_Name]],'[1]SNOW CMDB DBNL'!$A:$M,13,0)</f>
        <v>Installed</v>
      </c>
      <c r="M348" t="str">
        <f>VLOOKUP(Append1[[#This Row],[Asset_Name]],'[1]SNOW CMDB DBNL'!$A:$N,14,0)</f>
        <v>Operational</v>
      </c>
      <c r="N348" t="str">
        <f>VLOOKUP(Append1[[#This Row],[Asset_Name]],'[1]SNOW CMDB DBNL'!$A:$O,15,0)</f>
        <v>Production</v>
      </c>
      <c r="O348" t="str">
        <f>VLOOKUP(Append1[[#This Row],[Asset_Name]],'[1]SNOW CMDB DBNL'!$A:$P,16,0)</f>
        <v>be+nl/Finance NL/Office Tooling</v>
      </c>
      <c r="P348" t="s">
        <v>131</v>
      </c>
      <c r="Q348" t="s">
        <v>132</v>
      </c>
      <c r="R348" t="s">
        <v>18</v>
      </c>
      <c r="V348" s="8" t="s">
        <v>923</v>
      </c>
      <c r="W348" s="8" t="s">
        <v>133</v>
      </c>
      <c r="X348" s="8" t="s">
        <v>133</v>
      </c>
      <c r="Y348" s="8" t="s">
        <v>924</v>
      </c>
      <c r="Z348" s="8" t="s">
        <v>924</v>
      </c>
      <c r="AA348" s="8">
        <v>0</v>
      </c>
      <c r="AB348" s="4">
        <v>0</v>
      </c>
      <c r="AC348" s="4">
        <v>0</v>
      </c>
      <c r="AD348" s="8">
        <v>0</v>
      </c>
      <c r="AE348" s="8" t="s">
        <v>925</v>
      </c>
      <c r="AF348" s="8" t="s">
        <v>136</v>
      </c>
      <c r="AG348" s="8" t="s">
        <v>137</v>
      </c>
      <c r="AH348" s="8" t="s">
        <v>138</v>
      </c>
      <c r="AI348" s="8" t="s">
        <v>216</v>
      </c>
      <c r="AJ348" s="8" t="s">
        <v>18</v>
      </c>
      <c r="AK348" s="8" t="s">
        <v>131</v>
      </c>
      <c r="AL348" s="8" t="s">
        <v>132</v>
      </c>
      <c r="AM348" s="8"/>
      <c r="AN348" s="8"/>
      <c r="AO348" s="8"/>
      <c r="AP348" s="8"/>
      <c r="AQ348" s="8"/>
      <c r="AR348" s="8"/>
      <c r="AS348" s="8"/>
      <c r="AT348" s="8"/>
      <c r="AU348" s="8"/>
      <c r="AV348" s="4"/>
      <c r="AW348" s="4"/>
      <c r="AX348" s="8"/>
      <c r="AY348" s="8"/>
      <c r="AZ348" s="8"/>
      <c r="BA348" s="8"/>
      <c r="BB348" s="8"/>
      <c r="BC348" s="8"/>
      <c r="BD348" s="8"/>
      <c r="BE348" s="8"/>
      <c r="BF348" s="8"/>
      <c r="BG348" s="8" t="s">
        <v>5</v>
      </c>
    </row>
    <row r="349" spans="1:59">
      <c r="A349" t="str">
        <f>Append1[[#This Row],[COM_IN_LIST]]</f>
        <v>CMDB</v>
      </c>
      <c r="B349" t="s">
        <v>926</v>
      </c>
      <c r="C349" t="str">
        <f>VLOOKUP(Append1[[#This Row],[Asset_Name]],'[1]SNOW CMDB DBNL'!$A:$B,2,0)</f>
        <v>No</v>
      </c>
      <c r="D349" t="str">
        <f>VLOOKUP(Append1[[#This Row],[Asset_Name]],'[1]SNOW CMDB DBNL'!$A:$C,3,0)</f>
        <v>No</v>
      </c>
      <c r="E349" t="str">
        <f>VLOOKUP(Append1[[#This Row],[Asset_Name]],'[1]SNOW CMDB DBNL'!$A:$D,4,0)</f>
        <v>Gerdien Lindhout</v>
      </c>
      <c r="F349" t="str">
        <f>VLOOKUP(Append1[[#This Row],[Asset_Name]],'[1]SNOW CMDB DBNL'!$A:$E,5,0)</f>
        <v>Gerdien Lindhout</v>
      </c>
      <c r="G349" t="str">
        <f>VLOOKUP(Append1[[#This Row],[Asset_Name]],'[1]SNOW CMDB DBNL'!$A:$F,6,0)</f>
        <v>Yvonne Albers</v>
      </c>
      <c r="H349" t="str">
        <f>VLOOKUP(Append1[[#This Row],[Asset_Name]],'[1]SNOW CMDB DBNL'!$A:$G,7,0)</f>
        <v>Martin Verkerk</v>
      </c>
      <c r="I349" t="str">
        <f>VLOOKUP(Append1[[#This Row],[Asset_Name]],'[1]SNOW CMDB DBNL'!$A:$H,8,0)</f>
        <v>Data derived by Finance</v>
      </c>
      <c r="J349" t="str">
        <f>VLOOKUP(Append1[[#This Row],[Asset_Name]],'[1]SNOW CMDB DBNL'!$A:$I,9,0)</f>
        <v>Kept in own tribe</v>
      </c>
      <c r="L349" t="str">
        <f>VLOOKUP(Append1[[#This Row],[Asset_Name]],'[1]SNOW CMDB DBNL'!$A:$M,13,0)</f>
        <v>Installed</v>
      </c>
      <c r="M349" t="str">
        <f>VLOOKUP(Append1[[#This Row],[Asset_Name]],'[1]SNOW CMDB DBNL'!$A:$N,14,0)</f>
        <v>Operational</v>
      </c>
      <c r="N349" t="str">
        <f>VLOOKUP(Append1[[#This Row],[Asset_Name]],'[1]SNOW CMDB DBNL'!$A:$O,15,0)</f>
        <v>Production</v>
      </c>
      <c r="O349" t="str">
        <f>VLOOKUP(Append1[[#This Row],[Asset_Name]],'[1]SNOW CMDB DBNL'!$A:$P,16,0)</f>
        <v>be+nl/Finance NL/Office Tooling</v>
      </c>
      <c r="P349" t="s">
        <v>131</v>
      </c>
      <c r="Q349" t="s">
        <v>132</v>
      </c>
      <c r="R349" t="s">
        <v>18</v>
      </c>
      <c r="V349" s="8" t="s">
        <v>926</v>
      </c>
      <c r="W349" s="8" t="s">
        <v>133</v>
      </c>
      <c r="X349" s="8" t="s">
        <v>133</v>
      </c>
      <c r="Y349" s="8" t="s">
        <v>924</v>
      </c>
      <c r="Z349" s="8" t="s">
        <v>924</v>
      </c>
      <c r="AA349" s="8" t="s">
        <v>654</v>
      </c>
      <c r="AB349" s="4" t="s">
        <v>927</v>
      </c>
      <c r="AC349" s="4" t="s">
        <v>337</v>
      </c>
      <c r="AD349" s="8" t="s">
        <v>170</v>
      </c>
      <c r="AE349" s="8">
        <v>0</v>
      </c>
      <c r="AF349" s="8" t="s">
        <v>136</v>
      </c>
      <c r="AG349" s="8" t="s">
        <v>137</v>
      </c>
      <c r="AH349" s="8" t="s">
        <v>138</v>
      </c>
      <c r="AI349" s="8" t="s">
        <v>216</v>
      </c>
      <c r="AJ349" s="8" t="s">
        <v>18</v>
      </c>
      <c r="AK349" s="8" t="s">
        <v>131</v>
      </c>
      <c r="AL349" s="8" t="s">
        <v>132</v>
      </c>
      <c r="AM349" s="8"/>
      <c r="AN349" s="8"/>
      <c r="AO349" s="8"/>
      <c r="AP349" s="8"/>
      <c r="AQ349" s="8"/>
      <c r="AR349" s="8"/>
      <c r="AS349" s="8"/>
      <c r="AT349" s="8"/>
      <c r="AU349" s="8"/>
      <c r="AV349" s="4"/>
      <c r="AW349" s="4"/>
      <c r="AX349" s="8"/>
      <c r="AY349" s="8"/>
      <c r="AZ349" s="8"/>
      <c r="BA349" s="8"/>
      <c r="BB349" s="8"/>
      <c r="BC349" s="8"/>
      <c r="BD349" s="8"/>
      <c r="BE349" s="8"/>
      <c r="BF349" s="8"/>
      <c r="BG349" s="8" t="s">
        <v>5</v>
      </c>
    </row>
    <row r="350" spans="1:59">
      <c r="A350" t="str">
        <f>Append1[[#This Row],[COM_IN_LIST]]</f>
        <v>CMDB</v>
      </c>
      <c r="B350" t="s">
        <v>928</v>
      </c>
      <c r="C350" t="str">
        <f>VLOOKUP(Append1[[#This Row],[Asset_Name]],'[1]SNOW CMDB DBNL'!$A:$B,2,0)</f>
        <v>No</v>
      </c>
      <c r="D350" t="str">
        <f>VLOOKUP(Append1[[#This Row],[Asset_Name]],'[1]SNOW CMDB DBNL'!$A:$C,3,0)</f>
        <v>No</v>
      </c>
      <c r="E350" t="str">
        <f>VLOOKUP(Append1[[#This Row],[Asset_Name]],'[1]SNOW CMDB DBNL'!$A:$D,4,0)</f>
        <v>Gerdien Lindhout</v>
      </c>
      <c r="F350" t="str">
        <f>VLOOKUP(Append1[[#This Row],[Asset_Name]],'[1]SNOW CMDB DBNL'!$A:$E,5,0)</f>
        <v>Gerdien Lindhout</v>
      </c>
      <c r="G350" t="str">
        <f>VLOOKUP(Append1[[#This Row],[Asset_Name]],'[1]SNOW CMDB DBNL'!$A:$F,6,0)</f>
        <v>Yvonne Albers</v>
      </c>
      <c r="H350" t="str">
        <f>VLOOKUP(Append1[[#This Row],[Asset_Name]],'[1]SNOW CMDB DBNL'!$A:$G,7,0)</f>
        <v>Fatima Bouali</v>
      </c>
      <c r="I350" t="str">
        <f>VLOOKUP(Append1[[#This Row],[Asset_Name]],'[1]SNOW CMDB DBNL'!$A:$H,8,0)</f>
        <v>Product data</v>
      </c>
      <c r="J350" t="str">
        <f>VLOOKUP(Append1[[#This Row],[Asset_Name]],'[1]SNOW CMDB DBNL'!$A:$I,9,0)</f>
        <v>Kept in own tribe</v>
      </c>
      <c r="K350" t="str">
        <f>VLOOKUP(Append1[[#This Row],[Asset_Name]],'[1]SNOW CMDB DBNL'!$A:$J,10,0)</f>
        <v>naming will be adjusted</v>
      </c>
      <c r="L350" t="str">
        <f>VLOOKUP(Append1[[#This Row],[Asset_Name]],'[1]SNOW CMDB DBNL'!$A:$M,13,0)</f>
        <v>Installed</v>
      </c>
      <c r="M350" t="str">
        <f>VLOOKUP(Append1[[#This Row],[Asset_Name]],'[1]SNOW CMDB DBNL'!$A:$N,14,0)</f>
        <v>Operational</v>
      </c>
      <c r="N350" t="str">
        <f>VLOOKUP(Append1[[#This Row],[Asset_Name]],'[1]SNOW CMDB DBNL'!$A:$O,15,0)</f>
        <v>Production</v>
      </c>
      <c r="O350" t="str">
        <f>VLOOKUP(Append1[[#This Row],[Asset_Name]],'[1]SNOW CMDB DBNL'!$A:$P,16,0)</f>
        <v>be+nl/Finance NL/Office Tooling</v>
      </c>
      <c r="P350" t="s">
        <v>131</v>
      </c>
      <c r="Q350" t="s">
        <v>132</v>
      </c>
      <c r="R350" t="s">
        <v>18</v>
      </c>
      <c r="V350" s="8" t="s">
        <v>928</v>
      </c>
      <c r="W350" s="8" t="s">
        <v>133</v>
      </c>
      <c r="X350" s="8" t="s">
        <v>133</v>
      </c>
      <c r="Y350" s="8" t="s">
        <v>924</v>
      </c>
      <c r="Z350" s="8" t="s">
        <v>924</v>
      </c>
      <c r="AA350" s="8" t="s">
        <v>654</v>
      </c>
      <c r="AB350" s="4" t="s">
        <v>929</v>
      </c>
      <c r="AC350" s="4" t="s">
        <v>238</v>
      </c>
      <c r="AD350" s="8" t="s">
        <v>170</v>
      </c>
      <c r="AE350" s="8" t="s">
        <v>930</v>
      </c>
      <c r="AF350" s="8" t="s">
        <v>136</v>
      </c>
      <c r="AG350" s="8" t="s">
        <v>137</v>
      </c>
      <c r="AH350" s="8" t="s">
        <v>138</v>
      </c>
      <c r="AI350" s="8" t="s">
        <v>216</v>
      </c>
      <c r="AJ350" s="8" t="s">
        <v>18</v>
      </c>
      <c r="AK350" s="8" t="s">
        <v>131</v>
      </c>
      <c r="AL350" s="8" t="s">
        <v>132</v>
      </c>
      <c r="AM350" s="8"/>
      <c r="AN350" s="8"/>
      <c r="AO350" s="8"/>
      <c r="AP350" s="8"/>
      <c r="AQ350" s="8"/>
      <c r="AR350" s="8"/>
      <c r="AS350" s="8"/>
      <c r="AT350" s="8"/>
      <c r="AU350" s="8"/>
      <c r="AV350" s="4"/>
      <c r="AW350" s="4"/>
      <c r="AX350" s="8"/>
      <c r="AY350" s="8"/>
      <c r="AZ350" s="8"/>
      <c r="BA350" s="8"/>
      <c r="BB350" s="8"/>
      <c r="BC350" s="8"/>
      <c r="BD350" s="8"/>
      <c r="BE350" s="8"/>
      <c r="BF350" s="8"/>
      <c r="BG350" s="8" t="s">
        <v>5</v>
      </c>
    </row>
    <row r="351" spans="1:59">
      <c r="A351" t="str">
        <f>Append1[[#This Row],[COM_IN_LIST]]</f>
        <v>CMDB</v>
      </c>
      <c r="B351" t="s">
        <v>931</v>
      </c>
      <c r="C351" t="str">
        <f>VLOOKUP(Append1[[#This Row],[Asset_Name]],'[1]SNOW CMDB DBNL'!$A:$B,2,0)</f>
        <v>No</v>
      </c>
      <c r="D351" t="str">
        <f>VLOOKUP(Append1[[#This Row],[Asset_Name]],'[1]SNOW CMDB DBNL'!$A:$C,3,0)</f>
        <v>No</v>
      </c>
      <c r="E351" t="str">
        <f>VLOOKUP(Append1[[#This Row],[Asset_Name]],'[1]SNOW CMDB DBNL'!$A:$D,4,0)</f>
        <v>Gerdien Lindhout</v>
      </c>
      <c r="F351" t="str">
        <f>VLOOKUP(Append1[[#This Row],[Asset_Name]],'[1]SNOW CMDB DBNL'!$A:$E,5,0)</f>
        <v>Gerdien Lindhout</v>
      </c>
      <c r="G351" t="str">
        <f>VLOOKUP(Append1[[#This Row],[Asset_Name]],'[1]SNOW CMDB DBNL'!$A:$F,6,0)</f>
        <v>Yvonne Albers</v>
      </c>
      <c r="H351" t="str">
        <f>VLOOKUP(Append1[[#This Row],[Asset_Name]],'[1]SNOW CMDB DBNL'!$A:$G,7,0)</f>
        <v>Rene van Putten</v>
      </c>
      <c r="I351" t="str">
        <f>VLOOKUP(Append1[[#This Row],[Asset_Name]],'[1]SNOW CMDB DBNL'!$A:$H,8,0)</f>
        <v>Product data</v>
      </c>
      <c r="J351" t="str">
        <f>VLOOKUP(Append1[[#This Row],[Asset_Name]],'[1]SNOW CMDB DBNL'!$A:$I,9,0)</f>
        <v>Kept in own tribe</v>
      </c>
      <c r="K351" t="str">
        <f>VLOOKUP(Append1[[#This Row],[Asset_Name]],'[1]SNOW CMDB DBNL'!$A:$J,10,0)</f>
        <v>naming will be adjusted</v>
      </c>
      <c r="L351" t="str">
        <f>VLOOKUP(Append1[[#This Row],[Asset_Name]],'[1]SNOW CMDB DBNL'!$A:$M,13,0)</f>
        <v>Installed</v>
      </c>
      <c r="M351" t="str">
        <f>VLOOKUP(Append1[[#This Row],[Asset_Name]],'[1]SNOW CMDB DBNL'!$A:$N,14,0)</f>
        <v>Operational</v>
      </c>
      <c r="N351" t="str">
        <f>VLOOKUP(Append1[[#This Row],[Asset_Name]],'[1]SNOW CMDB DBNL'!$A:$O,15,0)</f>
        <v>Production</v>
      </c>
      <c r="O351" t="str">
        <f>VLOOKUP(Append1[[#This Row],[Asset_Name]],'[1]SNOW CMDB DBNL'!$A:$P,16,0)</f>
        <v>be+nl/Finance NL/Office Tooling</v>
      </c>
      <c r="P351" t="s">
        <v>131</v>
      </c>
      <c r="Q351" t="s">
        <v>132</v>
      </c>
      <c r="R351" t="s">
        <v>18</v>
      </c>
      <c r="V351" s="8" t="s">
        <v>931</v>
      </c>
      <c r="W351" s="8" t="s">
        <v>133</v>
      </c>
      <c r="X351" s="8" t="s">
        <v>133</v>
      </c>
      <c r="Y351" s="8" t="s">
        <v>924</v>
      </c>
      <c r="Z351" s="8" t="s">
        <v>924</v>
      </c>
      <c r="AA351" s="8" t="s">
        <v>654</v>
      </c>
      <c r="AB351" s="4" t="s">
        <v>932</v>
      </c>
      <c r="AC351" s="4" t="s">
        <v>238</v>
      </c>
      <c r="AD351" s="8" t="s">
        <v>170</v>
      </c>
      <c r="AE351" s="8" t="s">
        <v>930</v>
      </c>
      <c r="AF351" s="8" t="s">
        <v>136</v>
      </c>
      <c r="AG351" s="8" t="s">
        <v>137</v>
      </c>
      <c r="AH351" s="8" t="s">
        <v>138</v>
      </c>
      <c r="AI351" s="8" t="s">
        <v>216</v>
      </c>
      <c r="AJ351" s="8" t="s">
        <v>18</v>
      </c>
      <c r="AK351" s="8" t="s">
        <v>131</v>
      </c>
      <c r="AL351" s="8" t="s">
        <v>132</v>
      </c>
      <c r="AM351" s="8"/>
      <c r="AN351" s="8"/>
      <c r="AO351" s="8"/>
      <c r="AP351" s="8"/>
      <c r="AQ351" s="8"/>
      <c r="AR351" s="8"/>
      <c r="AS351" s="8"/>
      <c r="AT351" s="8"/>
      <c r="AU351" s="8"/>
      <c r="AV351" s="4"/>
      <c r="AW351" s="4"/>
      <c r="AX351" s="8"/>
      <c r="AY351" s="8"/>
      <c r="AZ351" s="8"/>
      <c r="BA351" s="8"/>
      <c r="BB351" s="8"/>
      <c r="BC351" s="8"/>
      <c r="BD351" s="8"/>
      <c r="BE351" s="8"/>
      <c r="BF351" s="8"/>
      <c r="BG351" s="8" t="s">
        <v>5</v>
      </c>
    </row>
    <row r="352" spans="1:59">
      <c r="A352" t="str">
        <f>Append1[[#This Row],[COM_IN_LIST]]</f>
        <v>CMDB</v>
      </c>
      <c r="B352" t="s">
        <v>933</v>
      </c>
      <c r="C352" t="str">
        <f>VLOOKUP(Append1[[#This Row],[Asset_Name]],'[1]SNOW CMDB DBNL'!$A:$B,2,0)</f>
        <v>No</v>
      </c>
      <c r="D352" t="str">
        <f>VLOOKUP(Append1[[#This Row],[Asset_Name]],'[1]SNOW CMDB DBNL'!$A:$C,3,0)</f>
        <v>No</v>
      </c>
      <c r="E352" t="str">
        <f>VLOOKUP(Append1[[#This Row],[Asset_Name]],'[1]SNOW CMDB DBNL'!$A:$D,4,0)</f>
        <v>Gerdien Lindhout</v>
      </c>
      <c r="F352" t="str">
        <f>VLOOKUP(Append1[[#This Row],[Asset_Name]],'[1]SNOW CMDB DBNL'!$A:$E,5,0)</f>
        <v>Gerdien Lindhout</v>
      </c>
      <c r="G352" t="str">
        <f>VLOOKUP(Append1[[#This Row],[Asset_Name]],'[1]SNOW CMDB DBNL'!$A:$F,6,0)</f>
        <v>Yvonne Albers</v>
      </c>
      <c r="H352" t="str">
        <f>VLOOKUP(Append1[[#This Row],[Asset_Name]],'[1]SNOW CMDB DBNL'!$A:$G,7,0)</f>
        <v>Rene van Putten</v>
      </c>
      <c r="I352" t="str">
        <f>VLOOKUP(Append1[[#This Row],[Asset_Name]],'[1]SNOW CMDB DBNL'!$A:$H,8,0)</f>
        <v>Data derived by Finance</v>
      </c>
      <c r="J352" t="str">
        <f>VLOOKUP(Append1[[#This Row],[Asset_Name]],'[1]SNOW CMDB DBNL'!$A:$I,9,0)</f>
        <v>Kept in own tribe</v>
      </c>
      <c r="L352" t="str">
        <f>VLOOKUP(Append1[[#This Row],[Asset_Name]],'[1]SNOW CMDB DBNL'!$A:$M,13,0)</f>
        <v>Installed</v>
      </c>
      <c r="M352" t="str">
        <f>VLOOKUP(Append1[[#This Row],[Asset_Name]],'[1]SNOW CMDB DBNL'!$A:$N,14,0)</f>
        <v>Operational</v>
      </c>
      <c r="N352" t="str">
        <f>VLOOKUP(Append1[[#This Row],[Asset_Name]],'[1]SNOW CMDB DBNL'!$A:$O,15,0)</f>
        <v>Production</v>
      </c>
      <c r="O352" t="str">
        <f>VLOOKUP(Append1[[#This Row],[Asset_Name]],'[1]SNOW CMDB DBNL'!$A:$P,16,0)</f>
        <v>be+nl/Finance NL/Office Tooling</v>
      </c>
      <c r="P352" t="s">
        <v>131</v>
      </c>
      <c r="Q352" t="s">
        <v>132</v>
      </c>
      <c r="R352" t="s">
        <v>18</v>
      </c>
      <c r="V352" s="8" t="s">
        <v>933</v>
      </c>
      <c r="W352" s="8" t="s">
        <v>133</v>
      </c>
      <c r="X352" s="8" t="s">
        <v>133</v>
      </c>
      <c r="Y352" s="8" t="s">
        <v>924</v>
      </c>
      <c r="Z352" s="8" t="s">
        <v>924</v>
      </c>
      <c r="AA352" s="8" t="s">
        <v>654</v>
      </c>
      <c r="AB352" s="4" t="s">
        <v>932</v>
      </c>
      <c r="AC352" s="4" t="s">
        <v>337</v>
      </c>
      <c r="AD352" s="8" t="s">
        <v>170</v>
      </c>
      <c r="AE352" s="8">
        <v>0</v>
      </c>
      <c r="AF352" s="8" t="s">
        <v>136</v>
      </c>
      <c r="AG352" s="8" t="s">
        <v>137</v>
      </c>
      <c r="AH352" s="8" t="s">
        <v>138</v>
      </c>
      <c r="AI352" s="8" t="s">
        <v>216</v>
      </c>
      <c r="AJ352" s="8" t="s">
        <v>18</v>
      </c>
      <c r="AK352" s="8" t="s">
        <v>131</v>
      </c>
      <c r="AL352" s="8" t="s">
        <v>132</v>
      </c>
      <c r="AM352" s="8"/>
      <c r="AN352" s="8"/>
      <c r="AO352" s="8"/>
      <c r="AP352" s="8"/>
      <c r="AQ352" s="8"/>
      <c r="AR352" s="8"/>
      <c r="AS352" s="8"/>
      <c r="AT352" s="8"/>
      <c r="AU352" s="8"/>
      <c r="AV352" s="4"/>
      <c r="AW352" s="4"/>
      <c r="AX352" s="8"/>
      <c r="AY352" s="8"/>
      <c r="AZ352" s="8"/>
      <c r="BA352" s="8"/>
      <c r="BB352" s="8"/>
      <c r="BC352" s="8"/>
      <c r="BD352" s="8"/>
      <c r="BE352" s="8"/>
      <c r="BF352" s="8"/>
      <c r="BG352" s="8" t="s">
        <v>5</v>
      </c>
    </row>
    <row r="353" spans="1:59">
      <c r="A353" t="str">
        <f>Append1[[#This Row],[COM_IN_LIST]]</f>
        <v>CMDB</v>
      </c>
      <c r="B353" t="s">
        <v>934</v>
      </c>
      <c r="C353" t="str">
        <f>VLOOKUP(Append1[[#This Row],[Asset_Name]],'[1]SNOW CMDB DBNL'!$A:$B,2,0)</f>
        <v>No</v>
      </c>
      <c r="D353" t="str">
        <f>VLOOKUP(Append1[[#This Row],[Asset_Name]],'[1]SNOW CMDB DBNL'!$A:$C,3,0)</f>
        <v>No</v>
      </c>
      <c r="E353" t="str">
        <f>VLOOKUP(Append1[[#This Row],[Asset_Name]],'[1]SNOW CMDB DBNL'!$A:$D,4,0)</f>
        <v>Gerdien Lindhout</v>
      </c>
      <c r="F353" t="str">
        <f>VLOOKUP(Append1[[#This Row],[Asset_Name]],'[1]SNOW CMDB DBNL'!$A:$E,5,0)</f>
        <v>Gerdien Lindhout</v>
      </c>
      <c r="G353" t="str">
        <f>VLOOKUP(Append1[[#This Row],[Asset_Name]],'[1]SNOW CMDB DBNL'!$A:$F,6,0)</f>
        <v>Yvonne Albers</v>
      </c>
      <c r="H353" t="str">
        <f>VLOOKUP(Append1[[#This Row],[Asset_Name]],'[1]SNOW CMDB DBNL'!$A:$G,7,0)</f>
        <v>Benny Verbiest</v>
      </c>
      <c r="I353" t="str">
        <f>VLOOKUP(Append1[[#This Row],[Asset_Name]],'[1]SNOW CMDB DBNL'!$A:$H,8,0)</f>
        <v>Product data</v>
      </c>
      <c r="J353" t="str">
        <f>VLOOKUP(Append1[[#This Row],[Asset_Name]],'[1]SNOW CMDB DBNL'!$A:$I,9,0)</f>
        <v>Kept in own tribe</v>
      </c>
      <c r="L353" t="str">
        <f>VLOOKUP(Append1[[#This Row],[Asset_Name]],'[1]SNOW CMDB DBNL'!$A:$M,13,0)</f>
        <v>Installed</v>
      </c>
      <c r="M353" t="str">
        <f>VLOOKUP(Append1[[#This Row],[Asset_Name]],'[1]SNOW CMDB DBNL'!$A:$N,14,0)</f>
        <v>Operational</v>
      </c>
      <c r="N353" t="str">
        <f>VLOOKUP(Append1[[#This Row],[Asset_Name]],'[1]SNOW CMDB DBNL'!$A:$O,15,0)</f>
        <v>Production</v>
      </c>
      <c r="O353" t="str">
        <f>VLOOKUP(Append1[[#This Row],[Asset_Name]],'[1]SNOW CMDB DBNL'!$A:$P,16,0)</f>
        <v>be+nl/Finance NL/Office Tooling</v>
      </c>
      <c r="P353" t="s">
        <v>131</v>
      </c>
      <c r="Q353" t="s">
        <v>132</v>
      </c>
      <c r="R353" t="s">
        <v>18</v>
      </c>
      <c r="V353" s="8" t="s">
        <v>934</v>
      </c>
      <c r="W353" s="8" t="s">
        <v>133</v>
      </c>
      <c r="X353" s="8" t="s">
        <v>133</v>
      </c>
      <c r="Y353" s="8" t="s">
        <v>924</v>
      </c>
      <c r="Z353" s="8" t="s">
        <v>924</v>
      </c>
      <c r="AA353" s="8" t="s">
        <v>654</v>
      </c>
      <c r="AB353" s="4" t="s">
        <v>935</v>
      </c>
      <c r="AC353" s="4" t="s">
        <v>238</v>
      </c>
      <c r="AD353" s="8" t="s">
        <v>170</v>
      </c>
      <c r="AE353" s="8">
        <v>0</v>
      </c>
      <c r="AF353" s="8" t="s">
        <v>136</v>
      </c>
      <c r="AG353" s="8" t="s">
        <v>137</v>
      </c>
      <c r="AH353" s="8" t="s">
        <v>138</v>
      </c>
      <c r="AI353" s="8" t="s">
        <v>216</v>
      </c>
      <c r="AJ353" s="8" t="s">
        <v>18</v>
      </c>
      <c r="AK353" s="8" t="s">
        <v>131</v>
      </c>
      <c r="AL353" s="8" t="s">
        <v>132</v>
      </c>
      <c r="AM353" s="8"/>
      <c r="AN353" s="8"/>
      <c r="AO353" s="8"/>
      <c r="AP353" s="8"/>
      <c r="AQ353" s="8"/>
      <c r="AR353" s="8"/>
      <c r="AS353" s="8"/>
      <c r="AT353" s="8"/>
      <c r="AU353" s="8"/>
      <c r="AV353" s="4"/>
      <c r="AW353" s="4"/>
      <c r="AX353" s="8"/>
      <c r="AY353" s="8"/>
      <c r="AZ353" s="8"/>
      <c r="BA353" s="8"/>
      <c r="BB353" s="8"/>
      <c r="BC353" s="8"/>
      <c r="BD353" s="8"/>
      <c r="BE353" s="8"/>
      <c r="BF353" s="8"/>
      <c r="BG353" s="8" t="s">
        <v>5</v>
      </c>
    </row>
    <row r="354" spans="1:59" hidden="1">
      <c r="A354" t="str">
        <f>Append1[[#This Row],[COM_IN_LIST]]</f>
        <v>GDPR</v>
      </c>
      <c r="B354" t="s">
        <v>936</v>
      </c>
      <c r="P354" t="s">
        <v>132</v>
      </c>
      <c r="Q354" t="s">
        <v>131</v>
      </c>
      <c r="R354" t="s">
        <v>33</v>
      </c>
      <c r="V354" s="8" t="s">
        <v>936</v>
      </c>
      <c r="AJ354" s="8" t="s">
        <v>33</v>
      </c>
      <c r="AK354" s="8" t="s">
        <v>132</v>
      </c>
      <c r="AL354" s="8" t="s">
        <v>131</v>
      </c>
      <c r="AM354" s="8"/>
      <c r="AN354" s="8"/>
      <c r="AO354" s="8"/>
      <c r="AP354" s="8" t="s">
        <v>145</v>
      </c>
      <c r="AQ354" s="8" t="s">
        <v>145</v>
      </c>
      <c r="AR354" s="8" t="s">
        <v>141</v>
      </c>
      <c r="AS354" s="8" t="s">
        <v>145</v>
      </c>
      <c r="AT354" s="8" t="s">
        <v>141</v>
      </c>
      <c r="AU354" s="8" t="s">
        <v>145</v>
      </c>
      <c r="AV354" s="4">
        <v>44927</v>
      </c>
      <c r="AW354" s="4">
        <v>45291</v>
      </c>
      <c r="AX354" s="8" t="s">
        <v>145</v>
      </c>
      <c r="AY354" s="8" t="s">
        <v>141</v>
      </c>
      <c r="AZ354" s="8"/>
      <c r="BA354" s="8" t="s">
        <v>937</v>
      </c>
      <c r="BB354" s="8" t="s">
        <v>145</v>
      </c>
      <c r="BC354" s="8"/>
      <c r="BD354" s="8">
        <v>2023</v>
      </c>
      <c r="BE354" s="8" t="s">
        <v>182</v>
      </c>
      <c r="BF354" s="8" t="s">
        <v>178</v>
      </c>
      <c r="BG354" s="8" t="s">
        <v>6</v>
      </c>
    </row>
    <row r="355" spans="1:59">
      <c r="A355" t="str">
        <f>Append1[[#This Row],[COM_IN_LIST]]</f>
        <v>CMDB</v>
      </c>
      <c r="B355" s="31" t="s">
        <v>938</v>
      </c>
      <c r="C355" t="str">
        <f>VLOOKUP(Append1[[#This Row],[Asset_Name]],'[1]SNOW CMDB DBNL'!$A:$B,2,0)</f>
        <v>No</v>
      </c>
      <c r="D355" t="str">
        <f>VLOOKUP(Append1[[#This Row],[Asset_Name]],'[1]SNOW CMDB DBNL'!$A:$C,3,0)</f>
        <v>No</v>
      </c>
      <c r="E355" t="str">
        <f>VLOOKUP(Append1[[#This Row],[Asset_Name]],'[1]SNOW CMDB DBNL'!$A:$D,4,0)</f>
        <v>Emile Scheilen</v>
      </c>
      <c r="F355" t="str">
        <f>VLOOKUP(Append1[[#This Row],[Asset_Name]],'[1]SNOW CMDB DBNL'!$A:$E,5,0)</f>
        <v>Adine Wempe - Kalff</v>
      </c>
      <c r="G355" t="str">
        <f>VLOOKUP(Append1[[#This Row],[Asset_Name]],'[1]SNOW CMDB DBNL'!$A:$F,6,0)</f>
        <v>Adine Wempe - Kalff</v>
      </c>
      <c r="H355" t="str">
        <f>VLOOKUP(Append1[[#This Row],[Asset_Name]],'[1]SNOW CMDB DBNL'!$A:$G,7,0)</f>
        <v>Ali Al Sawad</v>
      </c>
      <c r="I355" t="str">
        <f>VLOOKUP(Append1[[#This Row],[Asset_Name]],'[1]SNOW CMDB DBNL'!$A:$H,8,0)</f>
        <v>Data derived by other data users</v>
      </c>
      <c r="J355" t="str">
        <f>VLOOKUP(Append1[[#This Row],[Asset_Name]],'[1]SNOW CMDB DBNL'!$A:$I,9,0)</f>
        <v>Exchanged across domains</v>
      </c>
      <c r="L355" t="str">
        <f>VLOOKUP(Append1[[#This Row],[Asset_Name]],'[1]SNOW CMDB DBNL'!$A:$M,13,0)</f>
        <v>Installed</v>
      </c>
      <c r="M355" t="str">
        <f>VLOOKUP(Append1[[#This Row],[Asset_Name]],'[1]SNOW CMDB DBNL'!$A:$N,14,0)</f>
        <v>Operational</v>
      </c>
      <c r="N355" t="str">
        <f>VLOOKUP(Append1[[#This Row],[Asset_Name]],'[1]SNOW CMDB DBNL'!$A:$O,15,0)</f>
        <v>Production</v>
      </c>
      <c r="O355" t="str">
        <f>VLOOKUP(Append1[[#This Row],[Asset_Name]],'[1]SNOW CMDB DBNL'!$A:$P,16,0)</f>
        <v>be+nl/Fraud &amp; Cyber Security NL/Detection/Risk Data Squad</v>
      </c>
      <c r="P355" t="s">
        <v>131</v>
      </c>
      <c r="Q355" t="s">
        <v>132</v>
      </c>
      <c r="R355" t="s">
        <v>42</v>
      </c>
      <c r="V355" s="8" t="s">
        <v>938</v>
      </c>
      <c r="W355" s="8" t="s">
        <v>133</v>
      </c>
      <c r="X355" s="8" t="s">
        <v>133</v>
      </c>
      <c r="Y355" s="8" t="s">
        <v>202</v>
      </c>
      <c r="Z355" s="8" t="s">
        <v>203</v>
      </c>
      <c r="AA355" s="8" t="s">
        <v>203</v>
      </c>
      <c r="AB355" s="4" t="s">
        <v>939</v>
      </c>
      <c r="AC355" s="4" t="s">
        <v>205</v>
      </c>
      <c r="AD355" s="8" t="s">
        <v>176</v>
      </c>
      <c r="AE355" s="8">
        <v>0</v>
      </c>
      <c r="AF355" s="8" t="s">
        <v>136</v>
      </c>
      <c r="AG355" s="8" t="s">
        <v>137</v>
      </c>
      <c r="AH355" s="8" t="s">
        <v>138</v>
      </c>
      <c r="AI355" s="8" t="s">
        <v>940</v>
      </c>
      <c r="AJ355" s="8" t="s">
        <v>42</v>
      </c>
      <c r="AK355" s="8" t="s">
        <v>131</v>
      </c>
      <c r="AL355" s="8" t="s">
        <v>132</v>
      </c>
      <c r="AM355" s="8"/>
      <c r="AN355" s="8"/>
      <c r="AO355" s="8"/>
      <c r="AP355" s="8"/>
      <c r="AQ355" s="8"/>
      <c r="AR355" s="8"/>
      <c r="AS355" s="8"/>
      <c r="AT355" s="8"/>
      <c r="AU355" s="8"/>
      <c r="AV355" s="4"/>
      <c r="AW355" s="4"/>
      <c r="AX355" s="8"/>
      <c r="AY355" s="8"/>
      <c r="AZ355" s="8"/>
      <c r="BA355" s="8"/>
      <c r="BB355" s="8"/>
      <c r="BC355" s="8"/>
      <c r="BD355" s="8"/>
      <c r="BE355" s="8"/>
      <c r="BF355" s="8"/>
      <c r="BG355" s="8" t="s">
        <v>5</v>
      </c>
    </row>
    <row r="356" spans="1:59">
      <c r="A356" t="str">
        <f>Append1[[#This Row],[COM_IN_LIST]]</f>
        <v>CMDB</v>
      </c>
      <c r="B356" s="31" t="s">
        <v>941</v>
      </c>
      <c r="C356" t="str">
        <f>VLOOKUP(Append1[[#This Row],[Asset_Name]],'[1]SNOW CMDB DBNL'!$A:$B,2,0)</f>
        <v>No</v>
      </c>
      <c r="D356" t="str">
        <f>VLOOKUP(Append1[[#This Row],[Asset_Name]],'[1]SNOW CMDB DBNL'!$A:$C,3,0)</f>
        <v>No</v>
      </c>
      <c r="E356" t="str">
        <f>VLOOKUP(Append1[[#This Row],[Asset_Name]],'[1]SNOW CMDB DBNL'!$A:$D,4,0)</f>
        <v>Emile Scheilen</v>
      </c>
      <c r="F356" t="str">
        <f>VLOOKUP(Append1[[#This Row],[Asset_Name]],'[1]SNOW CMDB DBNL'!$A:$E,5,0)</f>
        <v>Adine Wempe - Kalff</v>
      </c>
      <c r="G356" t="str">
        <f>VLOOKUP(Append1[[#This Row],[Asset_Name]],'[1]SNOW CMDB DBNL'!$A:$F,6,0)</f>
        <v>Adine Wempe - Kalff</v>
      </c>
      <c r="H356" t="str">
        <f>VLOOKUP(Append1[[#This Row],[Asset_Name]],'[1]SNOW CMDB DBNL'!$A:$G,7,0)</f>
        <v>Ali Al sawad</v>
      </c>
      <c r="I356" t="str">
        <f>VLOOKUP(Append1[[#This Row],[Asset_Name]],'[1]SNOW CMDB DBNL'!$A:$H,8,0)</f>
        <v>Data derived by other data users</v>
      </c>
      <c r="J356" t="str">
        <f>VLOOKUP(Append1[[#This Row],[Asset_Name]],'[1]SNOW CMDB DBNL'!$A:$I,9,0)</f>
        <v>Kept in own tribe</v>
      </c>
      <c r="L356" t="str">
        <f>VLOOKUP(Append1[[#This Row],[Asset_Name]],'[1]SNOW CMDB DBNL'!$A:$M,13,0)</f>
        <v>Installed</v>
      </c>
      <c r="M356" t="str">
        <f>VLOOKUP(Append1[[#This Row],[Asset_Name]],'[1]SNOW CMDB DBNL'!$A:$N,14,0)</f>
        <v>Operational</v>
      </c>
      <c r="N356" t="str">
        <f>VLOOKUP(Append1[[#This Row],[Asset_Name]],'[1]SNOW CMDB DBNL'!$A:$O,15,0)</f>
        <v>Production</v>
      </c>
      <c r="O356" t="str">
        <f>VLOOKUP(Append1[[#This Row],[Asset_Name]],'[1]SNOW CMDB DBNL'!$A:$P,16,0)</f>
        <v>be+nl/Fraud &amp; Cyber Security NL/Detection/Risk Data Squad</v>
      </c>
      <c r="P356" t="s">
        <v>131</v>
      </c>
      <c r="Q356" t="s">
        <v>132</v>
      </c>
      <c r="R356" t="s">
        <v>42</v>
      </c>
      <c r="V356" s="8" t="s">
        <v>941</v>
      </c>
      <c r="W356" s="8" t="s">
        <v>133</v>
      </c>
      <c r="X356" s="8" t="s">
        <v>133</v>
      </c>
      <c r="Y356" s="8" t="s">
        <v>202</v>
      </c>
      <c r="Z356" s="8" t="s">
        <v>203</v>
      </c>
      <c r="AA356" s="8" t="s">
        <v>203</v>
      </c>
      <c r="AB356" s="4" t="s">
        <v>942</v>
      </c>
      <c r="AC356" s="4" t="s">
        <v>205</v>
      </c>
      <c r="AD356" s="8" t="s">
        <v>170</v>
      </c>
      <c r="AE356" s="8">
        <v>0</v>
      </c>
      <c r="AF356" s="8" t="s">
        <v>136</v>
      </c>
      <c r="AG356" s="8" t="s">
        <v>137</v>
      </c>
      <c r="AH356" s="8" t="s">
        <v>138</v>
      </c>
      <c r="AI356" s="8" t="s">
        <v>940</v>
      </c>
      <c r="AJ356" s="8" t="s">
        <v>42</v>
      </c>
      <c r="AK356" s="8" t="s">
        <v>131</v>
      </c>
      <c r="AL356" s="8" t="s">
        <v>132</v>
      </c>
      <c r="AM356" s="8"/>
      <c r="AN356" s="8"/>
      <c r="AO356" s="8"/>
      <c r="AP356" s="8"/>
      <c r="AQ356" s="8"/>
      <c r="AR356" s="8"/>
      <c r="AS356" s="8"/>
      <c r="AT356" s="8"/>
      <c r="AU356" s="8"/>
      <c r="AV356" s="4"/>
      <c r="AW356" s="4"/>
      <c r="AX356" s="8"/>
      <c r="AY356" s="8"/>
      <c r="AZ356" s="8"/>
      <c r="BA356" s="8"/>
      <c r="BB356" s="8"/>
      <c r="BC356" s="8"/>
      <c r="BD356" s="8"/>
      <c r="BE356" s="8"/>
      <c r="BF356" s="8"/>
      <c r="BG356" s="8" t="s">
        <v>5</v>
      </c>
    </row>
    <row r="357" spans="1:59">
      <c r="A357" t="str">
        <f>Append1[[#This Row],[COM_IN_LIST]]</f>
        <v>CMDB</v>
      </c>
      <c r="B357" t="s">
        <v>943</v>
      </c>
      <c r="C357" t="str">
        <f>VLOOKUP(Append1[[#This Row],[Asset_Name]],'[1]SNOW CMDB DBNL'!$A:$B,2,0)</f>
        <v>No</v>
      </c>
      <c r="D357" t="str">
        <f>VLOOKUP(Append1[[#This Row],[Asset_Name]],'[1]SNOW CMDB DBNL'!$A:$C,3,0)</f>
        <v>No</v>
      </c>
      <c r="E357" t="str">
        <f>VLOOKUP(Append1[[#This Row],[Asset_Name]],'[1]SNOW CMDB DBNL'!$A:$D,4,0)</f>
        <v>Emile Scheilen</v>
      </c>
      <c r="F357" t="str">
        <f>VLOOKUP(Append1[[#This Row],[Asset_Name]],'[1]SNOW CMDB DBNL'!$A:$E,5,0)</f>
        <v>Michel Tetteroo</v>
      </c>
      <c r="G357" t="str">
        <f>VLOOKUP(Append1[[#This Row],[Asset_Name]],'[1]SNOW CMDB DBNL'!$A:$F,6,0)</f>
        <v>Michel Tetteroo</v>
      </c>
      <c r="H357" t="str">
        <f>VLOOKUP(Append1[[#This Row],[Asset_Name]],'[1]SNOW CMDB DBNL'!$A:$G,7,0)</f>
        <v>NA</v>
      </c>
      <c r="K357" t="str">
        <f>VLOOKUP(Append1[[#This Row],[Asset_Name]],'[1]SNOW CMDB DBNL'!$A:$J,10,0)</f>
        <v>An interface transporting data, not generating new data.</v>
      </c>
      <c r="L357" t="str">
        <f>VLOOKUP(Append1[[#This Row],[Asset_Name]],'[1]SNOW CMDB DBNL'!$A:$M,13,0)</f>
        <v>Installed</v>
      </c>
      <c r="M357" t="str">
        <f>VLOOKUP(Append1[[#This Row],[Asset_Name]],'[1]SNOW CMDB DBNL'!$A:$N,14,0)</f>
        <v>Operational</v>
      </c>
      <c r="N357" t="str">
        <f>VLOOKUP(Append1[[#This Row],[Asset_Name]],'[1]SNOW CMDB DBNL'!$A:$O,15,0)</f>
        <v>Production</v>
      </c>
      <c r="O357" t="str">
        <f>VLOOKUP(Append1[[#This Row],[Asset_Name]],'[1]SNOW CMDB DBNL'!$A:$P,16,0)</f>
        <v>be+nl/Digital &amp; Customer Interaction/CI&amp;A NL/Optimus Squad</v>
      </c>
      <c r="P357" t="s">
        <v>131</v>
      </c>
      <c r="Q357" t="s">
        <v>132</v>
      </c>
      <c r="R357" t="s">
        <v>24</v>
      </c>
      <c r="V357" s="8" t="s">
        <v>943</v>
      </c>
      <c r="W357" s="8" t="s">
        <v>133</v>
      </c>
      <c r="X357" s="8" t="s">
        <v>133</v>
      </c>
      <c r="Y357" s="8" t="s">
        <v>202</v>
      </c>
      <c r="Z357" s="8" t="s">
        <v>218</v>
      </c>
      <c r="AA357" s="8" t="s">
        <v>218</v>
      </c>
      <c r="AB357" s="4" t="s">
        <v>149</v>
      </c>
      <c r="AC357" s="4">
        <v>0</v>
      </c>
      <c r="AD357" s="8">
        <v>0</v>
      </c>
      <c r="AE357" s="8" t="s">
        <v>944</v>
      </c>
      <c r="AF357" s="8" t="s">
        <v>136</v>
      </c>
      <c r="AG357" s="8" t="s">
        <v>137</v>
      </c>
      <c r="AH357" s="8" t="s">
        <v>138</v>
      </c>
      <c r="AI357" s="8" t="s">
        <v>221</v>
      </c>
      <c r="AJ357" s="8" t="s">
        <v>24</v>
      </c>
      <c r="AK357" s="8" t="s">
        <v>131</v>
      </c>
      <c r="AL357" s="8" t="s">
        <v>132</v>
      </c>
      <c r="AM357" s="8"/>
      <c r="AN357" s="8"/>
      <c r="AO357" s="8"/>
      <c r="AP357" s="8"/>
      <c r="AQ357" s="8"/>
      <c r="AR357" s="8"/>
      <c r="AS357" s="8"/>
      <c r="AT357" s="8"/>
      <c r="AU357" s="8"/>
      <c r="AV357" s="4"/>
      <c r="AW357" s="4"/>
      <c r="AX357" s="8"/>
      <c r="AY357" s="8"/>
      <c r="AZ357" s="8"/>
      <c r="BA357" s="8"/>
      <c r="BB357" s="8"/>
      <c r="BC357" s="8"/>
      <c r="BD357" s="8"/>
      <c r="BE357" s="8"/>
      <c r="BF357" s="8"/>
      <c r="BG357" s="8" t="s">
        <v>5</v>
      </c>
    </row>
    <row r="358" spans="1:59" hidden="1">
      <c r="A358" t="str">
        <f>Append1[[#This Row],[COM_IN_LIST]]</f>
        <v>GDPR</v>
      </c>
      <c r="B358" t="s">
        <v>945</v>
      </c>
      <c r="P358" t="s">
        <v>132</v>
      </c>
      <c r="Q358" t="s">
        <v>131</v>
      </c>
      <c r="R358" t="s">
        <v>11</v>
      </c>
      <c r="V358" s="8" t="s">
        <v>945</v>
      </c>
      <c r="AJ358" s="8" t="s">
        <v>11</v>
      </c>
      <c r="AK358" s="8" t="s">
        <v>132</v>
      </c>
      <c r="AL358" s="8" t="s">
        <v>131</v>
      </c>
      <c r="AM358" s="8"/>
      <c r="AN358" s="8"/>
      <c r="AO358" s="8"/>
      <c r="AP358" s="8" t="s">
        <v>145</v>
      </c>
      <c r="AQ358" s="8" t="s">
        <v>145</v>
      </c>
      <c r="AR358" s="8" t="s">
        <v>141</v>
      </c>
      <c r="AS358" s="8" t="s">
        <v>145</v>
      </c>
      <c r="AT358" s="8" t="s">
        <v>141</v>
      </c>
      <c r="AU358" s="8" t="s">
        <v>145</v>
      </c>
      <c r="AV358" s="4">
        <v>44104</v>
      </c>
      <c r="AW358" s="4">
        <v>44910</v>
      </c>
      <c r="AX358" s="8" t="s">
        <v>145</v>
      </c>
      <c r="AY358" s="8" t="s">
        <v>141</v>
      </c>
      <c r="AZ358" s="8" t="s">
        <v>150</v>
      </c>
      <c r="BA358" s="8" t="s">
        <v>151</v>
      </c>
      <c r="BB358" s="8" t="s">
        <v>145</v>
      </c>
      <c r="BC358" s="8"/>
      <c r="BD358" s="8">
        <v>2022</v>
      </c>
      <c r="BE358" s="8"/>
      <c r="BF358" s="8"/>
      <c r="BG358" s="8" t="s">
        <v>6</v>
      </c>
    </row>
    <row r="359" spans="1:59">
      <c r="A359" t="str">
        <f>Append1[[#This Row],[COM_IN_LIST]]</f>
        <v>CMDB</v>
      </c>
      <c r="B359" t="s">
        <v>946</v>
      </c>
      <c r="C359" t="str">
        <f>VLOOKUP(Append1[[#This Row],[Asset_Name]],'[1]SNOW CMDB DBNL'!$A:$B,2,0)</f>
        <v>No</v>
      </c>
      <c r="D359" t="str">
        <f>VLOOKUP(Append1[[#This Row],[Asset_Name]],'[1]SNOW CMDB DBNL'!$A:$C,3,0)</f>
        <v>Yes</v>
      </c>
      <c r="E359" t="str">
        <f>VLOOKUP(Append1[[#This Row],[Asset_Name]],'[1]SNOW CMDB DBNL'!$A:$D,4,0)</f>
        <v>Ramon Riedijk</v>
      </c>
      <c r="F359" t="str">
        <f>VLOOKUP(Append1[[#This Row],[Asset_Name]],'[1]SNOW CMDB DBNL'!$A:$E,5,0)</f>
        <v>Peter Bas Oosthoek</v>
      </c>
      <c r="G359" t="str">
        <f>VLOOKUP(Append1[[#This Row],[Asset_Name]],'[1]SNOW CMDB DBNL'!$A:$F,6,0)</f>
        <v>Ronald de Vries</v>
      </c>
      <c r="H359" t="str">
        <f>VLOOKUP(Append1[[#This Row],[Asset_Name]],'[1]SNOW CMDB DBNL'!$A:$G,7,0)</f>
        <v>Wichert van den Hoorn</v>
      </c>
      <c r="I359" t="str">
        <f>VLOOKUP(Append1[[#This Row],[Asset_Name]],'[1]SNOW CMDB DBNL'!$A:$H,8,0)</f>
        <v>Agreement data</v>
      </c>
      <c r="J359" t="str">
        <f>VLOOKUP(Append1[[#This Row],[Asset_Name]],'[1]SNOW CMDB DBNL'!$A:$I,9,0)</f>
        <v>Exchanged across domains</v>
      </c>
      <c r="L359" t="str">
        <f>VLOOKUP(Append1[[#This Row],[Asset_Name]],'[1]SNOW CMDB DBNL'!$A:$M,13,0)</f>
        <v>Installed</v>
      </c>
      <c r="M359" t="str">
        <f>VLOOKUP(Append1[[#This Row],[Asset_Name]],'[1]SNOW CMDB DBNL'!$A:$N,14,0)</f>
        <v>Operational</v>
      </c>
      <c r="N359" t="str">
        <f>VLOOKUP(Append1[[#This Row],[Asset_Name]],'[1]SNOW CMDB DBNL'!$A:$O,15,0)</f>
        <v>Production</v>
      </c>
      <c r="O359" t="str">
        <f>VLOOKUP(Append1[[#This Row],[Asset_Name]],'[1]SNOW CMDB DBNL'!$A:$P,16,0)</f>
        <v>be+nl/ComFin/Magnifactors</v>
      </c>
      <c r="P359" t="s">
        <v>131</v>
      </c>
      <c r="Q359" t="s">
        <v>132</v>
      </c>
      <c r="R359" t="s">
        <v>44</v>
      </c>
      <c r="V359" s="8" t="s">
        <v>946</v>
      </c>
      <c r="W359" s="8" t="s">
        <v>133</v>
      </c>
      <c r="X359" s="8" t="s">
        <v>141</v>
      </c>
      <c r="Y359" s="8" t="s">
        <v>432</v>
      </c>
      <c r="Z359" s="8" t="s">
        <v>433</v>
      </c>
      <c r="AA359" s="8" t="s">
        <v>434</v>
      </c>
      <c r="AB359" s="4" t="s">
        <v>947</v>
      </c>
      <c r="AC359" s="4" t="s">
        <v>187</v>
      </c>
      <c r="AD359" s="8" t="s">
        <v>176</v>
      </c>
      <c r="AE359" s="8">
        <v>0</v>
      </c>
      <c r="AF359" s="8" t="s">
        <v>136</v>
      </c>
      <c r="AG359" s="8" t="s">
        <v>137</v>
      </c>
      <c r="AH359" s="8" t="s">
        <v>138</v>
      </c>
      <c r="AI359" s="8" t="s">
        <v>948</v>
      </c>
      <c r="AJ359" s="8" t="s">
        <v>44</v>
      </c>
      <c r="AK359" s="8" t="s">
        <v>131</v>
      </c>
      <c r="AL359" s="8" t="s">
        <v>132</v>
      </c>
      <c r="AM359" s="8"/>
      <c r="AN359" s="8"/>
      <c r="AO359" s="8"/>
      <c r="AP359" s="8"/>
      <c r="AQ359" s="8"/>
      <c r="AR359" s="8"/>
      <c r="AS359" s="8"/>
      <c r="AT359" s="8"/>
      <c r="AU359" s="8"/>
      <c r="AV359" s="4"/>
      <c r="AW359" s="4"/>
      <c r="AX359" s="8"/>
      <c r="AY359" s="8"/>
      <c r="AZ359" s="8"/>
      <c r="BA359" s="8"/>
      <c r="BB359" s="8"/>
      <c r="BC359" s="8"/>
      <c r="BD359" s="8"/>
      <c r="BE359" s="8"/>
      <c r="BF359" s="8"/>
      <c r="BG359" s="8" t="s">
        <v>5</v>
      </c>
    </row>
    <row r="360" spans="1:59" hidden="1">
      <c r="A360" t="str">
        <f>Append1[[#This Row],[COM_IN_LIST]]</f>
        <v>GDPR</v>
      </c>
      <c r="B360" t="s">
        <v>949</v>
      </c>
      <c r="P360" t="s">
        <v>132</v>
      </c>
      <c r="Q360" t="s">
        <v>131</v>
      </c>
      <c r="R360" t="s">
        <v>10</v>
      </c>
      <c r="V360" s="8" t="s">
        <v>949</v>
      </c>
      <c r="AJ360" s="8" t="s">
        <v>10</v>
      </c>
      <c r="AK360" s="8" t="s">
        <v>132</v>
      </c>
      <c r="AL360" s="8" t="s">
        <v>131</v>
      </c>
      <c r="AM360" s="8"/>
      <c r="AN360" s="8"/>
      <c r="AO360" s="8"/>
      <c r="AP360" s="8" t="s">
        <v>145</v>
      </c>
      <c r="AQ360" s="8" t="s">
        <v>145</v>
      </c>
      <c r="AR360" s="8" t="s">
        <v>141</v>
      </c>
      <c r="AS360" s="8" t="s">
        <v>141</v>
      </c>
      <c r="AT360" s="8" t="s">
        <v>141</v>
      </c>
      <c r="AU360" s="8" t="s">
        <v>145</v>
      </c>
      <c r="AV360" s="4">
        <v>44927</v>
      </c>
      <c r="AW360" s="4">
        <v>45016</v>
      </c>
      <c r="AX360" s="8" t="s">
        <v>145</v>
      </c>
      <c r="AY360" s="8" t="s">
        <v>141</v>
      </c>
      <c r="AZ360" s="8"/>
      <c r="BA360" s="8"/>
      <c r="BB360" s="8" t="s">
        <v>145</v>
      </c>
      <c r="BC360" s="8"/>
      <c r="BD360" s="8">
        <v>2023</v>
      </c>
      <c r="BE360" s="8" t="s">
        <v>146</v>
      </c>
      <c r="BF360" s="8" t="s">
        <v>178</v>
      </c>
      <c r="BG360" s="8" t="s">
        <v>6</v>
      </c>
    </row>
    <row r="361" spans="1:59" hidden="1">
      <c r="A361" t="str">
        <f>Append1[[#This Row],[COM_IN_LIST]]</f>
        <v>CMDB</v>
      </c>
      <c r="B361" t="s">
        <v>950</v>
      </c>
      <c r="C361" t="str">
        <f>VLOOKUP(Append1[[#This Row],[Asset_Name]],'[1]SNOW CMDB DBNL'!$A:$B,2,0)</f>
        <v>Yes</v>
      </c>
      <c r="D361" t="str">
        <f>VLOOKUP(Append1[[#This Row],[Asset_Name]],'[1]SNOW CMDB DBNL'!$A:$C,3,0)</f>
        <v>Yes</v>
      </c>
      <c r="E361" t="str">
        <f>VLOOKUP(Append1[[#This Row],[Asset_Name]],'[1]SNOW CMDB DBNL'!$A:$D,4,0)</f>
        <v>Guido Smit</v>
      </c>
      <c r="F361" t="str">
        <f>VLOOKUP(Append1[[#This Row],[Asset_Name]],'[1]SNOW CMDB DBNL'!$A:$E,5,0)</f>
        <v>Jeroen Losekoot</v>
      </c>
      <c r="G361" t="str">
        <f>VLOOKUP(Append1[[#This Row],[Asset_Name]],'[1]SNOW CMDB DBNL'!$A:$F,6,0)</f>
        <v>Jeroen Losekoot</v>
      </c>
      <c r="H361" t="str">
        <f>VLOOKUP(Append1[[#This Row],[Asset_Name]],'[1]SNOW CMDB DBNL'!$A:$G,7,0)</f>
        <v>GJ Reinders</v>
      </c>
      <c r="I361" t="str">
        <f>VLOOKUP(Append1[[#This Row],[Asset_Name]],'[1]SNOW CMDB DBNL'!$A:$H,8,0)</f>
        <v>Agreement data</v>
      </c>
      <c r="J361" t="str">
        <f>VLOOKUP(Append1[[#This Row],[Asset_Name]],'[1]SNOW CMDB DBNL'!$A:$I,9,0)</f>
        <v>Kept in own tribe</v>
      </c>
      <c r="K361" t="str">
        <f>VLOOKUP(Append1[[#This Row],[Asset_Name]],'[1]SNOW CMDB DBNL'!$A:$J,10,0)</f>
        <v>Type of data= Request data/Operational business process data</v>
      </c>
      <c r="L361" t="str">
        <f>VLOOKUP(Append1[[#This Row],[Asset_Name]],'[1]SNOW CMDB DBNL'!$A:$M,13,0)</f>
        <v>Installed</v>
      </c>
      <c r="M361" t="str">
        <f>VLOOKUP(Append1[[#This Row],[Asset_Name]],'[1]SNOW CMDB DBNL'!$A:$N,14,0)</f>
        <v>Operational</v>
      </c>
      <c r="N361" t="str">
        <f>VLOOKUP(Append1[[#This Row],[Asset_Name]],'[1]SNOW CMDB DBNL'!$A:$O,15,0)</f>
        <v>Production</v>
      </c>
      <c r="O361" t="str">
        <f>VLOOKUP(Append1[[#This Row],[Asset_Name]],'[1]SNOW CMDB DBNL'!$A:$P,16,0)</f>
        <v>be+nl/Daily Banking Digital First NL/IL/PS &amp; CA/FEBO Specials</v>
      </c>
      <c r="P361" t="s">
        <v>131</v>
      </c>
      <c r="Q361" t="s">
        <v>132</v>
      </c>
      <c r="R361" t="s">
        <v>23</v>
      </c>
      <c r="S361" s="8" t="s">
        <v>141</v>
      </c>
      <c r="T361" s="8" t="s">
        <v>141</v>
      </c>
      <c r="U361" s="8">
        <v>44166</v>
      </c>
      <c r="V361" s="8" t="s">
        <v>950</v>
      </c>
      <c r="W361" s="8" t="s">
        <v>141</v>
      </c>
      <c r="X361" s="8" t="s">
        <v>141</v>
      </c>
      <c r="Y361" s="8" t="s">
        <v>158</v>
      </c>
      <c r="Z361" s="8" t="s">
        <v>273</v>
      </c>
      <c r="AA361" s="8" t="s">
        <v>273</v>
      </c>
      <c r="AB361" s="4" t="s">
        <v>160</v>
      </c>
      <c r="AC361" s="4" t="s">
        <v>187</v>
      </c>
      <c r="AD361" s="8" t="s">
        <v>170</v>
      </c>
      <c r="AE361" s="8" t="s">
        <v>951</v>
      </c>
      <c r="AF361" s="8" t="s">
        <v>136</v>
      </c>
      <c r="AG361" s="8" t="s">
        <v>137</v>
      </c>
      <c r="AH361" s="8" t="s">
        <v>138</v>
      </c>
      <c r="AI361" s="8" t="s">
        <v>842</v>
      </c>
      <c r="AJ361" s="8" t="s">
        <v>23</v>
      </c>
      <c r="AK361" s="8" t="s">
        <v>131</v>
      </c>
      <c r="AL361" s="8" t="s">
        <v>132</v>
      </c>
      <c r="AM361" s="8" t="s">
        <v>141</v>
      </c>
      <c r="AN361" s="8" t="s">
        <v>141</v>
      </c>
      <c r="AO361" s="8">
        <v>44166</v>
      </c>
      <c r="AP361" s="8"/>
      <c r="AQ361" s="8"/>
      <c r="AR361" s="8"/>
      <c r="AS361" s="8"/>
      <c r="AT361" s="8"/>
      <c r="AU361" s="8"/>
      <c r="AV361" s="4"/>
      <c r="AW361" s="4"/>
      <c r="AX361" s="8"/>
      <c r="AY361" s="8"/>
      <c r="AZ361" s="8"/>
      <c r="BA361" s="8"/>
      <c r="BB361" s="8"/>
      <c r="BC361" s="8"/>
      <c r="BD361" s="8"/>
      <c r="BE361" s="8"/>
      <c r="BF361" s="8"/>
      <c r="BG361" s="8" t="s">
        <v>5</v>
      </c>
    </row>
    <row r="362" spans="1:59" hidden="1">
      <c r="A362" t="str">
        <f>Append1[[#This Row],[COM_IN_LIST]]</f>
        <v>COMMON</v>
      </c>
      <c r="B362" t="s">
        <v>952</v>
      </c>
      <c r="C362" t="str">
        <f>VLOOKUP(Append1[[#This Row],[Asset_Name]],'[1]SNOW CMDB DBNL'!$A:$B,2,0)</f>
        <v>Yes</v>
      </c>
      <c r="D362" t="str">
        <f>VLOOKUP(Append1[[#This Row],[Asset_Name]],'[1]SNOW CMDB DBNL'!$A:$C,3,0)</f>
        <v>Yes</v>
      </c>
      <c r="E362" t="str">
        <f>VLOOKUP(Append1[[#This Row],[Asset_Name]],'[1]SNOW CMDB DBNL'!$A:$D,4,0)</f>
        <v>Steven Frieswijk</v>
      </c>
      <c r="F362" t="str">
        <f>VLOOKUP(Append1[[#This Row],[Asset_Name]],'[1]SNOW CMDB DBNL'!$A:$E,5,0)</f>
        <v>Liesbeth Berns</v>
      </c>
      <c r="G362" t="str">
        <f>VLOOKUP(Append1[[#This Row],[Asset_Name]],'[1]SNOW CMDB DBNL'!$A:$F,6,0)</f>
        <v>Liesbeth Berns</v>
      </c>
      <c r="J362" t="str">
        <f>VLOOKUP(Append1[[#This Row],[Asset_Name]],'[1]SNOW CMDB DBNL'!$A:$I,9,0)</f>
        <v>Exchanged across domains</v>
      </c>
      <c r="L362" t="str">
        <f>VLOOKUP(Append1[[#This Row],[Asset_Name]],'[1]SNOW CMDB DBNL'!$A:$M,13,0)</f>
        <v>Installed</v>
      </c>
      <c r="M362" t="str">
        <f>VLOOKUP(Append1[[#This Row],[Asset_Name]],'[1]SNOW CMDB DBNL'!$A:$N,14,0)</f>
        <v>Operational</v>
      </c>
      <c r="N362" t="str">
        <f>VLOOKUP(Append1[[#This Row],[Asset_Name]],'[1]SNOW CMDB DBNL'!$A:$O,15,0)</f>
        <v>Production</v>
      </c>
      <c r="O362" t="str">
        <f>VLOOKUP(Append1[[#This Row],[Asset_Name]],'[1]SNOW CMDB DBNL'!$A:$P,16,0)</f>
        <v>be+nl/Digital &amp; Customer Interaction/DiPr SSE/Feedback</v>
      </c>
      <c r="P362" t="s">
        <v>132</v>
      </c>
      <c r="Q362" t="s">
        <v>132</v>
      </c>
      <c r="R362" t="s">
        <v>12</v>
      </c>
      <c r="V362" s="8" t="s">
        <v>952</v>
      </c>
      <c r="W362" s="8" t="s">
        <v>141</v>
      </c>
      <c r="X362" s="8" t="s">
        <v>141</v>
      </c>
      <c r="Y362" s="8" t="s">
        <v>185</v>
      </c>
      <c r="Z362" s="8" t="s">
        <v>242</v>
      </c>
      <c r="AA362" s="8" t="s">
        <v>242</v>
      </c>
      <c r="AB362" s="4">
        <v>0</v>
      </c>
      <c r="AC362" s="4">
        <v>0</v>
      </c>
      <c r="AD362" s="8" t="s">
        <v>176</v>
      </c>
      <c r="AE362" s="8">
        <v>0</v>
      </c>
      <c r="AF362" s="8" t="s">
        <v>136</v>
      </c>
      <c r="AG362" s="8" t="s">
        <v>137</v>
      </c>
      <c r="AH362" s="8" t="s">
        <v>138</v>
      </c>
      <c r="AI362" s="8" t="s">
        <v>953</v>
      </c>
      <c r="AJ362" s="8" t="s">
        <v>12</v>
      </c>
      <c r="AK362" s="8" t="s">
        <v>132</v>
      </c>
      <c r="AL362" s="8" t="s">
        <v>132</v>
      </c>
      <c r="AM362" s="8"/>
      <c r="AN362" s="8"/>
      <c r="AO362" s="8"/>
      <c r="AP362" s="8" t="s">
        <v>141</v>
      </c>
      <c r="AQ362" s="8" t="s">
        <v>133</v>
      </c>
      <c r="AR362" s="8" t="s">
        <v>141</v>
      </c>
      <c r="AS362" s="8" t="s">
        <v>141</v>
      </c>
      <c r="AT362" s="8" t="s">
        <v>141</v>
      </c>
      <c r="AU362" s="8"/>
      <c r="AV362" s="4"/>
      <c r="AW362" s="4">
        <v>44926</v>
      </c>
      <c r="AX362" s="8" t="s">
        <v>208</v>
      </c>
      <c r="AY362" s="8" t="s">
        <v>141</v>
      </c>
      <c r="AZ362" s="8"/>
      <c r="BA362" s="8" t="s">
        <v>954</v>
      </c>
      <c r="BB362" s="8" t="s">
        <v>178</v>
      </c>
      <c r="BC362" s="8"/>
      <c r="BD362" s="8">
        <v>2022</v>
      </c>
      <c r="BE362" s="8"/>
      <c r="BF362" s="8"/>
      <c r="BG362" s="8" t="s">
        <v>7</v>
      </c>
    </row>
    <row r="363" spans="1:59" hidden="1">
      <c r="A363" t="str">
        <f>Append1[[#This Row],[COM_IN_LIST]]</f>
        <v>GDPR</v>
      </c>
      <c r="B363" t="s">
        <v>955</v>
      </c>
      <c r="P363" t="s">
        <v>132</v>
      </c>
      <c r="Q363" t="s">
        <v>131</v>
      </c>
      <c r="R363" t="s">
        <v>17</v>
      </c>
      <c r="V363" s="8" t="s">
        <v>955</v>
      </c>
      <c r="AJ363" s="8" t="s">
        <v>17</v>
      </c>
      <c r="AK363" s="8" t="s">
        <v>132</v>
      </c>
      <c r="AL363" s="8" t="s">
        <v>131</v>
      </c>
      <c r="AM363" s="8"/>
      <c r="AN363" s="8"/>
      <c r="AO363" s="8"/>
      <c r="AP363" s="8" t="s">
        <v>145</v>
      </c>
      <c r="AQ363" s="8" t="s">
        <v>145</v>
      </c>
      <c r="AR363" s="8" t="s">
        <v>141</v>
      </c>
      <c r="AS363" s="8" t="s">
        <v>145</v>
      </c>
      <c r="AT363" s="8" t="s">
        <v>133</v>
      </c>
      <c r="AU363" s="8" t="s">
        <v>145</v>
      </c>
      <c r="AV363" s="4">
        <v>45292</v>
      </c>
      <c r="AW363" s="4">
        <v>45382</v>
      </c>
      <c r="AX363" s="8" t="s">
        <v>145</v>
      </c>
      <c r="AY363" s="8" t="s">
        <v>141</v>
      </c>
      <c r="AZ363" s="8"/>
      <c r="BA363" s="8"/>
      <c r="BB363" s="8" t="s">
        <v>145</v>
      </c>
      <c r="BC363" s="8"/>
      <c r="BD363" s="8">
        <v>2024</v>
      </c>
      <c r="BE363" s="8" t="s">
        <v>146</v>
      </c>
      <c r="BF363" s="8"/>
      <c r="BG363" s="8" t="s">
        <v>6</v>
      </c>
    </row>
    <row r="364" spans="1:59" hidden="1">
      <c r="A364" t="str">
        <f>Append1[[#This Row],[COM_IN_LIST]]</f>
        <v>COMMON</v>
      </c>
      <c r="B364" t="s">
        <v>956</v>
      </c>
      <c r="C364" t="str">
        <f>VLOOKUP(Append1[[#This Row],[Asset_Name]],'[1]SNOW CMDB DBNL'!$A:$B,2,0)</f>
        <v>Yes</v>
      </c>
      <c r="D364" t="str">
        <f>VLOOKUP(Append1[[#This Row],[Asset_Name]],'[1]SNOW CMDB DBNL'!$A:$C,3,0)</f>
        <v>No</v>
      </c>
      <c r="E364" t="str">
        <f>VLOOKUP(Append1[[#This Row],[Asset_Name]],'[1]SNOW CMDB DBNL'!$A:$D,4,0)</f>
        <v>Paul Schaper</v>
      </c>
      <c r="F364" t="str">
        <f>VLOOKUP(Append1[[#This Row],[Asset_Name]],'[1]SNOW CMDB DBNL'!$A:$E,5,0)</f>
        <v>Paul Schaper</v>
      </c>
      <c r="G364" t="str">
        <f>VLOOKUP(Append1[[#This Row],[Asset_Name]],'[1]SNOW CMDB DBNL'!$A:$F,6,0)</f>
        <v>Narjiss Aydoun</v>
      </c>
      <c r="H364" t="str">
        <f>VLOOKUP(Append1[[#This Row],[Asset_Name]],'[1]SNOW CMDB DBNL'!$A:$G,7,0)</f>
        <v>Martijn Greuter</v>
      </c>
      <c r="I364" t="str">
        <f>VLOOKUP(Append1[[#This Row],[Asset_Name]],'[1]SNOW CMDB DBNL'!$A:$H,8,0)</f>
        <v>Transaction data</v>
      </c>
      <c r="J364" t="str">
        <f>VLOOKUP(Append1[[#This Row],[Asset_Name]],'[1]SNOW CMDB DBNL'!$A:$I,9,0)</f>
        <v>Exchanged across domains</v>
      </c>
      <c r="L364" t="str">
        <f>VLOOKUP(Append1[[#This Row],[Asset_Name]],'[1]SNOW CMDB DBNL'!$A:$M,13,0)</f>
        <v>Installed</v>
      </c>
      <c r="M364" t="str">
        <f>VLOOKUP(Append1[[#This Row],[Asset_Name]],'[1]SNOW CMDB DBNL'!$A:$N,14,0)</f>
        <v>Operational</v>
      </c>
      <c r="N364" t="str">
        <f>VLOOKUP(Append1[[#This Row],[Asset_Name]],'[1]SNOW CMDB DBNL'!$A:$O,15,0)</f>
        <v>Production</v>
      </c>
      <c r="O364" t="str">
        <f>VLOOKUP(Append1[[#This Row],[Asset_Name]],'[1]SNOW CMDB DBNL'!$A:$P,16,0)</f>
        <v>be+nl/CoreBanking/WCA</v>
      </c>
      <c r="P364" t="s">
        <v>132</v>
      </c>
      <c r="Q364" t="s">
        <v>132</v>
      </c>
      <c r="R364" t="s">
        <v>9</v>
      </c>
      <c r="V364" s="8" t="s">
        <v>956</v>
      </c>
      <c r="W364" s="8" t="s">
        <v>141</v>
      </c>
      <c r="X364" s="8" t="s">
        <v>133</v>
      </c>
      <c r="Y364" s="8" t="s">
        <v>598</v>
      </c>
      <c r="Z364" s="8" t="s">
        <v>598</v>
      </c>
      <c r="AA364" s="8" t="s">
        <v>155</v>
      </c>
      <c r="AB364" s="4" t="s">
        <v>309</v>
      </c>
      <c r="AC364" s="4" t="s">
        <v>211</v>
      </c>
      <c r="AD364" s="8" t="s">
        <v>176</v>
      </c>
      <c r="AE364" s="8">
        <v>0</v>
      </c>
      <c r="AF364" s="8" t="s">
        <v>136</v>
      </c>
      <c r="AG364" s="8" t="s">
        <v>137</v>
      </c>
      <c r="AH364" s="8" t="s">
        <v>138</v>
      </c>
      <c r="AI364" s="8" t="s">
        <v>957</v>
      </c>
      <c r="AJ364" s="8" t="s">
        <v>9</v>
      </c>
      <c r="AK364" s="8" t="s">
        <v>132</v>
      </c>
      <c r="AL364" s="8" t="s">
        <v>132</v>
      </c>
      <c r="AM364" s="8"/>
      <c r="AN364" s="8"/>
      <c r="AO364" s="8"/>
      <c r="AP364" s="8" t="s">
        <v>145</v>
      </c>
      <c r="AQ364" s="8" t="s">
        <v>145</v>
      </c>
      <c r="AR364" s="8" t="s">
        <v>141</v>
      </c>
      <c r="AS364" s="8" t="s">
        <v>141</v>
      </c>
      <c r="AT364" s="8" t="s">
        <v>141</v>
      </c>
      <c r="AU364" s="8" t="s">
        <v>145</v>
      </c>
      <c r="AV364" s="4">
        <v>44927</v>
      </c>
      <c r="AW364" s="4">
        <v>45199</v>
      </c>
      <c r="AX364" s="8" t="s">
        <v>145</v>
      </c>
      <c r="AY364" s="8" t="s">
        <v>141</v>
      </c>
      <c r="AZ364" s="8"/>
      <c r="BA364" s="8"/>
      <c r="BB364" s="8" t="s">
        <v>178</v>
      </c>
      <c r="BC364" s="8"/>
      <c r="BD364" s="8">
        <v>2023</v>
      </c>
      <c r="BE364" s="8" t="s">
        <v>318</v>
      </c>
      <c r="BF364" s="8" t="s">
        <v>178</v>
      </c>
      <c r="BG364" s="8" t="s">
        <v>7</v>
      </c>
    </row>
    <row r="365" spans="1:59">
      <c r="A365" t="str">
        <f>Append1[[#This Row],[COM_IN_LIST]]</f>
        <v>COMMON</v>
      </c>
      <c r="B365" t="s">
        <v>958</v>
      </c>
      <c r="C365" t="str">
        <f>VLOOKUP(Append1[[#This Row],[Asset_Name]],'[1]SNOW CMDB DBNL'!$A:$B,2,0)</f>
        <v>No</v>
      </c>
      <c r="D365" t="str">
        <f>VLOOKUP(Append1[[#This Row],[Asset_Name]],'[1]SNOW CMDB DBNL'!$A:$C,3,0)</f>
        <v>No</v>
      </c>
      <c r="E365" t="str">
        <f>VLOOKUP(Append1[[#This Row],[Asset_Name]],'[1]SNOW CMDB DBNL'!$A:$D,4,0)</f>
        <v>Paul Schaper</v>
      </c>
      <c r="F365" t="str">
        <f>VLOOKUP(Append1[[#This Row],[Asset_Name]],'[1]SNOW CMDB DBNL'!$A:$E,5,0)</f>
        <v>Paul Schaper</v>
      </c>
      <c r="G365" t="str">
        <f>VLOOKUP(Append1[[#This Row],[Asset_Name]],'[1]SNOW CMDB DBNL'!$A:$F,6,0)</f>
        <v>Narjiss Aydoun</v>
      </c>
      <c r="H365" t="str">
        <f>VLOOKUP(Append1[[#This Row],[Asset_Name]],'[1]SNOW CMDB DBNL'!$A:$G,7,0)</f>
        <v>Martijn Greuter</v>
      </c>
      <c r="I365" t="str">
        <f>VLOOKUP(Append1[[#This Row],[Asset_Name]],'[1]SNOW CMDB DBNL'!$A:$H,8,0)</f>
        <v>Agreement data</v>
      </c>
      <c r="J365" t="str">
        <f>VLOOKUP(Append1[[#This Row],[Asset_Name]],'[1]SNOW CMDB DBNL'!$A:$I,9,0)</f>
        <v>Exchanged across domains</v>
      </c>
      <c r="L365" t="str">
        <f>VLOOKUP(Append1[[#This Row],[Asset_Name]],'[1]SNOW CMDB DBNL'!$A:$M,13,0)</f>
        <v>Installed</v>
      </c>
      <c r="M365" t="str">
        <f>VLOOKUP(Append1[[#This Row],[Asset_Name]],'[1]SNOW CMDB DBNL'!$A:$N,14,0)</f>
        <v>Operational</v>
      </c>
      <c r="N365" t="str">
        <f>VLOOKUP(Append1[[#This Row],[Asset_Name]],'[1]SNOW CMDB DBNL'!$A:$O,15,0)</f>
        <v>Production</v>
      </c>
      <c r="O365" t="str">
        <f>VLOOKUP(Append1[[#This Row],[Asset_Name]],'[1]SNOW CMDB DBNL'!$A:$P,16,0)</f>
        <v>be+nl/CoreBanking/WCA</v>
      </c>
      <c r="P365" t="s">
        <v>132</v>
      </c>
      <c r="Q365" t="s">
        <v>132</v>
      </c>
      <c r="R365" t="s">
        <v>9</v>
      </c>
      <c r="V365" s="8" t="s">
        <v>958</v>
      </c>
      <c r="W365" s="8" t="s">
        <v>133</v>
      </c>
      <c r="X365" s="8" t="s">
        <v>133</v>
      </c>
      <c r="Y365" s="8" t="s">
        <v>598</v>
      </c>
      <c r="Z365" s="8" t="s">
        <v>598</v>
      </c>
      <c r="AA365" s="8" t="s">
        <v>155</v>
      </c>
      <c r="AB365" s="4" t="s">
        <v>309</v>
      </c>
      <c r="AC365" s="4" t="s">
        <v>187</v>
      </c>
      <c r="AD365" s="8" t="s">
        <v>176</v>
      </c>
      <c r="AE365" s="8">
        <v>0</v>
      </c>
      <c r="AF365" s="8" t="s">
        <v>136</v>
      </c>
      <c r="AG365" s="8" t="s">
        <v>137</v>
      </c>
      <c r="AH365" s="8" t="s">
        <v>138</v>
      </c>
      <c r="AI365" s="8" t="s">
        <v>957</v>
      </c>
      <c r="AJ365" s="8" t="s">
        <v>9</v>
      </c>
      <c r="AK365" s="8" t="s">
        <v>132</v>
      </c>
      <c r="AL365" s="8" t="s">
        <v>132</v>
      </c>
      <c r="AM365" s="8"/>
      <c r="AN365" s="8"/>
      <c r="AO365" s="8"/>
      <c r="AP365" s="8" t="s">
        <v>145</v>
      </c>
      <c r="AQ365" s="8" t="s">
        <v>145</v>
      </c>
      <c r="AR365" s="8" t="s">
        <v>141</v>
      </c>
      <c r="AS365" s="8" t="s">
        <v>141</v>
      </c>
      <c r="AT365" s="8" t="s">
        <v>141</v>
      </c>
      <c r="AU365" s="8" t="s">
        <v>145</v>
      </c>
      <c r="AV365" s="4">
        <v>44927</v>
      </c>
      <c r="AW365" s="4">
        <v>45199</v>
      </c>
      <c r="AX365" s="8" t="s">
        <v>145</v>
      </c>
      <c r="AY365" s="8" t="s">
        <v>141</v>
      </c>
      <c r="AZ365" s="8"/>
      <c r="BA365" s="8"/>
      <c r="BB365" s="8" t="s">
        <v>191</v>
      </c>
      <c r="BC365" s="8"/>
      <c r="BD365" s="8">
        <v>2023</v>
      </c>
      <c r="BE365" s="8" t="s">
        <v>318</v>
      </c>
      <c r="BF365" s="8" t="s">
        <v>178</v>
      </c>
      <c r="BG365" s="8" t="s">
        <v>7</v>
      </c>
    </row>
    <row r="366" spans="1:59">
      <c r="A366" t="str">
        <f>Append1[[#This Row],[COM_IN_LIST]]</f>
        <v>CMDB</v>
      </c>
      <c r="B366" t="s">
        <v>959</v>
      </c>
      <c r="C366" t="str">
        <f>VLOOKUP(Append1[[#This Row],[Asset_Name]],'[1]SNOW CMDB DBNL'!$A:$B,2,0)</f>
        <v>No</v>
      </c>
      <c r="E366" t="str">
        <f>VLOOKUP(Append1[[#This Row],[Asset_Name]],'[1]SNOW CMDB DBNL'!$A:$D,4,0)</f>
        <v>Oscar Scheeper</v>
      </c>
      <c r="F366" t="str">
        <f>VLOOKUP(Append1[[#This Row],[Asset_Name]],'[1]SNOW CMDB DBNL'!$A:$E,5,0)</f>
        <v>Harm Jongedijk</v>
      </c>
      <c r="I366" t="str">
        <f>VLOOKUP(Append1[[#This Row],[Asset_Name]],'[1]SNOW CMDB DBNL'!$A:$H,8,0)</f>
        <v>Data derived by Risk</v>
      </c>
      <c r="K366" t="str">
        <f>VLOOKUP(Append1[[#This Row],[Asset_Name]],'[1]SNOW CMDB DBNL'!$A:$J,10,0)</f>
        <v>Decom 2022 as per Scheeper, O. (Oscar) &lt;Oscar.Scheeper@ing.com&gt;</v>
      </c>
      <c r="L366" t="str">
        <f>VLOOKUP(Append1[[#This Row],[Asset_Name]],'[1]SNOW CMDB DBNL'!$A:$M,13,0)</f>
        <v>Installed</v>
      </c>
      <c r="M366" t="str">
        <f>VLOOKUP(Append1[[#This Row],[Asset_Name]],'[1]SNOW CMDB DBNL'!$A:$N,14,0)</f>
        <v>Operational</v>
      </c>
      <c r="N366" t="str">
        <f>VLOOKUP(Append1[[#This Row],[Asset_Name]],'[1]SNOW CMDB DBNL'!$A:$O,15,0)</f>
        <v>Production</v>
      </c>
      <c r="O366" t="str">
        <f>VLOOKUP(Append1[[#This Row],[Asset_Name]],'[1]SNOW CMDB DBNL'!$A:$P,16,0)</f>
        <v>be+nl/Asset Based Finance/Office tooling</v>
      </c>
      <c r="P366" t="s">
        <v>131</v>
      </c>
      <c r="Q366" t="s">
        <v>132</v>
      </c>
      <c r="R366" t="s">
        <v>49</v>
      </c>
      <c r="V366" s="8" t="s">
        <v>959</v>
      </c>
      <c r="W366" s="8" t="s">
        <v>133</v>
      </c>
      <c r="X366" s="8">
        <v>0</v>
      </c>
      <c r="Y366" s="8" t="s">
        <v>960</v>
      </c>
      <c r="Z366" s="8" t="s">
        <v>961</v>
      </c>
      <c r="AA366" s="8">
        <v>0</v>
      </c>
      <c r="AB366" s="4">
        <v>0</v>
      </c>
      <c r="AC366" s="4" t="s">
        <v>429</v>
      </c>
      <c r="AD366" s="8">
        <v>0</v>
      </c>
      <c r="AE366" s="8" t="s">
        <v>962</v>
      </c>
      <c r="AF366" s="8" t="s">
        <v>136</v>
      </c>
      <c r="AG366" s="8" t="s">
        <v>137</v>
      </c>
      <c r="AH366" s="8" t="s">
        <v>138</v>
      </c>
      <c r="AI366" s="8" t="s">
        <v>963</v>
      </c>
      <c r="AJ366" s="8" t="s">
        <v>49</v>
      </c>
      <c r="AK366" s="8" t="s">
        <v>131</v>
      </c>
      <c r="AL366" s="8" t="s">
        <v>132</v>
      </c>
      <c r="AM366" s="8"/>
      <c r="AN366" s="8"/>
      <c r="AO366" s="8"/>
      <c r="AP366" s="8"/>
      <c r="AQ366" s="8"/>
      <c r="AR366" s="8"/>
      <c r="AS366" s="8"/>
      <c r="AT366" s="8"/>
      <c r="AU366" s="8"/>
      <c r="AV366" s="4"/>
      <c r="AW366" s="4"/>
      <c r="AX366" s="8"/>
      <c r="AY366" s="8"/>
      <c r="AZ366" s="8"/>
      <c r="BA366" s="8"/>
      <c r="BB366" s="8"/>
      <c r="BC366" s="8"/>
      <c r="BD366" s="8"/>
      <c r="BE366" s="8"/>
      <c r="BF366" s="8"/>
      <c r="BG366" s="8" t="s">
        <v>5</v>
      </c>
    </row>
    <row r="367" spans="1:59" hidden="1">
      <c r="A367" t="str">
        <f>Append1[[#This Row],[COM_IN_LIST]]</f>
        <v>GDPR</v>
      </c>
      <c r="B367" t="s">
        <v>964</v>
      </c>
      <c r="P367" t="s">
        <v>132</v>
      </c>
      <c r="Q367" t="s">
        <v>131</v>
      </c>
      <c r="R367" t="s">
        <v>35</v>
      </c>
      <c r="V367" s="8" t="s">
        <v>964</v>
      </c>
      <c r="AJ367" s="8" t="s">
        <v>35</v>
      </c>
      <c r="AK367" s="8" t="s">
        <v>132</v>
      </c>
      <c r="AL367" s="8" t="s">
        <v>131</v>
      </c>
      <c r="AM367" s="8"/>
      <c r="AN367" s="8"/>
      <c r="AO367" s="8"/>
      <c r="AP367" s="8" t="s">
        <v>141</v>
      </c>
      <c r="AQ367" s="8" t="s">
        <v>133</v>
      </c>
      <c r="AR367" s="8" t="s">
        <v>141</v>
      </c>
      <c r="AS367" s="8" t="s">
        <v>141</v>
      </c>
      <c r="AT367" s="8" t="s">
        <v>141</v>
      </c>
      <c r="AU367" s="8" t="s">
        <v>149</v>
      </c>
      <c r="AV367" s="4">
        <v>44927</v>
      </c>
      <c r="AW367" s="4">
        <v>45016</v>
      </c>
      <c r="AX367" s="8" t="s">
        <v>163</v>
      </c>
      <c r="AY367" s="8" t="s">
        <v>141</v>
      </c>
      <c r="AZ367" s="8" t="s">
        <v>133</v>
      </c>
      <c r="BA367" s="8" t="s">
        <v>965</v>
      </c>
      <c r="BB367" s="8" t="s">
        <v>145</v>
      </c>
      <c r="BC367" s="8"/>
      <c r="BD367" s="8">
        <v>2023</v>
      </c>
      <c r="BE367" s="8" t="s">
        <v>146</v>
      </c>
      <c r="BF367" s="8" t="s">
        <v>178</v>
      </c>
      <c r="BG367" s="8" t="s">
        <v>6</v>
      </c>
    </row>
    <row r="368" spans="1:59">
      <c r="A368" t="str">
        <f>Append1[[#This Row],[COM_IN_LIST]]</f>
        <v>CMDB</v>
      </c>
      <c r="B368" t="s">
        <v>966</v>
      </c>
      <c r="C368" t="str">
        <f>VLOOKUP(Append1[[#This Row],[Asset_Name]],'[1]SNOW CMDB DBNL'!$A:$B,2,0)</f>
        <v>No</v>
      </c>
      <c r="D368" t="str">
        <f>VLOOKUP(Append1[[#This Row],[Asset_Name]],'[1]SNOW CMDB DBNL'!$A:$C,3,0)</f>
        <v>No</v>
      </c>
      <c r="E368" t="str">
        <f>VLOOKUP(Append1[[#This Row],[Asset_Name]],'[1]SNOW CMDB DBNL'!$A:$D,4,0)</f>
        <v>Michiel van Hes</v>
      </c>
      <c r="F368" t="str">
        <f>VLOOKUP(Append1[[#This Row],[Asset_Name]],'[1]SNOW CMDB DBNL'!$A:$E,5,0)</f>
        <v>Ronald de Vries</v>
      </c>
      <c r="G368" t="str">
        <f>VLOOKUP(Append1[[#This Row],[Asset_Name]],'[1]SNOW CMDB DBNL'!$A:$F,6,0)</f>
        <v>Michiel van Hes</v>
      </c>
      <c r="H368" t="str">
        <f>VLOOKUP(Append1[[#This Row],[Asset_Name]],'[1]SNOW CMDB DBNL'!$A:$G,7,0)</f>
        <v>Michiel van Hes</v>
      </c>
      <c r="I368" t="str">
        <f>VLOOKUP(Append1[[#This Row],[Asset_Name]],'[1]SNOW CMDB DBNL'!$A:$H,8,0)</f>
        <v>Transaction data</v>
      </c>
      <c r="J368" t="str">
        <f>VLOOKUP(Append1[[#This Row],[Asset_Name]],'[1]SNOW CMDB DBNL'!$A:$I,9,0)</f>
        <v>Kept in own tribe</v>
      </c>
      <c r="L368" t="str">
        <f>VLOOKUP(Append1[[#This Row],[Asset_Name]],'[1]SNOW CMDB DBNL'!$A:$M,13,0)</f>
        <v>Installed</v>
      </c>
      <c r="M368" t="str">
        <f>VLOOKUP(Append1[[#This Row],[Asset_Name]],'[1]SNOW CMDB DBNL'!$A:$N,14,0)</f>
        <v>Operational</v>
      </c>
      <c r="N368" t="str">
        <f>VLOOKUP(Append1[[#This Row],[Asset_Name]],'[1]SNOW CMDB DBNL'!$A:$O,15,0)</f>
        <v>Production</v>
      </c>
      <c r="O368" t="str">
        <f>VLOOKUP(Append1[[#This Row],[Asset_Name]],'[1]SNOW CMDB DBNL'!$A:$P,16,0)</f>
        <v>be+nl/Lease/The Order of the Holy Flow</v>
      </c>
      <c r="P368" t="s">
        <v>131</v>
      </c>
      <c r="Q368" t="s">
        <v>132</v>
      </c>
      <c r="R368" t="s">
        <v>32</v>
      </c>
      <c r="V368" s="8" t="s">
        <v>966</v>
      </c>
      <c r="W368" s="8" t="s">
        <v>133</v>
      </c>
      <c r="X368" s="8" t="s">
        <v>133</v>
      </c>
      <c r="Y368" s="8" t="s">
        <v>860</v>
      </c>
      <c r="Z368" s="8" t="s">
        <v>434</v>
      </c>
      <c r="AA368" s="8" t="s">
        <v>860</v>
      </c>
      <c r="AB368" s="4" t="s">
        <v>860</v>
      </c>
      <c r="AC368" s="4" t="s">
        <v>211</v>
      </c>
      <c r="AD368" s="8" t="s">
        <v>170</v>
      </c>
      <c r="AE368" s="8">
        <v>0</v>
      </c>
      <c r="AF368" s="8" t="s">
        <v>136</v>
      </c>
      <c r="AG368" s="8" t="s">
        <v>137</v>
      </c>
      <c r="AH368" s="8" t="s">
        <v>138</v>
      </c>
      <c r="AI368" s="8" t="s">
        <v>967</v>
      </c>
      <c r="AJ368" s="8" t="s">
        <v>32</v>
      </c>
      <c r="AK368" s="8" t="s">
        <v>131</v>
      </c>
      <c r="AL368" s="8" t="s">
        <v>132</v>
      </c>
      <c r="AM368" s="8"/>
      <c r="AN368" s="8"/>
      <c r="AO368" s="8"/>
      <c r="AP368" s="8"/>
      <c r="AQ368" s="8"/>
      <c r="AR368" s="8"/>
      <c r="AS368" s="8"/>
      <c r="AT368" s="8"/>
      <c r="AU368" s="8"/>
      <c r="AV368" s="4"/>
      <c r="AW368" s="4"/>
      <c r="AX368" s="8"/>
      <c r="AY368" s="8"/>
      <c r="AZ368" s="8"/>
      <c r="BA368" s="8"/>
      <c r="BB368" s="8"/>
      <c r="BC368" s="8"/>
      <c r="BD368" s="8"/>
      <c r="BE368" s="8"/>
      <c r="BF368" s="8"/>
      <c r="BG368" s="8" t="s">
        <v>5</v>
      </c>
    </row>
    <row r="369" spans="1:59" hidden="1">
      <c r="A369" t="str">
        <f>Append1[[#This Row],[COM_IN_LIST]]</f>
        <v>CMDB</v>
      </c>
      <c r="B369" t="s">
        <v>968</v>
      </c>
      <c r="E369" t="str">
        <f>VLOOKUP(Append1[[#This Row],[Asset_Name]],'[1]SNOW CMDB DBNL'!$A:$D,4,0)</f>
        <v>Christophe Van Campfort</v>
      </c>
      <c r="F369" t="str">
        <f>VLOOKUP(Append1[[#This Row],[Asset_Name]],'[1]SNOW CMDB DBNL'!$A:$E,5,0)</f>
        <v>Christophe Van Campfort</v>
      </c>
      <c r="L369" t="str">
        <f>VLOOKUP(Append1[[#This Row],[Asset_Name]],'[1]SNOW CMDB DBNL'!$A:$M,13,0)</f>
        <v>Installed</v>
      </c>
      <c r="M369" t="str">
        <f>VLOOKUP(Append1[[#This Row],[Asset_Name]],'[1]SNOW CMDB DBNL'!$A:$N,14,0)</f>
        <v>Operational</v>
      </c>
      <c r="N369" t="str">
        <f>VLOOKUP(Append1[[#This Row],[Asset_Name]],'[1]SNOW CMDB DBNL'!$A:$O,15,0)</f>
        <v>Production</v>
      </c>
      <c r="O369" t="str">
        <f>VLOOKUP(Append1[[#This Row],[Asset_Name]],'[1]SNOW CMDB DBNL'!$A:$P,16,0)</f>
        <v>be+nl/Finance NL/Office Tooling</v>
      </c>
      <c r="P369" t="s">
        <v>131</v>
      </c>
      <c r="Q369" t="s">
        <v>132</v>
      </c>
      <c r="R369" t="s">
        <v>18</v>
      </c>
      <c r="V369" s="8" t="s">
        <v>968</v>
      </c>
      <c r="W369" s="8">
        <v>0</v>
      </c>
      <c r="X369" s="8">
        <v>0</v>
      </c>
      <c r="Y369" s="8" t="s">
        <v>215</v>
      </c>
      <c r="Z369" s="8" t="s">
        <v>215</v>
      </c>
      <c r="AA369" s="8">
        <v>0</v>
      </c>
      <c r="AB369" s="4">
        <v>0</v>
      </c>
      <c r="AC369" s="4">
        <v>0</v>
      </c>
      <c r="AD369" s="8">
        <v>0</v>
      </c>
      <c r="AE369" s="8">
        <v>0</v>
      </c>
      <c r="AF369" s="8" t="s">
        <v>136</v>
      </c>
      <c r="AG369" s="8" t="s">
        <v>137</v>
      </c>
      <c r="AH369" s="8" t="s">
        <v>138</v>
      </c>
      <c r="AI369" s="8" t="s">
        <v>216</v>
      </c>
      <c r="AJ369" s="8" t="s">
        <v>18</v>
      </c>
      <c r="AK369" s="8" t="s">
        <v>131</v>
      </c>
      <c r="AL369" s="8" t="s">
        <v>132</v>
      </c>
      <c r="AM369" s="8"/>
      <c r="AN369" s="8"/>
      <c r="AO369" s="8"/>
      <c r="AP369" s="8"/>
      <c r="AQ369" s="8"/>
      <c r="AR369" s="8"/>
      <c r="AS369" s="8"/>
      <c r="AT369" s="8"/>
      <c r="AU369" s="8"/>
      <c r="AV369" s="4"/>
      <c r="AW369" s="4"/>
      <c r="AX369" s="8"/>
      <c r="AY369" s="8"/>
      <c r="AZ369" s="8"/>
      <c r="BA369" s="8"/>
      <c r="BB369" s="8"/>
      <c r="BC369" s="8"/>
      <c r="BD369" s="8"/>
      <c r="BE369" s="8"/>
      <c r="BF369" s="8"/>
      <c r="BG369" s="8" t="s">
        <v>5</v>
      </c>
    </row>
    <row r="370" spans="1:59" hidden="1">
      <c r="A370" t="str">
        <f>Append1[[#This Row],[COM_IN_LIST]]</f>
        <v>CMDB</v>
      </c>
      <c r="B370" t="s">
        <v>969</v>
      </c>
      <c r="E370" t="str">
        <f>VLOOKUP(Append1[[#This Row],[Asset_Name]],'[1]SNOW CMDB DBNL'!$A:$D,4,0)</f>
        <v>Christophe Van Campfort</v>
      </c>
      <c r="F370" t="str">
        <f>VLOOKUP(Append1[[#This Row],[Asset_Name]],'[1]SNOW CMDB DBNL'!$A:$E,5,0)</f>
        <v>Christophe Van Campfort</v>
      </c>
      <c r="L370" t="str">
        <f>VLOOKUP(Append1[[#This Row],[Asset_Name]],'[1]SNOW CMDB DBNL'!$A:$M,13,0)</f>
        <v>Installed</v>
      </c>
      <c r="M370" t="str">
        <f>VLOOKUP(Append1[[#This Row],[Asset_Name]],'[1]SNOW CMDB DBNL'!$A:$N,14,0)</f>
        <v>Operational</v>
      </c>
      <c r="N370" t="str">
        <f>VLOOKUP(Append1[[#This Row],[Asset_Name]],'[1]SNOW CMDB DBNL'!$A:$O,15,0)</f>
        <v>Production</v>
      </c>
      <c r="O370" t="str">
        <f>VLOOKUP(Append1[[#This Row],[Asset_Name]],'[1]SNOW CMDB DBNL'!$A:$P,16,0)</f>
        <v>be+nl/Finance NL/Office Tooling</v>
      </c>
      <c r="P370" t="s">
        <v>131</v>
      </c>
      <c r="Q370" t="s">
        <v>132</v>
      </c>
      <c r="R370" t="s">
        <v>18</v>
      </c>
      <c r="V370" s="8" t="s">
        <v>969</v>
      </c>
      <c r="W370" s="8">
        <v>0</v>
      </c>
      <c r="X370" s="8">
        <v>0</v>
      </c>
      <c r="Y370" s="8" t="s">
        <v>215</v>
      </c>
      <c r="Z370" s="8" t="s">
        <v>215</v>
      </c>
      <c r="AA370" s="8">
        <v>0</v>
      </c>
      <c r="AB370" s="4">
        <v>0</v>
      </c>
      <c r="AC370" s="4">
        <v>0</v>
      </c>
      <c r="AD370" s="8">
        <v>0</v>
      </c>
      <c r="AE370" s="8">
        <v>0</v>
      </c>
      <c r="AF370" s="8" t="s">
        <v>136</v>
      </c>
      <c r="AG370" s="8" t="s">
        <v>137</v>
      </c>
      <c r="AH370" s="8" t="s">
        <v>138</v>
      </c>
      <c r="AI370" s="8" t="s">
        <v>216</v>
      </c>
      <c r="AJ370" s="8" t="s">
        <v>18</v>
      </c>
      <c r="AK370" s="8" t="s">
        <v>131</v>
      </c>
      <c r="AL370" s="8" t="s">
        <v>132</v>
      </c>
      <c r="AM370" s="8"/>
      <c r="AN370" s="8"/>
      <c r="AO370" s="8"/>
      <c r="AP370" s="8"/>
      <c r="AQ370" s="8"/>
      <c r="AR370" s="8"/>
      <c r="AS370" s="8"/>
      <c r="AT370" s="8"/>
      <c r="AU370" s="8"/>
      <c r="AV370" s="4"/>
      <c r="AW370" s="4"/>
      <c r="AX370" s="8"/>
      <c r="AY370" s="8"/>
      <c r="AZ370" s="8"/>
      <c r="BA370" s="8"/>
      <c r="BB370" s="8"/>
      <c r="BC370" s="8"/>
      <c r="BD370" s="8"/>
      <c r="BE370" s="8"/>
      <c r="BF370" s="8"/>
      <c r="BG370" s="8" t="s">
        <v>5</v>
      </c>
    </row>
    <row r="371" spans="1:59" hidden="1">
      <c r="A371" t="str">
        <f>Append1[[#This Row],[COM_IN_LIST]]</f>
        <v>CMDB</v>
      </c>
      <c r="B371" t="s">
        <v>970</v>
      </c>
      <c r="E371" t="str">
        <f>VLOOKUP(Append1[[#This Row],[Asset_Name]],'[1]SNOW CMDB DBNL'!$A:$D,4,0)</f>
        <v>Christophe Van Campfort</v>
      </c>
      <c r="F371" t="str">
        <f>VLOOKUP(Append1[[#This Row],[Asset_Name]],'[1]SNOW CMDB DBNL'!$A:$E,5,0)</f>
        <v>Christophe Van Campfort</v>
      </c>
      <c r="L371" t="str">
        <f>VLOOKUP(Append1[[#This Row],[Asset_Name]],'[1]SNOW CMDB DBNL'!$A:$M,13,0)</f>
        <v>Installed</v>
      </c>
      <c r="M371" t="str">
        <f>VLOOKUP(Append1[[#This Row],[Asset_Name]],'[1]SNOW CMDB DBNL'!$A:$N,14,0)</f>
        <v>Operational</v>
      </c>
      <c r="N371" t="str">
        <f>VLOOKUP(Append1[[#This Row],[Asset_Name]],'[1]SNOW CMDB DBNL'!$A:$O,15,0)</f>
        <v>Production</v>
      </c>
      <c r="O371" t="str">
        <f>VLOOKUP(Append1[[#This Row],[Asset_Name]],'[1]SNOW CMDB DBNL'!$A:$P,16,0)</f>
        <v>be+nl/Finance NL/Office Tooling</v>
      </c>
      <c r="P371" t="s">
        <v>131</v>
      </c>
      <c r="Q371" t="s">
        <v>132</v>
      </c>
      <c r="R371" t="s">
        <v>18</v>
      </c>
      <c r="V371" s="8" t="s">
        <v>970</v>
      </c>
      <c r="W371" s="8">
        <v>0</v>
      </c>
      <c r="X371" s="8">
        <v>0</v>
      </c>
      <c r="Y371" s="8" t="s">
        <v>215</v>
      </c>
      <c r="Z371" s="8" t="s">
        <v>215</v>
      </c>
      <c r="AA371" s="8">
        <v>0</v>
      </c>
      <c r="AB371" s="4">
        <v>0</v>
      </c>
      <c r="AC371" s="4">
        <v>0</v>
      </c>
      <c r="AD371" s="8">
        <v>0</v>
      </c>
      <c r="AE371" s="8">
        <v>0</v>
      </c>
      <c r="AF371" s="8" t="s">
        <v>136</v>
      </c>
      <c r="AG371" s="8" t="s">
        <v>137</v>
      </c>
      <c r="AH371" s="8" t="s">
        <v>138</v>
      </c>
      <c r="AI371" s="8" t="s">
        <v>216</v>
      </c>
      <c r="AJ371" s="8" t="s">
        <v>18</v>
      </c>
      <c r="AK371" s="8" t="s">
        <v>131</v>
      </c>
      <c r="AL371" s="8" t="s">
        <v>132</v>
      </c>
      <c r="AM371" s="8"/>
      <c r="AN371" s="8"/>
      <c r="AO371" s="8"/>
      <c r="AP371" s="8"/>
      <c r="AQ371" s="8"/>
      <c r="AR371" s="8"/>
      <c r="AS371" s="8"/>
      <c r="AT371" s="8"/>
      <c r="AU371" s="8"/>
      <c r="AV371" s="4"/>
      <c r="AW371" s="4"/>
      <c r="AX371" s="8"/>
      <c r="AY371" s="8"/>
      <c r="AZ371" s="8"/>
      <c r="BA371" s="8"/>
      <c r="BB371" s="8"/>
      <c r="BC371" s="8"/>
      <c r="BD371" s="8"/>
      <c r="BE371" s="8"/>
      <c r="BF371" s="8"/>
      <c r="BG371" s="8" t="s">
        <v>5</v>
      </c>
    </row>
    <row r="372" spans="1:59" hidden="1">
      <c r="A372" t="str">
        <f>Append1[[#This Row],[COM_IN_LIST]]</f>
        <v>CMDB</v>
      </c>
      <c r="B372" t="s">
        <v>971</v>
      </c>
      <c r="E372" t="str">
        <f>VLOOKUP(Append1[[#This Row],[Asset_Name]],'[1]SNOW CMDB DBNL'!$A:$D,4,0)</f>
        <v>Christophe Van Campfort</v>
      </c>
      <c r="F372" t="str">
        <f>VLOOKUP(Append1[[#This Row],[Asset_Name]],'[1]SNOW CMDB DBNL'!$A:$E,5,0)</f>
        <v>Christophe Van Campfort</v>
      </c>
      <c r="L372" t="str">
        <f>VLOOKUP(Append1[[#This Row],[Asset_Name]],'[1]SNOW CMDB DBNL'!$A:$M,13,0)</f>
        <v>Installed</v>
      </c>
      <c r="M372" t="str">
        <f>VLOOKUP(Append1[[#This Row],[Asset_Name]],'[1]SNOW CMDB DBNL'!$A:$N,14,0)</f>
        <v>Operational</v>
      </c>
      <c r="N372" t="str">
        <f>VLOOKUP(Append1[[#This Row],[Asset_Name]],'[1]SNOW CMDB DBNL'!$A:$O,15,0)</f>
        <v>Production</v>
      </c>
      <c r="O372" t="str">
        <f>VLOOKUP(Append1[[#This Row],[Asset_Name]],'[1]SNOW CMDB DBNL'!$A:$P,16,0)</f>
        <v>be+nl/Finance NL/Office Tooling</v>
      </c>
      <c r="P372" t="s">
        <v>131</v>
      </c>
      <c r="Q372" t="s">
        <v>132</v>
      </c>
      <c r="R372" t="s">
        <v>18</v>
      </c>
      <c r="V372" s="8" t="s">
        <v>971</v>
      </c>
      <c r="W372" s="8">
        <v>0</v>
      </c>
      <c r="X372" s="8">
        <v>0</v>
      </c>
      <c r="Y372" s="8" t="s">
        <v>215</v>
      </c>
      <c r="Z372" s="8" t="s">
        <v>215</v>
      </c>
      <c r="AA372" s="8">
        <v>0</v>
      </c>
      <c r="AB372" s="4">
        <v>0</v>
      </c>
      <c r="AC372" s="4">
        <v>0</v>
      </c>
      <c r="AD372" s="8">
        <v>0</v>
      </c>
      <c r="AE372" s="8">
        <v>0</v>
      </c>
      <c r="AF372" s="8" t="s">
        <v>136</v>
      </c>
      <c r="AG372" s="8" t="s">
        <v>137</v>
      </c>
      <c r="AH372" s="8" t="s">
        <v>138</v>
      </c>
      <c r="AI372" s="8" t="s">
        <v>216</v>
      </c>
      <c r="AJ372" s="8" t="s">
        <v>18</v>
      </c>
      <c r="AK372" s="8" t="s">
        <v>131</v>
      </c>
      <c r="AL372" s="8" t="s">
        <v>132</v>
      </c>
      <c r="AM372" s="8"/>
      <c r="AN372" s="8"/>
      <c r="AO372" s="8"/>
      <c r="AP372" s="8"/>
      <c r="AQ372" s="8"/>
      <c r="AR372" s="8"/>
      <c r="AS372" s="8"/>
      <c r="AT372" s="8"/>
      <c r="AU372" s="8"/>
      <c r="AV372" s="4"/>
      <c r="AW372" s="4"/>
      <c r="AX372" s="8"/>
      <c r="AY372" s="8"/>
      <c r="AZ372" s="8"/>
      <c r="BA372" s="8"/>
      <c r="BB372" s="8"/>
      <c r="BC372" s="8"/>
      <c r="BD372" s="8"/>
      <c r="BE372" s="8"/>
      <c r="BF372" s="8"/>
      <c r="BG372" s="8" t="s">
        <v>5</v>
      </c>
    </row>
    <row r="373" spans="1:59" hidden="1">
      <c r="A373" t="str">
        <f>Append1[[#This Row],[COM_IN_LIST]]</f>
        <v>GDPR</v>
      </c>
      <c r="B373" t="s">
        <v>972</v>
      </c>
      <c r="P373" t="s">
        <v>132</v>
      </c>
      <c r="Q373" t="s">
        <v>131</v>
      </c>
      <c r="R373" t="s">
        <v>33</v>
      </c>
      <c r="V373" s="8" t="s">
        <v>972</v>
      </c>
      <c r="AJ373" s="8" t="s">
        <v>33</v>
      </c>
      <c r="AK373" s="8" t="s">
        <v>132</v>
      </c>
      <c r="AL373" s="8" t="s">
        <v>131</v>
      </c>
      <c r="AM373" s="8"/>
      <c r="AN373" s="8"/>
      <c r="AO373" s="8"/>
      <c r="AP373" s="8" t="s">
        <v>145</v>
      </c>
      <c r="AQ373" s="8" t="s">
        <v>145</v>
      </c>
      <c r="AR373" s="8" t="s">
        <v>141</v>
      </c>
      <c r="AS373" s="8" t="s">
        <v>145</v>
      </c>
      <c r="AT373" s="8" t="s">
        <v>141</v>
      </c>
      <c r="AU373" s="8" t="s">
        <v>145</v>
      </c>
      <c r="AV373" s="4">
        <v>45292</v>
      </c>
      <c r="AW373" s="4">
        <v>45382</v>
      </c>
      <c r="AX373" s="8" t="s">
        <v>145</v>
      </c>
      <c r="AY373" s="8" t="s">
        <v>141</v>
      </c>
      <c r="AZ373" s="8"/>
      <c r="BA373" s="8" t="s">
        <v>937</v>
      </c>
      <c r="BB373" s="8" t="s">
        <v>145</v>
      </c>
      <c r="BC373" s="8"/>
      <c r="BD373" s="8">
        <v>2024</v>
      </c>
      <c r="BE373" s="8" t="s">
        <v>146</v>
      </c>
      <c r="BF373" s="8"/>
      <c r="BG373" s="8" t="s">
        <v>6</v>
      </c>
    </row>
    <row r="374" spans="1:59">
      <c r="A374" t="str">
        <f>Append1[[#This Row],[COM_IN_LIST]]</f>
        <v>CMDB</v>
      </c>
      <c r="B374" t="s">
        <v>973</v>
      </c>
      <c r="C374" t="str">
        <f>VLOOKUP(Append1[[#This Row],[Asset_Name]],'[1]SNOW CMDB DBNL'!$A:$B,2,0)</f>
        <v>No</v>
      </c>
      <c r="D374" t="str">
        <f>VLOOKUP(Append1[[#This Row],[Asset_Name]],'[1]SNOW CMDB DBNL'!$A:$C,3,0)</f>
        <v>No</v>
      </c>
      <c r="E374" t="str">
        <f>VLOOKUP(Append1[[#This Row],[Asset_Name]],'[1]SNOW CMDB DBNL'!$A:$D,4,0)</f>
        <v>Tine Puttenaers</v>
      </c>
      <c r="F374" t="str">
        <f>VLOOKUP(Append1[[#This Row],[Asset_Name]],'[1]SNOW CMDB DBNL'!$A:$E,5,0)</f>
        <v>Philippe Stroobandt</v>
      </c>
      <c r="L374" t="str">
        <f>VLOOKUP(Append1[[#This Row],[Asset_Name]],'[1]SNOW CMDB DBNL'!$A:$M,13,0)</f>
        <v>Installed</v>
      </c>
      <c r="M374" t="str">
        <f>VLOOKUP(Append1[[#This Row],[Asset_Name]],'[1]SNOW CMDB DBNL'!$A:$N,14,0)</f>
        <v>Operational</v>
      </c>
      <c r="N374" t="str">
        <f>VLOOKUP(Append1[[#This Row],[Asset_Name]],'[1]SNOW CMDB DBNL'!$A:$O,15,0)</f>
        <v>Production</v>
      </c>
      <c r="O374" t="str">
        <f>VLOOKUP(Append1[[#This Row],[Asset_Name]],'[1]SNOW CMDB DBNL'!$A:$P,16,0)</f>
        <v>be+nl/Finance &amp; Risk Support Chain/Tech/GS/F&amp;R Tribe Support (FWK)</v>
      </c>
      <c r="P374" t="s">
        <v>131</v>
      </c>
      <c r="Q374" t="s">
        <v>132</v>
      </c>
      <c r="R374" t="s">
        <v>61</v>
      </c>
      <c r="V374" s="8" t="s">
        <v>973</v>
      </c>
      <c r="W374" s="8" t="s">
        <v>133</v>
      </c>
      <c r="X374" s="8" t="s">
        <v>133</v>
      </c>
      <c r="Y374" s="8" t="s">
        <v>974</v>
      </c>
      <c r="Z374" s="8" t="s">
        <v>975</v>
      </c>
      <c r="AA374" s="8">
        <v>0</v>
      </c>
      <c r="AB374" s="4">
        <v>0</v>
      </c>
      <c r="AC374" s="4">
        <v>0</v>
      </c>
      <c r="AD374" s="8">
        <v>0</v>
      </c>
      <c r="AE374" s="8">
        <v>0</v>
      </c>
      <c r="AF374" s="8" t="s">
        <v>136</v>
      </c>
      <c r="AG374" s="8" t="s">
        <v>137</v>
      </c>
      <c r="AH374" s="8" t="s">
        <v>138</v>
      </c>
      <c r="AI374" s="8" t="s">
        <v>976</v>
      </c>
      <c r="AJ374" s="8" t="s">
        <v>61</v>
      </c>
      <c r="AK374" s="8" t="s">
        <v>131</v>
      </c>
      <c r="AL374" s="8" t="s">
        <v>132</v>
      </c>
      <c r="AM374" s="8"/>
      <c r="AN374" s="8"/>
      <c r="AO374" s="8"/>
      <c r="AP374" s="8"/>
      <c r="AQ374" s="8"/>
      <c r="AR374" s="8"/>
      <c r="AS374" s="8"/>
      <c r="AT374" s="8"/>
      <c r="AU374" s="8"/>
      <c r="AV374" s="4"/>
      <c r="AW374" s="4"/>
      <c r="AX374" s="8"/>
      <c r="AY374" s="8"/>
      <c r="AZ374" s="8"/>
      <c r="BA374" s="8"/>
      <c r="BB374" s="8"/>
      <c r="BC374" s="8"/>
      <c r="BD374" s="8"/>
      <c r="BE374" s="8"/>
      <c r="BF374" s="8"/>
      <c r="BG374" s="8" t="s">
        <v>5</v>
      </c>
    </row>
    <row r="375" spans="1:59" hidden="1">
      <c r="A375" t="str">
        <f>Append1[[#This Row],[COM_IN_LIST]]</f>
        <v>GDPR</v>
      </c>
      <c r="B375" s="31" t="s">
        <v>977</v>
      </c>
      <c r="P375" t="s">
        <v>132</v>
      </c>
      <c r="Q375" t="s">
        <v>131</v>
      </c>
      <c r="R375" t="s">
        <v>30</v>
      </c>
      <c r="V375" s="8" t="s">
        <v>977</v>
      </c>
      <c r="AJ375" s="8" t="s">
        <v>30</v>
      </c>
      <c r="AK375" s="8" t="s">
        <v>132</v>
      </c>
      <c r="AL375" s="8" t="s">
        <v>131</v>
      </c>
      <c r="AM375" s="8"/>
      <c r="AN375" s="8"/>
      <c r="AO375" s="8"/>
      <c r="AP375" s="8" t="s">
        <v>141</v>
      </c>
      <c r="AQ375" s="8" t="s">
        <v>133</v>
      </c>
      <c r="AR375" s="8" t="s">
        <v>141</v>
      </c>
      <c r="AS375" s="8" t="s">
        <v>141</v>
      </c>
      <c r="AT375" s="8" t="s">
        <v>141</v>
      </c>
      <c r="AU375" s="8" t="s">
        <v>291</v>
      </c>
      <c r="AV375" s="4" t="s">
        <v>149</v>
      </c>
      <c r="AW375" s="4" t="s">
        <v>291</v>
      </c>
      <c r="AX375" s="8" t="s">
        <v>292</v>
      </c>
      <c r="AY375" s="8" t="s">
        <v>141</v>
      </c>
      <c r="AZ375" s="8"/>
      <c r="BA375" s="8"/>
      <c r="BB375" s="8" t="s">
        <v>145</v>
      </c>
      <c r="BC375" s="8"/>
      <c r="BD375" s="8" t="s">
        <v>149</v>
      </c>
      <c r="BE375" s="8"/>
      <c r="BF375" s="8"/>
      <c r="BG375" s="8" t="s">
        <v>6</v>
      </c>
    </row>
    <row r="376" spans="1:59" hidden="1">
      <c r="A376" t="str">
        <f>Append1[[#This Row],[COM_IN_LIST]]</f>
        <v>CMDB</v>
      </c>
      <c r="B376" s="31" t="s">
        <v>978</v>
      </c>
      <c r="C376" t="str">
        <f>VLOOKUP(Append1[[#This Row],[Asset_Name]],'[1]SNOW CMDB DBNL'!$A:$B,2,0)</f>
        <v>Yes</v>
      </c>
      <c r="D376" t="str">
        <f>VLOOKUP(Append1[[#This Row],[Asset_Name]],'[1]SNOW CMDB DBNL'!$A:$C,3,0)</f>
        <v>No</v>
      </c>
      <c r="E376" t="str">
        <f>VLOOKUP(Append1[[#This Row],[Asset_Name]],'[1]SNOW CMDB DBNL'!$A:$D,4,0)</f>
        <v>Dragos Ion</v>
      </c>
      <c r="F376" t="str">
        <f>VLOOKUP(Append1[[#This Row],[Asset_Name]],'[1]SNOW CMDB DBNL'!$A:$E,5,0)</f>
        <v>Wim Heinstra</v>
      </c>
      <c r="G376" t="str">
        <f>VLOOKUP(Append1[[#This Row],[Asset_Name]],'[1]SNOW CMDB DBNL'!$A:$F,6,0)</f>
        <v>Wim Heinstra</v>
      </c>
      <c r="H376" t="str">
        <f>VLOOKUP(Append1[[#This Row],[Asset_Name]],'[1]SNOW CMDB DBNL'!$A:$G,7,0)</f>
        <v>Dragos Ion</v>
      </c>
      <c r="I376" t="str">
        <f>VLOOKUP(Append1[[#This Row],[Asset_Name]],'[1]SNOW CMDB DBNL'!$A:$H,8,0)</f>
        <v>Product data</v>
      </c>
      <c r="J376" t="str">
        <f>VLOOKUP(Append1[[#This Row],[Asset_Name]],'[1]SNOW CMDB DBNL'!$A:$I,9,0)</f>
        <v>Kept in own tribe</v>
      </c>
      <c r="L376" t="str">
        <f>VLOOKUP(Append1[[#This Row],[Asset_Name]],'[1]SNOW CMDB DBNL'!$A:$M,13,0)</f>
        <v>Installed</v>
      </c>
      <c r="M376" t="str">
        <f>VLOOKUP(Append1[[#This Row],[Asset_Name]],'[1]SNOW CMDB DBNL'!$A:$N,14,0)</f>
        <v>Operational</v>
      </c>
      <c r="N376" t="str">
        <f>VLOOKUP(Append1[[#This Row],[Asset_Name]],'[1]SNOW CMDB DBNL'!$A:$O,15,0)</f>
        <v>Production</v>
      </c>
      <c r="O376" t="str">
        <f>VLOOKUP(Append1[[#This Row],[Asset_Name]],'[1]SNOW CMDB DBNL'!$A:$P,16,0)</f>
        <v>be+nl/Branches NL/IT Boys</v>
      </c>
      <c r="P376" t="s">
        <v>131</v>
      </c>
      <c r="Q376" t="s">
        <v>132</v>
      </c>
      <c r="R376" t="s">
        <v>50</v>
      </c>
      <c r="V376" s="8" t="s">
        <v>978</v>
      </c>
      <c r="W376" s="8" t="s">
        <v>141</v>
      </c>
      <c r="X376" s="8" t="s">
        <v>133</v>
      </c>
      <c r="Y376" s="8" t="s">
        <v>979</v>
      </c>
      <c r="Z376" s="8" t="s">
        <v>780</v>
      </c>
      <c r="AA376" s="8" t="s">
        <v>780</v>
      </c>
      <c r="AB376" s="4" t="s">
        <v>979</v>
      </c>
      <c r="AC376" s="4" t="s">
        <v>238</v>
      </c>
      <c r="AD376" s="8" t="s">
        <v>170</v>
      </c>
      <c r="AE376" s="8">
        <v>0</v>
      </c>
      <c r="AF376" s="8" t="s">
        <v>136</v>
      </c>
      <c r="AG376" s="8" t="s">
        <v>137</v>
      </c>
      <c r="AH376" s="8" t="s">
        <v>138</v>
      </c>
      <c r="AI376" s="8" t="s">
        <v>781</v>
      </c>
      <c r="AJ376" s="8" t="s">
        <v>50</v>
      </c>
      <c r="AK376" s="8" t="s">
        <v>131</v>
      </c>
      <c r="AL376" s="8" t="s">
        <v>132</v>
      </c>
      <c r="AM376" s="8"/>
      <c r="AN376" s="8"/>
      <c r="AO376" s="8"/>
      <c r="AP376" s="8"/>
      <c r="AQ376" s="8"/>
      <c r="AR376" s="8"/>
      <c r="AS376" s="8"/>
      <c r="AT376" s="8"/>
      <c r="AU376" s="8"/>
      <c r="AV376" s="4"/>
      <c r="AW376" s="4"/>
      <c r="AX376" s="8"/>
      <c r="AY376" s="8"/>
      <c r="AZ376" s="8"/>
      <c r="BA376" s="8"/>
      <c r="BB376" s="8"/>
      <c r="BC376" s="8"/>
      <c r="BD376" s="8"/>
      <c r="BE376" s="8"/>
      <c r="BF376" s="8"/>
      <c r="BG376" s="8" t="s">
        <v>5</v>
      </c>
    </row>
    <row r="377" spans="1:59" hidden="1">
      <c r="A377" t="str">
        <f>Append1[[#This Row],[COM_IN_LIST]]</f>
        <v>GDPR</v>
      </c>
      <c r="B377" t="s">
        <v>980</v>
      </c>
      <c r="P377" t="s">
        <v>132</v>
      </c>
      <c r="Q377" t="s">
        <v>131</v>
      </c>
      <c r="R377" t="s">
        <v>30</v>
      </c>
      <c r="V377" s="8" t="s">
        <v>980</v>
      </c>
      <c r="AJ377" s="8" t="s">
        <v>30</v>
      </c>
      <c r="AK377" s="8" t="s">
        <v>132</v>
      </c>
      <c r="AL377" s="8" t="s">
        <v>131</v>
      </c>
      <c r="AM377" s="8"/>
      <c r="AN377" s="8"/>
      <c r="AO377" s="8"/>
      <c r="AP377" s="8" t="s">
        <v>141</v>
      </c>
      <c r="AQ377" s="8" t="s">
        <v>133</v>
      </c>
      <c r="AR377" s="8" t="s">
        <v>141</v>
      </c>
      <c r="AS377" s="8" t="s">
        <v>141</v>
      </c>
      <c r="AT377" s="8" t="s">
        <v>141</v>
      </c>
      <c r="AU377" s="8" t="s">
        <v>291</v>
      </c>
      <c r="AV377" s="4" t="s">
        <v>149</v>
      </c>
      <c r="AW377" s="4" t="s">
        <v>291</v>
      </c>
      <c r="AX377" s="8" t="s">
        <v>292</v>
      </c>
      <c r="AY377" s="8" t="s">
        <v>141</v>
      </c>
      <c r="AZ377" s="8"/>
      <c r="BA377" s="8"/>
      <c r="BB377" s="8" t="s">
        <v>145</v>
      </c>
      <c r="BC377" s="8"/>
      <c r="BD377" s="8" t="s">
        <v>149</v>
      </c>
      <c r="BE377" s="8"/>
      <c r="BF377" s="8"/>
      <c r="BG377" s="8" t="s">
        <v>6</v>
      </c>
    </row>
    <row r="378" spans="1:59">
      <c r="A378" t="str">
        <f>Append1[[#This Row],[COM_IN_LIST]]</f>
        <v>COMMON</v>
      </c>
      <c r="B378" t="s">
        <v>981</v>
      </c>
      <c r="C378" t="str">
        <f>VLOOKUP(Append1[[#This Row],[Asset_Name]],'[1]SNOW CMDB DBNL'!$A:$B,2,0)</f>
        <v>No</v>
      </c>
      <c r="D378" t="str">
        <f>VLOOKUP(Append1[[#This Row],[Asset_Name]],'[1]SNOW CMDB DBNL'!$A:$C,3,0)</f>
        <v>No</v>
      </c>
      <c r="E378" t="str">
        <f>VLOOKUP(Append1[[#This Row],[Asset_Name]],'[1]SNOW CMDB DBNL'!$A:$D,4,0)</f>
        <v>Manish Vashishtha</v>
      </c>
      <c r="F378" t="str">
        <f>VLOOKUP(Append1[[#This Row],[Asset_Name]],'[1]SNOW CMDB DBNL'!$A:$E,5,0)</f>
        <v>Miente Bakker</v>
      </c>
      <c r="L378" t="str">
        <f>VLOOKUP(Append1[[#This Row],[Asset_Name]],'[1]SNOW CMDB DBNL'!$A:$M,13,0)</f>
        <v>Installed</v>
      </c>
      <c r="M378" t="str">
        <f>VLOOKUP(Append1[[#This Row],[Asset_Name]],'[1]SNOW CMDB DBNL'!$A:$N,14,0)</f>
        <v>Operational</v>
      </c>
      <c r="N378" t="str">
        <f>VLOOKUP(Append1[[#This Row],[Asset_Name]],'[1]SNOW CMDB DBNL'!$A:$O,15,0)</f>
        <v>Production</v>
      </c>
      <c r="O378" t="str">
        <f>VLOOKUP(Append1[[#This Row],[Asset_Name]],'[1]SNOW CMDB DBNL'!$A:$P,16,0)</f>
        <v>be+nl/Assisted channels/PA3_PhCh NL/Business Support Applications</v>
      </c>
      <c r="P378" t="s">
        <v>132</v>
      </c>
      <c r="Q378" t="s">
        <v>132</v>
      </c>
      <c r="R378" t="s">
        <v>11</v>
      </c>
      <c r="V378" s="8" t="s">
        <v>981</v>
      </c>
      <c r="W378" s="8" t="s">
        <v>133</v>
      </c>
      <c r="X378" s="8" t="s">
        <v>133</v>
      </c>
      <c r="Y378" s="8" t="s">
        <v>260</v>
      </c>
      <c r="Z378" s="8" t="s">
        <v>261</v>
      </c>
      <c r="AA378" s="8">
        <v>0</v>
      </c>
      <c r="AB378" s="4">
        <v>0</v>
      </c>
      <c r="AC378" s="4">
        <v>0</v>
      </c>
      <c r="AD378" s="8">
        <v>0</v>
      </c>
      <c r="AE378" s="8">
        <v>0</v>
      </c>
      <c r="AF378" s="8" t="s">
        <v>136</v>
      </c>
      <c r="AG378" s="8" t="s">
        <v>137</v>
      </c>
      <c r="AH378" s="8" t="s">
        <v>138</v>
      </c>
      <c r="AI378" s="8" t="s">
        <v>982</v>
      </c>
      <c r="AJ378" s="8" t="s">
        <v>11</v>
      </c>
      <c r="AK378" s="8" t="s">
        <v>132</v>
      </c>
      <c r="AL378" s="8" t="s">
        <v>132</v>
      </c>
      <c r="AM378" s="8"/>
      <c r="AN378" s="8"/>
      <c r="AO378" s="8"/>
      <c r="AP378" s="8" t="s">
        <v>145</v>
      </c>
      <c r="AQ378" s="8" t="s">
        <v>145</v>
      </c>
      <c r="AR378" s="8" t="s">
        <v>141</v>
      </c>
      <c r="AS378" s="8" t="s">
        <v>145</v>
      </c>
      <c r="AT378" s="8" t="s">
        <v>141</v>
      </c>
      <c r="AU378" s="8" t="s">
        <v>145</v>
      </c>
      <c r="AV378" s="4" t="s">
        <v>149</v>
      </c>
      <c r="AW378" s="4" t="s">
        <v>149</v>
      </c>
      <c r="AX378" s="8" t="s">
        <v>145</v>
      </c>
      <c r="AY378" s="8" t="s">
        <v>141</v>
      </c>
      <c r="AZ378" s="8"/>
      <c r="BA378" s="8" t="s">
        <v>181</v>
      </c>
      <c r="BB378" s="8" t="s">
        <v>191</v>
      </c>
      <c r="BC378" s="8"/>
      <c r="BD378" s="8" t="s">
        <v>149</v>
      </c>
      <c r="BE378" s="8"/>
      <c r="BF378" s="8"/>
      <c r="BG378" s="8" t="s">
        <v>7</v>
      </c>
    </row>
    <row r="379" spans="1:59">
      <c r="A379" t="str">
        <f>Append1[[#This Row],[COM_IN_LIST]]</f>
        <v>CMDB</v>
      </c>
      <c r="B379" t="s">
        <v>983</v>
      </c>
      <c r="C379" t="str">
        <f>VLOOKUP(Append1[[#This Row],[Asset_Name]],'[1]SNOW CMDB DBNL'!$A:$B,2,0)</f>
        <v>No</v>
      </c>
      <c r="E379" t="str">
        <f>VLOOKUP(Append1[[#This Row],[Asset_Name]],'[1]SNOW CMDB DBNL'!$A:$D,4,0)</f>
        <v>Vlad Kogan</v>
      </c>
      <c r="F379" t="str">
        <f>VLOOKUP(Append1[[#This Row],[Asset_Name]],'[1]SNOW CMDB DBNL'!$A:$E,5,0)</f>
        <v>Annemieke Tromp</v>
      </c>
      <c r="K379" t="str">
        <f>VLOOKUP(Append1[[#This Row],[Asset_Name]],'[1]SNOW CMDB DBNL'!$A:$J,10,0)</f>
        <v>Obsolete and to removed in CMDB</v>
      </c>
      <c r="L379" t="str">
        <f>VLOOKUP(Append1[[#This Row],[Asset_Name]],'[1]SNOW CMDB DBNL'!$A:$M,13,0)</f>
        <v>Installed</v>
      </c>
      <c r="M379" t="str">
        <f>VLOOKUP(Append1[[#This Row],[Asset_Name]],'[1]SNOW CMDB DBNL'!$A:$N,14,0)</f>
        <v>Operational</v>
      </c>
      <c r="N379" t="str">
        <f>VLOOKUP(Append1[[#This Row],[Asset_Name]],'[1]SNOW CMDB DBNL'!$A:$O,15,0)</f>
        <v>Production</v>
      </c>
      <c r="O379" t="str">
        <f>VLOOKUP(Append1[[#This Row],[Asset_Name]],'[1]SNOW CMDB DBNL'!$A:$P,16,0)</f>
        <v>be+nl/CRO NL/MRM/Office Tooling</v>
      </c>
      <c r="P379" t="s">
        <v>131</v>
      </c>
      <c r="Q379" t="s">
        <v>132</v>
      </c>
      <c r="R379" t="s">
        <v>20</v>
      </c>
      <c r="V379" s="8" t="s">
        <v>983</v>
      </c>
      <c r="W379" s="8" t="s">
        <v>133</v>
      </c>
      <c r="X379" s="8">
        <v>0</v>
      </c>
      <c r="Y379" s="8" t="s">
        <v>984</v>
      </c>
      <c r="Z379" s="8" t="s">
        <v>329</v>
      </c>
      <c r="AA379" s="8">
        <v>0</v>
      </c>
      <c r="AB379" s="4">
        <v>0</v>
      </c>
      <c r="AC379" s="4">
        <v>0</v>
      </c>
      <c r="AD379" s="8">
        <v>0</v>
      </c>
      <c r="AE379" s="8" t="s">
        <v>330</v>
      </c>
      <c r="AF379" s="8" t="s">
        <v>136</v>
      </c>
      <c r="AG379" s="8" t="s">
        <v>137</v>
      </c>
      <c r="AH379" s="8" t="s">
        <v>138</v>
      </c>
      <c r="AI379" s="8" t="s">
        <v>331</v>
      </c>
      <c r="AJ379" s="8" t="s">
        <v>20</v>
      </c>
      <c r="AK379" s="8" t="s">
        <v>131</v>
      </c>
      <c r="AL379" s="8" t="s">
        <v>132</v>
      </c>
      <c r="AM379" s="8"/>
      <c r="AN379" s="8"/>
      <c r="AO379" s="8"/>
      <c r="AP379" s="8"/>
      <c r="AQ379" s="8"/>
      <c r="AR379" s="8"/>
      <c r="AS379" s="8"/>
      <c r="AT379" s="8"/>
      <c r="AU379" s="8"/>
      <c r="AV379" s="4"/>
      <c r="AW379" s="4"/>
      <c r="AX379" s="8"/>
      <c r="AY379" s="8"/>
      <c r="AZ379" s="8"/>
      <c r="BA379" s="8"/>
      <c r="BB379" s="8"/>
      <c r="BC379" s="8"/>
      <c r="BD379" s="8"/>
      <c r="BE379" s="8"/>
      <c r="BF379" s="8"/>
      <c r="BG379" s="8" t="s">
        <v>5</v>
      </c>
    </row>
    <row r="380" spans="1:59">
      <c r="A380" t="str">
        <f>Append1[[#This Row],[COM_IN_LIST]]</f>
        <v>CMDB</v>
      </c>
      <c r="B380" t="s">
        <v>985</v>
      </c>
      <c r="C380" t="str">
        <f>VLOOKUP(Append1[[#This Row],[Asset_Name]],'[1]SNOW CMDB DBNL'!$A:$B,2,0)</f>
        <v>No</v>
      </c>
      <c r="E380" t="str">
        <f>VLOOKUP(Append1[[#This Row],[Asset_Name]],'[1]SNOW CMDB DBNL'!$A:$D,4,0)</f>
        <v>Vlad Kogan</v>
      </c>
      <c r="F380" t="str">
        <f>VLOOKUP(Append1[[#This Row],[Asset_Name]],'[1]SNOW CMDB DBNL'!$A:$E,5,0)</f>
        <v>Annemieke Tromp</v>
      </c>
      <c r="K380" t="str">
        <f>VLOOKUP(Append1[[#This Row],[Asset_Name]],'[1]SNOW CMDB DBNL'!$A:$J,10,0)</f>
        <v>Obsolete and to removed in CMDB</v>
      </c>
      <c r="L380" t="str">
        <f>VLOOKUP(Append1[[#This Row],[Asset_Name]],'[1]SNOW CMDB DBNL'!$A:$M,13,0)</f>
        <v>Installed</v>
      </c>
      <c r="M380" t="str">
        <f>VLOOKUP(Append1[[#This Row],[Asset_Name]],'[1]SNOW CMDB DBNL'!$A:$N,14,0)</f>
        <v>Operational</v>
      </c>
      <c r="N380" t="str">
        <f>VLOOKUP(Append1[[#This Row],[Asset_Name]],'[1]SNOW CMDB DBNL'!$A:$O,15,0)</f>
        <v>Production</v>
      </c>
      <c r="O380" t="str">
        <f>VLOOKUP(Append1[[#This Row],[Asset_Name]],'[1]SNOW CMDB DBNL'!$A:$P,16,0)</f>
        <v>be+nl/CRO NL/MRM/Office Tooling</v>
      </c>
      <c r="P380" t="s">
        <v>131</v>
      </c>
      <c r="Q380" t="s">
        <v>132</v>
      </c>
      <c r="R380" t="s">
        <v>20</v>
      </c>
      <c r="V380" s="8" t="s">
        <v>985</v>
      </c>
      <c r="W380" s="8" t="s">
        <v>133</v>
      </c>
      <c r="X380" s="8">
        <v>0</v>
      </c>
      <c r="Y380" s="8" t="s">
        <v>984</v>
      </c>
      <c r="Z380" s="8" t="s">
        <v>329</v>
      </c>
      <c r="AA380" s="8">
        <v>0</v>
      </c>
      <c r="AB380" s="4">
        <v>0</v>
      </c>
      <c r="AC380" s="4">
        <v>0</v>
      </c>
      <c r="AD380" s="8">
        <v>0</v>
      </c>
      <c r="AE380" s="8" t="s">
        <v>330</v>
      </c>
      <c r="AF380" s="8" t="s">
        <v>136</v>
      </c>
      <c r="AG380" s="8" t="s">
        <v>137</v>
      </c>
      <c r="AH380" s="8" t="s">
        <v>138</v>
      </c>
      <c r="AI380" s="8" t="s">
        <v>331</v>
      </c>
      <c r="AJ380" s="8" t="s">
        <v>20</v>
      </c>
      <c r="AK380" s="8" t="s">
        <v>131</v>
      </c>
      <c r="AL380" s="8" t="s">
        <v>132</v>
      </c>
      <c r="AM380" s="8"/>
      <c r="AN380" s="8"/>
      <c r="AO380" s="8"/>
      <c r="AP380" s="8"/>
      <c r="AQ380" s="8"/>
      <c r="AR380" s="8"/>
      <c r="AS380" s="8"/>
      <c r="AT380" s="8"/>
      <c r="AU380" s="8"/>
      <c r="AV380" s="4"/>
      <c r="AW380" s="4"/>
      <c r="AX380" s="8"/>
      <c r="AY380" s="8"/>
      <c r="AZ380" s="8"/>
      <c r="BA380" s="8"/>
      <c r="BB380" s="8"/>
      <c r="BC380" s="8"/>
      <c r="BD380" s="8"/>
      <c r="BE380" s="8"/>
      <c r="BF380" s="8"/>
      <c r="BG380" s="8" t="s">
        <v>5</v>
      </c>
    </row>
    <row r="381" spans="1:59" hidden="1">
      <c r="A381" t="str">
        <f>Append1[[#This Row],[COM_IN_LIST]]</f>
        <v>GDPR</v>
      </c>
      <c r="B381" t="s">
        <v>986</v>
      </c>
      <c r="P381" t="s">
        <v>132</v>
      </c>
      <c r="Q381" t="s">
        <v>131</v>
      </c>
      <c r="R381" t="s">
        <v>21</v>
      </c>
      <c r="V381" s="8" t="s">
        <v>986</v>
      </c>
      <c r="AJ381" s="8" t="s">
        <v>21</v>
      </c>
      <c r="AK381" s="8" t="s">
        <v>132</v>
      </c>
      <c r="AL381" s="8" t="s">
        <v>131</v>
      </c>
      <c r="AM381" s="8"/>
      <c r="AN381" s="8"/>
      <c r="AO381" s="8"/>
      <c r="AP381" s="8" t="s">
        <v>145</v>
      </c>
      <c r="AQ381" s="8" t="s">
        <v>133</v>
      </c>
      <c r="AR381" s="8" t="s">
        <v>141</v>
      </c>
      <c r="AS381" s="8" t="s">
        <v>141</v>
      </c>
      <c r="AT381" s="8" t="s">
        <v>141</v>
      </c>
      <c r="AU381" s="8" t="s">
        <v>145</v>
      </c>
      <c r="AV381" s="4">
        <v>44927</v>
      </c>
      <c r="AW381" s="4">
        <v>45016</v>
      </c>
      <c r="AX381" s="8" t="s">
        <v>145</v>
      </c>
      <c r="AY381" s="8" t="s">
        <v>141</v>
      </c>
      <c r="AZ381" s="8"/>
      <c r="BA381" s="8"/>
      <c r="BB381" s="8" t="s">
        <v>145</v>
      </c>
      <c r="BC381" s="8"/>
      <c r="BD381" s="8">
        <v>2023</v>
      </c>
      <c r="BE381" s="8" t="s">
        <v>146</v>
      </c>
      <c r="BF381" s="8" t="s">
        <v>178</v>
      </c>
      <c r="BG381" s="8" t="s">
        <v>6</v>
      </c>
    </row>
    <row r="382" spans="1:59" hidden="1">
      <c r="A382" t="str">
        <f>Append1[[#This Row],[COM_IN_LIST]]</f>
        <v>COMMON</v>
      </c>
      <c r="B382" t="s">
        <v>987</v>
      </c>
      <c r="C382" t="str">
        <f>VLOOKUP(Append1[[#This Row],[Asset_Name]],'[1]SNOW CMDB DBNL'!$A:$B,2,0)</f>
        <v>Yes</v>
      </c>
      <c r="D382" t="str">
        <f>VLOOKUP(Append1[[#This Row],[Asset_Name]],'[1]SNOW CMDB DBNL'!$A:$C,3,0)</f>
        <v>Yes</v>
      </c>
      <c r="E382" t="str">
        <f>VLOOKUP(Append1[[#This Row],[Asset_Name]],'[1]SNOW CMDB DBNL'!$A:$D,4,0)</f>
        <v>Khadija Khottoul</v>
      </c>
      <c r="F382" t="str">
        <f>VLOOKUP(Append1[[#This Row],[Asset_Name]],'[1]SNOW CMDB DBNL'!$A:$E,5,0)</f>
        <v>Jacques Schram</v>
      </c>
      <c r="G382" t="str">
        <f>VLOOKUP(Append1[[#This Row],[Asset_Name]],'[1]SNOW CMDB DBNL'!$A:$F,6,0)</f>
        <v>Folkert van der Ploeg</v>
      </c>
      <c r="H382" t="str">
        <f>VLOOKUP(Append1[[#This Row],[Asset_Name]],'[1]SNOW CMDB DBNL'!$A:$G,7,0)</f>
        <v>Patrick Huisma</v>
      </c>
      <c r="I382" t="str">
        <f>VLOOKUP(Append1[[#This Row],[Asset_Name]],'[1]SNOW CMDB DBNL'!$A:$H,8,0)</f>
        <v>Party data</v>
      </c>
      <c r="J382" t="str">
        <f>VLOOKUP(Append1[[#This Row],[Asset_Name]],'[1]SNOW CMDB DBNL'!$A:$I,9,0)</f>
        <v>Exchanged across domains</v>
      </c>
      <c r="K382" t="str">
        <f>VLOOKUP(Append1[[#This Row],[Asset_Name]],'[1]SNOW CMDB DBNL'!$A:$J,10,0)</f>
        <v>also product data for existing customers</v>
      </c>
      <c r="L382" t="str">
        <f>VLOOKUP(Append1[[#This Row],[Asset_Name]],'[1]SNOW CMDB DBNL'!$A:$M,13,0)</f>
        <v>Installed</v>
      </c>
      <c r="M382" t="str">
        <f>VLOOKUP(Append1[[#This Row],[Asset_Name]],'[1]SNOW CMDB DBNL'!$A:$N,14,0)</f>
        <v>Operational</v>
      </c>
      <c r="N382" t="str">
        <f>VLOOKUP(Append1[[#This Row],[Asset_Name]],'[1]SNOW CMDB DBNL'!$A:$O,15,0)</f>
        <v>Production</v>
      </c>
      <c r="O382" t="str">
        <f>VLOOKUP(Append1[[#This Row],[Asset_Name]],'[1]SNOW CMDB DBNL'!$A:$P,16,0)</f>
        <v>be+nl/Mortgages NL/MORTG_AANVRAAG</v>
      </c>
      <c r="P382" t="s">
        <v>132</v>
      </c>
      <c r="Q382" t="s">
        <v>132</v>
      </c>
      <c r="R382" t="s">
        <v>21</v>
      </c>
      <c r="V382" s="8" t="s">
        <v>987</v>
      </c>
      <c r="W382" s="8" t="s">
        <v>141</v>
      </c>
      <c r="X382" s="8" t="s">
        <v>141</v>
      </c>
      <c r="Y382" s="8" t="s">
        <v>446</v>
      </c>
      <c r="Z382" s="8" t="s">
        <v>893</v>
      </c>
      <c r="AA382" s="8" t="s">
        <v>478</v>
      </c>
      <c r="AB382" s="4" t="s">
        <v>988</v>
      </c>
      <c r="AC382" s="4" t="s">
        <v>169</v>
      </c>
      <c r="AD382" s="8" t="s">
        <v>176</v>
      </c>
      <c r="AE382" s="8" t="s">
        <v>989</v>
      </c>
      <c r="AF382" s="8" t="s">
        <v>136</v>
      </c>
      <c r="AG382" s="8" t="s">
        <v>137</v>
      </c>
      <c r="AH382" s="8" t="s">
        <v>138</v>
      </c>
      <c r="AI382" s="8" t="s">
        <v>990</v>
      </c>
      <c r="AJ382" s="8" t="s">
        <v>21</v>
      </c>
      <c r="AK382" s="8" t="s">
        <v>132</v>
      </c>
      <c r="AL382" s="8" t="s">
        <v>132</v>
      </c>
      <c r="AM382" s="8"/>
      <c r="AN382" s="8"/>
      <c r="AO382" s="8"/>
      <c r="AP382" s="8" t="s">
        <v>141</v>
      </c>
      <c r="AQ382" s="8" t="s">
        <v>133</v>
      </c>
      <c r="AR382" s="8" t="s">
        <v>141</v>
      </c>
      <c r="AS382" s="8" t="s">
        <v>145</v>
      </c>
      <c r="AT382" s="8" t="s">
        <v>141</v>
      </c>
      <c r="AU382" s="8" t="s">
        <v>145</v>
      </c>
      <c r="AV382" s="4">
        <v>44927</v>
      </c>
      <c r="AW382" s="4">
        <v>45016</v>
      </c>
      <c r="AX382" s="8" t="s">
        <v>145</v>
      </c>
      <c r="AY382" s="8" t="s">
        <v>141</v>
      </c>
      <c r="AZ382" s="8"/>
      <c r="BA382" s="8" t="s">
        <v>991</v>
      </c>
      <c r="BB382" s="8" t="s">
        <v>178</v>
      </c>
      <c r="BC382" s="8"/>
      <c r="BD382" s="8">
        <v>2023</v>
      </c>
      <c r="BE382" s="8" t="s">
        <v>146</v>
      </c>
      <c r="BF382" s="8" t="s">
        <v>178</v>
      </c>
      <c r="BG382" s="8" t="s">
        <v>7</v>
      </c>
    </row>
    <row r="383" spans="1:59">
      <c r="A383" t="str">
        <f>Append1[[#This Row],[COM_IN_LIST]]</f>
        <v>CMDB</v>
      </c>
      <c r="B383" t="s">
        <v>992</v>
      </c>
      <c r="C383" t="str">
        <f>VLOOKUP(Append1[[#This Row],[Asset_Name]],'[1]SNOW CMDB DBNL'!$A:$B,2,0)</f>
        <v>No</v>
      </c>
      <c r="E383" t="str">
        <f>VLOOKUP(Append1[[#This Row],[Asset_Name]],'[1]SNOW CMDB DBNL'!$A:$D,4,0)</f>
        <v>Vlad Kogan</v>
      </c>
      <c r="F383" t="str">
        <f>VLOOKUP(Append1[[#This Row],[Asset_Name]],'[1]SNOW CMDB DBNL'!$A:$E,5,0)</f>
        <v>Annemieke Tromp</v>
      </c>
      <c r="K383" t="str">
        <f>VLOOKUP(Append1[[#This Row],[Asset_Name]],'[1]SNOW CMDB DBNL'!$A:$J,10,0)</f>
        <v>Obsolete and to removed in CMDB</v>
      </c>
      <c r="L383" t="str">
        <f>VLOOKUP(Append1[[#This Row],[Asset_Name]],'[1]SNOW CMDB DBNL'!$A:$M,13,0)</f>
        <v>Installed</v>
      </c>
      <c r="M383" t="str">
        <f>VLOOKUP(Append1[[#This Row],[Asset_Name]],'[1]SNOW CMDB DBNL'!$A:$N,14,0)</f>
        <v>Operational</v>
      </c>
      <c r="N383" t="str">
        <f>VLOOKUP(Append1[[#This Row],[Asset_Name]],'[1]SNOW CMDB DBNL'!$A:$O,15,0)</f>
        <v>Production</v>
      </c>
      <c r="O383" t="str">
        <f>VLOOKUP(Append1[[#This Row],[Asset_Name]],'[1]SNOW CMDB DBNL'!$A:$P,16,0)</f>
        <v>be+nl/CRO NL/MRM/Office Tooling</v>
      </c>
      <c r="P383" t="s">
        <v>131</v>
      </c>
      <c r="Q383" t="s">
        <v>132</v>
      </c>
      <c r="R383" t="s">
        <v>20</v>
      </c>
      <c r="V383" s="8" t="s">
        <v>992</v>
      </c>
      <c r="W383" s="8" t="s">
        <v>133</v>
      </c>
      <c r="X383" s="8">
        <v>0</v>
      </c>
      <c r="Y383" s="8" t="s">
        <v>984</v>
      </c>
      <c r="Z383" s="8" t="s">
        <v>329</v>
      </c>
      <c r="AA383" s="8">
        <v>0</v>
      </c>
      <c r="AB383" s="4">
        <v>0</v>
      </c>
      <c r="AC383" s="4">
        <v>0</v>
      </c>
      <c r="AD383" s="8">
        <v>0</v>
      </c>
      <c r="AE383" s="8" t="s">
        <v>330</v>
      </c>
      <c r="AF383" s="8" t="s">
        <v>136</v>
      </c>
      <c r="AG383" s="8" t="s">
        <v>137</v>
      </c>
      <c r="AH383" s="8" t="s">
        <v>138</v>
      </c>
      <c r="AI383" s="8" t="s">
        <v>331</v>
      </c>
      <c r="AJ383" s="8" t="s">
        <v>20</v>
      </c>
      <c r="AK383" s="8" t="s">
        <v>131</v>
      </c>
      <c r="AL383" s="8" t="s">
        <v>132</v>
      </c>
      <c r="AM383" s="8"/>
      <c r="AN383" s="8"/>
      <c r="AO383" s="8"/>
      <c r="AP383" s="8"/>
      <c r="AQ383" s="8"/>
      <c r="AR383" s="8"/>
      <c r="AS383" s="8"/>
      <c r="AT383" s="8"/>
      <c r="AU383" s="8"/>
      <c r="AV383" s="4"/>
      <c r="AW383" s="4"/>
      <c r="AX383" s="8"/>
      <c r="AY383" s="8"/>
      <c r="AZ383" s="8"/>
      <c r="BA383" s="8"/>
      <c r="BB383" s="8"/>
      <c r="BC383" s="8"/>
      <c r="BD383" s="8"/>
      <c r="BE383" s="8"/>
      <c r="BF383" s="8"/>
      <c r="BG383" s="8" t="s">
        <v>5</v>
      </c>
    </row>
    <row r="384" spans="1:59" hidden="1">
      <c r="A384" t="str">
        <f>Append1[[#This Row],[COM_IN_LIST]]</f>
        <v>COMMON</v>
      </c>
      <c r="B384" t="s">
        <v>993</v>
      </c>
      <c r="C384" t="str">
        <f>VLOOKUP(Append1[[#This Row],[Asset_Name]],'[1]SNOW CMDB DBNL'!$A:$B,2,0)</f>
        <v>Yes</v>
      </c>
      <c r="D384" t="str">
        <f>VLOOKUP(Append1[[#This Row],[Asset_Name]],'[1]SNOW CMDB DBNL'!$A:$C,3,0)</f>
        <v>Yes</v>
      </c>
      <c r="E384" t="str">
        <f>VLOOKUP(Append1[[#This Row],[Asset_Name]],'[1]SNOW CMDB DBNL'!$A:$D,4,0)</f>
        <v>Emile Scheilen</v>
      </c>
      <c r="F384" t="str">
        <f>VLOOKUP(Append1[[#This Row],[Asset_Name]],'[1]SNOW CMDB DBNL'!$A:$E,5,0)</f>
        <v>Adine Wempe - Kalff</v>
      </c>
      <c r="G384" t="str">
        <f>VLOOKUP(Append1[[#This Row],[Asset_Name]],'[1]SNOW CMDB DBNL'!$A:$F,6,0)</f>
        <v>Adine Wempe - Kalff</v>
      </c>
      <c r="H384" t="str">
        <f>VLOOKUP(Append1[[#This Row],[Asset_Name]],'[1]SNOW CMDB DBNL'!$A:$G,7,0)</f>
        <v>Marco Visser</v>
      </c>
      <c r="I384" t="str">
        <f>VLOOKUP(Append1[[#This Row],[Asset_Name]],'[1]SNOW CMDB DBNL'!$A:$H,8,0)</f>
        <v>Data derived by other data users</v>
      </c>
      <c r="J384" t="str">
        <f>VLOOKUP(Append1[[#This Row],[Asset_Name]],'[1]SNOW CMDB DBNL'!$A:$I,9,0)</f>
        <v>Kept in own tribe</v>
      </c>
      <c r="L384" t="str">
        <f>VLOOKUP(Append1[[#This Row],[Asset_Name]],'[1]SNOW CMDB DBNL'!$A:$M,13,0)</f>
        <v>Installed</v>
      </c>
      <c r="M384" t="str">
        <f>VLOOKUP(Append1[[#This Row],[Asset_Name]],'[1]SNOW CMDB DBNL'!$A:$N,14,0)</f>
        <v>Operational</v>
      </c>
      <c r="N384" t="str">
        <f>VLOOKUP(Append1[[#This Row],[Asset_Name]],'[1]SNOW CMDB DBNL'!$A:$O,15,0)</f>
        <v>Production</v>
      </c>
      <c r="O384" t="str">
        <f>VLOOKUP(Append1[[#This Row],[Asset_Name]],'[1]SNOW CMDB DBNL'!$A:$P,16,0)</f>
        <v>be+nl/Fraud &amp; Cyber Security NL/Detection/Gryffindor</v>
      </c>
      <c r="P384" t="s">
        <v>132</v>
      </c>
      <c r="Q384" t="s">
        <v>132</v>
      </c>
      <c r="R384" t="s">
        <v>13</v>
      </c>
      <c r="V384" s="8" t="s">
        <v>993</v>
      </c>
      <c r="W384" s="8" t="s">
        <v>141</v>
      </c>
      <c r="X384" s="8" t="s">
        <v>141</v>
      </c>
      <c r="Y384" s="8" t="s">
        <v>202</v>
      </c>
      <c r="Z384" s="8" t="s">
        <v>203</v>
      </c>
      <c r="AA384" s="8" t="s">
        <v>203</v>
      </c>
      <c r="AB384" s="4" t="s">
        <v>994</v>
      </c>
      <c r="AC384" s="4" t="s">
        <v>205</v>
      </c>
      <c r="AD384" s="8" t="s">
        <v>170</v>
      </c>
      <c r="AE384" s="8">
        <v>0</v>
      </c>
      <c r="AF384" s="8" t="s">
        <v>136</v>
      </c>
      <c r="AG384" s="8" t="s">
        <v>137</v>
      </c>
      <c r="AH384" s="8" t="s">
        <v>138</v>
      </c>
      <c r="AI384" s="8" t="s">
        <v>995</v>
      </c>
      <c r="AJ384" s="8" t="s">
        <v>13</v>
      </c>
      <c r="AK384" s="8" t="s">
        <v>132</v>
      </c>
      <c r="AL384" s="8" t="s">
        <v>132</v>
      </c>
      <c r="AM384" s="8"/>
      <c r="AN384" s="8"/>
      <c r="AO384" s="8"/>
      <c r="AP384" s="8" t="s">
        <v>141</v>
      </c>
      <c r="AQ384" s="8" t="s">
        <v>145</v>
      </c>
      <c r="AR384" s="8" t="s">
        <v>141</v>
      </c>
      <c r="AS384" s="8" t="s">
        <v>141</v>
      </c>
      <c r="AT384" s="8" t="s">
        <v>141</v>
      </c>
      <c r="AU384" s="8" t="s">
        <v>149</v>
      </c>
      <c r="AV384" s="4" t="s">
        <v>149</v>
      </c>
      <c r="AW384" s="4" t="s">
        <v>149</v>
      </c>
      <c r="AX384" s="8" t="s">
        <v>552</v>
      </c>
      <c r="AY384" s="8" t="s">
        <v>141</v>
      </c>
      <c r="AZ384" s="8"/>
      <c r="BA384" s="8" t="s">
        <v>996</v>
      </c>
      <c r="BB384" s="8" t="s">
        <v>178</v>
      </c>
      <c r="BC384" s="8"/>
      <c r="BD384" s="8" t="s">
        <v>149</v>
      </c>
      <c r="BE384" s="8"/>
      <c r="BF384" s="8"/>
      <c r="BG384" s="8" t="s">
        <v>7</v>
      </c>
    </row>
    <row r="385" spans="1:59">
      <c r="A385" t="str">
        <f>Append1[[#This Row],[COM_IN_LIST]]</f>
        <v>COMMON</v>
      </c>
      <c r="B385" t="s">
        <v>997</v>
      </c>
      <c r="C385" t="str">
        <f>VLOOKUP(Append1[[#This Row],[Asset_Name]],'[1]SNOW CMDB DBNL'!$A:$B,2,0)</f>
        <v>No</v>
      </c>
      <c r="D385" t="str">
        <f>VLOOKUP(Append1[[#This Row],[Asset_Name]],'[1]SNOW CMDB DBNL'!$A:$C,3,0)</f>
        <v>No</v>
      </c>
      <c r="E385" t="str">
        <f>VLOOKUP(Append1[[#This Row],[Asset_Name]],'[1]SNOW CMDB DBNL'!$A:$D,4,0)</f>
        <v>Emile Scheilen</v>
      </c>
      <c r="F385" t="str">
        <f>VLOOKUP(Append1[[#This Row],[Asset_Name]],'[1]SNOW CMDB DBNL'!$A:$E,5,0)</f>
        <v>Adine Wempe - Kalff</v>
      </c>
      <c r="G385" t="str">
        <f>VLOOKUP(Append1[[#This Row],[Asset_Name]],'[1]SNOW CMDB DBNL'!$A:$F,6,0)</f>
        <v>Adine Wempe - Kalff</v>
      </c>
      <c r="H385" t="str">
        <f>VLOOKUP(Append1[[#This Row],[Asset_Name]],'[1]SNOW CMDB DBNL'!$A:$G,7,0)</f>
        <v>Britt Grimpe</v>
      </c>
      <c r="I385" t="str">
        <f>VLOOKUP(Append1[[#This Row],[Asset_Name]],'[1]SNOW CMDB DBNL'!$A:$H,8,0)</f>
        <v>Data derived by other data users</v>
      </c>
      <c r="J385" t="str">
        <f>VLOOKUP(Append1[[#This Row],[Asset_Name]],'[1]SNOW CMDB DBNL'!$A:$I,9,0)</f>
        <v>Kept in own tribe</v>
      </c>
      <c r="L385" t="str">
        <f>VLOOKUP(Append1[[#This Row],[Asset_Name]],'[1]SNOW CMDB DBNL'!$A:$M,13,0)</f>
        <v>Installed</v>
      </c>
      <c r="M385" t="str">
        <f>VLOOKUP(Append1[[#This Row],[Asset_Name]],'[1]SNOW CMDB DBNL'!$A:$N,14,0)</f>
        <v>Operational</v>
      </c>
      <c r="N385" t="str">
        <f>VLOOKUP(Append1[[#This Row],[Asset_Name]],'[1]SNOW CMDB DBNL'!$A:$O,15,0)</f>
        <v>Production</v>
      </c>
      <c r="O385" t="str">
        <f>VLOOKUP(Append1[[#This Row],[Asset_Name]],'[1]SNOW CMDB DBNL'!$A:$P,16,0)</f>
        <v>be+nl/Fraud &amp; Cyber Security NL/Detection/Justice League</v>
      </c>
      <c r="P385" t="s">
        <v>132</v>
      </c>
      <c r="Q385" t="s">
        <v>132</v>
      </c>
      <c r="R385" t="s">
        <v>13</v>
      </c>
      <c r="V385" s="8" t="s">
        <v>997</v>
      </c>
      <c r="W385" s="8" t="s">
        <v>133</v>
      </c>
      <c r="X385" s="8" t="s">
        <v>133</v>
      </c>
      <c r="Y385" s="8" t="s">
        <v>202</v>
      </c>
      <c r="Z385" s="8" t="s">
        <v>203</v>
      </c>
      <c r="AA385" s="8" t="s">
        <v>203</v>
      </c>
      <c r="AB385" s="4" t="s">
        <v>204</v>
      </c>
      <c r="AC385" s="4" t="s">
        <v>205</v>
      </c>
      <c r="AD385" s="8" t="s">
        <v>170</v>
      </c>
      <c r="AE385" s="8">
        <v>0</v>
      </c>
      <c r="AF385" s="8" t="s">
        <v>136</v>
      </c>
      <c r="AG385" s="8" t="s">
        <v>137</v>
      </c>
      <c r="AH385" s="8" t="s">
        <v>138</v>
      </c>
      <c r="AI385" s="8" t="s">
        <v>207</v>
      </c>
      <c r="AJ385" s="8" t="s">
        <v>13</v>
      </c>
      <c r="AK385" s="8" t="s">
        <v>132</v>
      </c>
      <c r="AL385" s="8" t="s">
        <v>132</v>
      </c>
      <c r="AM385" s="8"/>
      <c r="AN385" s="8"/>
      <c r="AO385" s="8"/>
      <c r="AP385" s="8" t="s">
        <v>145</v>
      </c>
      <c r="AQ385" s="8" t="s">
        <v>145</v>
      </c>
      <c r="AR385" s="8" t="s">
        <v>133</v>
      </c>
      <c r="AS385" s="8" t="s">
        <v>133</v>
      </c>
      <c r="AT385" s="8" t="s">
        <v>149</v>
      </c>
      <c r="AU385" s="8"/>
      <c r="AV385" s="4"/>
      <c r="AW385" s="4" t="s">
        <v>145</v>
      </c>
      <c r="AX385" s="8" t="s">
        <v>208</v>
      </c>
      <c r="AY385" s="8" t="s">
        <v>133</v>
      </c>
      <c r="AZ385" s="8"/>
      <c r="BA385" s="8"/>
      <c r="BB385" s="8" t="s">
        <v>191</v>
      </c>
      <c r="BC385" s="8"/>
      <c r="BD385" s="8" t="s">
        <v>145</v>
      </c>
      <c r="BE385" s="8"/>
      <c r="BF385" s="8"/>
      <c r="BG385" s="8" t="s">
        <v>7</v>
      </c>
    </row>
    <row r="386" spans="1:59">
      <c r="A386" t="str">
        <f>Append1[[#This Row],[COM_IN_LIST]]</f>
        <v>COMMON</v>
      </c>
      <c r="B386" t="s">
        <v>998</v>
      </c>
      <c r="C386" t="str">
        <f>VLOOKUP(Append1[[#This Row],[Asset_Name]],'[1]SNOW CMDB DBNL'!$A:$B,2,0)</f>
        <v>No</v>
      </c>
      <c r="D386" t="str">
        <f>VLOOKUP(Append1[[#This Row],[Asset_Name]],'[1]SNOW CMDB DBNL'!$A:$C,3,0)</f>
        <v>No</v>
      </c>
      <c r="E386" t="str">
        <f>VLOOKUP(Append1[[#This Row],[Asset_Name]],'[1]SNOW CMDB DBNL'!$A:$D,4,0)</f>
        <v>Emile Scheilen</v>
      </c>
      <c r="F386" t="str">
        <f>VLOOKUP(Append1[[#This Row],[Asset_Name]],'[1]SNOW CMDB DBNL'!$A:$E,5,0)</f>
        <v>Adine Wempe - Kalff</v>
      </c>
      <c r="G386" t="str">
        <f>VLOOKUP(Append1[[#This Row],[Asset_Name]],'[1]SNOW CMDB DBNL'!$A:$F,6,0)</f>
        <v>Adine Wempe - Kalff</v>
      </c>
      <c r="H386" t="str">
        <f>VLOOKUP(Append1[[#This Row],[Asset_Name]],'[1]SNOW CMDB DBNL'!$A:$G,7,0)</f>
        <v>Ali Al Sawad</v>
      </c>
      <c r="I386" t="str">
        <f>VLOOKUP(Append1[[#This Row],[Asset_Name]],'[1]SNOW CMDB DBNL'!$A:$H,8,0)</f>
        <v>Data derived by other data users</v>
      </c>
      <c r="J386" t="str">
        <f>VLOOKUP(Append1[[#This Row],[Asset_Name]],'[1]SNOW CMDB DBNL'!$A:$I,9,0)</f>
        <v>Kept in own tribe</v>
      </c>
      <c r="K386" t="str">
        <f>VLOOKUP(Append1[[#This Row],[Asset_Name]],'[1]SNOW CMDB DBNL'!$A:$J,10,0)</f>
        <v>This application will be decom in Q4 2022</v>
      </c>
      <c r="L386" t="str">
        <f>VLOOKUP(Append1[[#This Row],[Asset_Name]],'[1]SNOW CMDB DBNL'!$A:$M,13,0)</f>
        <v>Installed</v>
      </c>
      <c r="M386" t="str">
        <f>VLOOKUP(Append1[[#This Row],[Asset_Name]],'[1]SNOW CMDB DBNL'!$A:$N,14,0)</f>
        <v>Operational</v>
      </c>
      <c r="N386" t="str">
        <f>VLOOKUP(Append1[[#This Row],[Asset_Name]],'[1]SNOW CMDB DBNL'!$A:$O,15,0)</f>
        <v>Production</v>
      </c>
      <c r="O386" t="str">
        <f>VLOOKUP(Append1[[#This Row],[Asset_Name]],'[1]SNOW CMDB DBNL'!$A:$P,16,0)</f>
        <v>be+nl/Fraud &amp; Cyber Security NL/Detection/Risk Data Squad</v>
      </c>
      <c r="P386" t="s">
        <v>132</v>
      </c>
      <c r="Q386" t="s">
        <v>132</v>
      </c>
      <c r="R386" t="s">
        <v>13</v>
      </c>
      <c r="V386" s="8" t="s">
        <v>998</v>
      </c>
      <c r="W386" s="8" t="s">
        <v>133</v>
      </c>
      <c r="X386" s="8" t="s">
        <v>133</v>
      </c>
      <c r="Y386" s="8" t="s">
        <v>202</v>
      </c>
      <c r="Z386" s="8" t="s">
        <v>203</v>
      </c>
      <c r="AA386" s="8" t="s">
        <v>203</v>
      </c>
      <c r="AB386" s="4" t="s">
        <v>939</v>
      </c>
      <c r="AC386" s="4" t="s">
        <v>205</v>
      </c>
      <c r="AD386" s="8" t="s">
        <v>170</v>
      </c>
      <c r="AE386" s="8" t="s">
        <v>999</v>
      </c>
      <c r="AF386" s="8" t="s">
        <v>136</v>
      </c>
      <c r="AG386" s="8" t="s">
        <v>137</v>
      </c>
      <c r="AH386" s="8" t="s">
        <v>138</v>
      </c>
      <c r="AI386" s="8" t="s">
        <v>940</v>
      </c>
      <c r="AJ386" s="8" t="s">
        <v>13</v>
      </c>
      <c r="AK386" s="8" t="s">
        <v>132</v>
      </c>
      <c r="AL386" s="8" t="s">
        <v>132</v>
      </c>
      <c r="AM386" s="8"/>
      <c r="AN386" s="8"/>
      <c r="AO386" s="8"/>
      <c r="AP386" s="8" t="s">
        <v>145</v>
      </c>
      <c r="AQ386" s="8" t="s">
        <v>145</v>
      </c>
      <c r="AR386" s="8" t="s">
        <v>141</v>
      </c>
      <c r="AS386" s="8" t="s">
        <v>141</v>
      </c>
      <c r="AT386" s="8" t="s">
        <v>141</v>
      </c>
      <c r="AU386" s="8"/>
      <c r="AV386" s="4"/>
      <c r="AW386" s="4">
        <v>43982</v>
      </c>
      <c r="AX386" s="8" t="s">
        <v>208</v>
      </c>
      <c r="AY386" s="8" t="s">
        <v>141</v>
      </c>
      <c r="AZ386" s="8" t="s">
        <v>1000</v>
      </c>
      <c r="BA386" s="8"/>
      <c r="BB386" s="8" t="s">
        <v>191</v>
      </c>
      <c r="BC386" s="8"/>
      <c r="BD386" s="8">
        <v>2020</v>
      </c>
      <c r="BE386" s="8"/>
      <c r="BF386" s="8"/>
      <c r="BG386" s="8" t="s">
        <v>7</v>
      </c>
    </row>
    <row r="387" spans="1:59">
      <c r="A387" t="str">
        <f>Append1[[#This Row],[COM_IN_LIST]]</f>
        <v>COMMON</v>
      </c>
      <c r="B387" t="s">
        <v>1001</v>
      </c>
      <c r="C387" t="str">
        <f>VLOOKUP(Append1[[#This Row],[Asset_Name]],'[1]SNOW CMDB DBNL'!$A:$B,2,0)</f>
        <v>No</v>
      </c>
      <c r="D387" t="str">
        <f>VLOOKUP(Append1[[#This Row],[Asset_Name]],'[1]SNOW CMDB DBNL'!$A:$C,3,0)</f>
        <v>No</v>
      </c>
      <c r="E387" t="str">
        <f>VLOOKUP(Append1[[#This Row],[Asset_Name]],'[1]SNOW CMDB DBNL'!$A:$D,4,0)</f>
        <v>Theo Frieswijk</v>
      </c>
      <c r="F387" t="str">
        <f>VLOOKUP(Append1[[#This Row],[Asset_Name]],'[1]SNOW CMDB DBNL'!$A:$E,5,0)</f>
        <v>Elles Ogink</v>
      </c>
      <c r="G387" t="str">
        <f>VLOOKUP(Append1[[#This Row],[Asset_Name]],'[1]SNOW CMDB DBNL'!$A:$F,6,0)</f>
        <v>DO per country -&gt; Local Ass. Channel TL or CC Head</v>
      </c>
      <c r="H387" t="str">
        <f>VLOOKUP(Append1[[#This Row],[Asset_Name]],'[1]SNOW CMDB DBNL'!$A:$G,7,0)</f>
        <v>Jan van Hoek</v>
      </c>
      <c r="L387" t="str">
        <f>VLOOKUP(Append1[[#This Row],[Asset_Name]],'[1]SNOW CMDB DBNL'!$A:$M,13,0)</f>
        <v>Installed</v>
      </c>
      <c r="M387" t="str">
        <f>VLOOKUP(Append1[[#This Row],[Asset_Name]],'[1]SNOW CMDB DBNL'!$A:$N,14,0)</f>
        <v>Operational</v>
      </c>
      <c r="N387" t="str">
        <f>VLOOKUP(Append1[[#This Row],[Asset_Name]],'[1]SNOW CMDB DBNL'!$A:$O,15,0)</f>
        <v>Production</v>
      </c>
      <c r="O387" t="str">
        <f>VLOOKUP(Append1[[#This Row],[Asset_Name]],'[1]SNOW CMDB DBNL'!$A:$P,16,0)</f>
        <v>be+nl/Assisted channels/PA1_IRIS Platform/One4All</v>
      </c>
      <c r="P387" t="s">
        <v>132</v>
      </c>
      <c r="Q387" t="s">
        <v>132</v>
      </c>
      <c r="R387" t="s">
        <v>11</v>
      </c>
      <c r="V387" s="8" t="s">
        <v>1001</v>
      </c>
      <c r="W387" s="8" t="s">
        <v>133</v>
      </c>
      <c r="X387" s="8" t="s">
        <v>133</v>
      </c>
      <c r="Y387" s="8" t="s">
        <v>252</v>
      </c>
      <c r="Z387" s="8" t="s">
        <v>253</v>
      </c>
      <c r="AA387" s="8" t="s">
        <v>254</v>
      </c>
      <c r="AB387" s="4" t="s">
        <v>255</v>
      </c>
      <c r="AC387" s="4">
        <v>0</v>
      </c>
      <c r="AD387" s="8">
        <v>0</v>
      </c>
      <c r="AE387" s="8">
        <v>0</v>
      </c>
      <c r="AF387" s="8" t="s">
        <v>136</v>
      </c>
      <c r="AG387" s="8" t="s">
        <v>137</v>
      </c>
      <c r="AH387" s="8" t="s">
        <v>138</v>
      </c>
      <c r="AI387" s="8" t="s">
        <v>1002</v>
      </c>
      <c r="AJ387" s="8" t="s">
        <v>11</v>
      </c>
      <c r="AK387" s="8" t="s">
        <v>132</v>
      </c>
      <c r="AL387" s="8" t="s">
        <v>132</v>
      </c>
      <c r="AM387" s="8"/>
      <c r="AN387" s="8"/>
      <c r="AO387" s="8"/>
      <c r="AP387" s="8" t="s">
        <v>145</v>
      </c>
      <c r="AQ387" s="8" t="s">
        <v>145</v>
      </c>
      <c r="AR387" s="8" t="s">
        <v>133</v>
      </c>
      <c r="AS387" s="8" t="s">
        <v>145</v>
      </c>
      <c r="AT387" s="8" t="s">
        <v>133</v>
      </c>
      <c r="AU387" s="8" t="s">
        <v>145</v>
      </c>
      <c r="AV387" s="4">
        <v>44927</v>
      </c>
      <c r="AW387" s="4">
        <v>45291</v>
      </c>
      <c r="AX387" s="8" t="s">
        <v>145</v>
      </c>
      <c r="AY387" s="8" t="s">
        <v>133</v>
      </c>
      <c r="AZ387" s="8"/>
      <c r="BA387" s="8"/>
      <c r="BB387" s="8" t="s">
        <v>191</v>
      </c>
      <c r="BC387" s="8"/>
      <c r="BD387" s="8">
        <v>2023</v>
      </c>
      <c r="BE387" s="8" t="s">
        <v>182</v>
      </c>
      <c r="BF387" s="8"/>
      <c r="BG387" s="8" t="s">
        <v>7</v>
      </c>
    </row>
    <row r="388" spans="1:59" hidden="1">
      <c r="A388" t="str">
        <f>Append1[[#This Row],[COM_IN_LIST]]</f>
        <v>GDPR</v>
      </c>
      <c r="B388" t="s">
        <v>1003</v>
      </c>
      <c r="P388" t="s">
        <v>132</v>
      </c>
      <c r="Q388" t="s">
        <v>131</v>
      </c>
      <c r="R388" t="s">
        <v>9</v>
      </c>
      <c r="V388" s="8" t="s">
        <v>1003</v>
      </c>
      <c r="AJ388" s="8" t="s">
        <v>9</v>
      </c>
      <c r="AK388" s="8" t="s">
        <v>132</v>
      </c>
      <c r="AL388" s="8" t="s">
        <v>131</v>
      </c>
      <c r="AM388" s="8"/>
      <c r="AN388" s="8"/>
      <c r="AO388" s="8"/>
      <c r="AP388" s="8" t="s">
        <v>145</v>
      </c>
      <c r="AQ388" s="8" t="s">
        <v>145</v>
      </c>
      <c r="AR388" s="8" t="s">
        <v>141</v>
      </c>
      <c r="AS388" s="8" t="s">
        <v>141</v>
      </c>
      <c r="AT388" s="8" t="s">
        <v>133</v>
      </c>
      <c r="AU388" s="8" t="s">
        <v>145</v>
      </c>
      <c r="AV388" s="4">
        <v>44927</v>
      </c>
      <c r="AW388" s="4">
        <v>45199</v>
      </c>
      <c r="AX388" s="8" t="s">
        <v>145</v>
      </c>
      <c r="AY388" s="8" t="s">
        <v>141</v>
      </c>
      <c r="AZ388" s="8" t="s">
        <v>194</v>
      </c>
      <c r="BA388" s="8"/>
      <c r="BB388" s="8" t="s">
        <v>145</v>
      </c>
      <c r="BC388" s="8" t="s">
        <v>178</v>
      </c>
      <c r="BD388" s="8">
        <v>2023</v>
      </c>
      <c r="BE388" s="8" t="s">
        <v>318</v>
      </c>
      <c r="BF388" s="8" t="s">
        <v>178</v>
      </c>
      <c r="BG388" s="8" t="s">
        <v>6</v>
      </c>
    </row>
    <row r="389" spans="1:59">
      <c r="A389" t="str">
        <f>Append1[[#This Row],[COM_IN_LIST]]</f>
        <v>CMDB</v>
      </c>
      <c r="B389" t="s">
        <v>1004</v>
      </c>
      <c r="C389" t="str">
        <f>VLOOKUP(Append1[[#This Row],[Asset_Name]],'[1]SNOW CMDB DBNL'!$A:$B,2,0)</f>
        <v>No</v>
      </c>
      <c r="D389" t="str">
        <f>VLOOKUP(Append1[[#This Row],[Asset_Name]],'[1]SNOW CMDB DBNL'!$A:$C,3,0)</f>
        <v>No</v>
      </c>
      <c r="E389" t="str">
        <f>VLOOKUP(Append1[[#This Row],[Asset_Name]],'[1]SNOW CMDB DBNL'!$A:$D,4,0)</f>
        <v>Pieter van Valenberg</v>
      </c>
      <c r="F389" t="str">
        <f>VLOOKUP(Append1[[#This Row],[Asset_Name]],'[1]SNOW CMDB DBNL'!$A:$E,5,0)</f>
        <v>Nick van Boven</v>
      </c>
      <c r="I389" t="str">
        <f>VLOOKUP(Append1[[#This Row],[Asset_Name]],'[1]SNOW CMDB DBNL'!$A:$H,8,0)</f>
        <v>Product data</v>
      </c>
      <c r="J389" t="str">
        <f>VLOOKUP(Append1[[#This Row],[Asset_Name]],'[1]SNOW CMDB DBNL'!$A:$I,9,0)</f>
        <v>Kept in own tribe</v>
      </c>
      <c r="L389" t="str">
        <f>VLOOKUP(Append1[[#This Row],[Asset_Name]],'[1]SNOW CMDB DBNL'!$A:$M,13,0)</f>
        <v>Installed</v>
      </c>
      <c r="M389" t="str">
        <f>VLOOKUP(Append1[[#This Row],[Asset_Name]],'[1]SNOW CMDB DBNL'!$A:$N,14,0)</f>
        <v>Operational</v>
      </c>
      <c r="N389" t="str">
        <f>VLOOKUP(Append1[[#This Row],[Asset_Name]],'[1]SNOW CMDB DBNL'!$A:$O,15,0)</f>
        <v>Production</v>
      </c>
      <c r="O389" t="str">
        <f>VLOOKUP(Append1[[#This Row],[Asset_Name]],'[1]SNOW CMDB DBNL'!$A:$P,16,0)</f>
        <v>be+nl/Investments/Operational Journeys &amp; Ordering/EP Transaction Management</v>
      </c>
      <c r="P389" t="s">
        <v>131</v>
      </c>
      <c r="Q389" t="s">
        <v>132</v>
      </c>
      <c r="R389" t="s">
        <v>15</v>
      </c>
      <c r="V389" s="8" t="s">
        <v>1004</v>
      </c>
      <c r="W389" s="8" t="s">
        <v>133</v>
      </c>
      <c r="X389" s="8" t="s">
        <v>133</v>
      </c>
      <c r="Y389" s="8" t="s">
        <v>325</v>
      </c>
      <c r="Z389" s="8" t="s">
        <v>235</v>
      </c>
      <c r="AA389" s="8">
        <v>0</v>
      </c>
      <c r="AB389" s="4">
        <v>0</v>
      </c>
      <c r="AC389" s="4" t="s">
        <v>238</v>
      </c>
      <c r="AD389" s="8" t="s">
        <v>170</v>
      </c>
      <c r="AE389" s="8">
        <v>0</v>
      </c>
      <c r="AF389" s="8" t="s">
        <v>136</v>
      </c>
      <c r="AG389" s="8" t="s">
        <v>137</v>
      </c>
      <c r="AH389" s="8" t="s">
        <v>138</v>
      </c>
      <c r="AI389" s="8" t="s">
        <v>326</v>
      </c>
      <c r="AJ389" s="8" t="s">
        <v>15</v>
      </c>
      <c r="AK389" s="8" t="s">
        <v>131</v>
      </c>
      <c r="AL389" s="8" t="s">
        <v>132</v>
      </c>
      <c r="AM389" s="8"/>
      <c r="AN389" s="8"/>
      <c r="AO389" s="8"/>
      <c r="AP389" s="8"/>
      <c r="AQ389" s="8"/>
      <c r="AR389" s="8"/>
      <c r="AS389" s="8"/>
      <c r="AT389" s="8"/>
      <c r="AU389" s="8"/>
      <c r="AV389" s="4"/>
      <c r="AW389" s="4"/>
      <c r="AX389" s="8"/>
      <c r="AY389" s="8"/>
      <c r="AZ389" s="8"/>
      <c r="BA389" s="8"/>
      <c r="BB389" s="8"/>
      <c r="BC389" s="8"/>
      <c r="BD389" s="8"/>
      <c r="BE389" s="8"/>
      <c r="BF389" s="8"/>
      <c r="BG389" s="8" t="s">
        <v>5</v>
      </c>
    </row>
    <row r="390" spans="1:59">
      <c r="A390" t="str">
        <f>Append1[[#This Row],[COM_IN_LIST]]</f>
        <v>CMDB</v>
      </c>
      <c r="B390" t="s">
        <v>1005</v>
      </c>
      <c r="C390" t="str">
        <f>VLOOKUP(Append1[[#This Row],[Asset_Name]],'[1]SNOW CMDB DBNL'!$A:$B,2,0)</f>
        <v>No</v>
      </c>
      <c r="D390" t="str">
        <f>VLOOKUP(Append1[[#This Row],[Asset_Name]],'[1]SNOW CMDB DBNL'!$A:$C,3,0)</f>
        <v>No</v>
      </c>
      <c r="E390" t="str">
        <f>VLOOKUP(Append1[[#This Row],[Asset_Name]],'[1]SNOW CMDB DBNL'!$A:$D,4,0)</f>
        <v>Pieter van Valenberg</v>
      </c>
      <c r="F390" t="str">
        <f>VLOOKUP(Append1[[#This Row],[Asset_Name]],'[1]SNOW CMDB DBNL'!$A:$E,5,0)</f>
        <v>Nick van Boven</v>
      </c>
      <c r="K390" t="str">
        <f>VLOOKUP(Append1[[#This Row],[Asset_Name]],'[1]SNOW CMDB DBNL'!$A:$J,10,0)</f>
        <v>identical to FundsAcceptCheck</v>
      </c>
      <c r="L390" t="str">
        <f>VLOOKUP(Append1[[#This Row],[Asset_Name]],'[1]SNOW CMDB DBNL'!$A:$M,13,0)</f>
        <v>Installed</v>
      </c>
      <c r="M390" t="str">
        <f>VLOOKUP(Append1[[#This Row],[Asset_Name]],'[1]SNOW CMDB DBNL'!$A:$N,14,0)</f>
        <v>Operational</v>
      </c>
      <c r="N390" t="str">
        <f>VLOOKUP(Append1[[#This Row],[Asset_Name]],'[1]SNOW CMDB DBNL'!$A:$O,15,0)</f>
        <v>Production</v>
      </c>
      <c r="O390" t="str">
        <f>VLOOKUP(Append1[[#This Row],[Asset_Name]],'[1]SNOW CMDB DBNL'!$A:$P,16,0)</f>
        <v>be+nl/Investments/Operational Journeys &amp; Ordering/EP Transaction Management</v>
      </c>
      <c r="P390" t="s">
        <v>131</v>
      </c>
      <c r="Q390" t="s">
        <v>132</v>
      </c>
      <c r="R390" t="s">
        <v>15</v>
      </c>
      <c r="V390" s="8" t="s">
        <v>1005</v>
      </c>
      <c r="W390" s="8" t="s">
        <v>133</v>
      </c>
      <c r="X390" s="8" t="s">
        <v>133</v>
      </c>
      <c r="Y390" s="8" t="s">
        <v>325</v>
      </c>
      <c r="Z390" s="8" t="s">
        <v>235</v>
      </c>
      <c r="AA390" s="8">
        <v>0</v>
      </c>
      <c r="AB390" s="4">
        <v>0</v>
      </c>
      <c r="AC390" s="4">
        <v>0</v>
      </c>
      <c r="AD390" s="8">
        <v>0</v>
      </c>
      <c r="AE390" s="8" t="s">
        <v>1006</v>
      </c>
      <c r="AF390" s="8" t="s">
        <v>136</v>
      </c>
      <c r="AG390" s="8" t="s">
        <v>137</v>
      </c>
      <c r="AH390" s="8" t="s">
        <v>138</v>
      </c>
      <c r="AI390" s="8" t="s">
        <v>326</v>
      </c>
      <c r="AJ390" s="8" t="s">
        <v>15</v>
      </c>
      <c r="AK390" s="8" t="s">
        <v>131</v>
      </c>
      <c r="AL390" s="8" t="s">
        <v>132</v>
      </c>
      <c r="AM390" s="8"/>
      <c r="AN390" s="8"/>
      <c r="AO390" s="8"/>
      <c r="AP390" s="8"/>
      <c r="AQ390" s="8"/>
      <c r="AR390" s="8"/>
      <c r="AS390" s="8"/>
      <c r="AT390" s="8"/>
      <c r="AU390" s="8"/>
      <c r="AV390" s="4"/>
      <c r="AW390" s="4"/>
      <c r="AX390" s="8"/>
      <c r="AY390" s="8"/>
      <c r="AZ390" s="8"/>
      <c r="BA390" s="8"/>
      <c r="BB390" s="8"/>
      <c r="BC390" s="8"/>
      <c r="BD390" s="8"/>
      <c r="BE390" s="8"/>
      <c r="BF390" s="8"/>
      <c r="BG390" s="8" t="s">
        <v>5</v>
      </c>
    </row>
    <row r="391" spans="1:59">
      <c r="A391" t="str">
        <f>Append1[[#This Row],[COM_IN_LIST]]</f>
        <v>CMDB</v>
      </c>
      <c r="B391" t="s">
        <v>1007</v>
      </c>
      <c r="C391" t="str">
        <f>VLOOKUP(Append1[[#This Row],[Asset_Name]],'[1]SNOW CMDB DBNL'!$A:$B,2,0)</f>
        <v>No</v>
      </c>
      <c r="D391" t="str">
        <f>VLOOKUP(Append1[[#This Row],[Asset_Name]],'[1]SNOW CMDB DBNL'!$A:$C,3,0)</f>
        <v>no</v>
      </c>
      <c r="E391" t="str">
        <f>VLOOKUP(Append1[[#This Row],[Asset_Name]],'[1]SNOW CMDB DBNL'!$A:$D,4,0)</f>
        <v>Klaas Jan Wieringa</v>
      </c>
      <c r="F391" t="str">
        <f>VLOOKUP(Append1[[#This Row],[Asset_Name]],'[1]SNOW CMDB DBNL'!$A:$E,5,0)</f>
        <v>Nick van Boven</v>
      </c>
      <c r="K391" t="str">
        <f>VLOOKUP(Append1[[#This Row],[Asset_Name]],'[1]SNOW CMDB DBNL'!$A:$J,10,0)</f>
        <v>External application</v>
      </c>
      <c r="L391" t="str">
        <f>VLOOKUP(Append1[[#This Row],[Asset_Name]],'[1]SNOW CMDB DBNL'!$A:$M,13,0)</f>
        <v>Installed</v>
      </c>
      <c r="M391" t="str">
        <f>VLOOKUP(Append1[[#This Row],[Asset_Name]],'[1]SNOW CMDB DBNL'!$A:$N,14,0)</f>
        <v>Operational</v>
      </c>
      <c r="N391" t="str">
        <f>VLOOKUP(Append1[[#This Row],[Asset_Name]],'[1]SNOW CMDB DBNL'!$A:$O,15,0)</f>
        <v>Production</v>
      </c>
      <c r="O391" t="str">
        <f>VLOOKUP(Append1[[#This Row],[Asset_Name]],'[1]SNOW CMDB DBNL'!$A:$P,16,0)</f>
        <v>be+nl/Investments/Operational Journeys &amp; Ordering/EP Transaction Management</v>
      </c>
      <c r="P391" t="s">
        <v>131</v>
      </c>
      <c r="Q391" t="s">
        <v>132</v>
      </c>
      <c r="R391" t="s">
        <v>15</v>
      </c>
      <c r="V391" s="8" t="s">
        <v>1007</v>
      </c>
      <c r="W391" s="8" t="s">
        <v>133</v>
      </c>
      <c r="X391" s="8" t="s">
        <v>786</v>
      </c>
      <c r="Y391" s="8" t="s">
        <v>234</v>
      </c>
      <c r="Z391" s="8" t="s">
        <v>235</v>
      </c>
      <c r="AA391" s="8">
        <v>0</v>
      </c>
      <c r="AB391" s="4">
        <v>0</v>
      </c>
      <c r="AC391" s="4">
        <v>0</v>
      </c>
      <c r="AD391" s="8">
        <v>0</v>
      </c>
      <c r="AE391" s="8" t="s">
        <v>239</v>
      </c>
      <c r="AF391" s="8" t="s">
        <v>136</v>
      </c>
      <c r="AG391" s="8" t="s">
        <v>137</v>
      </c>
      <c r="AH391" s="8" t="s">
        <v>138</v>
      </c>
      <c r="AI391" s="8" t="s">
        <v>326</v>
      </c>
      <c r="AJ391" s="8" t="s">
        <v>15</v>
      </c>
      <c r="AK391" s="8" t="s">
        <v>131</v>
      </c>
      <c r="AL391" s="8" t="s">
        <v>132</v>
      </c>
      <c r="AM391" s="8"/>
      <c r="AN391" s="8"/>
      <c r="AO391" s="8"/>
      <c r="AP391" s="8"/>
      <c r="AQ391" s="8"/>
      <c r="AR391" s="8"/>
      <c r="AS391" s="8"/>
      <c r="AT391" s="8"/>
      <c r="AU391" s="8"/>
      <c r="AV391" s="4"/>
      <c r="AW391" s="4"/>
      <c r="AX391" s="8"/>
      <c r="AY391" s="8"/>
      <c r="AZ391" s="8"/>
      <c r="BA391" s="8"/>
      <c r="BB391" s="8"/>
      <c r="BC391" s="8"/>
      <c r="BD391" s="8"/>
      <c r="BE391" s="8"/>
      <c r="BF391" s="8"/>
      <c r="BG391" s="8" t="s">
        <v>5</v>
      </c>
    </row>
    <row r="392" spans="1:59" hidden="1">
      <c r="A392" t="str">
        <f>Append1[[#This Row],[COM_IN_LIST]]</f>
        <v>GDPR</v>
      </c>
      <c r="B392" t="s">
        <v>1008</v>
      </c>
      <c r="P392" t="s">
        <v>132</v>
      </c>
      <c r="Q392" t="s">
        <v>131</v>
      </c>
      <c r="R392" t="s">
        <v>15</v>
      </c>
      <c r="V392" s="8" t="s">
        <v>1008</v>
      </c>
      <c r="AJ392" s="8" t="s">
        <v>15</v>
      </c>
      <c r="AK392" s="8" t="s">
        <v>132</v>
      </c>
      <c r="AL392" s="8" t="s">
        <v>131</v>
      </c>
      <c r="AM392" s="8"/>
      <c r="AN392" s="8"/>
      <c r="AO392" s="8"/>
      <c r="AP392" s="8" t="s">
        <v>149</v>
      </c>
      <c r="AQ392" s="8" t="s">
        <v>149</v>
      </c>
      <c r="AR392" s="8" t="s">
        <v>149</v>
      </c>
      <c r="AS392" s="8" t="s">
        <v>141</v>
      </c>
      <c r="AT392" s="8" t="s">
        <v>141</v>
      </c>
      <c r="AU392" s="8" t="s">
        <v>149</v>
      </c>
      <c r="AV392" s="4" t="s">
        <v>149</v>
      </c>
      <c r="AW392" s="4" t="s">
        <v>149</v>
      </c>
      <c r="AX392" s="8" t="s">
        <v>145</v>
      </c>
      <c r="AY392" s="8" t="s">
        <v>133</v>
      </c>
      <c r="AZ392" s="8" t="s">
        <v>1009</v>
      </c>
      <c r="BA392" s="8" t="s">
        <v>1010</v>
      </c>
      <c r="BB392" s="8" t="s">
        <v>145</v>
      </c>
      <c r="BC392" s="8"/>
      <c r="BD392" s="8" t="s">
        <v>149</v>
      </c>
      <c r="BE392" s="8"/>
      <c r="BF392" s="8"/>
      <c r="BG392" s="8" t="s">
        <v>6</v>
      </c>
    </row>
    <row r="393" spans="1:59" hidden="1">
      <c r="A393" t="str">
        <f>Append1[[#This Row],[COM_IN_LIST]]</f>
        <v>COMMON</v>
      </c>
      <c r="B393" t="s">
        <v>1011</v>
      </c>
      <c r="C393" t="str">
        <f>VLOOKUP(Append1[[#This Row],[Asset_Name]],'[1]SNOW CMDB DBNL'!$A:$B,2,0)</f>
        <v>Yes</v>
      </c>
      <c r="D393" t="str">
        <f>VLOOKUP(Append1[[#This Row],[Asset_Name]],'[1]SNOW CMDB DBNL'!$A:$C,3,0)</f>
        <v>Yes</v>
      </c>
      <c r="E393" t="str">
        <f>VLOOKUP(Append1[[#This Row],[Asset_Name]],'[1]SNOW CMDB DBNL'!$A:$D,4,0)</f>
        <v>Guido Smit</v>
      </c>
      <c r="F393" t="str">
        <f>VLOOKUP(Append1[[#This Row],[Asset_Name]],'[1]SNOW CMDB DBNL'!$A:$E,5,0)</f>
        <v>Jeroen Losekoot</v>
      </c>
      <c r="G393" t="str">
        <f>VLOOKUP(Append1[[#This Row],[Asset_Name]],'[1]SNOW CMDB DBNL'!$A:$F,6,0)</f>
        <v>Jeroen Losekoot</v>
      </c>
      <c r="H393" t="str">
        <f>VLOOKUP(Append1[[#This Row],[Asset_Name]],'[1]SNOW CMDB DBNL'!$A:$G,7,0)</f>
        <v>GJ Reinders</v>
      </c>
      <c r="I393" t="str">
        <f>VLOOKUP(Append1[[#This Row],[Asset_Name]],'[1]SNOW CMDB DBNL'!$A:$H,8,0)</f>
        <v>Agreement data</v>
      </c>
      <c r="L393" t="str">
        <f>VLOOKUP(Append1[[#This Row],[Asset_Name]],'[1]SNOW CMDB DBNL'!$A:$M,13,0)</f>
        <v>Installed</v>
      </c>
      <c r="M393" t="str">
        <f>VLOOKUP(Append1[[#This Row],[Asset_Name]],'[1]SNOW CMDB DBNL'!$A:$N,14,0)</f>
        <v>Operational</v>
      </c>
      <c r="N393" t="str">
        <f>VLOOKUP(Append1[[#This Row],[Asset_Name]],'[1]SNOW CMDB DBNL'!$A:$O,15,0)</f>
        <v>Production</v>
      </c>
      <c r="O393" t="str">
        <f>VLOOKUP(Append1[[#This Row],[Asset_Name]],'[1]SNOW CMDB DBNL'!$A:$P,16,0)</f>
        <v>be+nl/Daily Banking Digital First NL/Platform &amp; Enablers/FalconX</v>
      </c>
      <c r="P393" t="s">
        <v>132</v>
      </c>
      <c r="Q393" t="s">
        <v>132</v>
      </c>
      <c r="R393" t="s">
        <v>10</v>
      </c>
      <c r="V393" s="8" t="s">
        <v>1011</v>
      </c>
      <c r="W393" s="8" t="s">
        <v>141</v>
      </c>
      <c r="X393" s="8" t="s">
        <v>141</v>
      </c>
      <c r="Y393" s="8" t="s">
        <v>158</v>
      </c>
      <c r="Z393" s="8" t="s">
        <v>273</v>
      </c>
      <c r="AA393" s="8" t="s">
        <v>273</v>
      </c>
      <c r="AB393" s="4" t="s">
        <v>160</v>
      </c>
      <c r="AC393" s="4" t="s">
        <v>187</v>
      </c>
      <c r="AD393" s="8">
        <v>0</v>
      </c>
      <c r="AE393" s="8">
        <v>0</v>
      </c>
      <c r="AF393" s="8" t="s">
        <v>136</v>
      </c>
      <c r="AG393" s="8" t="s">
        <v>137</v>
      </c>
      <c r="AH393" s="8" t="s">
        <v>138</v>
      </c>
      <c r="AI393" s="8" t="s">
        <v>1012</v>
      </c>
      <c r="AJ393" s="8" t="s">
        <v>10</v>
      </c>
      <c r="AK393" s="8" t="s">
        <v>132</v>
      </c>
      <c r="AL393" s="8" t="s">
        <v>132</v>
      </c>
      <c r="AM393" s="8"/>
      <c r="AN393" s="8"/>
      <c r="AO393" s="8"/>
      <c r="AP393" s="8" t="s">
        <v>145</v>
      </c>
      <c r="AQ393" s="8" t="s">
        <v>145</v>
      </c>
      <c r="AR393" s="8" t="s">
        <v>141</v>
      </c>
      <c r="AS393" s="8" t="s">
        <v>141</v>
      </c>
      <c r="AT393" s="8" t="s">
        <v>141</v>
      </c>
      <c r="AU393" s="8" t="s">
        <v>145</v>
      </c>
      <c r="AV393" s="4" t="s">
        <v>145</v>
      </c>
      <c r="AW393" s="4" t="s">
        <v>149</v>
      </c>
      <c r="AX393" s="8" t="s">
        <v>145</v>
      </c>
      <c r="AY393" s="8" t="s">
        <v>141</v>
      </c>
      <c r="AZ393" s="8"/>
      <c r="BA393" s="8" t="s">
        <v>166</v>
      </c>
      <c r="BB393" s="8" t="s">
        <v>178</v>
      </c>
      <c r="BC393" s="8"/>
      <c r="BD393" s="8" t="s">
        <v>149</v>
      </c>
      <c r="BE393" s="8"/>
      <c r="BF393" s="8"/>
      <c r="BG393" s="8" t="s">
        <v>7</v>
      </c>
    </row>
    <row r="394" spans="1:59">
      <c r="A394" t="str">
        <f>Append1[[#This Row],[COM_IN_LIST]]</f>
        <v>COMMON</v>
      </c>
      <c r="B394" t="s">
        <v>1013</v>
      </c>
      <c r="C394" t="str">
        <f>VLOOKUP(Append1[[#This Row],[Asset_Name]],'[1]SNOW CMDB DBNL'!$A:$B,2,0)</f>
        <v>No</v>
      </c>
      <c r="D394" t="str">
        <f>VLOOKUP(Append1[[#This Row],[Asset_Name]],'[1]SNOW CMDB DBNL'!$A:$C,3,0)</f>
        <v>No</v>
      </c>
      <c r="E394" t="str">
        <f>VLOOKUP(Append1[[#This Row],[Asset_Name]],'[1]SNOW CMDB DBNL'!$A:$D,4,0)</f>
        <v>Rik-Jan van Bree</v>
      </c>
      <c r="F394" t="str">
        <f>VLOOKUP(Append1[[#This Row],[Asset_Name]],'[1]SNOW CMDB DBNL'!$A:$E,5,0)</f>
        <v>Hans Krak</v>
      </c>
      <c r="G394" t="str">
        <f>VLOOKUP(Append1[[#This Row],[Asset_Name]],'[1]SNOW CMDB DBNL'!$A:$F,6,0)</f>
        <v>Narjiss Aydoun</v>
      </c>
      <c r="H394" t="str">
        <f>VLOOKUP(Append1[[#This Row],[Asset_Name]],'[1]SNOW CMDB DBNL'!$A:$G,7,0)</f>
        <v>Hans Krak</v>
      </c>
      <c r="L394" t="str">
        <f>VLOOKUP(Append1[[#This Row],[Asset_Name]],'[1]SNOW CMDB DBNL'!$A:$M,13,0)</f>
        <v>Installed</v>
      </c>
      <c r="M394" t="str">
        <f>VLOOKUP(Append1[[#This Row],[Asset_Name]],'[1]SNOW CMDB DBNL'!$A:$N,14,0)</f>
        <v>Operational</v>
      </c>
      <c r="N394" t="str">
        <f>VLOOKUP(Append1[[#This Row],[Asset_Name]],'[1]SNOW CMDB DBNL'!$A:$O,15,0)</f>
        <v>Production</v>
      </c>
      <c r="O394" t="str">
        <f>VLOOKUP(Append1[[#This Row],[Asset_Name]],'[1]SNOW CMDB DBNL'!$A:$P,16,0)</f>
        <v>be+nl/Payments NL/Products/GeckoS</v>
      </c>
      <c r="P394" t="s">
        <v>132</v>
      </c>
      <c r="Q394" t="s">
        <v>132</v>
      </c>
      <c r="R394" t="s">
        <v>9</v>
      </c>
      <c r="V394" s="8" t="s">
        <v>1013</v>
      </c>
      <c r="W394" s="8" t="s">
        <v>133</v>
      </c>
      <c r="X394" s="8" t="s">
        <v>133</v>
      </c>
      <c r="Y394" s="8" t="s">
        <v>153</v>
      </c>
      <c r="Z394" s="8" t="s">
        <v>154</v>
      </c>
      <c r="AA394" s="8" t="s">
        <v>155</v>
      </c>
      <c r="AB394" s="4" t="s">
        <v>154</v>
      </c>
      <c r="AC394" s="4">
        <v>0</v>
      </c>
      <c r="AD394" s="8">
        <v>0</v>
      </c>
      <c r="AE394" s="8">
        <v>0</v>
      </c>
      <c r="AF394" s="8" t="s">
        <v>136</v>
      </c>
      <c r="AG394" s="8" t="s">
        <v>137</v>
      </c>
      <c r="AH394" s="8" t="s">
        <v>138</v>
      </c>
      <c r="AI394" s="8" t="s">
        <v>156</v>
      </c>
      <c r="AJ394" s="8" t="s">
        <v>9</v>
      </c>
      <c r="AK394" s="8" t="s">
        <v>132</v>
      </c>
      <c r="AL394" s="8" t="s">
        <v>132</v>
      </c>
      <c r="AM394" s="8"/>
      <c r="AN394" s="8"/>
      <c r="AO394" s="8"/>
      <c r="AP394" s="8" t="s">
        <v>145</v>
      </c>
      <c r="AQ394" s="8" t="s">
        <v>145</v>
      </c>
      <c r="AR394" s="8" t="s">
        <v>133</v>
      </c>
      <c r="AS394" s="8" t="s">
        <v>133</v>
      </c>
      <c r="AT394" s="8" t="s">
        <v>133</v>
      </c>
      <c r="AU394" s="8" t="s">
        <v>145</v>
      </c>
      <c r="AV394" s="4" t="s">
        <v>145</v>
      </c>
      <c r="AW394" s="4" t="s">
        <v>145</v>
      </c>
      <c r="AX394" s="8" t="s">
        <v>145</v>
      </c>
      <c r="AY394" s="8" t="s">
        <v>133</v>
      </c>
      <c r="AZ394" s="8"/>
      <c r="BA394" s="8"/>
      <c r="BB394" s="8" t="s">
        <v>191</v>
      </c>
      <c r="BC394" s="8"/>
      <c r="BD394" s="8" t="s">
        <v>145</v>
      </c>
      <c r="BE394" s="8"/>
      <c r="BF394" s="8"/>
      <c r="BG394" s="8" t="s">
        <v>7</v>
      </c>
    </row>
    <row r="395" spans="1:59">
      <c r="A395" t="str">
        <f>Append1[[#This Row],[COM_IN_LIST]]</f>
        <v>COMMON</v>
      </c>
      <c r="B395" t="s">
        <v>1014</v>
      </c>
      <c r="C395" t="str">
        <f>VLOOKUP(Append1[[#This Row],[Asset_Name]],'[1]SNOW CMDB DBNL'!$A:$B,2,0)</f>
        <v>No</v>
      </c>
      <c r="D395" t="str">
        <f>VLOOKUP(Append1[[#This Row],[Asset_Name]],'[1]SNOW CMDB DBNL'!$A:$C,3,0)</f>
        <v>No</v>
      </c>
      <c r="E395" t="str">
        <f>VLOOKUP(Append1[[#This Row],[Asset_Name]],'[1]SNOW CMDB DBNL'!$A:$D,4,0)</f>
        <v>Rik-Jan van Bree</v>
      </c>
      <c r="F395" t="str">
        <f>VLOOKUP(Append1[[#This Row],[Asset_Name]],'[1]SNOW CMDB DBNL'!$A:$E,5,0)</f>
        <v>Hans Krak</v>
      </c>
      <c r="G395" t="str">
        <f>VLOOKUP(Append1[[#This Row],[Asset_Name]],'[1]SNOW CMDB DBNL'!$A:$F,6,0)</f>
        <v>Narjiss Aydoun</v>
      </c>
      <c r="H395" t="str">
        <f>VLOOKUP(Append1[[#This Row],[Asset_Name]],'[1]SNOW CMDB DBNL'!$A:$G,7,0)</f>
        <v>Hans Krak</v>
      </c>
      <c r="L395" t="str">
        <f>VLOOKUP(Append1[[#This Row],[Asset_Name]],'[1]SNOW CMDB DBNL'!$A:$M,13,0)</f>
        <v>Installed</v>
      </c>
      <c r="M395" t="str">
        <f>VLOOKUP(Append1[[#This Row],[Asset_Name]],'[1]SNOW CMDB DBNL'!$A:$N,14,0)</f>
        <v>Operational</v>
      </c>
      <c r="N395" t="str">
        <f>VLOOKUP(Append1[[#This Row],[Asset_Name]],'[1]SNOW CMDB DBNL'!$A:$O,15,0)</f>
        <v>Production</v>
      </c>
      <c r="O395" t="str">
        <f>VLOOKUP(Append1[[#This Row],[Asset_Name]],'[1]SNOW CMDB DBNL'!$A:$P,16,0)</f>
        <v>be+nl/Payments NL/Products/GeckoS</v>
      </c>
      <c r="P395" t="s">
        <v>132</v>
      </c>
      <c r="Q395" t="s">
        <v>132</v>
      </c>
      <c r="R395" t="s">
        <v>9</v>
      </c>
      <c r="V395" s="8" t="s">
        <v>1014</v>
      </c>
      <c r="W395" s="8" t="s">
        <v>133</v>
      </c>
      <c r="X395" s="8" t="s">
        <v>133</v>
      </c>
      <c r="Y395" s="8" t="s">
        <v>153</v>
      </c>
      <c r="Z395" s="8" t="s">
        <v>154</v>
      </c>
      <c r="AA395" s="8" t="s">
        <v>155</v>
      </c>
      <c r="AB395" s="4" t="s">
        <v>154</v>
      </c>
      <c r="AC395" s="4">
        <v>0</v>
      </c>
      <c r="AD395" s="8">
        <v>0</v>
      </c>
      <c r="AE395" s="8">
        <v>0</v>
      </c>
      <c r="AF395" s="8" t="s">
        <v>136</v>
      </c>
      <c r="AG395" s="8" t="s">
        <v>137</v>
      </c>
      <c r="AH395" s="8" t="s">
        <v>138</v>
      </c>
      <c r="AI395" s="8" t="s">
        <v>156</v>
      </c>
      <c r="AJ395" s="8" t="s">
        <v>9</v>
      </c>
      <c r="AK395" s="8" t="s">
        <v>132</v>
      </c>
      <c r="AL395" s="8" t="s">
        <v>132</v>
      </c>
      <c r="AM395" s="8"/>
      <c r="AN395" s="8"/>
      <c r="AO395" s="8"/>
      <c r="AP395" s="8" t="s">
        <v>145</v>
      </c>
      <c r="AQ395" s="8" t="s">
        <v>145</v>
      </c>
      <c r="AR395" s="8" t="s">
        <v>133</v>
      </c>
      <c r="AS395" s="8" t="s">
        <v>133</v>
      </c>
      <c r="AT395" s="8" t="s">
        <v>133</v>
      </c>
      <c r="AU395" s="8" t="s">
        <v>145</v>
      </c>
      <c r="AV395" s="4" t="s">
        <v>145</v>
      </c>
      <c r="AW395" s="4" t="s">
        <v>145</v>
      </c>
      <c r="AX395" s="8" t="s">
        <v>145</v>
      </c>
      <c r="AY395" s="8" t="s">
        <v>133</v>
      </c>
      <c r="AZ395" s="8"/>
      <c r="BA395" s="8"/>
      <c r="BB395" s="8" t="s">
        <v>191</v>
      </c>
      <c r="BC395" s="8"/>
      <c r="BD395" s="8" t="s">
        <v>145</v>
      </c>
      <c r="BE395" s="8"/>
      <c r="BF395" s="8"/>
      <c r="BG395" s="8" t="s">
        <v>7</v>
      </c>
    </row>
    <row r="396" spans="1:59" hidden="1">
      <c r="A396" t="str">
        <f>Append1[[#This Row],[COM_IN_LIST]]</f>
        <v>COMMON</v>
      </c>
      <c r="B396" t="s">
        <v>1015</v>
      </c>
      <c r="C396" t="str">
        <f>VLOOKUP(Append1[[#This Row],[Asset_Name]],'[1]SNOW CMDB DBNL'!$A:$B,2,0)</f>
        <v>Yes</v>
      </c>
      <c r="D396" t="str">
        <f>VLOOKUP(Append1[[#This Row],[Asset_Name]],'[1]SNOW CMDB DBNL'!$A:$C,3,0)</f>
        <v>No</v>
      </c>
      <c r="E396" t="str">
        <f>VLOOKUP(Append1[[#This Row],[Asset_Name]],'[1]SNOW CMDB DBNL'!$A:$D,4,0)</f>
        <v>Rik-Jan van Bree</v>
      </c>
      <c r="F396" t="str">
        <f>VLOOKUP(Append1[[#This Row],[Asset_Name]],'[1]SNOW CMDB DBNL'!$A:$E,5,0)</f>
        <v>Hans Krak</v>
      </c>
      <c r="G396" t="str">
        <f>VLOOKUP(Append1[[#This Row],[Asset_Name]],'[1]SNOW CMDB DBNL'!$A:$F,6,0)</f>
        <v>Narjiss Aydoun</v>
      </c>
      <c r="H396" t="str">
        <f>VLOOKUP(Append1[[#This Row],[Asset_Name]],'[1]SNOW CMDB DBNL'!$A:$G,7,0)</f>
        <v>Martijn Greuter</v>
      </c>
      <c r="I396" t="str">
        <f>VLOOKUP(Append1[[#This Row],[Asset_Name]],'[1]SNOW CMDB DBNL'!$A:$H,8,0)</f>
        <v>Data derived by other data users</v>
      </c>
      <c r="J396" t="str">
        <f>VLOOKUP(Append1[[#This Row],[Asset_Name]],'[1]SNOW CMDB DBNL'!$A:$I,9,0)</f>
        <v>Kept in own tribe</v>
      </c>
      <c r="L396" t="str">
        <f>VLOOKUP(Append1[[#This Row],[Asset_Name]],'[1]SNOW CMDB DBNL'!$A:$M,13,0)</f>
        <v>Installed</v>
      </c>
      <c r="M396" t="str">
        <f>VLOOKUP(Append1[[#This Row],[Asset_Name]],'[1]SNOW CMDB DBNL'!$A:$N,14,0)</f>
        <v>Operational</v>
      </c>
      <c r="N396" t="str">
        <f>VLOOKUP(Append1[[#This Row],[Asset_Name]],'[1]SNOW CMDB DBNL'!$A:$O,15,0)</f>
        <v>Production</v>
      </c>
      <c r="O396" t="str">
        <f>VLOOKUP(Append1[[#This Row],[Asset_Name]],'[1]SNOW CMDB DBNL'!$A:$P,16,0)</f>
        <v>be+nl/Payments NL/Products/Digital Insight</v>
      </c>
      <c r="P396" t="s">
        <v>132</v>
      </c>
      <c r="Q396" t="s">
        <v>132</v>
      </c>
      <c r="R396" t="s">
        <v>9</v>
      </c>
      <c r="V396" s="8" t="s">
        <v>1015</v>
      </c>
      <c r="W396" s="8" t="s">
        <v>141</v>
      </c>
      <c r="X396" s="8" t="s">
        <v>133</v>
      </c>
      <c r="Y396" s="8" t="s">
        <v>153</v>
      </c>
      <c r="Z396" s="8" t="s">
        <v>154</v>
      </c>
      <c r="AA396" s="8" t="s">
        <v>155</v>
      </c>
      <c r="AB396" s="4" t="s">
        <v>309</v>
      </c>
      <c r="AC396" s="4" t="s">
        <v>205</v>
      </c>
      <c r="AD396" s="8" t="s">
        <v>170</v>
      </c>
      <c r="AE396" s="8">
        <v>0</v>
      </c>
      <c r="AF396" s="8" t="s">
        <v>136</v>
      </c>
      <c r="AG396" s="8" t="s">
        <v>137</v>
      </c>
      <c r="AH396" s="8" t="s">
        <v>138</v>
      </c>
      <c r="AI396" s="8" t="s">
        <v>422</v>
      </c>
      <c r="AJ396" s="8" t="s">
        <v>9</v>
      </c>
      <c r="AK396" s="8" t="s">
        <v>132</v>
      </c>
      <c r="AL396" s="8" t="s">
        <v>132</v>
      </c>
      <c r="AM396" s="8"/>
      <c r="AN396" s="8"/>
      <c r="AO396" s="8"/>
      <c r="AP396" s="8" t="s">
        <v>145</v>
      </c>
      <c r="AQ396" s="8" t="s">
        <v>145</v>
      </c>
      <c r="AR396" s="8" t="s">
        <v>141</v>
      </c>
      <c r="AS396" s="8" t="s">
        <v>149</v>
      </c>
      <c r="AT396" s="8" t="s">
        <v>133</v>
      </c>
      <c r="AU396" s="8" t="s">
        <v>145</v>
      </c>
      <c r="AV396" s="4">
        <v>44927</v>
      </c>
      <c r="AW396" s="4">
        <v>45199</v>
      </c>
      <c r="AX396" s="8" t="s">
        <v>145</v>
      </c>
      <c r="AY396" s="8" t="s">
        <v>141</v>
      </c>
      <c r="AZ396" s="8"/>
      <c r="BA396" s="8" t="s">
        <v>298</v>
      </c>
      <c r="BB396" s="8" t="s">
        <v>178</v>
      </c>
      <c r="BC396" s="8"/>
      <c r="BD396" s="8">
        <v>2023</v>
      </c>
      <c r="BE396" s="8" t="s">
        <v>318</v>
      </c>
      <c r="BF396" s="8" t="s">
        <v>178</v>
      </c>
      <c r="BG396" s="8" t="s">
        <v>7</v>
      </c>
    </row>
    <row r="397" spans="1:59" hidden="1">
      <c r="A397" t="str">
        <f>Append1[[#This Row],[COM_IN_LIST]]</f>
        <v>COMMON</v>
      </c>
      <c r="B397" t="s">
        <v>1016</v>
      </c>
      <c r="C397" t="str">
        <f>VLOOKUP(Append1[[#This Row],[Asset_Name]],'[1]SNOW CMDB DBNL'!$A:$B,2,0)</f>
        <v>Yes</v>
      </c>
      <c r="D397" t="str">
        <f>VLOOKUP(Append1[[#This Row],[Asset_Name]],'[1]SNOW CMDB DBNL'!$A:$C,3,0)</f>
        <v>No</v>
      </c>
      <c r="E397" t="str">
        <f>VLOOKUP(Append1[[#This Row],[Asset_Name]],'[1]SNOW CMDB DBNL'!$A:$D,4,0)</f>
        <v>Rik-Jan van Bree</v>
      </c>
      <c r="F397" t="str">
        <f>VLOOKUP(Append1[[#This Row],[Asset_Name]],'[1]SNOW CMDB DBNL'!$A:$E,5,0)</f>
        <v>Maarten van Gessel</v>
      </c>
      <c r="G397" t="str">
        <f>VLOOKUP(Append1[[#This Row],[Asset_Name]],'[1]SNOW CMDB DBNL'!$A:$F,6,0)</f>
        <v>Narjiss Aydoun</v>
      </c>
      <c r="H397" t="str">
        <f>VLOOKUP(Append1[[#This Row],[Asset_Name]],'[1]SNOW CMDB DBNL'!$A:$G,7,0)</f>
        <v>Hans Krak</v>
      </c>
      <c r="I397" t="str">
        <f>VLOOKUP(Append1[[#This Row],[Asset_Name]],'[1]SNOW CMDB DBNL'!$A:$H,8,0)</f>
        <v>Party data</v>
      </c>
      <c r="J397" t="str">
        <f>VLOOKUP(Append1[[#This Row],[Asset_Name]],'[1]SNOW CMDB DBNL'!$A:$I,9,0)</f>
        <v>Kept in own tribe</v>
      </c>
      <c r="L397" t="str">
        <f>VLOOKUP(Append1[[#This Row],[Asset_Name]],'[1]SNOW CMDB DBNL'!$A:$M,13,0)</f>
        <v>Installed</v>
      </c>
      <c r="M397" t="str">
        <f>VLOOKUP(Append1[[#This Row],[Asset_Name]],'[1]SNOW CMDB DBNL'!$A:$N,14,0)</f>
        <v>Operational</v>
      </c>
      <c r="N397" t="str">
        <f>VLOOKUP(Append1[[#This Row],[Asset_Name]],'[1]SNOW CMDB DBNL'!$A:$O,15,0)</f>
        <v>Production</v>
      </c>
      <c r="O397" t="str">
        <f>VLOOKUP(Append1[[#This Row],[Asset_Name]],'[1]SNOW CMDB DBNL'!$A:$P,16,0)</f>
        <v>be+nl/Payments NL/Products/Crafty Unicorns</v>
      </c>
      <c r="P397" t="s">
        <v>132</v>
      </c>
      <c r="Q397" t="s">
        <v>132</v>
      </c>
      <c r="R397" t="s">
        <v>9</v>
      </c>
      <c r="V397" s="8" t="s">
        <v>1016</v>
      </c>
      <c r="W397" s="8" t="s">
        <v>141</v>
      </c>
      <c r="X397" s="8" t="s">
        <v>133</v>
      </c>
      <c r="Y397" s="8" t="s">
        <v>153</v>
      </c>
      <c r="Z397" s="8" t="s">
        <v>168</v>
      </c>
      <c r="AA397" s="8" t="s">
        <v>155</v>
      </c>
      <c r="AB397" s="4" t="s">
        <v>154</v>
      </c>
      <c r="AC397" s="4" t="s">
        <v>169</v>
      </c>
      <c r="AD397" s="8" t="s">
        <v>170</v>
      </c>
      <c r="AE397" s="8">
        <v>0</v>
      </c>
      <c r="AF397" s="8" t="s">
        <v>136</v>
      </c>
      <c r="AG397" s="8" t="s">
        <v>137</v>
      </c>
      <c r="AH397" s="8" t="s">
        <v>138</v>
      </c>
      <c r="AI397" s="8" t="s">
        <v>1017</v>
      </c>
      <c r="AJ397" s="8" t="s">
        <v>9</v>
      </c>
      <c r="AK397" s="8" t="s">
        <v>132</v>
      </c>
      <c r="AL397" s="8" t="s">
        <v>132</v>
      </c>
      <c r="AM397" s="8"/>
      <c r="AN397" s="8"/>
      <c r="AO397" s="8"/>
      <c r="AP397" s="8" t="s">
        <v>145</v>
      </c>
      <c r="AQ397" s="8" t="s">
        <v>145</v>
      </c>
      <c r="AR397" s="8" t="s">
        <v>141</v>
      </c>
      <c r="AS397" s="8" t="s">
        <v>141</v>
      </c>
      <c r="AT397" s="8" t="s">
        <v>141</v>
      </c>
      <c r="AU397" s="8" t="s">
        <v>145</v>
      </c>
      <c r="AV397" s="4">
        <v>44927</v>
      </c>
      <c r="AW397" s="4">
        <v>45199</v>
      </c>
      <c r="AX397" s="8" t="s">
        <v>145</v>
      </c>
      <c r="AY397" s="8" t="s">
        <v>141</v>
      </c>
      <c r="AZ397" s="8"/>
      <c r="BA397" s="8"/>
      <c r="BB397" s="8" t="s">
        <v>178</v>
      </c>
      <c r="BC397" s="8"/>
      <c r="BD397" s="8">
        <v>2023</v>
      </c>
      <c r="BE397" s="8" t="s">
        <v>318</v>
      </c>
      <c r="BF397" s="8" t="s">
        <v>178</v>
      </c>
      <c r="BG397" s="8" t="s">
        <v>7</v>
      </c>
    </row>
    <row r="398" spans="1:59">
      <c r="A398" t="str">
        <f>Append1[[#This Row],[COM_IN_LIST]]</f>
        <v>COMMON</v>
      </c>
      <c r="B398" t="s">
        <v>1018</v>
      </c>
      <c r="C398" t="str">
        <f>VLOOKUP(Append1[[#This Row],[Asset_Name]],'[1]SNOW CMDB DBNL'!$A:$B,2,0)</f>
        <v>No</v>
      </c>
      <c r="D398" t="str">
        <f>VLOOKUP(Append1[[#This Row],[Asset_Name]],'[1]SNOW CMDB DBNL'!$A:$C,3,0)</f>
        <v>No</v>
      </c>
      <c r="E398" t="str">
        <f>VLOOKUP(Append1[[#This Row],[Asset_Name]],'[1]SNOW CMDB DBNL'!$A:$D,4,0)</f>
        <v>Jan Reuterink</v>
      </c>
      <c r="F398" t="str">
        <f>VLOOKUP(Append1[[#This Row],[Asset_Name]],'[1]SNOW CMDB DBNL'!$A:$E,5,0)</f>
        <v>Sven Schenkel</v>
      </c>
      <c r="L398" t="str">
        <f>VLOOKUP(Append1[[#This Row],[Asset_Name]],'[1]SNOW CMDB DBNL'!$A:$M,13,0)</f>
        <v>Installed</v>
      </c>
      <c r="M398" t="str">
        <f>VLOOKUP(Append1[[#This Row],[Asset_Name]],'[1]SNOW CMDB DBNL'!$A:$N,14,0)</f>
        <v>Operational</v>
      </c>
      <c r="N398" t="str">
        <f>VLOOKUP(Append1[[#This Row],[Asset_Name]],'[1]SNOW CMDB DBNL'!$A:$O,15,0)</f>
        <v>Production</v>
      </c>
      <c r="O398" t="str">
        <f>VLOOKUP(Append1[[#This Row],[Asset_Name]],'[1]SNOW CMDB DBNL'!$A:$P,16,0)</f>
        <v>be+nl/Digital Business Banking/CD-NL/CRIBS</v>
      </c>
      <c r="P398" t="s">
        <v>132</v>
      </c>
      <c r="Q398" t="s">
        <v>132</v>
      </c>
      <c r="R398" t="s">
        <v>16</v>
      </c>
      <c r="V398" s="8" t="s">
        <v>1018</v>
      </c>
      <c r="W398" s="8" t="s">
        <v>133</v>
      </c>
      <c r="X398" s="8" t="s">
        <v>133</v>
      </c>
      <c r="Y398" s="8" t="s">
        <v>173</v>
      </c>
      <c r="Z398" s="8" t="s">
        <v>174</v>
      </c>
      <c r="AA398" s="8">
        <v>0</v>
      </c>
      <c r="AB398" s="4">
        <v>0</v>
      </c>
      <c r="AC398" s="4">
        <v>0</v>
      </c>
      <c r="AD398" s="8">
        <v>0</v>
      </c>
      <c r="AE398" s="8">
        <v>0</v>
      </c>
      <c r="AF398" s="8" t="s">
        <v>136</v>
      </c>
      <c r="AG398" s="8" t="s">
        <v>137</v>
      </c>
      <c r="AH398" s="8" t="s">
        <v>138</v>
      </c>
      <c r="AI398" s="8" t="s">
        <v>177</v>
      </c>
      <c r="AJ398" s="8" t="s">
        <v>16</v>
      </c>
      <c r="AK398" s="8" t="s">
        <v>132</v>
      </c>
      <c r="AL398" s="8" t="s">
        <v>132</v>
      </c>
      <c r="AM398" s="8"/>
      <c r="AN398" s="8"/>
      <c r="AO398" s="8"/>
      <c r="AP398" s="8" t="s">
        <v>145</v>
      </c>
      <c r="AQ398" s="8" t="s">
        <v>145</v>
      </c>
      <c r="AR398" s="8" t="s">
        <v>133</v>
      </c>
      <c r="AS398" s="8" t="s">
        <v>133</v>
      </c>
      <c r="AT398" s="8" t="s">
        <v>133</v>
      </c>
      <c r="AU398" s="8" t="s">
        <v>145</v>
      </c>
      <c r="AV398" s="4" t="s">
        <v>145</v>
      </c>
      <c r="AW398" s="4" t="s">
        <v>145</v>
      </c>
      <c r="AX398" s="8" t="s">
        <v>145</v>
      </c>
      <c r="AY398" s="8" t="s">
        <v>133</v>
      </c>
      <c r="AZ398" s="8"/>
      <c r="BA398" s="8"/>
      <c r="BB398" s="8" t="s">
        <v>191</v>
      </c>
      <c r="BC398" s="8"/>
      <c r="BD398" s="8" t="s">
        <v>145</v>
      </c>
      <c r="BE398" s="8"/>
      <c r="BF398" s="8"/>
      <c r="BG398" s="8" t="s">
        <v>7</v>
      </c>
    </row>
    <row r="399" spans="1:59" hidden="1">
      <c r="A399" t="str">
        <f>Append1[[#This Row],[COM_IN_LIST]]</f>
        <v>GDPR</v>
      </c>
      <c r="B399" t="s">
        <v>1019</v>
      </c>
      <c r="P399" t="s">
        <v>132</v>
      </c>
      <c r="Q399" t="s">
        <v>131</v>
      </c>
      <c r="R399" t="s">
        <v>13</v>
      </c>
      <c r="V399" s="8" t="s">
        <v>1019</v>
      </c>
      <c r="AJ399" s="8" t="s">
        <v>13</v>
      </c>
      <c r="AK399" s="8" t="s">
        <v>132</v>
      </c>
      <c r="AL399" s="8" t="s">
        <v>131</v>
      </c>
      <c r="AM399" s="8"/>
      <c r="AN399" s="8"/>
      <c r="AO399" s="8"/>
      <c r="AP399" s="8" t="s">
        <v>145</v>
      </c>
      <c r="AQ399" s="8" t="s">
        <v>145</v>
      </c>
      <c r="AR399" s="8" t="s">
        <v>141</v>
      </c>
      <c r="AS399" s="8" t="s">
        <v>141</v>
      </c>
      <c r="AT399" s="8" t="s">
        <v>141</v>
      </c>
      <c r="AU399" s="8"/>
      <c r="AV399" s="4"/>
      <c r="AW399" s="4">
        <v>43982</v>
      </c>
      <c r="AX399" s="8" t="s">
        <v>208</v>
      </c>
      <c r="AY399" s="8" t="s">
        <v>141</v>
      </c>
      <c r="AZ399" s="8"/>
      <c r="BA399" s="8"/>
      <c r="BB399" s="8" t="s">
        <v>145</v>
      </c>
      <c r="BC399" s="8"/>
      <c r="BD399" s="8">
        <v>2020</v>
      </c>
      <c r="BE399" s="8"/>
      <c r="BF399" s="8"/>
      <c r="BG399" s="8" t="s">
        <v>6</v>
      </c>
    </row>
    <row r="400" spans="1:59" hidden="1">
      <c r="A400" t="str">
        <f>Append1[[#This Row],[COM_IN_LIST]]</f>
        <v>COMMON</v>
      </c>
      <c r="B400" t="s">
        <v>1020</v>
      </c>
      <c r="C400" t="str">
        <f>VLOOKUP(Append1[[#This Row],[Asset_Name]],'[1]SNOW CMDB DBNL'!$A:$B,2,0)</f>
        <v>Yes</v>
      </c>
      <c r="D400" t="str">
        <f>VLOOKUP(Append1[[#This Row],[Asset_Name]],'[1]SNOW CMDB DBNL'!$A:$C,3,0)</f>
        <v>Yes</v>
      </c>
      <c r="E400" t="str">
        <f>VLOOKUP(Append1[[#This Row],[Asset_Name]],'[1]SNOW CMDB DBNL'!$A:$D,4,0)</f>
        <v>Manish Vashishtha</v>
      </c>
      <c r="F400" t="str">
        <f>VLOOKUP(Append1[[#This Row],[Asset_Name]],'[1]SNOW CMDB DBNL'!$A:$E,5,0)</f>
        <v>Miente Bakker</v>
      </c>
      <c r="I400" t="str">
        <f>VLOOKUP(Append1[[#This Row],[Asset_Name]],'[1]SNOW CMDB DBNL'!$A:$H,8,0)</f>
        <v>Product data</v>
      </c>
      <c r="J400" t="str">
        <f>VLOOKUP(Append1[[#This Row],[Asset_Name]],'[1]SNOW CMDB DBNL'!$A:$I,9,0)</f>
        <v>Kept in own tribe</v>
      </c>
      <c r="K400" t="str">
        <f>VLOOKUP(Append1[[#This Row],[Asset_Name]],'[1]SNOW CMDB DBNL'!$A:$J,10,0)</f>
        <v xml:space="preserve">Records of ING advisors and their availability </v>
      </c>
      <c r="L400" t="str">
        <f>VLOOKUP(Append1[[#This Row],[Asset_Name]],'[1]SNOW CMDB DBNL'!$A:$M,13,0)</f>
        <v>Installed</v>
      </c>
      <c r="M400" t="str">
        <f>VLOOKUP(Append1[[#This Row],[Asset_Name]],'[1]SNOW CMDB DBNL'!$A:$N,14,0)</f>
        <v>Operational</v>
      </c>
      <c r="N400" t="str">
        <f>VLOOKUP(Append1[[#This Row],[Asset_Name]],'[1]SNOW CMDB DBNL'!$A:$O,15,0)</f>
        <v>Production</v>
      </c>
      <c r="O400" t="str">
        <f>VLOOKUP(Append1[[#This Row],[Asset_Name]],'[1]SNOW CMDB DBNL'!$A:$P,16,0)</f>
        <v>be+nl/Assisted channels/PA2_Assisted Portal/TROTS</v>
      </c>
      <c r="P400" t="s">
        <v>132</v>
      </c>
      <c r="Q400" t="s">
        <v>132</v>
      </c>
      <c r="R400" t="s">
        <v>11</v>
      </c>
      <c r="V400" s="8" t="s">
        <v>1020</v>
      </c>
      <c r="W400" s="8" t="s">
        <v>141</v>
      </c>
      <c r="X400" s="8" t="s">
        <v>141</v>
      </c>
      <c r="Y400" s="8" t="s">
        <v>260</v>
      </c>
      <c r="Z400" s="8" t="s">
        <v>261</v>
      </c>
      <c r="AA400" s="8">
        <v>0</v>
      </c>
      <c r="AB400" s="4">
        <v>0</v>
      </c>
      <c r="AC400" s="4" t="s">
        <v>238</v>
      </c>
      <c r="AD400" s="8" t="s">
        <v>170</v>
      </c>
      <c r="AE400" s="8" t="s">
        <v>1021</v>
      </c>
      <c r="AF400" s="8" t="s">
        <v>136</v>
      </c>
      <c r="AG400" s="8" t="s">
        <v>137</v>
      </c>
      <c r="AH400" s="8" t="s">
        <v>138</v>
      </c>
      <c r="AI400" s="8" t="s">
        <v>265</v>
      </c>
      <c r="AJ400" s="8" t="s">
        <v>11</v>
      </c>
      <c r="AK400" s="8" t="s">
        <v>132</v>
      </c>
      <c r="AL400" s="8" t="s">
        <v>132</v>
      </c>
      <c r="AM400" s="8"/>
      <c r="AN400" s="8"/>
      <c r="AO400" s="8"/>
      <c r="AP400" s="8" t="s">
        <v>145</v>
      </c>
      <c r="AQ400" s="8" t="s">
        <v>145</v>
      </c>
      <c r="AR400" s="8" t="s">
        <v>141</v>
      </c>
      <c r="AS400" s="8" t="s">
        <v>145</v>
      </c>
      <c r="AT400" s="8" t="s">
        <v>141</v>
      </c>
      <c r="AU400" s="8" t="s">
        <v>145</v>
      </c>
      <c r="AV400" s="4">
        <v>44561</v>
      </c>
      <c r="AW400" s="4" t="s">
        <v>149</v>
      </c>
      <c r="AX400" s="8" t="s">
        <v>145</v>
      </c>
      <c r="AY400" s="8" t="s">
        <v>141</v>
      </c>
      <c r="AZ400" s="8"/>
      <c r="BA400" s="8" t="s">
        <v>181</v>
      </c>
      <c r="BB400" s="8" t="s">
        <v>178</v>
      </c>
      <c r="BC400" s="8"/>
      <c r="BD400" s="8" t="s">
        <v>149</v>
      </c>
      <c r="BE400" s="8"/>
      <c r="BF400" s="8"/>
      <c r="BG400" s="8" t="s">
        <v>7</v>
      </c>
    </row>
    <row r="401" spans="1:59" hidden="1">
      <c r="A401" t="str">
        <f>Append1[[#This Row],[COM_IN_LIST]]</f>
        <v>CMDB</v>
      </c>
      <c r="B401" s="31" t="s">
        <v>1022</v>
      </c>
      <c r="C401" t="str">
        <f>VLOOKUP(Append1[[#This Row],[Asset_Name]],'[1]SNOW CMDB DBNL'!$A:$B,2,0)</f>
        <v>Yes</v>
      </c>
      <c r="D401" t="str">
        <f>VLOOKUP(Append1[[#This Row],[Asset_Name]],'[1]SNOW CMDB DBNL'!$A:$C,3,0)</f>
        <v>No</v>
      </c>
      <c r="E401" t="str">
        <f>VLOOKUP(Append1[[#This Row],[Asset_Name]],'[1]SNOW CMDB DBNL'!$A:$D,4,0)</f>
        <v>Emile Scheilen</v>
      </c>
      <c r="F401" t="str">
        <f>VLOOKUP(Append1[[#This Row],[Asset_Name]],'[1]SNOW CMDB DBNL'!$A:$E,5,0)</f>
        <v>Adine Wempe - Kalff</v>
      </c>
      <c r="G401" t="str">
        <f>VLOOKUP(Append1[[#This Row],[Asset_Name]],'[1]SNOW CMDB DBNL'!$A:$F,6,0)</f>
        <v>Adine Wempe - Kalff</v>
      </c>
      <c r="H401" t="str">
        <f>VLOOKUP(Append1[[#This Row],[Asset_Name]],'[1]SNOW CMDB DBNL'!$A:$G,7,0)</f>
        <v>Jan-Bas Pietersen</v>
      </c>
      <c r="I401" t="str">
        <f>VLOOKUP(Append1[[#This Row],[Asset_Name]],'[1]SNOW CMDB DBNL'!$A:$H,8,0)</f>
        <v>Party data</v>
      </c>
      <c r="J401" t="str">
        <f>VLOOKUP(Append1[[#This Row],[Asset_Name]],'[1]SNOW CMDB DBNL'!$A:$I,9,0)</f>
        <v>Kept in own tribe</v>
      </c>
      <c r="L401" t="str">
        <f>VLOOKUP(Append1[[#This Row],[Asset_Name]],'[1]SNOW CMDB DBNL'!$A:$M,13,0)</f>
        <v>Installed</v>
      </c>
      <c r="M401" t="str">
        <f>VLOOKUP(Append1[[#This Row],[Asset_Name]],'[1]SNOW CMDB DBNL'!$A:$N,14,0)</f>
        <v>Operational</v>
      </c>
      <c r="N401" t="str">
        <f>VLOOKUP(Append1[[#This Row],[Asset_Name]],'[1]SNOW CMDB DBNL'!$A:$O,15,0)</f>
        <v>Production</v>
      </c>
      <c r="O401" t="str">
        <f>VLOOKUP(Append1[[#This Row],[Asset_Name]],'[1]SNOW CMDB DBNL'!$A:$P,16,0)</f>
        <v>be+nl/Fraud &amp; Cyber Security NL/Prevention/The Force</v>
      </c>
      <c r="P401" t="s">
        <v>131</v>
      </c>
      <c r="Q401" t="s">
        <v>132</v>
      </c>
      <c r="R401" t="s">
        <v>42</v>
      </c>
      <c r="V401" s="8" t="s">
        <v>1022</v>
      </c>
      <c r="W401" s="8" t="s">
        <v>141</v>
      </c>
      <c r="X401" s="8" t="s">
        <v>133</v>
      </c>
      <c r="Y401" s="8" t="s">
        <v>202</v>
      </c>
      <c r="Z401" s="8" t="s">
        <v>203</v>
      </c>
      <c r="AA401" s="8" t="s">
        <v>203</v>
      </c>
      <c r="AB401" s="4" t="s">
        <v>1023</v>
      </c>
      <c r="AC401" s="4" t="s">
        <v>169</v>
      </c>
      <c r="AD401" s="8" t="s">
        <v>170</v>
      </c>
      <c r="AE401" s="8">
        <v>0</v>
      </c>
      <c r="AF401" s="8" t="s">
        <v>136</v>
      </c>
      <c r="AG401" s="8" t="s">
        <v>137</v>
      </c>
      <c r="AH401" s="8" t="s">
        <v>138</v>
      </c>
      <c r="AI401" s="8" t="s">
        <v>1024</v>
      </c>
      <c r="AJ401" s="8" t="s">
        <v>42</v>
      </c>
      <c r="AK401" s="8" t="s">
        <v>131</v>
      </c>
      <c r="AL401" s="8" t="s">
        <v>132</v>
      </c>
      <c r="AM401" s="8"/>
      <c r="AN401" s="8"/>
      <c r="AO401" s="8"/>
      <c r="AP401" s="8"/>
      <c r="AQ401" s="8"/>
      <c r="AR401" s="8"/>
      <c r="AS401" s="8"/>
      <c r="AT401" s="8"/>
      <c r="AU401" s="8"/>
      <c r="AV401" s="4"/>
      <c r="AW401" s="4"/>
      <c r="AX401" s="8"/>
      <c r="AY401" s="8"/>
      <c r="AZ401" s="8"/>
      <c r="BA401" s="8"/>
      <c r="BB401" s="8"/>
      <c r="BC401" s="8"/>
      <c r="BD401" s="8"/>
      <c r="BE401" s="8"/>
      <c r="BF401" s="8"/>
      <c r="BG401" s="8" t="s">
        <v>5</v>
      </c>
    </row>
    <row r="402" spans="1:59" hidden="1">
      <c r="A402" t="str">
        <f>Append1[[#This Row],[COM_IN_LIST]]</f>
        <v>GDPR</v>
      </c>
      <c r="B402" s="31" t="s">
        <v>1025</v>
      </c>
      <c r="P402" t="s">
        <v>132</v>
      </c>
      <c r="Q402" t="s">
        <v>131</v>
      </c>
      <c r="R402" t="s">
        <v>13</v>
      </c>
      <c r="V402" s="8" t="s">
        <v>1025</v>
      </c>
      <c r="AJ402" s="8" t="s">
        <v>13</v>
      </c>
      <c r="AK402" s="8" t="s">
        <v>132</v>
      </c>
      <c r="AL402" s="8" t="s">
        <v>131</v>
      </c>
      <c r="AM402" s="8"/>
      <c r="AN402" s="8"/>
      <c r="AO402" s="8"/>
      <c r="AP402" s="8" t="s">
        <v>145</v>
      </c>
      <c r="AQ402" s="8" t="s">
        <v>145</v>
      </c>
      <c r="AR402" s="8" t="s">
        <v>133</v>
      </c>
      <c r="AS402" s="8" t="s">
        <v>141</v>
      </c>
      <c r="AT402" s="8" t="s">
        <v>141</v>
      </c>
      <c r="AU402" s="8"/>
      <c r="AV402" s="4"/>
      <c r="AW402" s="4" t="s">
        <v>145</v>
      </c>
      <c r="AX402" s="8" t="s">
        <v>208</v>
      </c>
      <c r="AY402" s="8" t="s">
        <v>133</v>
      </c>
      <c r="AZ402" s="8"/>
      <c r="BA402" s="8"/>
      <c r="BB402" s="8" t="s">
        <v>145</v>
      </c>
      <c r="BC402" s="8"/>
      <c r="BD402" s="8" t="s">
        <v>145</v>
      </c>
      <c r="BE402" s="8"/>
      <c r="BF402" s="8"/>
      <c r="BG402" s="8" t="s">
        <v>6</v>
      </c>
    </row>
    <row r="403" spans="1:59">
      <c r="A403" t="str">
        <f>Append1[[#This Row],[COM_IN_LIST]]</f>
        <v>COMMON</v>
      </c>
      <c r="B403" t="s">
        <v>1026</v>
      </c>
      <c r="C403" t="str">
        <f>VLOOKUP(Append1[[#This Row],[Asset_Name]],'[1]SNOW CMDB DBNL'!$A:$B,2,0)</f>
        <v>No</v>
      </c>
      <c r="D403" t="str">
        <f>VLOOKUP(Append1[[#This Row],[Asset_Name]],'[1]SNOW CMDB DBNL'!$A:$C,3,0)</f>
        <v>No</v>
      </c>
      <c r="E403" t="str">
        <f>VLOOKUP(Append1[[#This Row],[Asset_Name]],'[1]SNOW CMDB DBNL'!$A:$D,4,0)</f>
        <v>Manish Vashishtha</v>
      </c>
      <c r="F403" t="str">
        <f>VLOOKUP(Append1[[#This Row],[Asset_Name]],'[1]SNOW CMDB DBNL'!$A:$E,5,0)</f>
        <v>miente bakker</v>
      </c>
      <c r="L403" t="str">
        <f>VLOOKUP(Append1[[#This Row],[Asset_Name]],'[1]SNOW CMDB DBNL'!$A:$M,13,0)</f>
        <v>Installed</v>
      </c>
      <c r="M403" t="str">
        <f>VLOOKUP(Append1[[#This Row],[Asset_Name]],'[1]SNOW CMDB DBNL'!$A:$N,14,0)</f>
        <v>Operational</v>
      </c>
      <c r="N403" t="str">
        <f>VLOOKUP(Append1[[#This Row],[Asset_Name]],'[1]SNOW CMDB DBNL'!$A:$O,15,0)</f>
        <v>Production</v>
      </c>
      <c r="O403" t="str">
        <f>VLOOKUP(Append1[[#This Row],[Asset_Name]],'[1]SNOW CMDB DBNL'!$A:$P,16,0)</f>
        <v>be+nl/Assisted channels/PA2_Assisted Portal/Indus</v>
      </c>
      <c r="P403" t="s">
        <v>132</v>
      </c>
      <c r="Q403" t="s">
        <v>132</v>
      </c>
      <c r="R403" t="s">
        <v>11</v>
      </c>
      <c r="V403" s="8" t="s">
        <v>1026</v>
      </c>
      <c r="W403" s="8" t="s">
        <v>133</v>
      </c>
      <c r="X403" s="8" t="s">
        <v>133</v>
      </c>
      <c r="Y403" s="8" t="s">
        <v>260</v>
      </c>
      <c r="Z403" s="8" t="s">
        <v>264</v>
      </c>
      <c r="AA403" s="8">
        <v>0</v>
      </c>
      <c r="AB403" s="4">
        <v>0</v>
      </c>
      <c r="AC403" s="4">
        <v>0</v>
      </c>
      <c r="AD403" s="8">
        <v>0</v>
      </c>
      <c r="AE403" s="8">
        <v>0</v>
      </c>
      <c r="AF403" s="8" t="s">
        <v>136</v>
      </c>
      <c r="AG403" s="8" t="s">
        <v>137</v>
      </c>
      <c r="AH403" s="8" t="s">
        <v>138</v>
      </c>
      <c r="AI403" s="8" t="s">
        <v>382</v>
      </c>
      <c r="AJ403" s="8" t="s">
        <v>11</v>
      </c>
      <c r="AK403" s="8" t="s">
        <v>132</v>
      </c>
      <c r="AL403" s="8" t="s">
        <v>132</v>
      </c>
      <c r="AM403" s="8"/>
      <c r="AN403" s="8"/>
      <c r="AO403" s="8"/>
      <c r="AP403" s="8" t="s">
        <v>145</v>
      </c>
      <c r="AQ403" s="8" t="s">
        <v>145</v>
      </c>
      <c r="AR403" s="8" t="s">
        <v>133</v>
      </c>
      <c r="AS403" s="8" t="s">
        <v>145</v>
      </c>
      <c r="AT403" s="8" t="s">
        <v>133</v>
      </c>
      <c r="AU403" s="8" t="s">
        <v>145</v>
      </c>
      <c r="AV403" s="4">
        <v>44927</v>
      </c>
      <c r="AW403" s="4">
        <v>45291</v>
      </c>
      <c r="AX403" s="8" t="s">
        <v>145</v>
      </c>
      <c r="AY403" s="8" t="s">
        <v>133</v>
      </c>
      <c r="AZ403" s="8"/>
      <c r="BA403" s="8" t="s">
        <v>181</v>
      </c>
      <c r="BB403" s="8" t="s">
        <v>191</v>
      </c>
      <c r="BC403" s="8"/>
      <c r="BD403" s="8">
        <v>2023</v>
      </c>
      <c r="BE403" s="8" t="s">
        <v>182</v>
      </c>
      <c r="BF403" s="8"/>
      <c r="BG403" s="8" t="s">
        <v>7</v>
      </c>
    </row>
    <row r="404" spans="1:59" hidden="1">
      <c r="A404" t="str">
        <f>Append1[[#This Row],[COM_IN_LIST]]</f>
        <v>COMMON</v>
      </c>
      <c r="B404" s="31" t="s">
        <v>1027</v>
      </c>
      <c r="C404" t="str">
        <f>VLOOKUP(Append1[[#This Row],[Asset_Name]],'[1]SNOW CMDB DBNL'!$A:$B,2,0)</f>
        <v>Yes</v>
      </c>
      <c r="D404" t="str">
        <f>VLOOKUP(Append1[[#This Row],[Asset_Name]],'[1]SNOW CMDB DBNL'!$A:$C,3,0)</f>
        <v>No</v>
      </c>
      <c r="E404" t="str">
        <f>VLOOKUP(Append1[[#This Row],[Asset_Name]],'[1]SNOW CMDB DBNL'!$A:$D,4,0)</f>
        <v>Emile Scheilen</v>
      </c>
      <c r="F404" t="str">
        <f>VLOOKUP(Append1[[#This Row],[Asset_Name]],'[1]SNOW CMDB DBNL'!$A:$E,5,0)</f>
        <v>Adine Wempe - Kalff</v>
      </c>
      <c r="G404" t="str">
        <f>VLOOKUP(Append1[[#This Row],[Asset_Name]],'[1]SNOW CMDB DBNL'!$A:$F,6,0)</f>
        <v>Adine Wempe - Kalff</v>
      </c>
      <c r="H404" t="str">
        <f>VLOOKUP(Append1[[#This Row],[Asset_Name]],'[1]SNOW CMDB DBNL'!$A:$G,7,0)</f>
        <v>Gertjan Kruijt</v>
      </c>
      <c r="I404" t="str">
        <f>VLOOKUP(Append1[[#This Row],[Asset_Name]],'[1]SNOW CMDB DBNL'!$A:$H,8,0)</f>
        <v>Party data</v>
      </c>
      <c r="J404" t="str">
        <f>VLOOKUP(Append1[[#This Row],[Asset_Name]],'[1]SNOW CMDB DBNL'!$A:$I,9,0)</f>
        <v>Exchanged across domains</v>
      </c>
      <c r="L404" t="str">
        <f>VLOOKUP(Append1[[#This Row],[Asset_Name]],'[1]SNOW CMDB DBNL'!$A:$M,13,0)</f>
        <v>Installed</v>
      </c>
      <c r="M404" t="str">
        <f>VLOOKUP(Append1[[#This Row],[Asset_Name]],'[1]SNOW CMDB DBNL'!$A:$N,14,0)</f>
        <v>Operational</v>
      </c>
      <c r="N404" t="str">
        <f>VLOOKUP(Append1[[#This Row],[Asset_Name]],'[1]SNOW CMDB DBNL'!$A:$O,15,0)</f>
        <v>Production</v>
      </c>
      <c r="O404" t="str">
        <f>VLOOKUP(Append1[[#This Row],[Asset_Name]],'[1]SNOW CMDB DBNL'!$A:$P,16,0)</f>
        <v>be+nl/Fraud &amp; Cyber Security NL/Prevention/JAWAS</v>
      </c>
      <c r="P404" t="s">
        <v>132</v>
      </c>
      <c r="Q404" t="s">
        <v>132</v>
      </c>
      <c r="R404" t="s">
        <v>13</v>
      </c>
      <c r="V404" s="8" t="s">
        <v>1027</v>
      </c>
      <c r="W404" s="8" t="s">
        <v>141</v>
      </c>
      <c r="X404" s="8" t="s">
        <v>133</v>
      </c>
      <c r="Y404" s="8" t="s">
        <v>202</v>
      </c>
      <c r="Z404" s="8" t="s">
        <v>203</v>
      </c>
      <c r="AA404" s="8" t="s">
        <v>203</v>
      </c>
      <c r="AB404" s="4" t="s">
        <v>269</v>
      </c>
      <c r="AC404" s="4" t="s">
        <v>169</v>
      </c>
      <c r="AD404" s="8" t="s">
        <v>176</v>
      </c>
      <c r="AE404" s="8">
        <v>0</v>
      </c>
      <c r="AF404" s="8" t="s">
        <v>136</v>
      </c>
      <c r="AG404" s="8" t="s">
        <v>137</v>
      </c>
      <c r="AH404" s="8" t="s">
        <v>138</v>
      </c>
      <c r="AI404" s="8" t="s">
        <v>270</v>
      </c>
      <c r="AJ404" s="8" t="s">
        <v>13</v>
      </c>
      <c r="AK404" s="8" t="s">
        <v>132</v>
      </c>
      <c r="AL404" s="8" t="s">
        <v>132</v>
      </c>
      <c r="AM404" s="8"/>
      <c r="AN404" s="8"/>
      <c r="AO404" s="8"/>
      <c r="AP404" s="8" t="s">
        <v>145</v>
      </c>
      <c r="AQ404" s="8" t="s">
        <v>145</v>
      </c>
      <c r="AR404" s="8" t="s">
        <v>141</v>
      </c>
      <c r="AS404" s="8" t="s">
        <v>141</v>
      </c>
      <c r="AT404" s="8" t="s">
        <v>141</v>
      </c>
      <c r="AU404" s="8"/>
      <c r="AV404" s="4"/>
      <c r="AW404" s="4">
        <v>43982</v>
      </c>
      <c r="AX404" s="8" t="s">
        <v>208</v>
      </c>
      <c r="AY404" s="8" t="s">
        <v>141</v>
      </c>
      <c r="AZ404" s="8"/>
      <c r="BA404" s="8"/>
      <c r="BB404" s="8" t="s">
        <v>178</v>
      </c>
      <c r="BC404" s="8"/>
      <c r="BD404" s="8">
        <v>2020</v>
      </c>
      <c r="BE404" s="8"/>
      <c r="BF404" s="8"/>
      <c r="BG404" s="8" t="s">
        <v>7</v>
      </c>
    </row>
    <row r="405" spans="1:59" hidden="1">
      <c r="A405" t="str">
        <f>Append1[[#This Row],[COM_IN_LIST]]</f>
        <v>COMMON</v>
      </c>
      <c r="B405" s="31" t="s">
        <v>1028</v>
      </c>
      <c r="C405" t="str">
        <f>VLOOKUP(Append1[[#This Row],[Asset_Name]],'[1]SNOW CMDB DBNL'!$A:$B,2,0)</f>
        <v>Yes</v>
      </c>
      <c r="D405" t="str">
        <f>VLOOKUP(Append1[[#This Row],[Asset_Name]],'[1]SNOW CMDB DBNL'!$A:$C,3,0)</f>
        <v>No</v>
      </c>
      <c r="E405" t="str">
        <f>VLOOKUP(Append1[[#This Row],[Asset_Name]],'[1]SNOW CMDB DBNL'!$A:$D,4,0)</f>
        <v>Emile Scheilen</v>
      </c>
      <c r="F405" t="str">
        <f>VLOOKUP(Append1[[#This Row],[Asset_Name]],'[1]SNOW CMDB DBNL'!$A:$E,5,0)</f>
        <v>Adine Wempe - Kalff</v>
      </c>
      <c r="G405" t="str">
        <f>VLOOKUP(Append1[[#This Row],[Asset_Name]],'[1]SNOW CMDB DBNL'!$A:$F,6,0)</f>
        <v>Adine Wempe - Kalff</v>
      </c>
      <c r="H405" t="str">
        <f>VLOOKUP(Append1[[#This Row],[Asset_Name]],'[1]SNOW CMDB DBNL'!$A:$G,7,0)</f>
        <v>Gertjan Kruijt</v>
      </c>
      <c r="I405" t="str">
        <f>VLOOKUP(Append1[[#This Row],[Asset_Name]],'[1]SNOW CMDB DBNL'!$A:$H,8,0)</f>
        <v>Party data</v>
      </c>
      <c r="J405" t="str">
        <f>VLOOKUP(Append1[[#This Row],[Asset_Name]],'[1]SNOW CMDB DBNL'!$A:$I,9,0)</f>
        <v>Kept in own tribe</v>
      </c>
      <c r="L405" t="str">
        <f>VLOOKUP(Append1[[#This Row],[Asset_Name]],'[1]SNOW CMDB DBNL'!$A:$M,13,0)</f>
        <v>Installed</v>
      </c>
      <c r="M405" t="str">
        <f>VLOOKUP(Append1[[#This Row],[Asset_Name]],'[1]SNOW CMDB DBNL'!$A:$N,14,0)</f>
        <v>Operational</v>
      </c>
      <c r="N405" t="str">
        <f>VLOOKUP(Append1[[#This Row],[Asset_Name]],'[1]SNOW CMDB DBNL'!$A:$O,15,0)</f>
        <v>Production</v>
      </c>
      <c r="O405" t="str">
        <f>VLOOKUP(Append1[[#This Row],[Asset_Name]],'[1]SNOW CMDB DBNL'!$A:$P,16,0)</f>
        <v>be+nl/Fraud &amp; Cyber Security NL/Prevention/JAWAS</v>
      </c>
      <c r="P405" t="s">
        <v>132</v>
      </c>
      <c r="Q405" t="s">
        <v>132</v>
      </c>
      <c r="R405" t="s">
        <v>13</v>
      </c>
      <c r="V405" s="8" t="s">
        <v>1028</v>
      </c>
      <c r="W405" s="8" t="s">
        <v>141</v>
      </c>
      <c r="X405" s="8" t="s">
        <v>133</v>
      </c>
      <c r="Y405" s="8" t="s">
        <v>202</v>
      </c>
      <c r="Z405" s="8" t="s">
        <v>203</v>
      </c>
      <c r="AA405" s="8" t="s">
        <v>203</v>
      </c>
      <c r="AB405" s="4" t="s">
        <v>269</v>
      </c>
      <c r="AC405" s="4" t="s">
        <v>169</v>
      </c>
      <c r="AD405" s="8" t="s">
        <v>170</v>
      </c>
      <c r="AE405" s="8">
        <v>0</v>
      </c>
      <c r="AF405" s="8" t="s">
        <v>136</v>
      </c>
      <c r="AG405" s="8" t="s">
        <v>137</v>
      </c>
      <c r="AH405" s="8" t="s">
        <v>138</v>
      </c>
      <c r="AI405" s="8" t="s">
        <v>270</v>
      </c>
      <c r="AJ405" s="8" t="s">
        <v>13</v>
      </c>
      <c r="AK405" s="8" t="s">
        <v>132</v>
      </c>
      <c r="AL405" s="8" t="s">
        <v>132</v>
      </c>
      <c r="AM405" s="8"/>
      <c r="AN405" s="8"/>
      <c r="AO405" s="8"/>
      <c r="AP405" s="8" t="s">
        <v>145</v>
      </c>
      <c r="AQ405" s="8" t="s">
        <v>145</v>
      </c>
      <c r="AR405" s="8" t="s">
        <v>141</v>
      </c>
      <c r="AS405" s="8" t="s">
        <v>141</v>
      </c>
      <c r="AT405" s="8" t="s">
        <v>141</v>
      </c>
      <c r="AU405" s="8"/>
      <c r="AV405" s="4"/>
      <c r="AW405" s="4">
        <v>43982</v>
      </c>
      <c r="AX405" s="8" t="s">
        <v>208</v>
      </c>
      <c r="AY405" s="8" t="s">
        <v>141</v>
      </c>
      <c r="AZ405" s="8"/>
      <c r="BA405" s="8"/>
      <c r="BB405" s="8" t="s">
        <v>178</v>
      </c>
      <c r="BC405" s="8"/>
      <c r="BD405" s="8">
        <v>2020</v>
      </c>
      <c r="BE405" s="8"/>
      <c r="BF405" s="8"/>
      <c r="BG405" s="8" t="s">
        <v>7</v>
      </c>
    </row>
    <row r="406" spans="1:59">
      <c r="A406" t="str">
        <f>Append1[[#This Row],[COM_IN_LIST]]</f>
        <v>COMMON</v>
      </c>
      <c r="B406" t="s">
        <v>1029</v>
      </c>
      <c r="C406" t="str">
        <f>VLOOKUP(Append1[[#This Row],[Asset_Name]],'[1]SNOW CMDB DBNL'!$A:$B,2,0)</f>
        <v>No</v>
      </c>
      <c r="D406" t="str">
        <f>VLOOKUP(Append1[[#This Row],[Asset_Name]],'[1]SNOW CMDB DBNL'!$A:$C,3,0)</f>
        <v>No</v>
      </c>
      <c r="E406" t="str">
        <f>VLOOKUP(Append1[[#This Row],[Asset_Name]],'[1]SNOW CMDB DBNL'!$A:$D,4,0)</f>
        <v>Martijn Boshuisen</v>
      </c>
      <c r="F406" t="str">
        <f>VLOOKUP(Append1[[#This Row],[Asset_Name]],'[1]SNOW CMDB DBNL'!$A:$E,5,0)</f>
        <v>Jeroen Losekoot</v>
      </c>
      <c r="G406" t="str">
        <f>VLOOKUP(Append1[[#This Row],[Asset_Name]],'[1]SNOW CMDB DBNL'!$A:$F,6,0)</f>
        <v>Jeroen Losekoot</v>
      </c>
      <c r="H406" t="str">
        <f>VLOOKUP(Append1[[#This Row],[Asset_Name]],'[1]SNOW CMDB DBNL'!$A:$G,7,0)</f>
        <v>GJ Reinders</v>
      </c>
      <c r="I406" t="str">
        <f>VLOOKUP(Append1[[#This Row],[Asset_Name]],'[1]SNOW CMDB DBNL'!$A:$H,8,0)</f>
        <v>Agreement data</v>
      </c>
      <c r="J406" t="str">
        <f>VLOOKUP(Append1[[#This Row],[Asset_Name]],'[1]SNOW CMDB DBNL'!$A:$I,9,0)</f>
        <v>Kept in own tribe</v>
      </c>
      <c r="L406" t="str">
        <f>VLOOKUP(Append1[[#This Row],[Asset_Name]],'[1]SNOW CMDB DBNL'!$A:$M,13,0)</f>
        <v>Installed</v>
      </c>
      <c r="M406" t="str">
        <f>VLOOKUP(Append1[[#This Row],[Asset_Name]],'[1]SNOW CMDB DBNL'!$A:$N,14,0)</f>
        <v>Operational</v>
      </c>
      <c r="N406" t="str">
        <f>VLOOKUP(Append1[[#This Row],[Asset_Name]],'[1]SNOW CMDB DBNL'!$A:$O,15,0)</f>
        <v>Production</v>
      </c>
      <c r="O406" t="str">
        <f>VLOOKUP(Append1[[#This Row],[Asset_Name]],'[1]SNOW CMDB DBNL'!$A:$P,16,0)</f>
        <v>be+nl/Daily Banking Digital First NL/IL/Billing/Q Branch</v>
      </c>
      <c r="P406" t="s">
        <v>132</v>
      </c>
      <c r="Q406" t="s">
        <v>132</v>
      </c>
      <c r="R406" t="s">
        <v>10</v>
      </c>
      <c r="V406" s="8" t="s">
        <v>1029</v>
      </c>
      <c r="W406" s="8" t="s">
        <v>133</v>
      </c>
      <c r="X406" s="8" t="s">
        <v>133</v>
      </c>
      <c r="Y406" s="8" t="s">
        <v>305</v>
      </c>
      <c r="Z406" s="8" t="s">
        <v>273</v>
      </c>
      <c r="AA406" s="8" t="s">
        <v>273</v>
      </c>
      <c r="AB406" s="4" t="s">
        <v>160</v>
      </c>
      <c r="AC406" s="4" t="s">
        <v>187</v>
      </c>
      <c r="AD406" s="8" t="s">
        <v>170</v>
      </c>
      <c r="AE406" s="8">
        <v>0</v>
      </c>
      <c r="AF406" s="8" t="s">
        <v>136</v>
      </c>
      <c r="AG406" s="8" t="s">
        <v>137</v>
      </c>
      <c r="AH406" s="8" t="s">
        <v>138</v>
      </c>
      <c r="AI406" s="8" t="s">
        <v>1030</v>
      </c>
      <c r="AJ406" s="8" t="s">
        <v>10</v>
      </c>
      <c r="AK406" s="8" t="s">
        <v>132</v>
      </c>
      <c r="AL406" s="8" t="s">
        <v>132</v>
      </c>
      <c r="AM406" s="8"/>
      <c r="AN406" s="8"/>
      <c r="AO406" s="8"/>
      <c r="AP406" s="8" t="s">
        <v>145</v>
      </c>
      <c r="AQ406" s="8" t="s">
        <v>145</v>
      </c>
      <c r="AR406" s="8" t="s">
        <v>193</v>
      </c>
      <c r="AS406" s="8" t="s">
        <v>193</v>
      </c>
      <c r="AT406" s="8" t="s">
        <v>193</v>
      </c>
      <c r="AU406" s="8" t="s">
        <v>145</v>
      </c>
      <c r="AV406" s="4" t="s">
        <v>145</v>
      </c>
      <c r="AW406" s="4" t="s">
        <v>149</v>
      </c>
      <c r="AX406" s="8" t="s">
        <v>145</v>
      </c>
      <c r="AY406" s="8" t="s">
        <v>141</v>
      </c>
      <c r="AZ406" s="8"/>
      <c r="BA406" s="8" t="s">
        <v>166</v>
      </c>
      <c r="BB406" s="8" t="s">
        <v>191</v>
      </c>
      <c r="BC406" s="8"/>
      <c r="BD406" s="8" t="s">
        <v>149</v>
      </c>
      <c r="BE406" s="8"/>
      <c r="BF406" s="8"/>
      <c r="BG406" s="8" t="s">
        <v>7</v>
      </c>
    </row>
    <row r="407" spans="1:59">
      <c r="A407" t="str">
        <f>Append1[[#This Row],[COM_IN_LIST]]</f>
        <v>CMDB</v>
      </c>
      <c r="B407" t="s">
        <v>1031</v>
      </c>
      <c r="C407" t="str">
        <f>VLOOKUP(Append1[[#This Row],[Asset_Name]],'[1]SNOW CMDB DBNL'!$A:$B,2,0)</f>
        <v>No</v>
      </c>
      <c r="D407" t="str">
        <f>VLOOKUP(Append1[[#This Row],[Asset_Name]],'[1]SNOW CMDB DBNL'!$A:$C,3,0)</f>
        <v>No</v>
      </c>
      <c r="E407" t="str">
        <f>VLOOKUP(Append1[[#This Row],[Asset_Name]],'[1]SNOW CMDB DBNL'!$A:$D,4,0)</f>
        <v>Martijn Boshuisen</v>
      </c>
      <c r="F407" t="str">
        <f>VLOOKUP(Append1[[#This Row],[Asset_Name]],'[1]SNOW CMDB DBNL'!$A:$E,5,0)</f>
        <v>Cornelia Coman</v>
      </c>
      <c r="G407" t="str">
        <f>VLOOKUP(Append1[[#This Row],[Asset_Name]],'[1]SNOW CMDB DBNL'!$A:$F,6,0)</f>
        <v>n..a.</v>
      </c>
      <c r="H407" t="str">
        <f>VLOOKUP(Append1[[#This Row],[Asset_Name]],'[1]SNOW CMDB DBNL'!$A:$G,7,0)</f>
        <v>n.a.</v>
      </c>
      <c r="L407" t="str">
        <f>VLOOKUP(Append1[[#This Row],[Asset_Name]],'[1]SNOW CMDB DBNL'!$A:$M,13,0)</f>
        <v>Installed</v>
      </c>
      <c r="M407" t="str">
        <f>VLOOKUP(Append1[[#This Row],[Asset_Name]],'[1]SNOW CMDB DBNL'!$A:$N,14,0)</f>
        <v>Operational</v>
      </c>
      <c r="N407" t="str">
        <f>VLOOKUP(Append1[[#This Row],[Asset_Name]],'[1]SNOW CMDB DBNL'!$A:$O,15,0)</f>
        <v>Production</v>
      </c>
      <c r="O407" t="str">
        <f>VLOOKUP(Append1[[#This Row],[Asset_Name]],'[1]SNOW CMDB DBNL'!$A:$P,16,0)</f>
        <v>be+nl/Consumer Loans/Evolution</v>
      </c>
      <c r="P407" t="s">
        <v>131</v>
      </c>
      <c r="Q407" t="s">
        <v>132</v>
      </c>
      <c r="R407" t="s">
        <v>27</v>
      </c>
      <c r="V407" s="8" t="s">
        <v>1031</v>
      </c>
      <c r="W407" s="8" t="s">
        <v>133</v>
      </c>
      <c r="X407" s="8" t="s">
        <v>133</v>
      </c>
      <c r="Y407" s="8" t="s">
        <v>305</v>
      </c>
      <c r="Z407" s="8" t="s">
        <v>505</v>
      </c>
      <c r="AA407" s="8" t="s">
        <v>546</v>
      </c>
      <c r="AB407" s="4" t="s">
        <v>506</v>
      </c>
      <c r="AC407" s="4">
        <v>0</v>
      </c>
      <c r="AD407" s="8">
        <v>0</v>
      </c>
      <c r="AE407" s="8">
        <v>0</v>
      </c>
      <c r="AF407" s="8" t="s">
        <v>136</v>
      </c>
      <c r="AG407" s="8" t="s">
        <v>137</v>
      </c>
      <c r="AH407" s="8" t="s">
        <v>138</v>
      </c>
      <c r="AI407" s="8" t="s">
        <v>547</v>
      </c>
      <c r="AJ407" s="8" t="s">
        <v>27</v>
      </c>
      <c r="AK407" s="8" t="s">
        <v>131</v>
      </c>
      <c r="AL407" s="8" t="s">
        <v>132</v>
      </c>
      <c r="AM407" s="8"/>
      <c r="AN407" s="8"/>
      <c r="AO407" s="8"/>
      <c r="AP407" s="8"/>
      <c r="AQ407" s="8"/>
      <c r="AR407" s="8"/>
      <c r="AS407" s="8"/>
      <c r="AT407" s="8"/>
      <c r="AU407" s="8"/>
      <c r="AV407" s="4"/>
      <c r="AW407" s="4"/>
      <c r="AX407" s="8"/>
      <c r="AY407" s="8"/>
      <c r="AZ407" s="8"/>
      <c r="BA407" s="8"/>
      <c r="BB407" s="8"/>
      <c r="BC407" s="8"/>
      <c r="BD407" s="8"/>
      <c r="BE407" s="8"/>
      <c r="BF407" s="8"/>
      <c r="BG407" s="8" t="s">
        <v>5</v>
      </c>
    </row>
    <row r="408" spans="1:59">
      <c r="A408" t="str">
        <f>Append1[[#This Row],[COM_IN_LIST]]</f>
        <v>CMDB</v>
      </c>
      <c r="B408" t="s">
        <v>1032</v>
      </c>
      <c r="C408" t="str">
        <f>VLOOKUP(Append1[[#This Row],[Asset_Name]],'[1]SNOW CMDB DBNL'!$A:$B,2,0)</f>
        <v>No</v>
      </c>
      <c r="D408" t="str">
        <f>VLOOKUP(Append1[[#This Row],[Asset_Name]],'[1]SNOW CMDB DBNL'!$A:$C,3,0)</f>
        <v>No</v>
      </c>
      <c r="E408" t="str">
        <f>VLOOKUP(Append1[[#This Row],[Asset_Name]],'[1]SNOW CMDB DBNL'!$A:$D,4,0)</f>
        <v>Martijn Boshuisen</v>
      </c>
      <c r="F408" t="str">
        <f>VLOOKUP(Append1[[#This Row],[Asset_Name]],'[1]SNOW CMDB DBNL'!$A:$E,5,0)</f>
        <v>Cornelia Coman</v>
      </c>
      <c r="G408" t="str">
        <f>VLOOKUP(Append1[[#This Row],[Asset_Name]],'[1]SNOW CMDB DBNL'!$A:$F,6,0)</f>
        <v>n..a.</v>
      </c>
      <c r="H408" t="str">
        <f>VLOOKUP(Append1[[#This Row],[Asset_Name]],'[1]SNOW CMDB DBNL'!$A:$G,7,0)</f>
        <v>n.a.</v>
      </c>
      <c r="L408" t="str">
        <f>VLOOKUP(Append1[[#This Row],[Asset_Name]],'[1]SNOW CMDB DBNL'!$A:$M,13,0)</f>
        <v>Installed</v>
      </c>
      <c r="M408" t="str">
        <f>VLOOKUP(Append1[[#This Row],[Asset_Name]],'[1]SNOW CMDB DBNL'!$A:$N,14,0)</f>
        <v>Operational</v>
      </c>
      <c r="N408" t="str">
        <f>VLOOKUP(Append1[[#This Row],[Asset_Name]],'[1]SNOW CMDB DBNL'!$A:$O,15,0)</f>
        <v>Production</v>
      </c>
      <c r="O408" t="str">
        <f>VLOOKUP(Append1[[#This Row],[Asset_Name]],'[1]SNOW CMDB DBNL'!$A:$P,16,0)</f>
        <v>be+nl/Consumer Loans/Evolution</v>
      </c>
      <c r="P408" t="s">
        <v>131</v>
      </c>
      <c r="Q408" t="s">
        <v>132</v>
      </c>
      <c r="R408" t="s">
        <v>27</v>
      </c>
      <c r="V408" s="8" t="s">
        <v>1032</v>
      </c>
      <c r="W408" s="8" t="s">
        <v>133</v>
      </c>
      <c r="X408" s="8" t="s">
        <v>133</v>
      </c>
      <c r="Y408" s="8" t="s">
        <v>305</v>
      </c>
      <c r="Z408" s="8" t="s">
        <v>505</v>
      </c>
      <c r="AA408" s="8" t="s">
        <v>546</v>
      </c>
      <c r="AB408" s="4" t="s">
        <v>506</v>
      </c>
      <c r="AC408" s="4">
        <v>0</v>
      </c>
      <c r="AD408" s="8">
        <v>0</v>
      </c>
      <c r="AE408" s="8">
        <v>0</v>
      </c>
      <c r="AF408" s="8" t="s">
        <v>136</v>
      </c>
      <c r="AG408" s="8" t="s">
        <v>137</v>
      </c>
      <c r="AH408" s="8" t="s">
        <v>138</v>
      </c>
      <c r="AI408" s="8" t="s">
        <v>547</v>
      </c>
      <c r="AJ408" s="8" t="s">
        <v>27</v>
      </c>
      <c r="AK408" s="8" t="s">
        <v>131</v>
      </c>
      <c r="AL408" s="8" t="s">
        <v>132</v>
      </c>
      <c r="AM408" s="8"/>
      <c r="AN408" s="8"/>
      <c r="AO408" s="8"/>
      <c r="AP408" s="8"/>
      <c r="AQ408" s="8"/>
      <c r="AR408" s="8"/>
      <c r="AS408" s="8"/>
      <c r="AT408" s="8"/>
      <c r="AU408" s="8"/>
      <c r="AV408" s="4"/>
      <c r="AW408" s="4"/>
      <c r="AX408" s="8"/>
      <c r="AY408" s="8"/>
      <c r="AZ408" s="8"/>
      <c r="BA408" s="8"/>
      <c r="BB408" s="8"/>
      <c r="BC408" s="8"/>
      <c r="BD408" s="8"/>
      <c r="BE408" s="8"/>
      <c r="BF408" s="8"/>
      <c r="BG408" s="8" t="s">
        <v>5</v>
      </c>
    </row>
    <row r="409" spans="1:59" hidden="1">
      <c r="A409" t="str">
        <f>Append1[[#This Row],[COM_IN_LIST]]</f>
        <v>COMMON</v>
      </c>
      <c r="B409" t="s">
        <v>1033</v>
      </c>
      <c r="C409" t="str">
        <f>VLOOKUP(Append1[[#This Row],[Asset_Name]],'[1]SNOW CMDB DBNL'!$A:$B,2,0)</f>
        <v>Yes</v>
      </c>
      <c r="D409" t="str">
        <f>VLOOKUP(Append1[[#This Row],[Asset_Name]],'[1]SNOW CMDB DBNL'!$A:$C,3,0)</f>
        <v>No</v>
      </c>
      <c r="E409" t="str">
        <f>VLOOKUP(Append1[[#This Row],[Asset_Name]],'[1]SNOW CMDB DBNL'!$A:$D,4,0)</f>
        <v>Manish Vashishtha</v>
      </c>
      <c r="F409" t="str">
        <f>VLOOKUP(Append1[[#This Row],[Asset_Name]],'[1]SNOW CMDB DBNL'!$A:$E,5,0)</f>
        <v>miente bakker</v>
      </c>
      <c r="I409" t="str">
        <f>VLOOKUP(Append1[[#This Row],[Asset_Name]],'[1]SNOW CMDB DBNL'!$A:$H,8,0)</f>
        <v>Product data</v>
      </c>
      <c r="J409" t="str">
        <f>VLOOKUP(Append1[[#This Row],[Asset_Name]],'[1]SNOW CMDB DBNL'!$A:$I,9,0)</f>
        <v>Exchanged across domains</v>
      </c>
      <c r="K409" t="str">
        <f>VLOOKUP(Append1[[#This Row],[Asset_Name]],'[1]SNOW CMDB DBNL'!$A:$J,10,0)</f>
        <v>Information about ING Branch offices</v>
      </c>
      <c r="L409" t="str">
        <f>VLOOKUP(Append1[[#This Row],[Asset_Name]],'[1]SNOW CMDB DBNL'!$A:$M,13,0)</f>
        <v>Installed</v>
      </c>
      <c r="M409" t="str">
        <f>VLOOKUP(Append1[[#This Row],[Asset_Name]],'[1]SNOW CMDB DBNL'!$A:$N,14,0)</f>
        <v>Operational</v>
      </c>
      <c r="N409" t="str">
        <f>VLOOKUP(Append1[[#This Row],[Asset_Name]],'[1]SNOW CMDB DBNL'!$A:$O,15,0)</f>
        <v>Production</v>
      </c>
      <c r="O409" t="str">
        <f>VLOOKUP(Append1[[#This Row],[Asset_Name]],'[1]SNOW CMDB DBNL'!$A:$P,16,0)</f>
        <v>be+nl/Assisted channels/PA2_Assisted Portal/Nile</v>
      </c>
      <c r="P409" t="s">
        <v>132</v>
      </c>
      <c r="Q409" t="s">
        <v>132</v>
      </c>
      <c r="R409" t="s">
        <v>11</v>
      </c>
      <c r="V409" s="8" t="s">
        <v>1033</v>
      </c>
      <c r="W409" s="8" t="s">
        <v>141</v>
      </c>
      <c r="X409" s="8" t="s">
        <v>133</v>
      </c>
      <c r="Y409" s="8" t="s">
        <v>260</v>
      </c>
      <c r="Z409" s="8" t="s">
        <v>264</v>
      </c>
      <c r="AA409" s="8">
        <v>0</v>
      </c>
      <c r="AB409" s="4">
        <v>0</v>
      </c>
      <c r="AC409" s="4" t="s">
        <v>238</v>
      </c>
      <c r="AD409" s="8" t="s">
        <v>176</v>
      </c>
      <c r="AE409" s="8" t="s">
        <v>1034</v>
      </c>
      <c r="AF409" s="8" t="s">
        <v>136</v>
      </c>
      <c r="AG409" s="8" t="s">
        <v>137</v>
      </c>
      <c r="AH409" s="8" t="s">
        <v>138</v>
      </c>
      <c r="AI409" s="8" t="s">
        <v>1035</v>
      </c>
      <c r="AJ409" s="8" t="s">
        <v>11</v>
      </c>
      <c r="AK409" s="8" t="s">
        <v>132</v>
      </c>
      <c r="AL409" s="8" t="s">
        <v>132</v>
      </c>
      <c r="AM409" s="8"/>
      <c r="AN409" s="8"/>
      <c r="AO409" s="8"/>
      <c r="AP409" s="8" t="s">
        <v>145</v>
      </c>
      <c r="AQ409" s="8" t="s">
        <v>145</v>
      </c>
      <c r="AR409" s="8" t="s">
        <v>133</v>
      </c>
      <c r="AS409" s="8" t="s">
        <v>145</v>
      </c>
      <c r="AT409" s="8" t="s">
        <v>133</v>
      </c>
      <c r="AU409" s="8" t="s">
        <v>145</v>
      </c>
      <c r="AV409" s="4">
        <v>44927</v>
      </c>
      <c r="AW409" s="4">
        <v>45291</v>
      </c>
      <c r="AX409" s="8" t="s">
        <v>145</v>
      </c>
      <c r="AY409" s="8" t="s">
        <v>133</v>
      </c>
      <c r="AZ409" s="8"/>
      <c r="BA409" s="8" t="s">
        <v>181</v>
      </c>
      <c r="BB409" s="8" t="s">
        <v>178</v>
      </c>
      <c r="BC409" s="8"/>
      <c r="BD409" s="8">
        <v>2023</v>
      </c>
      <c r="BE409" s="8" t="s">
        <v>182</v>
      </c>
      <c r="BF409" s="8"/>
      <c r="BG409" s="8" t="s">
        <v>7</v>
      </c>
    </row>
    <row r="410" spans="1:59">
      <c r="A410" t="str">
        <f>Append1[[#This Row],[COM_IN_LIST]]</f>
        <v>CMDB</v>
      </c>
      <c r="B410" t="s">
        <v>1036</v>
      </c>
      <c r="C410" t="str">
        <f>VLOOKUP(Append1[[#This Row],[Asset_Name]],'[1]SNOW CMDB DBNL'!$A:$B,2,0)</f>
        <v>No</v>
      </c>
      <c r="D410" t="str">
        <f>VLOOKUP(Append1[[#This Row],[Asset_Name]],'[1]SNOW CMDB DBNL'!$A:$C,3,0)</f>
        <v>No</v>
      </c>
      <c r="E410" t="str">
        <f>VLOOKUP(Append1[[#This Row],[Asset_Name]],'[1]SNOW CMDB DBNL'!$A:$D,4,0)</f>
        <v>Sandra Nieuwenhuis</v>
      </c>
      <c r="F410" t="str">
        <f>VLOOKUP(Append1[[#This Row],[Asset_Name]],'[1]SNOW CMDB DBNL'!$A:$E,5,0)</f>
        <v>Serkan Turhal</v>
      </c>
      <c r="L410" t="str">
        <f>VLOOKUP(Append1[[#This Row],[Asset_Name]],'[1]SNOW CMDB DBNL'!$A:$M,13,0)</f>
        <v>Installed</v>
      </c>
      <c r="M410" t="str">
        <f>VLOOKUP(Append1[[#This Row],[Asset_Name]],'[1]SNOW CMDB DBNL'!$A:$N,14,0)</f>
        <v>Operational</v>
      </c>
      <c r="N410" t="str">
        <f>VLOOKUP(Append1[[#This Row],[Asset_Name]],'[1]SNOW CMDB DBNL'!$A:$O,15,0)</f>
        <v>Production</v>
      </c>
      <c r="O410" t="str">
        <f>VLOOKUP(Append1[[#This Row],[Asset_Name]],'[1]SNOW CMDB DBNL'!$A:$P,16,0)</f>
        <v>be+nl/Business lending/Product Engines</v>
      </c>
      <c r="P410" t="s">
        <v>131</v>
      </c>
      <c r="Q410" t="s">
        <v>132</v>
      </c>
      <c r="R410" t="s">
        <v>609</v>
      </c>
      <c r="V410" s="8" t="s">
        <v>1036</v>
      </c>
      <c r="W410" s="8" t="s">
        <v>133</v>
      </c>
      <c r="X410" s="8" t="s">
        <v>133</v>
      </c>
      <c r="Y410" s="8" t="s">
        <v>313</v>
      </c>
      <c r="Z410" s="8" t="s">
        <v>314</v>
      </c>
      <c r="AA410" s="8">
        <v>0</v>
      </c>
      <c r="AB410" s="4">
        <v>0</v>
      </c>
      <c r="AC410" s="4">
        <v>0</v>
      </c>
      <c r="AD410" s="8">
        <v>0</v>
      </c>
      <c r="AE410" s="8">
        <v>0</v>
      </c>
      <c r="AF410" s="8" t="s">
        <v>136</v>
      </c>
      <c r="AG410" s="8" t="s">
        <v>137</v>
      </c>
      <c r="AH410" s="8" t="s">
        <v>138</v>
      </c>
      <c r="AI410" s="8" t="s">
        <v>1037</v>
      </c>
      <c r="AJ410" s="8" t="s">
        <v>609</v>
      </c>
      <c r="AK410" s="8" t="s">
        <v>131</v>
      </c>
      <c r="AL410" s="8" t="s">
        <v>132</v>
      </c>
      <c r="AM410" s="8"/>
      <c r="AN410" s="8"/>
      <c r="AO410" s="8"/>
      <c r="AP410" s="8"/>
      <c r="AQ410" s="8"/>
      <c r="AR410" s="8"/>
      <c r="AS410" s="8"/>
      <c r="AT410" s="8"/>
      <c r="AU410" s="8"/>
      <c r="AV410" s="4"/>
      <c r="AW410" s="4"/>
      <c r="AX410" s="8"/>
      <c r="AY410" s="8"/>
      <c r="AZ410" s="8"/>
      <c r="BA410" s="8"/>
      <c r="BB410" s="8"/>
      <c r="BC410" s="8"/>
      <c r="BD410" s="8"/>
      <c r="BE410" s="8"/>
      <c r="BF410" s="8"/>
      <c r="BG410" s="8" t="s">
        <v>5</v>
      </c>
    </row>
    <row r="411" spans="1:59" hidden="1">
      <c r="A411" t="str">
        <f>Append1[[#This Row],[COM_IN_LIST]]</f>
        <v>COMMON</v>
      </c>
      <c r="B411" t="s">
        <v>1038</v>
      </c>
      <c r="C411" t="str">
        <f>VLOOKUP(Append1[[#This Row],[Asset_Name]],'[1]SNOW CMDB DBNL'!$A:$B,2,0)</f>
        <v>Yes</v>
      </c>
      <c r="D411" t="str">
        <f>VLOOKUP(Append1[[#This Row],[Asset_Name]],'[1]SNOW CMDB DBNL'!$A:$C,3,0)</f>
        <v>Yes</v>
      </c>
      <c r="E411" t="str">
        <f>VLOOKUP(Append1[[#This Row],[Asset_Name]],'[1]SNOW CMDB DBNL'!$A:$D,4,0)</f>
        <v>Manish Vashishtha</v>
      </c>
      <c r="F411" t="str">
        <f>VLOOKUP(Append1[[#This Row],[Asset_Name]],'[1]SNOW CMDB DBNL'!$A:$E,5,0)</f>
        <v>Miente Bakker</v>
      </c>
      <c r="I411" t="str">
        <f>VLOOKUP(Append1[[#This Row],[Asset_Name]],'[1]SNOW CMDB DBNL'!$A:$H,8,0)</f>
        <v>Product data</v>
      </c>
      <c r="J411" t="str">
        <f>VLOOKUP(Append1[[#This Row],[Asset_Name]],'[1]SNOW CMDB DBNL'!$A:$I,9,0)</f>
        <v>Kept in own tribe</v>
      </c>
      <c r="K411" t="str">
        <f>VLOOKUP(Append1[[#This Row],[Asset_Name]],'[1]SNOW CMDB DBNL'!$A:$J,10,0)</f>
        <v>Appointments between customers and ING advisors</v>
      </c>
      <c r="L411" t="str">
        <f>VLOOKUP(Append1[[#This Row],[Asset_Name]],'[1]SNOW CMDB DBNL'!$A:$M,13,0)</f>
        <v>Installed</v>
      </c>
      <c r="M411" t="str">
        <f>VLOOKUP(Append1[[#This Row],[Asset_Name]],'[1]SNOW CMDB DBNL'!$A:$N,14,0)</f>
        <v>Operational</v>
      </c>
      <c r="N411" t="str">
        <f>VLOOKUP(Append1[[#This Row],[Asset_Name]],'[1]SNOW CMDB DBNL'!$A:$O,15,0)</f>
        <v>Production</v>
      </c>
      <c r="O411" t="str">
        <f>VLOOKUP(Append1[[#This Row],[Asset_Name]],'[1]SNOW CMDB DBNL'!$A:$P,16,0)</f>
        <v>be+nl/Assisted channels/PA2_Assisted Portal/Indus</v>
      </c>
      <c r="P411" t="s">
        <v>132</v>
      </c>
      <c r="Q411" t="s">
        <v>132</v>
      </c>
      <c r="R411" t="s">
        <v>11</v>
      </c>
      <c r="V411" s="8" t="s">
        <v>1038</v>
      </c>
      <c r="W411" s="8" t="s">
        <v>141</v>
      </c>
      <c r="X411" s="8" t="s">
        <v>141</v>
      </c>
      <c r="Y411" s="8" t="s">
        <v>260</v>
      </c>
      <c r="Z411" s="8" t="s">
        <v>261</v>
      </c>
      <c r="AA411" s="8">
        <v>0</v>
      </c>
      <c r="AB411" s="4">
        <v>0</v>
      </c>
      <c r="AC411" s="4" t="s">
        <v>238</v>
      </c>
      <c r="AD411" s="8" t="s">
        <v>170</v>
      </c>
      <c r="AE411" s="8" t="s">
        <v>1039</v>
      </c>
      <c r="AF411" s="8" t="s">
        <v>136</v>
      </c>
      <c r="AG411" s="8" t="s">
        <v>137</v>
      </c>
      <c r="AH411" s="8" t="s">
        <v>138</v>
      </c>
      <c r="AI411" s="8" t="s">
        <v>382</v>
      </c>
      <c r="AJ411" s="8" t="s">
        <v>11</v>
      </c>
      <c r="AK411" s="8" t="s">
        <v>132</v>
      </c>
      <c r="AL411" s="8" t="s">
        <v>132</v>
      </c>
      <c r="AM411" s="8"/>
      <c r="AN411" s="8"/>
      <c r="AO411" s="8"/>
      <c r="AP411" s="8" t="s">
        <v>145</v>
      </c>
      <c r="AQ411" s="8" t="s">
        <v>145</v>
      </c>
      <c r="AR411" s="8" t="s">
        <v>141</v>
      </c>
      <c r="AS411" s="8" t="s">
        <v>145</v>
      </c>
      <c r="AT411" s="8" t="s">
        <v>141</v>
      </c>
      <c r="AU411" s="8" t="s">
        <v>145</v>
      </c>
      <c r="AV411" s="4" t="s">
        <v>149</v>
      </c>
      <c r="AW411" s="4" t="s">
        <v>149</v>
      </c>
      <c r="AX411" s="8" t="s">
        <v>145</v>
      </c>
      <c r="AY411" s="8" t="s">
        <v>141</v>
      </c>
      <c r="AZ411" s="8"/>
      <c r="BA411" s="8" t="s">
        <v>181</v>
      </c>
      <c r="BB411" s="8" t="s">
        <v>178</v>
      </c>
      <c r="BC411" s="8"/>
      <c r="BD411" s="8" t="s">
        <v>149</v>
      </c>
      <c r="BE411" s="8"/>
      <c r="BF411" s="8"/>
      <c r="BG411" s="8" t="s">
        <v>7</v>
      </c>
    </row>
    <row r="412" spans="1:59" hidden="1">
      <c r="A412" t="str">
        <f>Append1[[#This Row],[COM_IN_LIST]]</f>
        <v>GDPR</v>
      </c>
      <c r="B412" t="s">
        <v>1040</v>
      </c>
      <c r="P412" t="s">
        <v>132</v>
      </c>
      <c r="Q412" t="s">
        <v>131</v>
      </c>
      <c r="R412" t="s">
        <v>26</v>
      </c>
      <c r="V412" s="8" t="s">
        <v>1040</v>
      </c>
      <c r="AJ412" s="8" t="s">
        <v>26</v>
      </c>
      <c r="AK412" s="8" t="s">
        <v>132</v>
      </c>
      <c r="AL412" s="8" t="s">
        <v>131</v>
      </c>
      <c r="AM412" s="8"/>
      <c r="AN412" s="8"/>
      <c r="AO412" s="8"/>
      <c r="AP412" s="8" t="s">
        <v>145</v>
      </c>
      <c r="AQ412" s="8" t="s">
        <v>145</v>
      </c>
      <c r="AR412" s="8" t="s">
        <v>141</v>
      </c>
      <c r="AS412" s="8" t="s">
        <v>145</v>
      </c>
      <c r="AT412" s="8" t="s">
        <v>141</v>
      </c>
      <c r="AU412" s="8" t="s">
        <v>145</v>
      </c>
      <c r="AV412" s="4">
        <v>44104</v>
      </c>
      <c r="AW412" s="4">
        <v>44104</v>
      </c>
      <c r="AX412" s="8" t="s">
        <v>145</v>
      </c>
      <c r="AY412" s="8" t="s">
        <v>141</v>
      </c>
      <c r="AZ412" s="8"/>
      <c r="BA412" s="8"/>
      <c r="BB412" s="8" t="s">
        <v>145</v>
      </c>
      <c r="BC412" s="8"/>
      <c r="BD412" s="8">
        <v>2020</v>
      </c>
      <c r="BE412" s="8"/>
      <c r="BF412" s="8"/>
      <c r="BG412" s="8" t="s">
        <v>6</v>
      </c>
    </row>
    <row r="413" spans="1:59">
      <c r="A413" t="str">
        <f>Append1[[#This Row],[COM_IN_LIST]]</f>
        <v>COMMON</v>
      </c>
      <c r="B413" s="31" t="s">
        <v>1041</v>
      </c>
      <c r="C413" t="str">
        <f>VLOOKUP(Append1[[#This Row],[Asset_Name]],'[1]SNOW CMDB DBNL'!$A:$B,2,0)</f>
        <v>No</v>
      </c>
      <c r="E413" t="str">
        <f>VLOOKUP(Append1[[#This Row],[Asset_Name]],'[1]SNOW CMDB DBNL'!$A:$D,4,0)</f>
        <v>Sander Quik</v>
      </c>
      <c r="F413" t="str">
        <f>VLOOKUP(Append1[[#This Row],[Asset_Name]],'[1]SNOW CMDB DBNL'!$A:$E,5,0)</f>
        <v>Liesbeth Berns</v>
      </c>
      <c r="L413" t="str">
        <f>VLOOKUP(Append1[[#This Row],[Asset_Name]],'[1]SNOW CMDB DBNL'!$A:$M,13,0)</f>
        <v>Installed</v>
      </c>
      <c r="M413" t="str">
        <f>VLOOKUP(Append1[[#This Row],[Asset_Name]],'[1]SNOW CMDB DBNL'!$A:$N,14,0)</f>
        <v>Operational</v>
      </c>
      <c r="N413" t="str">
        <f>VLOOKUP(Append1[[#This Row],[Asset_Name]],'[1]SNOW CMDB DBNL'!$A:$O,15,0)</f>
        <v>Production</v>
      </c>
      <c r="O413" t="str">
        <f>VLOOKUP(Append1[[#This Row],[Asset_Name]],'[1]SNOW CMDB DBNL'!$A:$P,16,0)</f>
        <v>be+nl/Digital &amp; Customer Interaction/Di NL/Unchained</v>
      </c>
      <c r="P413" t="s">
        <v>132</v>
      </c>
      <c r="Q413" t="s">
        <v>132</v>
      </c>
      <c r="R413" t="s">
        <v>12</v>
      </c>
      <c r="V413" s="8" t="s">
        <v>1041</v>
      </c>
      <c r="W413" s="8" t="s">
        <v>133</v>
      </c>
      <c r="X413" s="8">
        <v>0</v>
      </c>
      <c r="Y413" s="8" t="s">
        <v>385</v>
      </c>
      <c r="Z413" s="8" t="s">
        <v>242</v>
      </c>
      <c r="AA413" s="8">
        <v>0</v>
      </c>
      <c r="AB413" s="4">
        <v>0</v>
      </c>
      <c r="AC413" s="4">
        <v>0</v>
      </c>
      <c r="AD413" s="8">
        <v>0</v>
      </c>
      <c r="AE413" s="8">
        <v>0</v>
      </c>
      <c r="AF413" s="8" t="s">
        <v>136</v>
      </c>
      <c r="AG413" s="8" t="s">
        <v>137</v>
      </c>
      <c r="AH413" s="8" t="s">
        <v>138</v>
      </c>
      <c r="AI413" s="8" t="s">
        <v>386</v>
      </c>
      <c r="AJ413" s="8" t="s">
        <v>12</v>
      </c>
      <c r="AK413" s="8" t="s">
        <v>132</v>
      </c>
      <c r="AL413" s="8" t="s">
        <v>132</v>
      </c>
      <c r="AM413" s="8"/>
      <c r="AN413" s="8"/>
      <c r="AO413" s="8"/>
      <c r="AP413" s="8" t="s">
        <v>133</v>
      </c>
      <c r="AQ413" s="8" t="s">
        <v>133</v>
      </c>
      <c r="AR413" s="8" t="s">
        <v>133</v>
      </c>
      <c r="AS413" s="8" t="s">
        <v>133</v>
      </c>
      <c r="AT413" s="8" t="s">
        <v>149</v>
      </c>
      <c r="AU413" s="8"/>
      <c r="AV413" s="4"/>
      <c r="AW413" s="4" t="s">
        <v>149</v>
      </c>
      <c r="AX413" s="8"/>
      <c r="AY413" s="8" t="s">
        <v>133</v>
      </c>
      <c r="AZ413" s="8"/>
      <c r="BA413" s="8"/>
      <c r="BB413" s="8" t="s">
        <v>191</v>
      </c>
      <c r="BC413" s="8"/>
      <c r="BD413" s="8" t="s">
        <v>149</v>
      </c>
      <c r="BE413" s="8"/>
      <c r="BF413" s="8"/>
      <c r="BG413" s="8" t="s">
        <v>7</v>
      </c>
    </row>
    <row r="414" spans="1:59">
      <c r="A414" t="str">
        <f>Append1[[#This Row],[COM_IN_LIST]]</f>
        <v>COMMON</v>
      </c>
      <c r="B414" s="31" t="s">
        <v>1042</v>
      </c>
      <c r="C414" t="str">
        <f>VLOOKUP(Append1[[#This Row],[Asset_Name]],'[1]SNOW CMDB DBNL'!$A:$B,2,0)</f>
        <v>No</v>
      </c>
      <c r="E414" t="str">
        <f>VLOOKUP(Append1[[#This Row],[Asset_Name]],'[1]SNOW CMDB DBNL'!$A:$D,4,0)</f>
        <v>Sander Quik</v>
      </c>
      <c r="F414" t="str">
        <f>VLOOKUP(Append1[[#This Row],[Asset_Name]],'[1]SNOW CMDB DBNL'!$A:$E,5,0)</f>
        <v>Liesbeth Berns</v>
      </c>
      <c r="L414" t="str">
        <f>VLOOKUP(Append1[[#This Row],[Asset_Name]],'[1]SNOW CMDB DBNL'!$A:$M,13,0)</f>
        <v>Installed</v>
      </c>
      <c r="M414" t="str">
        <f>VLOOKUP(Append1[[#This Row],[Asset_Name]],'[1]SNOW CMDB DBNL'!$A:$N,14,0)</f>
        <v>Operational</v>
      </c>
      <c r="N414" t="str">
        <f>VLOOKUP(Append1[[#This Row],[Asset_Name]],'[1]SNOW CMDB DBNL'!$A:$O,15,0)</f>
        <v>Production</v>
      </c>
      <c r="O414" t="str">
        <f>VLOOKUP(Append1[[#This Row],[Asset_Name]],'[1]SNOW CMDB DBNL'!$A:$P,16,0)</f>
        <v>be+nl/Digital &amp; Customer Interaction/Di NL/Unchained</v>
      </c>
      <c r="P414" t="s">
        <v>132</v>
      </c>
      <c r="Q414" t="s">
        <v>132</v>
      </c>
      <c r="R414" t="s">
        <v>12</v>
      </c>
      <c r="V414" s="8" t="s">
        <v>1042</v>
      </c>
      <c r="W414" s="8" t="s">
        <v>133</v>
      </c>
      <c r="X414" s="8">
        <v>0</v>
      </c>
      <c r="Y414" s="8" t="s">
        <v>385</v>
      </c>
      <c r="Z414" s="8" t="s">
        <v>242</v>
      </c>
      <c r="AA414" s="8">
        <v>0</v>
      </c>
      <c r="AB414" s="4">
        <v>0</v>
      </c>
      <c r="AC414" s="4">
        <v>0</v>
      </c>
      <c r="AD414" s="8">
        <v>0</v>
      </c>
      <c r="AE414" s="8">
        <v>0</v>
      </c>
      <c r="AF414" s="8" t="s">
        <v>136</v>
      </c>
      <c r="AG414" s="8" t="s">
        <v>137</v>
      </c>
      <c r="AH414" s="8" t="s">
        <v>138</v>
      </c>
      <c r="AI414" s="8" t="s">
        <v>386</v>
      </c>
      <c r="AJ414" s="8" t="s">
        <v>12</v>
      </c>
      <c r="AK414" s="8" t="s">
        <v>132</v>
      </c>
      <c r="AL414" s="8" t="s">
        <v>132</v>
      </c>
      <c r="AM414" s="8"/>
      <c r="AN414" s="8"/>
      <c r="AO414" s="8"/>
      <c r="AP414" s="8" t="s">
        <v>133</v>
      </c>
      <c r="AQ414" s="8" t="s">
        <v>133</v>
      </c>
      <c r="AR414" s="8" t="s">
        <v>133</v>
      </c>
      <c r="AS414" s="8" t="s">
        <v>133</v>
      </c>
      <c r="AT414" s="8" t="s">
        <v>149</v>
      </c>
      <c r="AU414" s="8"/>
      <c r="AV414" s="4"/>
      <c r="AW414" s="4" t="s">
        <v>149</v>
      </c>
      <c r="AX414" s="8"/>
      <c r="AY414" s="8" t="s">
        <v>133</v>
      </c>
      <c r="AZ414" s="8"/>
      <c r="BA414" s="8"/>
      <c r="BB414" s="8" t="s">
        <v>191</v>
      </c>
      <c r="BC414" s="8"/>
      <c r="BD414" s="8" t="s">
        <v>149</v>
      </c>
      <c r="BE414" s="8"/>
      <c r="BF414" s="8"/>
      <c r="BG414" s="8" t="s">
        <v>7</v>
      </c>
    </row>
    <row r="415" spans="1:59">
      <c r="A415" t="str">
        <f>Append1[[#This Row],[COM_IN_LIST]]</f>
        <v>COMMON</v>
      </c>
      <c r="B415" t="s">
        <v>1043</v>
      </c>
      <c r="C415" t="str">
        <f>VLOOKUP(Append1[[#This Row],[Asset_Name]],'[1]SNOW CMDB DBNL'!$A:$B,2,0)</f>
        <v>No</v>
      </c>
      <c r="E415" t="str">
        <f>VLOOKUP(Append1[[#This Row],[Asset_Name]],'[1]SNOW CMDB DBNL'!$A:$D,4,0)</f>
        <v>Sander Quik</v>
      </c>
      <c r="F415" t="str">
        <f>VLOOKUP(Append1[[#This Row],[Asset_Name]],'[1]SNOW CMDB DBNL'!$A:$E,5,0)</f>
        <v>Liesbeth Berns</v>
      </c>
      <c r="L415" t="str">
        <f>VLOOKUP(Append1[[#This Row],[Asset_Name]],'[1]SNOW CMDB DBNL'!$A:$M,13,0)</f>
        <v>Installed</v>
      </c>
      <c r="M415" t="str">
        <f>VLOOKUP(Append1[[#This Row],[Asset_Name]],'[1]SNOW CMDB DBNL'!$A:$N,14,0)</f>
        <v>Operational</v>
      </c>
      <c r="N415" t="str">
        <f>VLOOKUP(Append1[[#This Row],[Asset_Name]],'[1]SNOW CMDB DBNL'!$A:$O,15,0)</f>
        <v>Production</v>
      </c>
      <c r="O415" t="str">
        <f>VLOOKUP(Append1[[#This Row],[Asset_Name]],'[1]SNOW CMDB DBNL'!$A:$P,16,0)</f>
        <v>be+nl/Digital &amp; Customer Interaction/Di NL/Unchained</v>
      </c>
      <c r="P415" t="s">
        <v>132</v>
      </c>
      <c r="Q415" t="s">
        <v>132</v>
      </c>
      <c r="R415" t="s">
        <v>12</v>
      </c>
      <c r="V415" s="8" t="s">
        <v>1043</v>
      </c>
      <c r="W415" s="8" t="s">
        <v>133</v>
      </c>
      <c r="X415" s="8">
        <v>0</v>
      </c>
      <c r="Y415" s="8" t="s">
        <v>385</v>
      </c>
      <c r="Z415" s="8" t="s">
        <v>242</v>
      </c>
      <c r="AA415" s="8">
        <v>0</v>
      </c>
      <c r="AB415" s="4">
        <v>0</v>
      </c>
      <c r="AC415" s="4">
        <v>0</v>
      </c>
      <c r="AD415" s="8">
        <v>0</v>
      </c>
      <c r="AE415" s="8">
        <v>0</v>
      </c>
      <c r="AF415" s="8" t="s">
        <v>136</v>
      </c>
      <c r="AG415" s="8" t="s">
        <v>137</v>
      </c>
      <c r="AH415" s="8" t="s">
        <v>138</v>
      </c>
      <c r="AI415" s="8" t="s">
        <v>386</v>
      </c>
      <c r="AJ415" s="8" t="s">
        <v>12</v>
      </c>
      <c r="AK415" s="8" t="s">
        <v>132</v>
      </c>
      <c r="AL415" s="8" t="s">
        <v>132</v>
      </c>
      <c r="AM415" s="8"/>
      <c r="AN415" s="8"/>
      <c r="AO415" s="8"/>
      <c r="AP415" s="8" t="s">
        <v>133</v>
      </c>
      <c r="AQ415" s="8" t="s">
        <v>133</v>
      </c>
      <c r="AR415" s="8" t="s">
        <v>133</v>
      </c>
      <c r="AS415" s="8" t="s">
        <v>133</v>
      </c>
      <c r="AT415" s="8" t="s">
        <v>149</v>
      </c>
      <c r="AU415" s="8"/>
      <c r="AV415" s="4"/>
      <c r="AW415" s="4" t="s">
        <v>149</v>
      </c>
      <c r="AX415" s="8"/>
      <c r="AY415" s="8" t="s">
        <v>133</v>
      </c>
      <c r="AZ415" s="8"/>
      <c r="BA415" s="8"/>
      <c r="BB415" s="8" t="s">
        <v>191</v>
      </c>
      <c r="BC415" s="8"/>
      <c r="BD415" s="8" t="s">
        <v>149</v>
      </c>
      <c r="BE415" s="8"/>
      <c r="BF415" s="8"/>
      <c r="BG415" s="8" t="s">
        <v>7</v>
      </c>
    </row>
    <row r="416" spans="1:59">
      <c r="A416" t="str">
        <f>Append1[[#This Row],[COM_IN_LIST]]</f>
        <v>COMMON</v>
      </c>
      <c r="B416" t="s">
        <v>1044</v>
      </c>
      <c r="C416" t="str">
        <f>VLOOKUP(Append1[[#This Row],[Asset_Name]],'[1]SNOW CMDB DBNL'!$A:$B,2,0)</f>
        <v>No</v>
      </c>
      <c r="E416" t="str">
        <f>VLOOKUP(Append1[[#This Row],[Asset_Name]],'[1]SNOW CMDB DBNL'!$A:$D,4,0)</f>
        <v>Guido Smit</v>
      </c>
      <c r="F416" t="str">
        <f>VLOOKUP(Append1[[#This Row],[Asset_Name]],'[1]SNOW CMDB DBNL'!$A:$E,5,0)</f>
        <v>Hans Overeem</v>
      </c>
      <c r="G416" t="str">
        <f>VLOOKUP(Append1[[#This Row],[Asset_Name]],'[1]SNOW CMDB DBNL'!$A:$F,6,0)</f>
        <v>Hans Overeem</v>
      </c>
      <c r="H416" t="str">
        <f>VLOOKUP(Append1[[#This Row],[Asset_Name]],'[1]SNOW CMDB DBNL'!$A:$G,7,0)</f>
        <v>GJ Reinders</v>
      </c>
      <c r="L416" t="str">
        <f>VLOOKUP(Append1[[#This Row],[Asset_Name]],'[1]SNOW CMDB DBNL'!$A:$M,13,0)</f>
        <v>Installed</v>
      </c>
      <c r="M416" t="str">
        <f>VLOOKUP(Append1[[#This Row],[Asset_Name]],'[1]SNOW CMDB DBNL'!$A:$N,14,0)</f>
        <v>Operational</v>
      </c>
      <c r="N416" t="str">
        <f>VLOOKUP(Append1[[#This Row],[Asset_Name]],'[1]SNOW CMDB DBNL'!$A:$O,15,0)</f>
        <v>Production</v>
      </c>
      <c r="O416" t="str">
        <f>VLOOKUP(Append1[[#This Row],[Asset_Name]],'[1]SNOW CMDB DBNL'!$A:$P,16,0)</f>
        <v>be+nl/Daily Banking Digital First NL/O&amp;A/Acquisition/Youth&amp;Students</v>
      </c>
      <c r="P416" t="s">
        <v>132</v>
      </c>
      <c r="Q416" t="s">
        <v>132</v>
      </c>
      <c r="R416" t="s">
        <v>10</v>
      </c>
      <c r="V416" s="8" t="s">
        <v>1044</v>
      </c>
      <c r="W416" s="8" t="s">
        <v>133</v>
      </c>
      <c r="X416" s="8">
        <v>0</v>
      </c>
      <c r="Y416" s="8" t="s">
        <v>158</v>
      </c>
      <c r="Z416" s="8" t="s">
        <v>159</v>
      </c>
      <c r="AA416" s="8" t="s">
        <v>159</v>
      </c>
      <c r="AB416" s="4" t="s">
        <v>160</v>
      </c>
      <c r="AC416" s="4">
        <v>0</v>
      </c>
      <c r="AD416" s="8">
        <v>0</v>
      </c>
      <c r="AE416" s="8">
        <v>0</v>
      </c>
      <c r="AF416" s="8" t="s">
        <v>136</v>
      </c>
      <c r="AG416" s="8" t="s">
        <v>137</v>
      </c>
      <c r="AH416" s="8" t="s">
        <v>138</v>
      </c>
      <c r="AI416" s="8" t="s">
        <v>161</v>
      </c>
      <c r="AJ416" s="8" t="s">
        <v>10</v>
      </c>
      <c r="AK416" s="8" t="s">
        <v>132</v>
      </c>
      <c r="AL416" s="8" t="s">
        <v>132</v>
      </c>
      <c r="AM416" s="8"/>
      <c r="AN416" s="8"/>
      <c r="AO416" s="8"/>
      <c r="AP416" s="8" t="s">
        <v>145</v>
      </c>
      <c r="AQ416" s="8" t="s">
        <v>145</v>
      </c>
      <c r="AR416" s="8" t="s">
        <v>141</v>
      </c>
      <c r="AS416" s="8" t="s">
        <v>141</v>
      </c>
      <c r="AT416" s="8" t="s">
        <v>141</v>
      </c>
      <c r="AU416" s="8" t="s">
        <v>145</v>
      </c>
      <c r="AV416" s="4" t="s">
        <v>145</v>
      </c>
      <c r="AW416" s="4" t="s">
        <v>149</v>
      </c>
      <c r="AX416" s="8" t="s">
        <v>145</v>
      </c>
      <c r="AY416" s="8" t="s">
        <v>141</v>
      </c>
      <c r="AZ416" s="8"/>
      <c r="BA416" s="8" t="s">
        <v>166</v>
      </c>
      <c r="BB416" s="8" t="s">
        <v>191</v>
      </c>
      <c r="BC416" s="8"/>
      <c r="BD416" s="8" t="s">
        <v>149</v>
      </c>
      <c r="BE416" s="8"/>
      <c r="BF416" s="8"/>
      <c r="BG416" s="8" t="s">
        <v>7</v>
      </c>
    </row>
    <row r="417" spans="1:59" hidden="1">
      <c r="A417" t="str">
        <f>Append1[[#This Row],[COM_IN_LIST]]</f>
        <v>GDPR</v>
      </c>
      <c r="B417" t="s">
        <v>1045</v>
      </c>
      <c r="P417" t="s">
        <v>132</v>
      </c>
      <c r="Q417" t="s">
        <v>131</v>
      </c>
      <c r="R417" t="s">
        <v>13</v>
      </c>
      <c r="V417" s="8" t="s">
        <v>1045</v>
      </c>
      <c r="AJ417" s="8" t="s">
        <v>13</v>
      </c>
      <c r="AK417" s="8" t="s">
        <v>132</v>
      </c>
      <c r="AL417" s="8" t="s">
        <v>131</v>
      </c>
      <c r="AM417" s="8"/>
      <c r="AN417" s="8"/>
      <c r="AO417" s="8"/>
      <c r="AP417" s="8" t="s">
        <v>145</v>
      </c>
      <c r="AQ417" s="8" t="s">
        <v>145</v>
      </c>
      <c r="AR417" s="8" t="s">
        <v>141</v>
      </c>
      <c r="AS417" s="8" t="s">
        <v>141</v>
      </c>
      <c r="AT417" s="8" t="s">
        <v>141</v>
      </c>
      <c r="AU417" s="8"/>
      <c r="AV417" s="4"/>
      <c r="AW417" s="4">
        <v>43982</v>
      </c>
      <c r="AX417" s="8" t="s">
        <v>208</v>
      </c>
      <c r="AY417" s="8" t="s">
        <v>141</v>
      </c>
      <c r="AZ417" s="8"/>
      <c r="BA417" s="8"/>
      <c r="BB417" s="8" t="s">
        <v>145</v>
      </c>
      <c r="BC417" s="8"/>
      <c r="BD417" s="8">
        <v>2020</v>
      </c>
      <c r="BE417" s="8"/>
      <c r="BF417" s="8"/>
      <c r="BG417" s="8" t="s">
        <v>6</v>
      </c>
    </row>
    <row r="418" spans="1:59">
      <c r="A418" t="str">
        <f>Append1[[#This Row],[COM_IN_LIST]]</f>
        <v>COMMON</v>
      </c>
      <c r="B418" t="s">
        <v>1046</v>
      </c>
      <c r="C418" t="str">
        <f>VLOOKUP(Append1[[#This Row],[Asset_Name]],'[1]SNOW CMDB DBNL'!$A:$B,2,0)</f>
        <v>No</v>
      </c>
      <c r="E418" t="str">
        <f>VLOOKUP(Append1[[#This Row],[Asset_Name]],'[1]SNOW CMDB DBNL'!$A:$D,4,0)</f>
        <v>Steven Frieswijk</v>
      </c>
      <c r="F418" t="str">
        <f>VLOOKUP(Append1[[#This Row],[Asset_Name]],'[1]SNOW CMDB DBNL'!$A:$E,5,0)</f>
        <v>Liesbeth Berns</v>
      </c>
      <c r="L418" t="str">
        <f>VLOOKUP(Append1[[#This Row],[Asset_Name]],'[1]SNOW CMDB DBNL'!$A:$M,13,0)</f>
        <v>Installed</v>
      </c>
      <c r="M418" t="str">
        <f>VLOOKUP(Append1[[#This Row],[Asset_Name]],'[1]SNOW CMDB DBNL'!$A:$N,14,0)</f>
        <v>Operational</v>
      </c>
      <c r="N418" t="str">
        <f>VLOOKUP(Append1[[#This Row],[Asset_Name]],'[1]SNOW CMDB DBNL'!$A:$O,15,0)</f>
        <v>Production</v>
      </c>
      <c r="O418" t="str">
        <f>VLOOKUP(Append1[[#This Row],[Asset_Name]],'[1]SNOW CMDB DBNL'!$A:$P,16,0)</f>
        <v>be+nl/Digital &amp; Customer Interaction/Di NL/Unchained</v>
      </c>
      <c r="P418" t="s">
        <v>132</v>
      </c>
      <c r="Q418" t="s">
        <v>132</v>
      </c>
      <c r="R418" t="s">
        <v>12</v>
      </c>
      <c r="V418" s="8" t="s">
        <v>1046</v>
      </c>
      <c r="W418" s="8" t="s">
        <v>133</v>
      </c>
      <c r="X418" s="8">
        <v>0</v>
      </c>
      <c r="Y418" s="8" t="s">
        <v>185</v>
      </c>
      <c r="Z418" s="8" t="s">
        <v>242</v>
      </c>
      <c r="AA418" s="8">
        <v>0</v>
      </c>
      <c r="AB418" s="4">
        <v>0</v>
      </c>
      <c r="AC418" s="4">
        <v>0</v>
      </c>
      <c r="AD418" s="8">
        <v>0</v>
      </c>
      <c r="AE418" s="8">
        <v>0</v>
      </c>
      <c r="AF418" s="8" t="s">
        <v>136</v>
      </c>
      <c r="AG418" s="8" t="s">
        <v>137</v>
      </c>
      <c r="AH418" s="8" t="s">
        <v>138</v>
      </c>
      <c r="AI418" s="8" t="s">
        <v>386</v>
      </c>
      <c r="AJ418" s="8" t="s">
        <v>12</v>
      </c>
      <c r="AK418" s="8" t="s">
        <v>132</v>
      </c>
      <c r="AL418" s="8" t="s">
        <v>132</v>
      </c>
      <c r="AM418" s="8"/>
      <c r="AN418" s="8"/>
      <c r="AO418" s="8"/>
      <c r="AP418" s="8" t="s">
        <v>133</v>
      </c>
      <c r="AQ418" s="8" t="s">
        <v>133</v>
      </c>
      <c r="AR418" s="8" t="s">
        <v>133</v>
      </c>
      <c r="AS418" s="8" t="s">
        <v>133</v>
      </c>
      <c r="AT418" s="8" t="s">
        <v>149</v>
      </c>
      <c r="AU418" s="8"/>
      <c r="AV418" s="4"/>
      <c r="AW418" s="4" t="s">
        <v>149</v>
      </c>
      <c r="AX418" s="8"/>
      <c r="AY418" s="8" t="s">
        <v>133</v>
      </c>
      <c r="AZ418" s="8"/>
      <c r="BA418" s="8"/>
      <c r="BB418" s="8" t="s">
        <v>191</v>
      </c>
      <c r="BC418" s="8"/>
      <c r="BD418" s="8" t="s">
        <v>149</v>
      </c>
      <c r="BE418" s="8"/>
      <c r="BF418" s="8"/>
      <c r="BG418" s="8" t="s">
        <v>7</v>
      </c>
    </row>
    <row r="419" spans="1:59">
      <c r="A419" t="str">
        <f>Append1[[#This Row],[COM_IN_LIST]]</f>
        <v>COMMON</v>
      </c>
      <c r="B419" t="s">
        <v>1047</v>
      </c>
      <c r="C419" t="str">
        <f>VLOOKUP(Append1[[#This Row],[Asset_Name]],'[1]SNOW CMDB DBNL'!$A:$B,2,0)</f>
        <v>No</v>
      </c>
      <c r="E419" t="str">
        <f>VLOOKUP(Append1[[#This Row],[Asset_Name]],'[1]SNOW CMDB DBNL'!$A:$D,4,0)</f>
        <v>Steven Frieswijk</v>
      </c>
      <c r="F419" t="str">
        <f>VLOOKUP(Append1[[#This Row],[Asset_Name]],'[1]SNOW CMDB DBNL'!$A:$E,5,0)</f>
        <v>Liesbeth Berns</v>
      </c>
      <c r="L419" t="str">
        <f>VLOOKUP(Append1[[#This Row],[Asset_Name]],'[1]SNOW CMDB DBNL'!$A:$M,13,0)</f>
        <v>Installed</v>
      </c>
      <c r="M419" t="str">
        <f>VLOOKUP(Append1[[#This Row],[Asset_Name]],'[1]SNOW CMDB DBNL'!$A:$N,14,0)</f>
        <v>Operational</v>
      </c>
      <c r="N419" t="str">
        <f>VLOOKUP(Append1[[#This Row],[Asset_Name]],'[1]SNOW CMDB DBNL'!$A:$O,15,0)</f>
        <v>Production</v>
      </c>
      <c r="O419" t="str">
        <f>VLOOKUP(Append1[[#This Row],[Asset_Name]],'[1]SNOW CMDB DBNL'!$A:$P,16,0)</f>
        <v>be+nl/Digital &amp; Customer Interaction/DiPr SSE/Team One</v>
      </c>
      <c r="P419" t="s">
        <v>132</v>
      </c>
      <c r="Q419" t="s">
        <v>132</v>
      </c>
      <c r="R419" t="s">
        <v>12</v>
      </c>
      <c r="V419" s="8" t="s">
        <v>1047</v>
      </c>
      <c r="W419" s="8" t="s">
        <v>133</v>
      </c>
      <c r="X419" s="8">
        <v>0</v>
      </c>
      <c r="Y419" s="8" t="s">
        <v>185</v>
      </c>
      <c r="Z419" s="8" t="s">
        <v>242</v>
      </c>
      <c r="AA419" s="8">
        <v>0</v>
      </c>
      <c r="AB419" s="4">
        <v>0</v>
      </c>
      <c r="AC419" s="4">
        <v>0</v>
      </c>
      <c r="AD419" s="8">
        <v>0</v>
      </c>
      <c r="AE419" s="8">
        <v>0</v>
      </c>
      <c r="AF419" s="8" t="s">
        <v>136</v>
      </c>
      <c r="AG419" s="8" t="s">
        <v>137</v>
      </c>
      <c r="AH419" s="8" t="s">
        <v>138</v>
      </c>
      <c r="AI419" s="8" t="s">
        <v>243</v>
      </c>
      <c r="AJ419" s="8" t="s">
        <v>12</v>
      </c>
      <c r="AK419" s="8" t="s">
        <v>132</v>
      </c>
      <c r="AL419" s="8" t="s">
        <v>132</v>
      </c>
      <c r="AM419" s="8"/>
      <c r="AN419" s="8"/>
      <c r="AO419" s="8"/>
      <c r="AP419" s="8" t="s">
        <v>133</v>
      </c>
      <c r="AQ419" s="8" t="s">
        <v>133</v>
      </c>
      <c r="AR419" s="8" t="s">
        <v>133</v>
      </c>
      <c r="AS419" s="8" t="s">
        <v>133</v>
      </c>
      <c r="AT419" s="8" t="s">
        <v>149</v>
      </c>
      <c r="AU419" s="8"/>
      <c r="AV419" s="4"/>
      <c r="AW419" s="4" t="s">
        <v>149</v>
      </c>
      <c r="AX419" s="8"/>
      <c r="AY419" s="8" t="s">
        <v>133</v>
      </c>
      <c r="AZ419" s="8" t="s">
        <v>1048</v>
      </c>
      <c r="BA419" s="8"/>
      <c r="BB419" s="8" t="s">
        <v>191</v>
      </c>
      <c r="BC419" s="8"/>
      <c r="BD419" s="8" t="s">
        <v>149</v>
      </c>
      <c r="BE419" s="8"/>
      <c r="BF419" s="8"/>
      <c r="BG419" s="8" t="s">
        <v>7</v>
      </c>
    </row>
    <row r="420" spans="1:59" hidden="1">
      <c r="A420" t="str">
        <f>Append1[[#This Row],[COM_IN_LIST]]</f>
        <v>COMMON</v>
      </c>
      <c r="B420" t="s">
        <v>1049</v>
      </c>
      <c r="C420" t="str">
        <f>VLOOKUP(Append1[[#This Row],[Asset_Name]],'[1]SNOW CMDB DBNL'!$A:$B,2,0)</f>
        <v>Yes</v>
      </c>
      <c r="D420" t="str">
        <f>VLOOKUP(Append1[[#This Row],[Asset_Name]],'[1]SNOW CMDB DBNL'!$A:$C,3,0)</f>
        <v>Yes</v>
      </c>
      <c r="E420" t="str">
        <f>VLOOKUP(Append1[[#This Row],[Asset_Name]],'[1]SNOW CMDB DBNL'!$A:$D,4,0)</f>
        <v>Theo Frieswijk</v>
      </c>
      <c r="F420" t="str">
        <f>VLOOKUP(Append1[[#This Row],[Asset_Name]],'[1]SNOW CMDB DBNL'!$A:$E,5,0)</f>
        <v>Elles Ogink</v>
      </c>
      <c r="G420" t="str">
        <f>VLOOKUP(Append1[[#This Row],[Asset_Name]],'[1]SNOW CMDB DBNL'!$A:$F,6,0)</f>
        <v>DO per country -&gt; Local Ass. Channel TL or CC Head</v>
      </c>
      <c r="H420" t="str">
        <f>VLOOKUP(Append1[[#This Row],[Asset_Name]],'[1]SNOW CMDB DBNL'!$A:$G,7,0)</f>
        <v>Pettie Booij</v>
      </c>
      <c r="I420" t="str">
        <f>VLOOKUP(Append1[[#This Row],[Asset_Name]],'[1]SNOW CMDB DBNL'!$A:$H,8,0)</f>
        <v>Party data</v>
      </c>
      <c r="J420" t="str">
        <f>VLOOKUP(Append1[[#This Row],[Asset_Name]],'[1]SNOW CMDB DBNL'!$A:$I,9,0)</f>
        <v>Exchanged across domains</v>
      </c>
      <c r="L420" t="str">
        <f>VLOOKUP(Append1[[#This Row],[Asset_Name]],'[1]SNOW CMDB DBNL'!$A:$M,13,0)</f>
        <v>Installed</v>
      </c>
      <c r="M420" t="str">
        <f>VLOOKUP(Append1[[#This Row],[Asset_Name]],'[1]SNOW CMDB DBNL'!$A:$N,14,0)</f>
        <v>Operational</v>
      </c>
      <c r="N420" t="str">
        <f>VLOOKUP(Append1[[#This Row],[Asset_Name]],'[1]SNOW CMDB DBNL'!$A:$O,15,0)</f>
        <v>Production</v>
      </c>
      <c r="O420" t="str">
        <f>VLOOKUP(Append1[[#This Row],[Asset_Name]],'[1]SNOW CMDB DBNL'!$A:$P,16,0)</f>
        <v>be+nl/Assisted channels/PA1_CC2.0/TwilioOPS</v>
      </c>
      <c r="P420" t="s">
        <v>132</v>
      </c>
      <c r="Q420" t="s">
        <v>132</v>
      </c>
      <c r="R420" t="s">
        <v>11</v>
      </c>
      <c r="V420" s="8" t="s">
        <v>1049</v>
      </c>
      <c r="W420" s="8" t="s">
        <v>141</v>
      </c>
      <c r="X420" s="8" t="s">
        <v>141</v>
      </c>
      <c r="Y420" s="8" t="s">
        <v>252</v>
      </c>
      <c r="Z420" s="8" t="s">
        <v>253</v>
      </c>
      <c r="AA420" s="8" t="s">
        <v>254</v>
      </c>
      <c r="AB420" s="4" t="s">
        <v>474</v>
      </c>
      <c r="AC420" s="4" t="s">
        <v>169</v>
      </c>
      <c r="AD420" s="8" t="s">
        <v>176</v>
      </c>
      <c r="AE420" s="8">
        <v>0</v>
      </c>
      <c r="AF420" s="8" t="s">
        <v>136</v>
      </c>
      <c r="AG420" s="8" t="s">
        <v>137</v>
      </c>
      <c r="AH420" s="8" t="s">
        <v>138</v>
      </c>
      <c r="AI420" s="8" t="s">
        <v>475</v>
      </c>
      <c r="AJ420" s="8" t="s">
        <v>11</v>
      </c>
      <c r="AK420" s="8" t="s">
        <v>132</v>
      </c>
      <c r="AL420" s="8" t="s">
        <v>132</v>
      </c>
      <c r="AM420" s="8"/>
      <c r="AN420" s="8"/>
      <c r="AO420" s="8"/>
      <c r="AP420" s="8" t="s">
        <v>145</v>
      </c>
      <c r="AQ420" s="8" t="s">
        <v>145</v>
      </c>
      <c r="AR420" s="8" t="s">
        <v>141</v>
      </c>
      <c r="AS420" s="8" t="s">
        <v>145</v>
      </c>
      <c r="AT420" s="8" t="s">
        <v>141</v>
      </c>
      <c r="AU420" s="8" t="s">
        <v>383</v>
      </c>
      <c r="AV420" s="4">
        <v>44927</v>
      </c>
      <c r="AW420" s="4">
        <v>45016</v>
      </c>
      <c r="AX420" s="8" t="s">
        <v>145</v>
      </c>
      <c r="AY420" s="8" t="s">
        <v>141</v>
      </c>
      <c r="AZ420" s="8"/>
      <c r="BA420" s="8"/>
      <c r="BB420" s="8" t="s">
        <v>178</v>
      </c>
      <c r="BC420" s="8"/>
      <c r="BD420" s="8">
        <v>2023</v>
      </c>
      <c r="BE420" s="8" t="s">
        <v>146</v>
      </c>
      <c r="BF420" s="8" t="s">
        <v>178</v>
      </c>
      <c r="BG420" s="8" t="s">
        <v>7</v>
      </c>
    </row>
    <row r="421" spans="1:59">
      <c r="A421" t="str">
        <f>Append1[[#This Row],[COM_IN_LIST]]</f>
        <v>COMMON</v>
      </c>
      <c r="B421" t="s">
        <v>1050</v>
      </c>
      <c r="C421" t="str">
        <f>VLOOKUP(Append1[[#This Row],[Asset_Name]],'[1]SNOW CMDB DBNL'!$A:$B,2,0)</f>
        <v>No</v>
      </c>
      <c r="D421" t="str">
        <f>VLOOKUP(Append1[[#This Row],[Asset_Name]],'[1]SNOW CMDB DBNL'!$A:$C,3,0)</f>
        <v>No</v>
      </c>
      <c r="E421" t="str">
        <f>VLOOKUP(Append1[[#This Row],[Asset_Name]],'[1]SNOW CMDB DBNL'!$A:$D,4,0)</f>
        <v>Theo Frieswijk</v>
      </c>
      <c r="F421" t="str">
        <f>VLOOKUP(Append1[[#This Row],[Asset_Name]],'[1]SNOW CMDB DBNL'!$A:$E,5,0)</f>
        <v>Elles Ogink</v>
      </c>
      <c r="G421" t="str">
        <f>VLOOKUP(Append1[[#This Row],[Asset_Name]],'[1]SNOW CMDB DBNL'!$A:$F,6,0)</f>
        <v>DO per country -&gt; Local Ass. Channel TL or CC Head</v>
      </c>
      <c r="H421" t="str">
        <f>VLOOKUP(Append1[[#This Row],[Asset_Name]],'[1]SNOW CMDB DBNL'!$A:$G,7,0)</f>
        <v>Pettie Booij</v>
      </c>
      <c r="L421" t="str">
        <f>VLOOKUP(Append1[[#This Row],[Asset_Name]],'[1]SNOW CMDB DBNL'!$A:$M,13,0)</f>
        <v>Installed</v>
      </c>
      <c r="M421" t="str">
        <f>VLOOKUP(Append1[[#This Row],[Asset_Name]],'[1]SNOW CMDB DBNL'!$A:$N,14,0)</f>
        <v>Operational</v>
      </c>
      <c r="N421" t="str">
        <f>VLOOKUP(Append1[[#This Row],[Asset_Name]],'[1]SNOW CMDB DBNL'!$A:$O,15,0)</f>
        <v>Production</v>
      </c>
      <c r="O421" t="str">
        <f>VLOOKUP(Append1[[#This Row],[Asset_Name]],'[1]SNOW CMDB DBNL'!$A:$P,16,0)</f>
        <v>be+nl/Assisted channels/PA1_CC2.0/Twix (CC2.0 Twilio - TeleOpti)</v>
      </c>
      <c r="P421" t="s">
        <v>132</v>
      </c>
      <c r="Q421" t="s">
        <v>132</v>
      </c>
      <c r="R421" t="s">
        <v>11</v>
      </c>
      <c r="V421" s="8" t="s">
        <v>1050</v>
      </c>
      <c r="W421" s="8" t="s">
        <v>133</v>
      </c>
      <c r="X421" s="8" t="s">
        <v>133</v>
      </c>
      <c r="Y421" s="8" t="s">
        <v>252</v>
      </c>
      <c r="Z421" s="8" t="s">
        <v>253</v>
      </c>
      <c r="AA421" s="8" t="s">
        <v>254</v>
      </c>
      <c r="AB421" s="4" t="s">
        <v>474</v>
      </c>
      <c r="AC421" s="4">
        <v>0</v>
      </c>
      <c r="AD421" s="8">
        <v>0</v>
      </c>
      <c r="AE421" s="8">
        <v>0</v>
      </c>
      <c r="AF421" s="8" t="s">
        <v>136</v>
      </c>
      <c r="AG421" s="8" t="s">
        <v>137</v>
      </c>
      <c r="AH421" s="8" t="s">
        <v>138</v>
      </c>
      <c r="AI421" s="8" t="s">
        <v>525</v>
      </c>
      <c r="AJ421" s="8" t="s">
        <v>11</v>
      </c>
      <c r="AK421" s="8" t="s">
        <v>132</v>
      </c>
      <c r="AL421" s="8" t="s">
        <v>132</v>
      </c>
      <c r="AM421" s="8"/>
      <c r="AN421" s="8"/>
      <c r="AO421" s="8"/>
      <c r="AP421" s="8" t="s">
        <v>145</v>
      </c>
      <c r="AQ421" s="8" t="s">
        <v>145</v>
      </c>
      <c r="AR421" s="8" t="s">
        <v>133</v>
      </c>
      <c r="AS421" s="8" t="s">
        <v>145</v>
      </c>
      <c r="AT421" s="8" t="s">
        <v>133</v>
      </c>
      <c r="AU421" s="8" t="s">
        <v>145</v>
      </c>
      <c r="AV421" s="4">
        <v>44927</v>
      </c>
      <c r="AW421" s="4">
        <v>45291</v>
      </c>
      <c r="AX421" s="8" t="s">
        <v>145</v>
      </c>
      <c r="AY421" s="8" t="s">
        <v>133</v>
      </c>
      <c r="AZ421" s="8"/>
      <c r="BA421" s="8"/>
      <c r="BB421" s="8" t="s">
        <v>191</v>
      </c>
      <c r="BC421" s="8"/>
      <c r="BD421" s="8">
        <v>2023</v>
      </c>
      <c r="BE421" s="8" t="s">
        <v>182</v>
      </c>
      <c r="BF421" s="8"/>
      <c r="BG421" s="8" t="s">
        <v>7</v>
      </c>
    </row>
    <row r="422" spans="1:59" hidden="1">
      <c r="A422" t="str">
        <f>Append1[[#This Row],[COM_IN_LIST]]</f>
        <v>COMMON</v>
      </c>
      <c r="B422" t="s">
        <v>1051</v>
      </c>
      <c r="C422" t="str">
        <f>VLOOKUP(Append1[[#This Row],[Asset_Name]],'[1]SNOW CMDB DBNL'!$A:$B,2,0)</f>
        <v>Yes</v>
      </c>
      <c r="D422" t="str">
        <f>VLOOKUP(Append1[[#This Row],[Asset_Name]],'[1]SNOW CMDB DBNL'!$A:$C,3,0)</f>
        <v>Yes</v>
      </c>
      <c r="E422" t="str">
        <f>VLOOKUP(Append1[[#This Row],[Asset_Name]],'[1]SNOW CMDB DBNL'!$A:$D,4,0)</f>
        <v>Theo Frieswijk</v>
      </c>
      <c r="F422" t="str">
        <f>VLOOKUP(Append1[[#This Row],[Asset_Name]],'[1]SNOW CMDB DBNL'!$A:$E,5,0)</f>
        <v>Elles Ogink</v>
      </c>
      <c r="G422" t="str">
        <f>VLOOKUP(Append1[[#This Row],[Asset_Name]],'[1]SNOW CMDB DBNL'!$A:$F,6,0)</f>
        <v>DO per country -&gt; Local Ass. Channel TL or CC Head</v>
      </c>
      <c r="H422" t="str">
        <f>VLOOKUP(Append1[[#This Row],[Asset_Name]],'[1]SNOW CMDB DBNL'!$A:$G,7,0)</f>
        <v>Pettie Booij</v>
      </c>
      <c r="I422" t="str">
        <f>VLOOKUP(Append1[[#This Row],[Asset_Name]],'[1]SNOW CMDB DBNL'!$A:$H,8,0)</f>
        <v>Party data</v>
      </c>
      <c r="J422" t="str">
        <f>VLOOKUP(Append1[[#This Row],[Asset_Name]],'[1]SNOW CMDB DBNL'!$A:$I,9,0)</f>
        <v>Exchanged across domains</v>
      </c>
      <c r="L422" t="str">
        <f>VLOOKUP(Append1[[#This Row],[Asset_Name]],'[1]SNOW CMDB DBNL'!$A:$M,13,0)</f>
        <v>Installed</v>
      </c>
      <c r="M422" t="str">
        <f>VLOOKUP(Append1[[#This Row],[Asset_Name]],'[1]SNOW CMDB DBNL'!$A:$N,14,0)</f>
        <v>Operational</v>
      </c>
      <c r="N422" t="str">
        <f>VLOOKUP(Append1[[#This Row],[Asset_Name]],'[1]SNOW CMDB DBNL'!$A:$O,15,0)</f>
        <v>Production</v>
      </c>
      <c r="O422" t="str">
        <f>VLOOKUP(Append1[[#This Row],[Asset_Name]],'[1]SNOW CMDB DBNL'!$A:$P,16,0)</f>
        <v>be+nl/Assisted channels/PA1_CC2.0/Twilion (CC 2.0 admin &amp; routing &amp; callflows)</v>
      </c>
      <c r="P422" t="s">
        <v>132</v>
      </c>
      <c r="Q422" t="s">
        <v>132</v>
      </c>
      <c r="R422" t="s">
        <v>11</v>
      </c>
      <c r="V422" s="8" t="s">
        <v>1051</v>
      </c>
      <c r="W422" s="8" t="s">
        <v>141</v>
      </c>
      <c r="X422" s="8" t="s">
        <v>141</v>
      </c>
      <c r="Y422" s="8" t="s">
        <v>252</v>
      </c>
      <c r="Z422" s="8" t="s">
        <v>253</v>
      </c>
      <c r="AA422" s="8" t="s">
        <v>254</v>
      </c>
      <c r="AB422" s="4" t="s">
        <v>474</v>
      </c>
      <c r="AC422" s="4" t="s">
        <v>169</v>
      </c>
      <c r="AD422" s="8" t="s">
        <v>176</v>
      </c>
      <c r="AE422" s="8">
        <v>0</v>
      </c>
      <c r="AF422" s="8" t="s">
        <v>136</v>
      </c>
      <c r="AG422" s="8" t="s">
        <v>137</v>
      </c>
      <c r="AH422" s="8" t="s">
        <v>138</v>
      </c>
      <c r="AI422" s="8" t="s">
        <v>513</v>
      </c>
      <c r="AJ422" s="8" t="s">
        <v>11</v>
      </c>
      <c r="AK422" s="8" t="s">
        <v>132</v>
      </c>
      <c r="AL422" s="8" t="s">
        <v>132</v>
      </c>
      <c r="AM422" s="8"/>
      <c r="AN422" s="8"/>
      <c r="AO422" s="8"/>
      <c r="AP422" s="8" t="s">
        <v>145</v>
      </c>
      <c r="AQ422" s="8" t="s">
        <v>145</v>
      </c>
      <c r="AR422" s="8" t="s">
        <v>133</v>
      </c>
      <c r="AS422" s="8" t="s">
        <v>145</v>
      </c>
      <c r="AT422" s="8" t="s">
        <v>149</v>
      </c>
      <c r="AU422" s="8" t="s">
        <v>145</v>
      </c>
      <c r="AV422" s="4" t="s">
        <v>149</v>
      </c>
      <c r="AW422" s="4" t="s">
        <v>149</v>
      </c>
      <c r="AX422" s="8" t="s">
        <v>145</v>
      </c>
      <c r="AY422" s="8" t="s">
        <v>133</v>
      </c>
      <c r="AZ422" s="8"/>
      <c r="BA422" s="8"/>
      <c r="BB422" s="8" t="s">
        <v>178</v>
      </c>
      <c r="BC422" s="8"/>
      <c r="BD422" s="8" t="s">
        <v>149</v>
      </c>
      <c r="BE422" s="8"/>
      <c r="BF422" s="8"/>
      <c r="BG422" s="8" t="s">
        <v>7</v>
      </c>
    </row>
    <row r="423" spans="1:59" hidden="1">
      <c r="A423" t="str">
        <f>Append1[[#This Row],[COM_IN_LIST]]</f>
        <v>COMMON</v>
      </c>
      <c r="B423" t="s">
        <v>1052</v>
      </c>
      <c r="C423" t="str">
        <f>VLOOKUP(Append1[[#This Row],[Asset_Name]],'[1]SNOW CMDB DBNL'!$A:$B,2,0)</f>
        <v>Yes</v>
      </c>
      <c r="D423" t="str">
        <f>VLOOKUP(Append1[[#This Row],[Asset_Name]],'[1]SNOW CMDB DBNL'!$A:$C,3,0)</f>
        <v>Yes</v>
      </c>
      <c r="E423" t="str">
        <f>VLOOKUP(Append1[[#This Row],[Asset_Name]],'[1]SNOW CMDB DBNL'!$A:$D,4,0)</f>
        <v>Theo Frieswijk</v>
      </c>
      <c r="F423" t="str">
        <f>VLOOKUP(Append1[[#This Row],[Asset_Name]],'[1]SNOW CMDB DBNL'!$A:$E,5,0)</f>
        <v>Elles Ogink</v>
      </c>
      <c r="G423" t="str">
        <f>VLOOKUP(Append1[[#This Row],[Asset_Name]],'[1]SNOW CMDB DBNL'!$A:$F,6,0)</f>
        <v>DO per country -&gt; Local Ass. Channel TL or CC Head</v>
      </c>
      <c r="H423" t="str">
        <f>VLOOKUP(Append1[[#This Row],[Asset_Name]],'[1]SNOW CMDB DBNL'!$A:$G,7,0)</f>
        <v>Pettie Booij</v>
      </c>
      <c r="I423" t="str">
        <f>VLOOKUP(Append1[[#This Row],[Asset_Name]],'[1]SNOW CMDB DBNL'!$A:$H,8,0)</f>
        <v>Party data</v>
      </c>
      <c r="J423" t="str">
        <f>VLOOKUP(Append1[[#This Row],[Asset_Name]],'[1]SNOW CMDB DBNL'!$A:$I,9,0)</f>
        <v>Exchanged across domains</v>
      </c>
      <c r="L423" t="str">
        <f>VLOOKUP(Append1[[#This Row],[Asset_Name]],'[1]SNOW CMDB DBNL'!$A:$M,13,0)</f>
        <v>Installed</v>
      </c>
      <c r="M423" t="str">
        <f>VLOOKUP(Append1[[#This Row],[Asset_Name]],'[1]SNOW CMDB DBNL'!$A:$N,14,0)</f>
        <v>Operational</v>
      </c>
      <c r="N423" t="str">
        <f>VLOOKUP(Append1[[#This Row],[Asset_Name]],'[1]SNOW CMDB DBNL'!$A:$O,15,0)</f>
        <v>Production</v>
      </c>
      <c r="O423" t="str">
        <f>VLOOKUP(Append1[[#This Row],[Asset_Name]],'[1]SNOW CMDB DBNL'!$A:$P,16,0)</f>
        <v>be+nl/Assisted channels/PA1_CC2.0/ChattING</v>
      </c>
      <c r="P423" t="s">
        <v>132</v>
      </c>
      <c r="Q423" t="s">
        <v>132</v>
      </c>
      <c r="R423" t="s">
        <v>11</v>
      </c>
      <c r="V423" s="8" t="s">
        <v>1052</v>
      </c>
      <c r="W423" s="8" t="s">
        <v>141</v>
      </c>
      <c r="X423" s="8" t="s">
        <v>141</v>
      </c>
      <c r="Y423" s="8" t="s">
        <v>252</v>
      </c>
      <c r="Z423" s="8" t="s">
        <v>253</v>
      </c>
      <c r="AA423" s="8" t="s">
        <v>254</v>
      </c>
      <c r="AB423" s="4" t="s">
        <v>474</v>
      </c>
      <c r="AC423" s="4" t="s">
        <v>169</v>
      </c>
      <c r="AD423" s="8" t="s">
        <v>176</v>
      </c>
      <c r="AE423" s="8">
        <v>0</v>
      </c>
      <c r="AF423" s="8" t="s">
        <v>136</v>
      </c>
      <c r="AG423" s="8" t="s">
        <v>137</v>
      </c>
      <c r="AH423" s="8" t="s">
        <v>138</v>
      </c>
      <c r="AI423" s="8" t="s">
        <v>510</v>
      </c>
      <c r="AJ423" s="8" t="s">
        <v>11</v>
      </c>
      <c r="AK423" s="8" t="s">
        <v>132</v>
      </c>
      <c r="AL423" s="8" t="s">
        <v>132</v>
      </c>
      <c r="AM423" s="8"/>
      <c r="AN423" s="8"/>
      <c r="AO423" s="8"/>
      <c r="AP423" s="8" t="s">
        <v>145</v>
      </c>
      <c r="AQ423" s="8" t="s">
        <v>145</v>
      </c>
      <c r="AR423" s="8" t="s">
        <v>133</v>
      </c>
      <c r="AS423" s="8" t="s">
        <v>145</v>
      </c>
      <c r="AT423" s="8" t="s">
        <v>149</v>
      </c>
      <c r="AU423" s="8" t="s">
        <v>145</v>
      </c>
      <c r="AV423" s="4" t="s">
        <v>149</v>
      </c>
      <c r="AW423" s="4" t="s">
        <v>149</v>
      </c>
      <c r="AX423" s="8" t="s">
        <v>145</v>
      </c>
      <c r="AY423" s="8" t="s">
        <v>133</v>
      </c>
      <c r="AZ423" s="8"/>
      <c r="BA423" s="8"/>
      <c r="BB423" s="8" t="s">
        <v>178</v>
      </c>
      <c r="BC423" s="8"/>
      <c r="BD423" s="8" t="s">
        <v>149</v>
      </c>
      <c r="BE423" s="8"/>
      <c r="BF423" s="8"/>
      <c r="BG423" s="8" t="s">
        <v>7</v>
      </c>
    </row>
    <row r="424" spans="1:59" hidden="1">
      <c r="A424" t="str">
        <f>Append1[[#This Row],[COM_IN_LIST]]</f>
        <v>COMMON</v>
      </c>
      <c r="B424" t="s">
        <v>1053</v>
      </c>
      <c r="C424" t="str">
        <f>VLOOKUP(Append1[[#This Row],[Asset_Name]],'[1]SNOW CMDB DBNL'!$A:$B,2,0)</f>
        <v>Yes</v>
      </c>
      <c r="D424" t="str">
        <f>VLOOKUP(Append1[[#This Row],[Asset_Name]],'[1]SNOW CMDB DBNL'!$A:$C,3,0)</f>
        <v>Yes</v>
      </c>
      <c r="E424" t="str">
        <f>VLOOKUP(Append1[[#This Row],[Asset_Name]],'[1]SNOW CMDB DBNL'!$A:$D,4,0)</f>
        <v>Theo Frieswijk</v>
      </c>
      <c r="F424" t="str">
        <f>VLOOKUP(Append1[[#This Row],[Asset_Name]],'[1]SNOW CMDB DBNL'!$A:$E,5,0)</f>
        <v>Elles Ogink</v>
      </c>
      <c r="G424" t="str">
        <f>VLOOKUP(Append1[[#This Row],[Asset_Name]],'[1]SNOW CMDB DBNL'!$A:$F,6,0)</f>
        <v>DO per country -&gt; Local Ass. Channel TL or CC Head</v>
      </c>
      <c r="H424" t="str">
        <f>VLOOKUP(Append1[[#This Row],[Asset_Name]],'[1]SNOW CMDB DBNL'!$A:$G,7,0)</f>
        <v>Pettie Booij</v>
      </c>
      <c r="I424" t="str">
        <f>VLOOKUP(Append1[[#This Row],[Asset_Name]],'[1]SNOW CMDB DBNL'!$A:$H,8,0)</f>
        <v>Party data</v>
      </c>
      <c r="J424" t="str">
        <f>VLOOKUP(Append1[[#This Row],[Asset_Name]],'[1]SNOW CMDB DBNL'!$A:$I,9,0)</f>
        <v>Exchanged across domains</v>
      </c>
      <c r="L424" t="str">
        <f>VLOOKUP(Append1[[#This Row],[Asset_Name]],'[1]SNOW CMDB DBNL'!$A:$M,13,0)</f>
        <v>Installed</v>
      </c>
      <c r="M424" t="str">
        <f>VLOOKUP(Append1[[#This Row],[Asset_Name]],'[1]SNOW CMDB DBNL'!$A:$N,14,0)</f>
        <v>Operational</v>
      </c>
      <c r="N424" t="str">
        <f>VLOOKUP(Append1[[#This Row],[Asset_Name]],'[1]SNOW CMDB DBNL'!$A:$O,15,0)</f>
        <v>Production</v>
      </c>
      <c r="O424" t="str">
        <f>VLOOKUP(Append1[[#This Row],[Asset_Name]],'[1]SNOW CMDB DBNL'!$A:$P,16,0)</f>
        <v>be+nl/Assisted channels/PA1_CC2.0/Twix (CC2.0 Twilio - TeleOpti)</v>
      </c>
      <c r="P424" t="s">
        <v>132</v>
      </c>
      <c r="Q424" t="s">
        <v>132</v>
      </c>
      <c r="R424" t="s">
        <v>11</v>
      </c>
      <c r="V424" s="8" t="s">
        <v>1053</v>
      </c>
      <c r="W424" s="8" t="s">
        <v>141</v>
      </c>
      <c r="X424" s="8" t="s">
        <v>141</v>
      </c>
      <c r="Y424" s="8" t="s">
        <v>252</v>
      </c>
      <c r="Z424" s="8" t="s">
        <v>253</v>
      </c>
      <c r="AA424" s="8" t="s">
        <v>254</v>
      </c>
      <c r="AB424" s="4" t="s">
        <v>474</v>
      </c>
      <c r="AC424" s="4" t="s">
        <v>169</v>
      </c>
      <c r="AD424" s="8" t="s">
        <v>176</v>
      </c>
      <c r="AE424" s="8">
        <v>0</v>
      </c>
      <c r="AF424" s="8" t="s">
        <v>136</v>
      </c>
      <c r="AG424" s="8" t="s">
        <v>137</v>
      </c>
      <c r="AH424" s="8" t="s">
        <v>138</v>
      </c>
      <c r="AI424" s="8" t="s">
        <v>525</v>
      </c>
      <c r="AJ424" s="8" t="s">
        <v>11</v>
      </c>
      <c r="AK424" s="8" t="s">
        <v>132</v>
      </c>
      <c r="AL424" s="8" t="s">
        <v>132</v>
      </c>
      <c r="AM424" s="8"/>
      <c r="AN424" s="8"/>
      <c r="AO424" s="8"/>
      <c r="AP424" s="8" t="s">
        <v>145</v>
      </c>
      <c r="AQ424" s="8" t="s">
        <v>145</v>
      </c>
      <c r="AR424" s="8" t="s">
        <v>133</v>
      </c>
      <c r="AS424" s="8" t="s">
        <v>145</v>
      </c>
      <c r="AT424" s="8" t="s">
        <v>133</v>
      </c>
      <c r="AU424" s="8" t="s">
        <v>145</v>
      </c>
      <c r="AV424" s="4">
        <v>44927</v>
      </c>
      <c r="AW424" s="4">
        <v>45291</v>
      </c>
      <c r="AX424" s="8" t="s">
        <v>145</v>
      </c>
      <c r="AY424" s="8" t="s">
        <v>133</v>
      </c>
      <c r="AZ424" s="8"/>
      <c r="BA424" s="8"/>
      <c r="BB424" s="8" t="s">
        <v>178</v>
      </c>
      <c r="BC424" s="8"/>
      <c r="BD424" s="8">
        <v>2023</v>
      </c>
      <c r="BE424" s="8" t="s">
        <v>182</v>
      </c>
      <c r="BF424" s="8"/>
      <c r="BG424" s="8" t="s">
        <v>7</v>
      </c>
    </row>
    <row r="425" spans="1:59" hidden="1">
      <c r="A425" t="str">
        <f>Append1[[#This Row],[COM_IN_LIST]]</f>
        <v>COMMON</v>
      </c>
      <c r="B425" t="s">
        <v>1054</v>
      </c>
      <c r="C425" t="str">
        <f>VLOOKUP(Append1[[#This Row],[Asset_Name]],'[1]SNOW CMDB DBNL'!$A:$B,2,0)</f>
        <v>Yes</v>
      </c>
      <c r="D425" t="str">
        <f>VLOOKUP(Append1[[#This Row],[Asset_Name]],'[1]SNOW CMDB DBNL'!$A:$C,3,0)</f>
        <v>Yes</v>
      </c>
      <c r="E425" t="str">
        <f>VLOOKUP(Append1[[#This Row],[Asset_Name]],'[1]SNOW CMDB DBNL'!$A:$D,4,0)</f>
        <v>Theo Frieswijk</v>
      </c>
      <c r="F425" t="str">
        <f>VLOOKUP(Append1[[#This Row],[Asset_Name]],'[1]SNOW CMDB DBNL'!$A:$E,5,0)</f>
        <v>Elles Ogink</v>
      </c>
      <c r="G425" t="str">
        <f>VLOOKUP(Append1[[#This Row],[Asset_Name]],'[1]SNOW CMDB DBNL'!$A:$F,6,0)</f>
        <v>DO per country -&gt; Local Ass. Channel TL or CC Head</v>
      </c>
      <c r="H425" t="str">
        <f>VLOOKUP(Append1[[#This Row],[Asset_Name]],'[1]SNOW CMDB DBNL'!$A:$G,7,0)</f>
        <v>Pettie Booij</v>
      </c>
      <c r="I425" t="str">
        <f>VLOOKUP(Append1[[#This Row],[Asset_Name]],'[1]SNOW CMDB DBNL'!$A:$H,8,0)</f>
        <v>Party data</v>
      </c>
      <c r="J425" t="str">
        <f>VLOOKUP(Append1[[#This Row],[Asset_Name]],'[1]SNOW CMDB DBNL'!$A:$I,9,0)</f>
        <v>Exchanged across domains</v>
      </c>
      <c r="L425" t="str">
        <f>VLOOKUP(Append1[[#This Row],[Asset_Name]],'[1]SNOW CMDB DBNL'!$A:$M,13,0)</f>
        <v>Installed</v>
      </c>
      <c r="M425" t="str">
        <f>VLOOKUP(Append1[[#This Row],[Asset_Name]],'[1]SNOW CMDB DBNL'!$A:$N,14,0)</f>
        <v>Operational</v>
      </c>
      <c r="N425" t="str">
        <f>VLOOKUP(Append1[[#This Row],[Asset_Name]],'[1]SNOW CMDB DBNL'!$A:$O,15,0)</f>
        <v>Production</v>
      </c>
      <c r="O425" t="str">
        <f>VLOOKUP(Append1[[#This Row],[Asset_Name]],'[1]SNOW CMDB DBNL'!$A:$P,16,0)</f>
        <v>be+nl/Assisted channels/PA1_CC2.0/TwiTel (CC2.0)</v>
      </c>
      <c r="P425" t="s">
        <v>132</v>
      </c>
      <c r="Q425" t="s">
        <v>132</v>
      </c>
      <c r="R425" t="s">
        <v>11</v>
      </c>
      <c r="V425" s="8" t="s">
        <v>1054</v>
      </c>
      <c r="W425" s="8" t="s">
        <v>141</v>
      </c>
      <c r="X425" s="8" t="s">
        <v>141</v>
      </c>
      <c r="Y425" s="8" t="s">
        <v>252</v>
      </c>
      <c r="Z425" s="8" t="s">
        <v>253</v>
      </c>
      <c r="AA425" s="8" t="s">
        <v>254</v>
      </c>
      <c r="AB425" s="4" t="s">
        <v>474</v>
      </c>
      <c r="AC425" s="4" t="s">
        <v>169</v>
      </c>
      <c r="AD425" s="8" t="s">
        <v>176</v>
      </c>
      <c r="AE425" s="8">
        <v>0</v>
      </c>
      <c r="AF425" s="8" t="s">
        <v>136</v>
      </c>
      <c r="AG425" s="8" t="s">
        <v>137</v>
      </c>
      <c r="AH425" s="8" t="s">
        <v>138</v>
      </c>
      <c r="AI425" s="8" t="s">
        <v>520</v>
      </c>
      <c r="AJ425" s="8" t="s">
        <v>11</v>
      </c>
      <c r="AK425" s="8" t="s">
        <v>132</v>
      </c>
      <c r="AL425" s="8" t="s">
        <v>132</v>
      </c>
      <c r="AM425" s="8"/>
      <c r="AN425" s="8"/>
      <c r="AO425" s="8"/>
      <c r="AP425" s="8" t="s">
        <v>145</v>
      </c>
      <c r="AQ425" s="8" t="s">
        <v>145</v>
      </c>
      <c r="AR425" s="8" t="s">
        <v>133</v>
      </c>
      <c r="AS425" s="8" t="s">
        <v>145</v>
      </c>
      <c r="AT425" s="8" t="s">
        <v>149</v>
      </c>
      <c r="AU425" s="8" t="s">
        <v>145</v>
      </c>
      <c r="AV425" s="4" t="s">
        <v>149</v>
      </c>
      <c r="AW425" s="4" t="s">
        <v>149</v>
      </c>
      <c r="AX425" s="8" t="s">
        <v>145</v>
      </c>
      <c r="AY425" s="8" t="s">
        <v>133</v>
      </c>
      <c r="AZ425" s="8"/>
      <c r="BA425" s="8"/>
      <c r="BB425" s="8" t="s">
        <v>178</v>
      </c>
      <c r="BC425" s="8"/>
      <c r="BD425" s="8" t="s">
        <v>149</v>
      </c>
      <c r="BE425" s="8"/>
      <c r="BF425" s="8"/>
      <c r="BG425" s="8" t="s">
        <v>7</v>
      </c>
    </row>
    <row r="426" spans="1:59">
      <c r="A426" t="str">
        <f>Append1[[#This Row],[COM_IN_LIST]]</f>
        <v>COMMON</v>
      </c>
      <c r="B426" t="s">
        <v>1055</v>
      </c>
      <c r="C426" t="str">
        <f>VLOOKUP(Append1[[#This Row],[Asset_Name]],'[1]SNOW CMDB DBNL'!$A:$B,2,0)</f>
        <v>No</v>
      </c>
      <c r="E426" t="str">
        <f>VLOOKUP(Append1[[#This Row],[Asset_Name]],'[1]SNOW CMDB DBNL'!$A:$D,4,0)</f>
        <v>Sander Quik</v>
      </c>
      <c r="F426" t="str">
        <f>VLOOKUP(Append1[[#This Row],[Asset_Name]],'[1]SNOW CMDB DBNL'!$A:$E,5,0)</f>
        <v>Liesbeth Berns</v>
      </c>
      <c r="L426" t="str">
        <f>VLOOKUP(Append1[[#This Row],[Asset_Name]],'[1]SNOW CMDB DBNL'!$A:$M,13,0)</f>
        <v>Installed</v>
      </c>
      <c r="M426" t="str">
        <f>VLOOKUP(Append1[[#This Row],[Asset_Name]],'[1]SNOW CMDB DBNL'!$A:$N,14,0)</f>
        <v>Operational</v>
      </c>
      <c r="N426" t="str">
        <f>VLOOKUP(Append1[[#This Row],[Asset_Name]],'[1]SNOW CMDB DBNL'!$A:$O,15,0)</f>
        <v>Production</v>
      </c>
      <c r="O426" t="str">
        <f>VLOOKUP(Append1[[#This Row],[Asset_Name]],'[1]SNOW CMDB DBNL'!$A:$P,16,0)</f>
        <v>be+nl/Digital &amp; Customer Interaction/Di NL/Unchained</v>
      </c>
      <c r="P426" t="s">
        <v>132</v>
      </c>
      <c r="Q426" t="s">
        <v>132</v>
      </c>
      <c r="R426" t="s">
        <v>12</v>
      </c>
      <c r="V426" s="8" t="s">
        <v>1055</v>
      </c>
      <c r="W426" s="8" t="s">
        <v>133</v>
      </c>
      <c r="X426" s="8">
        <v>0</v>
      </c>
      <c r="Y426" s="8" t="s">
        <v>385</v>
      </c>
      <c r="Z426" s="8" t="s">
        <v>242</v>
      </c>
      <c r="AA426" s="8">
        <v>0</v>
      </c>
      <c r="AB426" s="4">
        <v>0</v>
      </c>
      <c r="AC426" s="4">
        <v>0</v>
      </c>
      <c r="AD426" s="8">
        <v>0</v>
      </c>
      <c r="AE426" s="8">
        <v>0</v>
      </c>
      <c r="AF426" s="8" t="s">
        <v>136</v>
      </c>
      <c r="AG426" s="8" t="s">
        <v>137</v>
      </c>
      <c r="AH426" s="8" t="s">
        <v>138</v>
      </c>
      <c r="AI426" s="8" t="s">
        <v>386</v>
      </c>
      <c r="AJ426" s="8" t="s">
        <v>12</v>
      </c>
      <c r="AK426" s="8" t="s">
        <v>132</v>
      </c>
      <c r="AL426" s="8" t="s">
        <v>132</v>
      </c>
      <c r="AM426" s="8"/>
      <c r="AN426" s="8"/>
      <c r="AO426" s="8"/>
      <c r="AP426" s="8" t="s">
        <v>133</v>
      </c>
      <c r="AQ426" s="8" t="s">
        <v>133</v>
      </c>
      <c r="AR426" s="8" t="s">
        <v>133</v>
      </c>
      <c r="AS426" s="8" t="s">
        <v>133</v>
      </c>
      <c r="AT426" s="8" t="s">
        <v>149</v>
      </c>
      <c r="AU426" s="8"/>
      <c r="AV426" s="4"/>
      <c r="AW426" s="4" t="s">
        <v>149</v>
      </c>
      <c r="AX426" s="8"/>
      <c r="AY426" s="8" t="s">
        <v>133</v>
      </c>
      <c r="AZ426" s="8"/>
      <c r="BA426" s="8"/>
      <c r="BB426" s="8" t="s">
        <v>191</v>
      </c>
      <c r="BC426" s="8"/>
      <c r="BD426" s="8" t="s">
        <v>149</v>
      </c>
      <c r="BE426" s="8"/>
      <c r="BF426" s="8"/>
      <c r="BG426" s="8" t="s">
        <v>7</v>
      </c>
    </row>
    <row r="427" spans="1:59" hidden="1">
      <c r="A427" t="str">
        <f>Append1[[#This Row],[COM_IN_LIST]]</f>
        <v>COMMON</v>
      </c>
      <c r="B427" t="s">
        <v>1056</v>
      </c>
      <c r="C427" t="str">
        <f>VLOOKUP(Append1[[#This Row],[Asset_Name]],'[1]SNOW CMDB DBNL'!$A:$B,2,0)</f>
        <v>Yes</v>
      </c>
      <c r="D427" t="str">
        <f>VLOOKUP(Append1[[#This Row],[Asset_Name]],'[1]SNOW CMDB DBNL'!$A:$C,3,0)</f>
        <v>No</v>
      </c>
      <c r="E427" t="str">
        <f>VLOOKUP(Append1[[#This Row],[Asset_Name]],'[1]SNOW CMDB DBNL'!$A:$D,4,0)</f>
        <v>Manish Vashishtha</v>
      </c>
      <c r="F427" t="str">
        <f>VLOOKUP(Append1[[#This Row],[Asset_Name]],'[1]SNOW CMDB DBNL'!$A:$E,5,0)</f>
        <v>Miente Bakker</v>
      </c>
      <c r="I427" t="str">
        <f>VLOOKUP(Append1[[#This Row],[Asset_Name]],'[1]SNOW CMDB DBNL'!$A:$H,8,0)</f>
        <v>Product data</v>
      </c>
      <c r="J427" t="str">
        <f>VLOOKUP(Append1[[#This Row],[Asset_Name]],'[1]SNOW CMDB DBNL'!$A:$I,9,0)</f>
        <v>Kept in own tribe</v>
      </c>
      <c r="K427" t="str">
        <f>VLOOKUP(Append1[[#This Row],[Asset_Name]],'[1]SNOW CMDB DBNL'!$A:$J,10,0)</f>
        <v>Information about courtesy/compensation to customers (In the event of inconvenience/financial loss)</v>
      </c>
      <c r="L427" t="str">
        <f>VLOOKUP(Append1[[#This Row],[Asset_Name]],'[1]SNOW CMDB DBNL'!$A:$M,13,0)</f>
        <v>Installed</v>
      </c>
      <c r="M427" t="str">
        <f>VLOOKUP(Append1[[#This Row],[Asset_Name]],'[1]SNOW CMDB DBNL'!$A:$N,14,0)</f>
        <v>Operational</v>
      </c>
      <c r="N427" t="str">
        <f>VLOOKUP(Append1[[#This Row],[Asset_Name]],'[1]SNOW CMDB DBNL'!$A:$O,15,0)</f>
        <v>Production</v>
      </c>
      <c r="O427" t="str">
        <f>VLOOKUP(Append1[[#This Row],[Asset_Name]],'[1]SNOW CMDB DBNL'!$A:$P,16,0)</f>
        <v>be+nl/Assisted channels/PA2_Assisted Portal/Musketeers</v>
      </c>
      <c r="P427" t="s">
        <v>132</v>
      </c>
      <c r="Q427" t="s">
        <v>132</v>
      </c>
      <c r="R427" t="s">
        <v>11</v>
      </c>
      <c r="V427" s="8" t="s">
        <v>1056</v>
      </c>
      <c r="W427" s="8" t="s">
        <v>141</v>
      </c>
      <c r="X427" s="8" t="s">
        <v>133</v>
      </c>
      <c r="Y427" s="8" t="s">
        <v>260</v>
      </c>
      <c r="Z427" s="8" t="s">
        <v>261</v>
      </c>
      <c r="AA427" s="8">
        <v>0</v>
      </c>
      <c r="AB427" s="4">
        <v>0</v>
      </c>
      <c r="AC427" s="4" t="s">
        <v>238</v>
      </c>
      <c r="AD427" s="8" t="s">
        <v>170</v>
      </c>
      <c r="AE427" s="8" t="s">
        <v>1057</v>
      </c>
      <c r="AF427" s="8" t="s">
        <v>136</v>
      </c>
      <c r="AG427" s="8" t="s">
        <v>137</v>
      </c>
      <c r="AH427" s="8" t="s">
        <v>138</v>
      </c>
      <c r="AI427" s="8" t="s">
        <v>262</v>
      </c>
      <c r="AJ427" s="8" t="s">
        <v>11</v>
      </c>
      <c r="AK427" s="8" t="s">
        <v>132</v>
      </c>
      <c r="AL427" s="8" t="s">
        <v>132</v>
      </c>
      <c r="AM427" s="8"/>
      <c r="AN427" s="8"/>
      <c r="AO427" s="8"/>
      <c r="AP427" s="8" t="s">
        <v>145</v>
      </c>
      <c r="AQ427" s="8" t="s">
        <v>145</v>
      </c>
      <c r="AR427" s="8" t="s">
        <v>141</v>
      </c>
      <c r="AS427" s="8" t="s">
        <v>145</v>
      </c>
      <c r="AT427" s="8" t="s">
        <v>149</v>
      </c>
      <c r="AU427" s="8" t="s">
        <v>145</v>
      </c>
      <c r="AV427" s="4">
        <v>44927</v>
      </c>
      <c r="AW427" s="4">
        <v>45291</v>
      </c>
      <c r="AX427" s="8" t="s">
        <v>145</v>
      </c>
      <c r="AY427" s="8" t="s">
        <v>133</v>
      </c>
      <c r="AZ427" s="8"/>
      <c r="BA427" s="8" t="s">
        <v>181</v>
      </c>
      <c r="BB427" s="8" t="s">
        <v>178</v>
      </c>
      <c r="BC427" s="8"/>
      <c r="BD427" s="8">
        <v>2023</v>
      </c>
      <c r="BE427" s="8" t="s">
        <v>182</v>
      </c>
      <c r="BF427" s="8"/>
      <c r="BG427" s="8" t="s">
        <v>7</v>
      </c>
    </row>
    <row r="428" spans="1:59" hidden="1">
      <c r="A428" t="str">
        <f>Append1[[#This Row],[COM_IN_LIST]]</f>
        <v>GDPR</v>
      </c>
      <c r="B428" t="s">
        <v>1058</v>
      </c>
      <c r="P428" t="s">
        <v>132</v>
      </c>
      <c r="Q428" t="s">
        <v>131</v>
      </c>
      <c r="R428" t="s">
        <v>12</v>
      </c>
      <c r="V428" s="8" t="s">
        <v>1058</v>
      </c>
      <c r="AJ428" s="8" t="s">
        <v>12</v>
      </c>
      <c r="AK428" s="8" t="s">
        <v>132</v>
      </c>
      <c r="AL428" s="8" t="s">
        <v>131</v>
      </c>
      <c r="AM428" s="8"/>
      <c r="AN428" s="8"/>
      <c r="AO428" s="8"/>
      <c r="AP428" s="8" t="s">
        <v>141</v>
      </c>
      <c r="AQ428" s="8" t="s">
        <v>133</v>
      </c>
      <c r="AR428" s="8" t="s">
        <v>141</v>
      </c>
      <c r="AS428" s="8" t="s">
        <v>141</v>
      </c>
      <c r="AT428" s="8" t="s">
        <v>133</v>
      </c>
      <c r="AU428" s="8"/>
      <c r="AV428" s="4"/>
      <c r="AW428" s="4" t="s">
        <v>149</v>
      </c>
      <c r="AX428" s="8"/>
      <c r="AY428" s="8" t="s">
        <v>141</v>
      </c>
      <c r="AZ428" s="8"/>
      <c r="BA428" s="8" t="s">
        <v>1059</v>
      </c>
      <c r="BB428" s="8" t="s">
        <v>145</v>
      </c>
      <c r="BC428" s="8"/>
      <c r="BD428" s="8" t="s">
        <v>149</v>
      </c>
      <c r="BE428" s="8"/>
      <c r="BF428" s="8"/>
      <c r="BG428" s="8" t="s">
        <v>6</v>
      </c>
    </row>
    <row r="429" spans="1:59" hidden="1">
      <c r="A429" t="str">
        <f>Append1[[#This Row],[COM_IN_LIST]]</f>
        <v>GDPR</v>
      </c>
      <c r="B429" t="s">
        <v>1060</v>
      </c>
      <c r="P429" t="s">
        <v>132</v>
      </c>
      <c r="Q429" t="s">
        <v>131</v>
      </c>
      <c r="R429" t="s">
        <v>9</v>
      </c>
      <c r="V429" s="8" t="s">
        <v>1060</v>
      </c>
      <c r="AJ429" s="8" t="s">
        <v>9</v>
      </c>
      <c r="AK429" s="8" t="s">
        <v>132</v>
      </c>
      <c r="AL429" s="8" t="s">
        <v>131</v>
      </c>
      <c r="AM429" s="8"/>
      <c r="AN429" s="8"/>
      <c r="AO429" s="8"/>
      <c r="AP429" s="8" t="s">
        <v>145</v>
      </c>
      <c r="AQ429" s="8" t="s">
        <v>145</v>
      </c>
      <c r="AR429" s="8" t="s">
        <v>133</v>
      </c>
      <c r="AS429" s="8" t="s">
        <v>133</v>
      </c>
      <c r="AT429" s="8" t="s">
        <v>133</v>
      </c>
      <c r="AU429" s="8" t="s">
        <v>145</v>
      </c>
      <c r="AV429" s="4" t="s">
        <v>145</v>
      </c>
      <c r="AW429" s="4" t="s">
        <v>145</v>
      </c>
      <c r="AX429" s="8" t="s">
        <v>145</v>
      </c>
      <c r="AY429" s="8" t="s">
        <v>133</v>
      </c>
      <c r="AZ429" s="8"/>
      <c r="BA429" s="8"/>
      <c r="BB429" s="8" t="s">
        <v>145</v>
      </c>
      <c r="BC429" s="8"/>
      <c r="BD429" s="8" t="s">
        <v>145</v>
      </c>
      <c r="BE429" s="8"/>
      <c r="BF429" s="8"/>
      <c r="BG429" s="8" t="s">
        <v>6</v>
      </c>
    </row>
    <row r="430" spans="1:59" hidden="1">
      <c r="A430" t="str">
        <f>Append1[[#This Row],[COM_IN_LIST]]</f>
        <v>GDPR</v>
      </c>
      <c r="B430" t="s">
        <v>1061</v>
      </c>
      <c r="P430" t="s">
        <v>132</v>
      </c>
      <c r="Q430" t="s">
        <v>131</v>
      </c>
      <c r="R430" t="s">
        <v>10</v>
      </c>
      <c r="V430" s="8" t="s">
        <v>1061</v>
      </c>
      <c r="AJ430" s="8" t="s">
        <v>10</v>
      </c>
      <c r="AK430" s="8" t="s">
        <v>132</v>
      </c>
      <c r="AL430" s="8" t="s">
        <v>131</v>
      </c>
      <c r="AM430" s="8"/>
      <c r="AN430" s="8"/>
      <c r="AO430" s="8"/>
      <c r="AP430" s="8" t="s">
        <v>145</v>
      </c>
      <c r="AQ430" s="8" t="s">
        <v>145</v>
      </c>
      <c r="AR430" s="8" t="s">
        <v>141</v>
      </c>
      <c r="AS430" s="8" t="s">
        <v>141</v>
      </c>
      <c r="AT430" s="8" t="s">
        <v>141</v>
      </c>
      <c r="AU430" s="8" t="s">
        <v>145</v>
      </c>
      <c r="AV430" s="4" t="s">
        <v>145</v>
      </c>
      <c r="AW430" s="4" t="s">
        <v>149</v>
      </c>
      <c r="AX430" s="8" t="s">
        <v>145</v>
      </c>
      <c r="AY430" s="8" t="s">
        <v>141</v>
      </c>
      <c r="AZ430" s="8"/>
      <c r="BA430" s="8" t="s">
        <v>166</v>
      </c>
      <c r="BB430" s="8" t="s">
        <v>145</v>
      </c>
      <c r="BC430" s="8"/>
      <c r="BD430" s="8" t="s">
        <v>149</v>
      </c>
      <c r="BE430" s="8"/>
      <c r="BF430" s="8"/>
      <c r="BG430" s="8" t="s">
        <v>6</v>
      </c>
    </row>
    <row r="431" spans="1:59">
      <c r="A431" t="str">
        <f>Append1[[#This Row],[COM_IN_LIST]]</f>
        <v>COMMON</v>
      </c>
      <c r="B431" t="s">
        <v>1062</v>
      </c>
      <c r="C431" t="str">
        <f>VLOOKUP(Append1[[#This Row],[Asset_Name]],'[1]SNOW CMDB DBNL'!$A:$B,2,0)</f>
        <v>No</v>
      </c>
      <c r="D431" t="str">
        <f>VLOOKUP(Append1[[#This Row],[Asset_Name]],'[1]SNOW CMDB DBNL'!$A:$C,3,0)</f>
        <v>No</v>
      </c>
      <c r="E431" t="str">
        <f>VLOOKUP(Append1[[#This Row],[Asset_Name]],'[1]SNOW CMDB DBNL'!$A:$D,4,0)</f>
        <v>Rik-Jan van Bree</v>
      </c>
      <c r="F431" t="str">
        <f>VLOOKUP(Append1[[#This Row],[Asset_Name]],'[1]SNOW CMDB DBNL'!$A:$E,5,0)</f>
        <v>Hans Krak</v>
      </c>
      <c r="G431" t="str">
        <f>VLOOKUP(Append1[[#This Row],[Asset_Name]],'[1]SNOW CMDB DBNL'!$A:$F,6,0)</f>
        <v>Narjiss Aydoun</v>
      </c>
      <c r="H431" t="str">
        <f>VLOOKUP(Append1[[#This Row],[Asset_Name]],'[1]SNOW CMDB DBNL'!$A:$G,7,0)</f>
        <v>Hans Krak</v>
      </c>
      <c r="L431" t="str">
        <f>VLOOKUP(Append1[[#This Row],[Asset_Name]],'[1]SNOW CMDB DBNL'!$A:$M,13,0)</f>
        <v>Installed</v>
      </c>
      <c r="M431" t="str">
        <f>VLOOKUP(Append1[[#This Row],[Asset_Name]],'[1]SNOW CMDB DBNL'!$A:$N,14,0)</f>
        <v>Operational</v>
      </c>
      <c r="N431" t="str">
        <f>VLOOKUP(Append1[[#This Row],[Asset_Name]],'[1]SNOW CMDB DBNL'!$A:$O,15,0)</f>
        <v>Production</v>
      </c>
      <c r="O431" t="str">
        <f>VLOOKUP(Append1[[#This Row],[Asset_Name]],'[1]SNOW CMDB DBNL'!$A:$P,16,0)</f>
        <v>be+nl/Payments NL/Products/GeckoS</v>
      </c>
      <c r="P431" t="s">
        <v>132</v>
      </c>
      <c r="Q431" t="s">
        <v>132</v>
      </c>
      <c r="R431" t="s">
        <v>9</v>
      </c>
      <c r="V431" s="8" t="s">
        <v>1062</v>
      </c>
      <c r="W431" s="8" t="s">
        <v>133</v>
      </c>
      <c r="X431" s="8" t="s">
        <v>133</v>
      </c>
      <c r="Y431" s="8" t="s">
        <v>153</v>
      </c>
      <c r="Z431" s="8" t="s">
        <v>154</v>
      </c>
      <c r="AA431" s="8" t="s">
        <v>155</v>
      </c>
      <c r="AB431" s="4" t="s">
        <v>154</v>
      </c>
      <c r="AC431" s="4">
        <v>0</v>
      </c>
      <c r="AD431" s="8">
        <v>0</v>
      </c>
      <c r="AE431" s="8">
        <v>0</v>
      </c>
      <c r="AF431" s="8" t="s">
        <v>136</v>
      </c>
      <c r="AG431" s="8" t="s">
        <v>137</v>
      </c>
      <c r="AH431" s="8" t="s">
        <v>138</v>
      </c>
      <c r="AI431" s="8" t="s">
        <v>156</v>
      </c>
      <c r="AJ431" s="8" t="s">
        <v>9</v>
      </c>
      <c r="AK431" s="8" t="s">
        <v>132</v>
      </c>
      <c r="AL431" s="8" t="s">
        <v>132</v>
      </c>
      <c r="AM431" s="8"/>
      <c r="AN431" s="8"/>
      <c r="AO431" s="8"/>
      <c r="AP431" s="8" t="s">
        <v>145</v>
      </c>
      <c r="AQ431" s="8" t="s">
        <v>145</v>
      </c>
      <c r="AR431" s="8" t="s">
        <v>133</v>
      </c>
      <c r="AS431" s="8" t="s">
        <v>133</v>
      </c>
      <c r="AT431" s="8" t="s">
        <v>133</v>
      </c>
      <c r="AU431" s="8" t="s">
        <v>145</v>
      </c>
      <c r="AV431" s="4" t="s">
        <v>145</v>
      </c>
      <c r="AW431" s="4" t="s">
        <v>145</v>
      </c>
      <c r="AX431" s="8" t="s">
        <v>145</v>
      </c>
      <c r="AY431" s="8" t="s">
        <v>133</v>
      </c>
      <c r="AZ431" s="8"/>
      <c r="BA431" s="8"/>
      <c r="BB431" s="8" t="s">
        <v>191</v>
      </c>
      <c r="BC431" s="8"/>
      <c r="BD431" s="8" t="s">
        <v>145</v>
      </c>
      <c r="BE431" s="8"/>
      <c r="BF431" s="8"/>
      <c r="BG431" s="8" t="s">
        <v>7</v>
      </c>
    </row>
    <row r="432" spans="1:59" hidden="1">
      <c r="A432" t="str">
        <f>Append1[[#This Row],[COM_IN_LIST]]</f>
        <v>GDPR</v>
      </c>
      <c r="B432" t="s">
        <v>1063</v>
      </c>
      <c r="P432" t="s">
        <v>132</v>
      </c>
      <c r="Q432" t="s">
        <v>131</v>
      </c>
      <c r="R432" t="s">
        <v>11</v>
      </c>
      <c r="V432" s="8" t="s">
        <v>1063</v>
      </c>
      <c r="AJ432" s="8" t="s">
        <v>11</v>
      </c>
      <c r="AK432" s="8" t="s">
        <v>132</v>
      </c>
      <c r="AL432" s="8" t="s">
        <v>131</v>
      </c>
      <c r="AM432" s="8"/>
      <c r="AN432" s="8"/>
      <c r="AO432" s="8"/>
      <c r="AP432" s="8" t="s">
        <v>145</v>
      </c>
      <c r="AQ432" s="8" t="s">
        <v>145</v>
      </c>
      <c r="AR432" s="8" t="s">
        <v>141</v>
      </c>
      <c r="AS432" s="8" t="s">
        <v>145</v>
      </c>
      <c r="AT432" s="8" t="s">
        <v>133</v>
      </c>
      <c r="AU432" s="8" t="s">
        <v>145</v>
      </c>
      <c r="AV432" s="4">
        <v>44927</v>
      </c>
      <c r="AW432" s="4">
        <v>45077</v>
      </c>
      <c r="AX432" s="8" t="s">
        <v>145</v>
      </c>
      <c r="AY432" s="8" t="s">
        <v>141</v>
      </c>
      <c r="AZ432" s="8"/>
      <c r="BA432" s="8" t="s">
        <v>166</v>
      </c>
      <c r="BB432" s="8" t="s">
        <v>145</v>
      </c>
      <c r="BC432" s="8"/>
      <c r="BD432" s="8">
        <v>2023</v>
      </c>
      <c r="BE432" s="8" t="s">
        <v>458</v>
      </c>
      <c r="BF432" s="8" t="s">
        <v>178</v>
      </c>
      <c r="BG432" s="8" t="s">
        <v>6</v>
      </c>
    </row>
    <row r="433" spans="1:59" hidden="1">
      <c r="A433" t="str">
        <f>Append1[[#This Row],[COM_IN_LIST]]</f>
        <v>GDPR</v>
      </c>
      <c r="B433" t="s">
        <v>1064</v>
      </c>
      <c r="P433" t="s">
        <v>132</v>
      </c>
      <c r="Q433" t="s">
        <v>131</v>
      </c>
      <c r="R433" t="s">
        <v>22</v>
      </c>
      <c r="V433" s="8" t="s">
        <v>1064</v>
      </c>
      <c r="AJ433" s="8" t="s">
        <v>22</v>
      </c>
      <c r="AK433" s="8" t="s">
        <v>132</v>
      </c>
      <c r="AL433" s="8" t="s">
        <v>131</v>
      </c>
      <c r="AM433" s="8"/>
      <c r="AN433" s="8"/>
      <c r="AO433" s="8"/>
      <c r="AP433" s="8" t="s">
        <v>141</v>
      </c>
      <c r="AQ433" s="8" t="s">
        <v>133</v>
      </c>
      <c r="AR433" s="8" t="s">
        <v>133</v>
      </c>
      <c r="AS433" s="8" t="s">
        <v>133</v>
      </c>
      <c r="AT433" s="8" t="s">
        <v>133</v>
      </c>
      <c r="AU433" s="8" t="s">
        <v>145</v>
      </c>
      <c r="AV433" s="4" t="s">
        <v>145</v>
      </c>
      <c r="AW433" s="4" t="s">
        <v>145</v>
      </c>
      <c r="AX433" s="8" t="s">
        <v>208</v>
      </c>
      <c r="AY433" s="8" t="s">
        <v>133</v>
      </c>
      <c r="AZ433" s="8"/>
      <c r="BA433" s="8"/>
      <c r="BB433" s="8" t="s">
        <v>145</v>
      </c>
      <c r="BC433" s="8"/>
      <c r="BD433" s="8" t="s">
        <v>145</v>
      </c>
      <c r="BE433" s="8"/>
      <c r="BF433" s="8"/>
      <c r="BG433" s="8" t="s">
        <v>6</v>
      </c>
    </row>
    <row r="434" spans="1:59">
      <c r="A434" t="str">
        <f>Append1[[#This Row],[COM_IN_LIST]]</f>
        <v>COMMON</v>
      </c>
      <c r="B434" t="s">
        <v>1065</v>
      </c>
      <c r="C434" t="str">
        <f>VLOOKUP(Append1[[#This Row],[Asset_Name]],'[1]SNOW CMDB DBNL'!$A:$B,2,0)</f>
        <v>No</v>
      </c>
      <c r="E434" t="str">
        <f>VLOOKUP(Append1[[#This Row],[Asset_Name]],'[1]SNOW CMDB DBNL'!$A:$D,4,0)</f>
        <v>Guido Smit</v>
      </c>
      <c r="F434" t="str">
        <f>VLOOKUP(Append1[[#This Row],[Asset_Name]],'[1]SNOW CMDB DBNL'!$A:$E,5,0)</f>
        <v>Hans Overeem</v>
      </c>
      <c r="G434" t="str">
        <f>VLOOKUP(Append1[[#This Row],[Asset_Name]],'[1]SNOW CMDB DBNL'!$A:$F,6,0)</f>
        <v>Hans Overeem</v>
      </c>
      <c r="H434" t="str">
        <f>VLOOKUP(Append1[[#This Row],[Asset_Name]],'[1]SNOW CMDB DBNL'!$A:$G,7,0)</f>
        <v>GJ Reinders</v>
      </c>
      <c r="L434" t="str">
        <f>VLOOKUP(Append1[[#This Row],[Asset_Name]],'[1]SNOW CMDB DBNL'!$A:$M,13,0)</f>
        <v>Installed</v>
      </c>
      <c r="M434" t="str">
        <f>VLOOKUP(Append1[[#This Row],[Asset_Name]],'[1]SNOW CMDB DBNL'!$A:$N,14,0)</f>
        <v>Operational</v>
      </c>
      <c r="N434" t="str">
        <f>VLOOKUP(Append1[[#This Row],[Asset_Name]],'[1]SNOW CMDB DBNL'!$A:$O,15,0)</f>
        <v>Production</v>
      </c>
      <c r="O434" t="str">
        <f>VLOOKUP(Append1[[#This Row],[Asset_Name]],'[1]SNOW CMDB DBNL'!$A:$P,16,0)</f>
        <v>be+nl/Daily Banking Digital First NL/Platform &amp; Enablers/FalconX</v>
      </c>
      <c r="P434" t="s">
        <v>132</v>
      </c>
      <c r="Q434" t="s">
        <v>132</v>
      </c>
      <c r="R434" t="s">
        <v>10</v>
      </c>
      <c r="V434" s="8" t="s">
        <v>1065</v>
      </c>
      <c r="W434" s="8" t="s">
        <v>133</v>
      </c>
      <c r="X434" s="8">
        <v>0</v>
      </c>
      <c r="Y434" s="8" t="s">
        <v>158</v>
      </c>
      <c r="Z434" s="8" t="s">
        <v>159</v>
      </c>
      <c r="AA434" s="8" t="s">
        <v>159</v>
      </c>
      <c r="AB434" s="4" t="s">
        <v>160</v>
      </c>
      <c r="AC434" s="4">
        <v>0</v>
      </c>
      <c r="AD434" s="8">
        <v>0</v>
      </c>
      <c r="AE434" s="8">
        <v>0</v>
      </c>
      <c r="AF434" s="8" t="s">
        <v>136</v>
      </c>
      <c r="AG434" s="8" t="s">
        <v>137</v>
      </c>
      <c r="AH434" s="8" t="s">
        <v>138</v>
      </c>
      <c r="AI434" s="8" t="s">
        <v>1012</v>
      </c>
      <c r="AJ434" s="8" t="s">
        <v>10</v>
      </c>
      <c r="AK434" s="8" t="s">
        <v>132</v>
      </c>
      <c r="AL434" s="8" t="s">
        <v>132</v>
      </c>
      <c r="AM434" s="8"/>
      <c r="AN434" s="8"/>
      <c r="AO434" s="8"/>
      <c r="AP434" s="8" t="s">
        <v>145</v>
      </c>
      <c r="AQ434" s="8" t="s">
        <v>145</v>
      </c>
      <c r="AR434" s="8" t="s">
        <v>133</v>
      </c>
      <c r="AS434" s="8" t="s">
        <v>149</v>
      </c>
      <c r="AT434" s="8" t="s">
        <v>149</v>
      </c>
      <c r="AU434" s="8" t="s">
        <v>145</v>
      </c>
      <c r="AV434" s="4" t="s">
        <v>145</v>
      </c>
      <c r="AW434" s="4" t="s">
        <v>145</v>
      </c>
      <c r="AX434" s="8" t="s">
        <v>145</v>
      </c>
      <c r="AY434" s="8" t="s">
        <v>133</v>
      </c>
      <c r="AZ434" s="8"/>
      <c r="BA434" s="8"/>
      <c r="BB434" s="8" t="s">
        <v>191</v>
      </c>
      <c r="BC434" s="8"/>
      <c r="BD434" s="8" t="s">
        <v>145</v>
      </c>
      <c r="BE434" s="8"/>
      <c r="BF434" s="8"/>
      <c r="BG434" s="8" t="s">
        <v>7</v>
      </c>
    </row>
    <row r="435" spans="1:59">
      <c r="A435" t="str">
        <f>Append1[[#This Row],[COM_IN_LIST]]</f>
        <v>CMDB</v>
      </c>
      <c r="B435" t="s">
        <v>1066</v>
      </c>
      <c r="C435" t="str">
        <f>VLOOKUP(Append1[[#This Row],[Asset_Name]],'[1]SNOW CMDB DBNL'!$A:$B,2,0)</f>
        <v>No</v>
      </c>
      <c r="E435" t="str">
        <f>VLOOKUP(Append1[[#This Row],[Asset_Name]],'[1]SNOW CMDB DBNL'!$A:$D,4,0)</f>
        <v>ESEN SAYGIVAR</v>
      </c>
      <c r="F435" t="str">
        <f>VLOOKUP(Append1[[#This Row],[Asset_Name]],'[1]SNOW CMDB DBNL'!$A:$E,5,0)</f>
        <v>Maartje Geven</v>
      </c>
      <c r="L435" t="str">
        <f>VLOOKUP(Append1[[#This Row],[Asset_Name]],'[1]SNOW CMDB DBNL'!$A:$M,13,0)</f>
        <v>Installed</v>
      </c>
      <c r="M435" t="str">
        <f>VLOOKUP(Append1[[#This Row],[Asset_Name]],'[1]SNOW CMDB DBNL'!$A:$N,14,0)</f>
        <v>Operational</v>
      </c>
      <c r="N435" t="str">
        <f>VLOOKUP(Append1[[#This Row],[Asset_Name]],'[1]SNOW CMDB DBNL'!$A:$O,15,0)</f>
        <v>Production</v>
      </c>
      <c r="O435" t="str">
        <f>VLOOKUP(Append1[[#This Row],[Asset_Name]],'[1]SNOW CMDB DBNL'!$A:$P,16,0)</f>
        <v>be+nl/Digital &amp; Customer Interaction/Di NL/sYnergY</v>
      </c>
      <c r="P435" t="s">
        <v>131</v>
      </c>
      <c r="Q435" t="s">
        <v>132</v>
      </c>
      <c r="R435" t="s">
        <v>24</v>
      </c>
      <c r="V435" s="8" t="s">
        <v>1066</v>
      </c>
      <c r="W435" s="8" t="s">
        <v>133</v>
      </c>
      <c r="X435" s="8">
        <v>0</v>
      </c>
      <c r="Y435" s="8" t="s">
        <v>1067</v>
      </c>
      <c r="Z435" s="8" t="s">
        <v>1068</v>
      </c>
      <c r="AA435" s="8">
        <v>0</v>
      </c>
      <c r="AB435" s="4">
        <v>0</v>
      </c>
      <c r="AC435" s="4">
        <v>0</v>
      </c>
      <c r="AD435" s="8">
        <v>0</v>
      </c>
      <c r="AE435" s="8">
        <v>0</v>
      </c>
      <c r="AF435" s="8" t="s">
        <v>136</v>
      </c>
      <c r="AG435" s="8" t="s">
        <v>137</v>
      </c>
      <c r="AH435" s="8" t="s">
        <v>138</v>
      </c>
      <c r="AI435" s="8" t="s">
        <v>1069</v>
      </c>
      <c r="AJ435" s="8" t="s">
        <v>24</v>
      </c>
      <c r="AK435" s="8" t="s">
        <v>131</v>
      </c>
      <c r="AL435" s="8" t="s">
        <v>132</v>
      </c>
      <c r="AM435" s="8"/>
      <c r="AN435" s="8"/>
      <c r="AO435" s="8"/>
      <c r="AP435" s="8"/>
      <c r="AQ435" s="8"/>
      <c r="AR435" s="8"/>
      <c r="AS435" s="8"/>
      <c r="AT435" s="8"/>
      <c r="AU435" s="8"/>
      <c r="AV435" s="4"/>
      <c r="AW435" s="4"/>
      <c r="AX435" s="8"/>
      <c r="AY435" s="8"/>
      <c r="AZ435" s="8"/>
      <c r="BA435" s="8"/>
      <c r="BB435" s="8"/>
      <c r="BC435" s="8"/>
      <c r="BD435" s="8"/>
      <c r="BE435" s="8"/>
      <c r="BF435" s="8"/>
      <c r="BG435" s="8" t="s">
        <v>5</v>
      </c>
    </row>
    <row r="436" spans="1:59">
      <c r="A436" t="str">
        <f>Append1[[#This Row],[COM_IN_LIST]]</f>
        <v>COMMON</v>
      </c>
      <c r="B436" t="s">
        <v>1070</v>
      </c>
      <c r="C436" t="str">
        <f>VLOOKUP(Append1[[#This Row],[Asset_Name]],'[1]SNOW CMDB DBNL'!$A:$B,2,0)</f>
        <v>No</v>
      </c>
      <c r="D436" t="str">
        <f>VLOOKUP(Append1[[#This Row],[Asset_Name]],'[1]SNOW CMDB DBNL'!$A:$C,3,0)</f>
        <v>No</v>
      </c>
      <c r="E436" t="str">
        <f>VLOOKUP(Append1[[#This Row],[Asset_Name]],'[1]SNOW CMDB DBNL'!$A:$D,4,0)</f>
        <v>Rein Heddema</v>
      </c>
      <c r="F436" t="str">
        <f>VLOOKUP(Append1[[#This Row],[Asset_Name]],'[1]SNOW CMDB DBNL'!$A:$E,5,0)</f>
        <v>Ed Spitteler</v>
      </c>
      <c r="G436" t="str">
        <f>VLOOKUP(Append1[[#This Row],[Asset_Name]],'[1]SNOW CMDB DBNL'!$A:$F,6,0)</f>
        <v>Ed Spitteler</v>
      </c>
      <c r="H436" t="str">
        <f>VLOOKUP(Append1[[#This Row],[Asset_Name]],'[1]SNOW CMDB DBNL'!$A:$G,7,0)</f>
        <v>Suresh Iyyappan</v>
      </c>
      <c r="K436" t="str">
        <f>VLOOKUP(Append1[[#This Row],[Asset_Name]],'[1]SNOW CMDB DBNL'!$A:$J,10,0)</f>
        <v>Will be decommed end of 2022</v>
      </c>
      <c r="L436" t="str">
        <f>VLOOKUP(Append1[[#This Row],[Asset_Name]],'[1]SNOW CMDB DBNL'!$A:$M,13,0)</f>
        <v>Installed</v>
      </c>
      <c r="M436" t="str">
        <f>VLOOKUP(Append1[[#This Row],[Asset_Name]],'[1]SNOW CMDB DBNL'!$A:$N,14,0)</f>
        <v>Operational</v>
      </c>
      <c r="N436" t="str">
        <f>VLOOKUP(Append1[[#This Row],[Asset_Name]],'[1]SNOW CMDB DBNL'!$A:$O,15,0)</f>
        <v>Production</v>
      </c>
      <c r="O436" t="str">
        <f>VLOOKUP(Append1[[#This Row],[Asset_Name]],'[1]SNOW CMDB DBNL'!$A:$P,16,0)</f>
        <v>be+nl/Document &amp; Content Services/Deliver Your Message/Hclix</v>
      </c>
      <c r="P436" t="s">
        <v>132</v>
      </c>
      <c r="Q436" t="s">
        <v>132</v>
      </c>
      <c r="R436" t="s">
        <v>22</v>
      </c>
      <c r="V436" s="8" t="s">
        <v>1070</v>
      </c>
      <c r="W436" s="8" t="s">
        <v>133</v>
      </c>
      <c r="X436" s="8" t="s">
        <v>133</v>
      </c>
      <c r="Y436" s="8" t="s">
        <v>558</v>
      </c>
      <c r="Z436" s="8" t="s">
        <v>488</v>
      </c>
      <c r="AA436" s="8" t="s">
        <v>488</v>
      </c>
      <c r="AB436" s="4" t="s">
        <v>1071</v>
      </c>
      <c r="AC436" s="4">
        <v>0</v>
      </c>
      <c r="AD436" s="8">
        <v>0</v>
      </c>
      <c r="AE436" s="8" t="s">
        <v>1072</v>
      </c>
      <c r="AF436" s="8" t="s">
        <v>136</v>
      </c>
      <c r="AG436" s="8" t="s">
        <v>137</v>
      </c>
      <c r="AH436" s="8" t="s">
        <v>138</v>
      </c>
      <c r="AI436" s="8" t="s">
        <v>1073</v>
      </c>
      <c r="AJ436" s="8" t="s">
        <v>22</v>
      </c>
      <c r="AK436" s="8" t="s">
        <v>132</v>
      </c>
      <c r="AL436" s="8" t="s">
        <v>132</v>
      </c>
      <c r="AM436" s="8"/>
      <c r="AN436" s="8"/>
      <c r="AO436" s="8"/>
      <c r="AP436" s="8" t="s">
        <v>141</v>
      </c>
      <c r="AQ436" s="8" t="s">
        <v>133</v>
      </c>
      <c r="AR436" s="8" t="s">
        <v>133</v>
      </c>
      <c r="AS436" s="8" t="s">
        <v>133</v>
      </c>
      <c r="AT436" s="8" t="s">
        <v>133</v>
      </c>
      <c r="AU436" s="8" t="s">
        <v>145</v>
      </c>
      <c r="AV436" s="4" t="s">
        <v>145</v>
      </c>
      <c r="AW436" s="4" t="s">
        <v>145</v>
      </c>
      <c r="AX436" s="8" t="s">
        <v>208</v>
      </c>
      <c r="AY436" s="8" t="s">
        <v>133</v>
      </c>
      <c r="AZ436" s="8" t="s">
        <v>1074</v>
      </c>
      <c r="BA436" s="8"/>
      <c r="BB436" s="8" t="s">
        <v>191</v>
      </c>
      <c r="BC436" s="8"/>
      <c r="BD436" s="8" t="s">
        <v>145</v>
      </c>
      <c r="BE436" s="8"/>
      <c r="BF436" s="8"/>
      <c r="BG436" s="8" t="s">
        <v>7</v>
      </c>
    </row>
    <row r="437" spans="1:59" hidden="1">
      <c r="A437" t="str">
        <f>Append1[[#This Row],[COM_IN_LIST]]</f>
        <v>GDPR</v>
      </c>
      <c r="B437" t="s">
        <v>1075</v>
      </c>
      <c r="P437" t="s">
        <v>132</v>
      </c>
      <c r="Q437" t="s">
        <v>131</v>
      </c>
      <c r="R437" t="s">
        <v>26</v>
      </c>
      <c r="V437" s="8" t="s">
        <v>1075</v>
      </c>
      <c r="AJ437" s="8" t="s">
        <v>26</v>
      </c>
      <c r="AK437" s="8" t="s">
        <v>132</v>
      </c>
      <c r="AL437" s="8" t="s">
        <v>131</v>
      </c>
      <c r="AM437" s="8"/>
      <c r="AN437" s="8"/>
      <c r="AO437" s="8"/>
      <c r="AP437" s="8" t="s">
        <v>145</v>
      </c>
      <c r="AQ437" s="8" t="s">
        <v>145</v>
      </c>
      <c r="AR437" s="8" t="s">
        <v>133</v>
      </c>
      <c r="AS437" s="8" t="s">
        <v>145</v>
      </c>
      <c r="AT437" s="8" t="s">
        <v>149</v>
      </c>
      <c r="AU437" s="8" t="s">
        <v>145</v>
      </c>
      <c r="AV437" s="4" t="s">
        <v>149</v>
      </c>
      <c r="AW437" s="4" t="s">
        <v>149</v>
      </c>
      <c r="AX437" s="8" t="s">
        <v>145</v>
      </c>
      <c r="AY437" s="8" t="s">
        <v>133</v>
      </c>
      <c r="AZ437" s="8"/>
      <c r="BA437" s="8"/>
      <c r="BB437" s="8" t="s">
        <v>145</v>
      </c>
      <c r="BC437" s="8"/>
      <c r="BD437" s="8" t="s">
        <v>149</v>
      </c>
      <c r="BE437" s="8"/>
      <c r="BF437" s="8"/>
      <c r="BG437" s="8" t="s">
        <v>6</v>
      </c>
    </row>
    <row r="438" spans="1:59" hidden="1">
      <c r="A438" t="str">
        <f>Append1[[#This Row],[COM_IN_LIST]]</f>
        <v>GDPR</v>
      </c>
      <c r="B438" t="s">
        <v>1076</v>
      </c>
      <c r="P438" t="s">
        <v>132</v>
      </c>
      <c r="Q438" t="s">
        <v>131</v>
      </c>
      <c r="R438" t="s">
        <v>9</v>
      </c>
      <c r="V438" s="8" t="s">
        <v>1076</v>
      </c>
      <c r="AJ438" s="8" t="s">
        <v>9</v>
      </c>
      <c r="AK438" s="8" t="s">
        <v>132</v>
      </c>
      <c r="AL438" s="8" t="s">
        <v>131</v>
      </c>
      <c r="AM438" s="8"/>
      <c r="AN438" s="8"/>
      <c r="AO438" s="8"/>
      <c r="AP438" s="8" t="s">
        <v>145</v>
      </c>
      <c r="AQ438" s="8" t="s">
        <v>145</v>
      </c>
      <c r="AR438" s="8" t="s">
        <v>133</v>
      </c>
      <c r="AS438" s="8" t="s">
        <v>133</v>
      </c>
      <c r="AT438" s="8" t="s">
        <v>133</v>
      </c>
      <c r="AU438" s="8" t="s">
        <v>145</v>
      </c>
      <c r="AV438" s="4" t="s">
        <v>145</v>
      </c>
      <c r="AW438" s="4" t="s">
        <v>145</v>
      </c>
      <c r="AX438" s="8" t="s">
        <v>145</v>
      </c>
      <c r="AY438" s="8" t="s">
        <v>133</v>
      </c>
      <c r="AZ438" s="8"/>
      <c r="BA438" s="8"/>
      <c r="BB438" s="8" t="s">
        <v>145</v>
      </c>
      <c r="BC438" s="8"/>
      <c r="BD438" s="8" t="s">
        <v>145</v>
      </c>
      <c r="BE438" s="8"/>
      <c r="BF438" s="8"/>
      <c r="BG438" s="8" t="s">
        <v>6</v>
      </c>
    </row>
    <row r="439" spans="1:59" hidden="1">
      <c r="A439" t="str">
        <f>Append1[[#This Row],[COM_IN_LIST]]</f>
        <v>GDPR</v>
      </c>
      <c r="B439" s="31" t="s">
        <v>1077</v>
      </c>
      <c r="P439" t="s">
        <v>132</v>
      </c>
      <c r="Q439" t="s">
        <v>131</v>
      </c>
      <c r="R439" t="s">
        <v>22</v>
      </c>
      <c r="V439" s="8" t="s">
        <v>1077</v>
      </c>
      <c r="AJ439" s="8" t="s">
        <v>22</v>
      </c>
      <c r="AK439" s="8" t="s">
        <v>132</v>
      </c>
      <c r="AL439" s="8" t="s">
        <v>131</v>
      </c>
      <c r="AM439" s="8"/>
      <c r="AN439" s="8"/>
      <c r="AO439" s="8"/>
      <c r="AP439" s="8" t="s">
        <v>141</v>
      </c>
      <c r="AQ439" s="8" t="s">
        <v>133</v>
      </c>
      <c r="AR439" s="8" t="s">
        <v>141</v>
      </c>
      <c r="AS439" s="8" t="s">
        <v>133</v>
      </c>
      <c r="AT439" s="8" t="s">
        <v>133</v>
      </c>
      <c r="AU439" s="8" t="s">
        <v>891</v>
      </c>
      <c r="AV439" s="4">
        <v>44927</v>
      </c>
      <c r="AW439" s="4">
        <v>45016</v>
      </c>
      <c r="AX439" s="8" t="s">
        <v>208</v>
      </c>
      <c r="AY439" s="8" t="s">
        <v>141</v>
      </c>
      <c r="AZ439" s="8"/>
      <c r="BA439" s="8"/>
      <c r="BB439" s="8" t="s">
        <v>145</v>
      </c>
      <c r="BC439" s="8"/>
      <c r="BD439" s="8">
        <v>2023</v>
      </c>
      <c r="BE439" s="8" t="s">
        <v>146</v>
      </c>
      <c r="BF439" s="8" t="s">
        <v>178</v>
      </c>
      <c r="BG439" s="8" t="s">
        <v>6</v>
      </c>
    </row>
    <row r="440" spans="1:59">
      <c r="A440" t="str">
        <f>Append1[[#This Row],[COM_IN_LIST]]</f>
        <v>CMDB</v>
      </c>
      <c r="B440" s="31" t="s">
        <v>1078</v>
      </c>
      <c r="C440" t="str">
        <f>VLOOKUP(Append1[[#This Row],[Asset_Name]],'[1]SNOW CMDB DBNL'!$A:$B,2,0)</f>
        <v>No</v>
      </c>
      <c r="D440" t="str">
        <f>VLOOKUP(Append1[[#This Row],[Asset_Name]],'[1]SNOW CMDB DBNL'!$A:$C,3,0)</f>
        <v>No</v>
      </c>
      <c r="E440" t="str">
        <f>VLOOKUP(Append1[[#This Row],[Asset_Name]],'[1]SNOW CMDB DBNL'!$A:$D,4,0)</f>
        <v>Damien DEMELENNE</v>
      </c>
      <c r="F440" t="str">
        <f>VLOOKUP(Append1[[#This Row],[Asset_Name]],'[1]SNOW CMDB DBNL'!$A:$E,5,0)</f>
        <v>Ed Spitteler</v>
      </c>
      <c r="G440" t="str">
        <f>VLOOKUP(Append1[[#This Row],[Asset_Name]],'[1]SNOW CMDB DBNL'!$A:$F,6,0)</f>
        <v>Ed Spitteler</v>
      </c>
      <c r="H440" t="str">
        <f>VLOOKUP(Append1[[#This Row],[Asset_Name]],'[1]SNOW CMDB DBNL'!$A:$G,7,0)</f>
        <v>Saurabh Kherdekar</v>
      </c>
      <c r="I440" t="str">
        <f>VLOOKUP(Append1[[#This Row],[Asset_Name]],'[1]SNOW CMDB DBNL'!$A:$H,8,0)</f>
        <v>Operational System Process Organisational data</v>
      </c>
      <c r="J440" t="str">
        <f>VLOOKUP(Append1[[#This Row],[Asset_Name]],'[1]SNOW CMDB DBNL'!$A:$I,9,0)</f>
        <v>Exchanged across domains</v>
      </c>
      <c r="K440" t="str">
        <f>VLOOKUP(Append1[[#This Row],[Asset_Name]],'[1]SNOW CMDB DBNL'!$A:$J,10,0)</f>
        <v>This is a system of copy for the party, agreement and transactional data as the lifecycle is managed in the productsytems e.g. mortgages. We don't know if it is also a system of record. We add data e.g. documentnumber and timestamp of insertion in the archive.</v>
      </c>
      <c r="L440" t="str">
        <f>VLOOKUP(Append1[[#This Row],[Asset_Name]],'[1]SNOW CMDB DBNL'!$A:$M,13,0)</f>
        <v>Installed</v>
      </c>
      <c r="M440" t="str">
        <f>VLOOKUP(Append1[[#This Row],[Asset_Name]],'[1]SNOW CMDB DBNL'!$A:$N,14,0)</f>
        <v>Operational</v>
      </c>
      <c r="N440" t="str">
        <f>VLOOKUP(Append1[[#This Row],[Asset_Name]],'[1]SNOW CMDB DBNL'!$A:$O,15,0)</f>
        <v>Production</v>
      </c>
      <c r="O440" t="str">
        <f>VLOOKUP(Append1[[#This Row],[Asset_Name]],'[1]SNOW CMDB DBNL'!$A:$P,16,0)</f>
        <v>be+nl/Document &amp; Content Services/Dossier Management/Baseline</v>
      </c>
      <c r="P440" t="s">
        <v>131</v>
      </c>
      <c r="Q440" t="s">
        <v>132</v>
      </c>
      <c r="R440" t="s">
        <v>22</v>
      </c>
      <c r="V440" s="8" t="s">
        <v>1078</v>
      </c>
      <c r="W440" s="8" t="s">
        <v>133</v>
      </c>
      <c r="X440" s="8" t="s">
        <v>133</v>
      </c>
      <c r="Y440" s="8" t="s">
        <v>805</v>
      </c>
      <c r="Z440" s="8" t="s">
        <v>488</v>
      </c>
      <c r="AA440" s="8" t="s">
        <v>488</v>
      </c>
      <c r="AB440" s="4" t="s">
        <v>1079</v>
      </c>
      <c r="AC440" s="4" t="s">
        <v>228</v>
      </c>
      <c r="AD440" s="8" t="s">
        <v>176</v>
      </c>
      <c r="AE440" s="8" t="s">
        <v>1080</v>
      </c>
      <c r="AF440" s="8" t="s">
        <v>136</v>
      </c>
      <c r="AG440" s="8" t="s">
        <v>137</v>
      </c>
      <c r="AH440" s="8" t="s">
        <v>138</v>
      </c>
      <c r="AI440" s="8" t="s">
        <v>1081</v>
      </c>
      <c r="AJ440" s="8" t="s">
        <v>22</v>
      </c>
      <c r="AK440" s="8" t="s">
        <v>131</v>
      </c>
      <c r="AL440" s="8" t="s">
        <v>132</v>
      </c>
      <c r="AM440" s="8"/>
      <c r="AN440" s="8"/>
      <c r="AO440" s="8"/>
      <c r="AP440" s="8"/>
      <c r="AQ440" s="8"/>
      <c r="AR440" s="8"/>
      <c r="AS440" s="8"/>
      <c r="AT440" s="8"/>
      <c r="AU440" s="8"/>
      <c r="AV440" s="4"/>
      <c r="AW440" s="4"/>
      <c r="AX440" s="8"/>
      <c r="AY440" s="8"/>
      <c r="AZ440" s="8"/>
      <c r="BA440" s="8"/>
      <c r="BB440" s="8"/>
      <c r="BC440" s="8"/>
      <c r="BD440" s="8"/>
      <c r="BE440" s="8"/>
      <c r="BF440" s="8"/>
      <c r="BG440" s="8" t="s">
        <v>5</v>
      </c>
    </row>
    <row r="441" spans="1:59">
      <c r="A441" t="str">
        <f>Append1[[#This Row],[COM_IN_LIST]]</f>
        <v>COMMON</v>
      </c>
      <c r="B441" t="s">
        <v>1082</v>
      </c>
      <c r="C441" t="str">
        <f>VLOOKUP(Append1[[#This Row],[Asset_Name]],'[1]SNOW CMDB DBNL'!$A:$B,2,0)</f>
        <v>No</v>
      </c>
      <c r="D441" t="str">
        <f>VLOOKUP(Append1[[#This Row],[Asset_Name]],'[1]SNOW CMDB DBNL'!$A:$C,3,0)</f>
        <v>No</v>
      </c>
      <c r="E441" t="str">
        <f>VLOOKUP(Append1[[#This Row],[Asset_Name]],'[1]SNOW CMDB DBNL'!$A:$D,4,0)</f>
        <v>Damien DEMELENNE</v>
      </c>
      <c r="F441" t="str">
        <f>VLOOKUP(Append1[[#This Row],[Asset_Name]],'[1]SNOW CMDB DBNL'!$A:$E,5,0)</f>
        <v>Ed Spitteler</v>
      </c>
      <c r="G441" t="str">
        <f>VLOOKUP(Append1[[#This Row],[Asset_Name]],'[1]SNOW CMDB DBNL'!$A:$F,6,0)</f>
        <v>Ed Spitteler</v>
      </c>
      <c r="H441" t="str">
        <f>VLOOKUP(Append1[[#This Row],[Asset_Name]],'[1]SNOW CMDB DBNL'!$A:$G,7,0)</f>
        <v>Dave Nishit</v>
      </c>
      <c r="L441" t="str">
        <f>VLOOKUP(Append1[[#This Row],[Asset_Name]],'[1]SNOW CMDB DBNL'!$A:$M,13,0)</f>
        <v>Installed</v>
      </c>
      <c r="M441" t="str">
        <f>VLOOKUP(Append1[[#This Row],[Asset_Name]],'[1]SNOW CMDB DBNL'!$A:$N,14,0)</f>
        <v>Operational</v>
      </c>
      <c r="N441" t="str">
        <f>VLOOKUP(Append1[[#This Row],[Asset_Name]],'[1]SNOW CMDB DBNL'!$A:$O,15,0)</f>
        <v>Production</v>
      </c>
      <c r="O441" t="str">
        <f>VLOOKUP(Append1[[#This Row],[Asset_Name]],'[1]SNOW CMDB DBNL'!$A:$P,16,0)</f>
        <v>be+nl/Document &amp; Content Services/Deliver Your Message/Guardians</v>
      </c>
      <c r="P441" t="s">
        <v>132</v>
      </c>
      <c r="Q441" t="s">
        <v>132</v>
      </c>
      <c r="R441" t="s">
        <v>22</v>
      </c>
      <c r="V441" s="8" t="s">
        <v>1082</v>
      </c>
      <c r="W441" s="8" t="s">
        <v>133</v>
      </c>
      <c r="X441" s="8" t="s">
        <v>133</v>
      </c>
      <c r="Y441" s="8" t="s">
        <v>805</v>
      </c>
      <c r="Z441" s="8" t="s">
        <v>488</v>
      </c>
      <c r="AA441" s="8" t="s">
        <v>488</v>
      </c>
      <c r="AB441" s="4" t="s">
        <v>1083</v>
      </c>
      <c r="AC441" s="4">
        <v>0</v>
      </c>
      <c r="AD441" s="8">
        <v>0</v>
      </c>
      <c r="AE441" s="8">
        <v>0</v>
      </c>
      <c r="AF441" s="8" t="s">
        <v>136</v>
      </c>
      <c r="AG441" s="8" t="s">
        <v>137</v>
      </c>
      <c r="AH441" s="8" t="s">
        <v>138</v>
      </c>
      <c r="AI441" s="8" t="s">
        <v>1084</v>
      </c>
      <c r="AJ441" s="8" t="s">
        <v>22</v>
      </c>
      <c r="AK441" s="8" t="s">
        <v>132</v>
      </c>
      <c r="AL441" s="8" t="s">
        <v>132</v>
      </c>
      <c r="AM441" s="8"/>
      <c r="AN441" s="8"/>
      <c r="AO441" s="8"/>
      <c r="AP441" s="8" t="s">
        <v>141</v>
      </c>
      <c r="AQ441" s="8" t="s">
        <v>133</v>
      </c>
      <c r="AR441" s="8" t="s">
        <v>133</v>
      </c>
      <c r="AS441" s="8" t="s">
        <v>133</v>
      </c>
      <c r="AT441" s="8" t="s">
        <v>133</v>
      </c>
      <c r="AU441" s="8" t="s">
        <v>145</v>
      </c>
      <c r="AV441" s="4" t="s">
        <v>145</v>
      </c>
      <c r="AW441" s="4" t="s">
        <v>145</v>
      </c>
      <c r="AX441" s="8" t="s">
        <v>208</v>
      </c>
      <c r="AY441" s="8" t="s">
        <v>133</v>
      </c>
      <c r="AZ441" s="8"/>
      <c r="BA441" s="8"/>
      <c r="BB441" s="8" t="s">
        <v>191</v>
      </c>
      <c r="BC441" s="8"/>
      <c r="BD441" s="8" t="s">
        <v>145</v>
      </c>
      <c r="BE441" s="8"/>
      <c r="BF441" s="8"/>
      <c r="BG441" s="8" t="s">
        <v>7</v>
      </c>
    </row>
    <row r="442" spans="1:59">
      <c r="A442" t="str">
        <f>Append1[[#This Row],[COM_IN_LIST]]</f>
        <v>COMMON</v>
      </c>
      <c r="B442" t="s">
        <v>1085</v>
      </c>
      <c r="C442" t="str">
        <f>VLOOKUP(Append1[[#This Row],[Asset_Name]],'[1]SNOW CMDB DBNL'!$A:$B,2,0)</f>
        <v>No</v>
      </c>
      <c r="D442" t="str">
        <f>VLOOKUP(Append1[[#This Row],[Asset_Name]],'[1]SNOW CMDB DBNL'!$A:$C,3,0)</f>
        <v>No</v>
      </c>
      <c r="E442" t="str">
        <f>VLOOKUP(Append1[[#This Row],[Asset_Name]],'[1]SNOW CMDB DBNL'!$A:$D,4,0)</f>
        <v>Jan Reuterink</v>
      </c>
      <c r="F442" t="str">
        <f>VLOOKUP(Append1[[#This Row],[Asset_Name]],'[1]SNOW CMDB DBNL'!$A:$E,5,0)</f>
        <v>Sven Schenkel</v>
      </c>
      <c r="L442" t="str">
        <f>VLOOKUP(Append1[[#This Row],[Asset_Name]],'[1]SNOW CMDB DBNL'!$A:$M,13,0)</f>
        <v>Installed</v>
      </c>
      <c r="M442" t="str">
        <f>VLOOKUP(Append1[[#This Row],[Asset_Name]],'[1]SNOW CMDB DBNL'!$A:$N,14,0)</f>
        <v>Operational</v>
      </c>
      <c r="N442" t="str">
        <f>VLOOKUP(Append1[[#This Row],[Asset_Name]],'[1]SNOW CMDB DBNL'!$A:$O,15,0)</f>
        <v>Production</v>
      </c>
      <c r="O442" t="str">
        <f>VLOOKUP(Append1[[#This Row],[Asset_Name]],'[1]SNOW CMDB DBNL'!$A:$P,16,0)</f>
        <v>be+nl/Digital Business Banking/CD-NL/DRO</v>
      </c>
      <c r="P442" t="s">
        <v>132</v>
      </c>
      <c r="Q442" t="s">
        <v>132</v>
      </c>
      <c r="R442" t="s">
        <v>16</v>
      </c>
      <c r="V442" s="8" t="s">
        <v>1085</v>
      </c>
      <c r="W442" s="8" t="s">
        <v>133</v>
      </c>
      <c r="X442" s="8" t="s">
        <v>133</v>
      </c>
      <c r="Y442" s="8" t="s">
        <v>173</v>
      </c>
      <c r="Z442" s="8" t="s">
        <v>174</v>
      </c>
      <c r="AA442" s="8">
        <v>0</v>
      </c>
      <c r="AB442" s="4">
        <v>0</v>
      </c>
      <c r="AC442" s="4">
        <v>0</v>
      </c>
      <c r="AD442" s="8">
        <v>0</v>
      </c>
      <c r="AE442" s="8">
        <v>0</v>
      </c>
      <c r="AF442" s="8" t="s">
        <v>136</v>
      </c>
      <c r="AG442" s="8" t="s">
        <v>137</v>
      </c>
      <c r="AH442" s="8" t="s">
        <v>138</v>
      </c>
      <c r="AI442" s="8" t="s">
        <v>231</v>
      </c>
      <c r="AJ442" s="8" t="s">
        <v>16</v>
      </c>
      <c r="AK442" s="8" t="s">
        <v>132</v>
      </c>
      <c r="AL442" s="8" t="s">
        <v>132</v>
      </c>
      <c r="AM442" s="8"/>
      <c r="AN442" s="8"/>
      <c r="AO442" s="8"/>
      <c r="AP442" s="8" t="s">
        <v>145</v>
      </c>
      <c r="AQ442" s="8" t="s">
        <v>145</v>
      </c>
      <c r="AR442" s="8" t="s">
        <v>133</v>
      </c>
      <c r="AS442" s="8" t="s">
        <v>133</v>
      </c>
      <c r="AT442" s="8" t="s">
        <v>133</v>
      </c>
      <c r="AU442" s="8" t="s">
        <v>145</v>
      </c>
      <c r="AV442" s="4" t="s">
        <v>145</v>
      </c>
      <c r="AW442" s="4" t="s">
        <v>145</v>
      </c>
      <c r="AX442" s="8" t="s">
        <v>145</v>
      </c>
      <c r="AY442" s="8" t="s">
        <v>133</v>
      </c>
      <c r="AZ442" s="8"/>
      <c r="BA442" s="8"/>
      <c r="BB442" s="8" t="s">
        <v>191</v>
      </c>
      <c r="BC442" s="8"/>
      <c r="BD442" s="8" t="s">
        <v>145</v>
      </c>
      <c r="BE442" s="8"/>
      <c r="BF442" s="8"/>
      <c r="BG442" s="8" t="s">
        <v>7</v>
      </c>
    </row>
    <row r="443" spans="1:59" hidden="1">
      <c r="A443" t="str">
        <f>Append1[[#This Row],[COM_IN_LIST]]</f>
        <v>COMMON</v>
      </c>
      <c r="B443" t="s">
        <v>1086</v>
      </c>
      <c r="C443" t="str">
        <f>VLOOKUP(Append1[[#This Row],[Asset_Name]],'[1]SNOW CMDB DBNL'!$A:$B,2,0)</f>
        <v>Yes</v>
      </c>
      <c r="D443" t="str">
        <f>VLOOKUP(Append1[[#This Row],[Asset_Name]],'[1]SNOW CMDB DBNL'!$A:$C,3,0)</f>
        <v>No</v>
      </c>
      <c r="E443" t="str">
        <f>VLOOKUP(Append1[[#This Row],[Asset_Name]],'[1]SNOW CMDB DBNL'!$A:$D,4,0)</f>
        <v>Ben Jansen</v>
      </c>
      <c r="F443" t="str">
        <f>VLOOKUP(Append1[[#This Row],[Asset_Name]],'[1]SNOW CMDB DBNL'!$A:$E,5,0)</f>
        <v>Vincent Geluk</v>
      </c>
      <c r="G443" t="str">
        <f>VLOOKUP(Append1[[#This Row],[Asset_Name]],'[1]SNOW CMDB DBNL'!$A:$F,6,0)</f>
        <v>Vincent Geluk</v>
      </c>
      <c r="H443" t="str">
        <f>VLOOKUP(Append1[[#This Row],[Asset_Name]],'[1]SNOW CMDB DBNL'!$A:$G,7,0)</f>
        <v>NA</v>
      </c>
      <c r="I443" t="str">
        <f>VLOOKUP(Append1[[#This Row],[Asset_Name]],'[1]SNOW CMDB DBNL'!$A:$H,8,0)</f>
        <v>Operational System Process Organisational data</v>
      </c>
      <c r="J443" t="str">
        <f>VLOOKUP(Append1[[#This Row],[Asset_Name]],'[1]SNOW CMDB DBNL'!$A:$I,9,0)</f>
        <v>Kept in own tribe</v>
      </c>
      <c r="L443" t="str">
        <f>VLOOKUP(Append1[[#This Row],[Asset_Name]],'[1]SNOW CMDB DBNL'!$A:$M,13,0)</f>
        <v>Installed</v>
      </c>
      <c r="M443" t="str">
        <f>VLOOKUP(Append1[[#This Row],[Asset_Name]],'[1]SNOW CMDB DBNL'!$A:$N,14,0)</f>
        <v>Operational</v>
      </c>
      <c r="N443" t="str">
        <f>VLOOKUP(Append1[[#This Row],[Asset_Name]],'[1]SNOW CMDB DBNL'!$A:$O,15,0)</f>
        <v>Production</v>
      </c>
      <c r="O443" t="str">
        <f>VLOOKUP(Append1[[#This Row],[Asset_Name]],'[1]SNOW CMDB DBNL'!$A:$P,16,0)</f>
        <v>be+nl/Facilitymgt NL/CREFS NL Business IT</v>
      </c>
      <c r="P443" t="s">
        <v>132</v>
      </c>
      <c r="Q443" t="s">
        <v>132</v>
      </c>
      <c r="R443" t="s">
        <v>29</v>
      </c>
      <c r="V443" s="8" t="s">
        <v>1086</v>
      </c>
      <c r="W443" s="8" t="s">
        <v>141</v>
      </c>
      <c r="X443" s="8" t="s">
        <v>133</v>
      </c>
      <c r="Y443" s="8" t="s">
        <v>301</v>
      </c>
      <c r="Z443" s="8" t="s">
        <v>1087</v>
      </c>
      <c r="AA443" s="8" t="s">
        <v>1087</v>
      </c>
      <c r="AB443" s="4" t="s">
        <v>149</v>
      </c>
      <c r="AC443" s="4" t="s">
        <v>228</v>
      </c>
      <c r="AD443" s="8" t="s">
        <v>170</v>
      </c>
      <c r="AE443" s="8">
        <v>0</v>
      </c>
      <c r="AF443" s="8" t="s">
        <v>136</v>
      </c>
      <c r="AG443" s="8" t="s">
        <v>137</v>
      </c>
      <c r="AH443" s="8" t="s">
        <v>138</v>
      </c>
      <c r="AI443" s="8" t="s">
        <v>303</v>
      </c>
      <c r="AJ443" s="8" t="s">
        <v>29</v>
      </c>
      <c r="AK443" s="8" t="s">
        <v>132</v>
      </c>
      <c r="AL443" s="8" t="s">
        <v>132</v>
      </c>
      <c r="AM443" s="8"/>
      <c r="AN443" s="8"/>
      <c r="AO443" s="8"/>
      <c r="AP443" s="8" t="s">
        <v>145</v>
      </c>
      <c r="AQ443" s="8" t="s">
        <v>145</v>
      </c>
      <c r="AR443" s="8" t="s">
        <v>133</v>
      </c>
      <c r="AS443" s="8" t="s">
        <v>145</v>
      </c>
      <c r="AT443" s="8" t="s">
        <v>149</v>
      </c>
      <c r="AU443" s="8" t="s">
        <v>145</v>
      </c>
      <c r="AV443" s="4" t="s">
        <v>149</v>
      </c>
      <c r="AW443" s="4" t="s">
        <v>149</v>
      </c>
      <c r="AX443" s="8" t="s">
        <v>145</v>
      </c>
      <c r="AY443" s="8" t="s">
        <v>133</v>
      </c>
      <c r="AZ443" s="8"/>
      <c r="BA443" s="8"/>
      <c r="BB443" s="8" t="s">
        <v>178</v>
      </c>
      <c r="BC443" s="8"/>
      <c r="BD443" s="8" t="s">
        <v>149</v>
      </c>
      <c r="BE443" s="8"/>
      <c r="BF443" s="8"/>
      <c r="BG443" s="8" t="s">
        <v>7</v>
      </c>
    </row>
    <row r="444" spans="1:59">
      <c r="A444" t="str">
        <f>Append1[[#This Row],[COM_IN_LIST]]</f>
        <v>COMMON</v>
      </c>
      <c r="B444" t="s">
        <v>1088</v>
      </c>
      <c r="C444" t="str">
        <f>VLOOKUP(Append1[[#This Row],[Asset_Name]],'[1]SNOW CMDB DBNL'!$A:$B,2,0)</f>
        <v>No</v>
      </c>
      <c r="D444" t="str">
        <f>VLOOKUP(Append1[[#This Row],[Asset_Name]],'[1]SNOW CMDB DBNL'!$A:$C,3,0)</f>
        <v>No</v>
      </c>
      <c r="E444" t="str">
        <f>VLOOKUP(Append1[[#This Row],[Asset_Name]],'[1]SNOW CMDB DBNL'!$A:$D,4,0)</f>
        <v>Rik-Jan van Bree</v>
      </c>
      <c r="F444" t="str">
        <f>VLOOKUP(Append1[[#This Row],[Asset_Name]],'[1]SNOW CMDB DBNL'!$A:$E,5,0)</f>
        <v>Hans Krak</v>
      </c>
      <c r="G444" t="str">
        <f>VLOOKUP(Append1[[#This Row],[Asset_Name]],'[1]SNOW CMDB DBNL'!$A:$F,6,0)</f>
        <v>Narjiss Aydoun</v>
      </c>
      <c r="H444" t="str">
        <f>VLOOKUP(Append1[[#This Row],[Asset_Name]],'[1]SNOW CMDB DBNL'!$A:$G,7,0)</f>
        <v>Hans Krak</v>
      </c>
      <c r="L444" t="str">
        <f>VLOOKUP(Append1[[#This Row],[Asset_Name]],'[1]SNOW CMDB DBNL'!$A:$M,13,0)</f>
        <v>Installed</v>
      </c>
      <c r="M444" t="str">
        <f>VLOOKUP(Append1[[#This Row],[Asset_Name]],'[1]SNOW CMDB DBNL'!$A:$N,14,0)</f>
        <v>Operational</v>
      </c>
      <c r="N444" t="str">
        <f>VLOOKUP(Append1[[#This Row],[Asset_Name]],'[1]SNOW CMDB DBNL'!$A:$O,15,0)</f>
        <v>Production</v>
      </c>
      <c r="O444" t="str">
        <f>VLOOKUP(Append1[[#This Row],[Asset_Name]],'[1]SNOW CMDB DBNL'!$A:$P,16,0)</f>
        <v>be+nl/Payments NL/Products/Digital Insight</v>
      </c>
      <c r="P444" t="s">
        <v>132</v>
      </c>
      <c r="Q444" t="s">
        <v>132</v>
      </c>
      <c r="R444" t="s">
        <v>9</v>
      </c>
      <c r="V444" s="8" t="s">
        <v>1088</v>
      </c>
      <c r="W444" s="8" t="s">
        <v>133</v>
      </c>
      <c r="X444" s="8" t="s">
        <v>133</v>
      </c>
      <c r="Y444" s="8" t="s">
        <v>153</v>
      </c>
      <c r="Z444" s="8" t="s">
        <v>154</v>
      </c>
      <c r="AA444" s="8" t="s">
        <v>155</v>
      </c>
      <c r="AB444" s="4" t="s">
        <v>154</v>
      </c>
      <c r="AC444" s="4">
        <v>0</v>
      </c>
      <c r="AD444" s="8">
        <v>0</v>
      </c>
      <c r="AE444" s="8">
        <v>0</v>
      </c>
      <c r="AF444" s="8" t="s">
        <v>136</v>
      </c>
      <c r="AG444" s="8" t="s">
        <v>137</v>
      </c>
      <c r="AH444" s="8" t="s">
        <v>138</v>
      </c>
      <c r="AI444" s="8" t="s">
        <v>422</v>
      </c>
      <c r="AJ444" s="8" t="s">
        <v>9</v>
      </c>
      <c r="AK444" s="8" t="s">
        <v>132</v>
      </c>
      <c r="AL444" s="8" t="s">
        <v>132</v>
      </c>
      <c r="AM444" s="8"/>
      <c r="AN444" s="8"/>
      <c r="AO444" s="8"/>
      <c r="AP444" s="8" t="s">
        <v>145</v>
      </c>
      <c r="AQ444" s="8" t="s">
        <v>145</v>
      </c>
      <c r="AR444" s="8" t="s">
        <v>133</v>
      </c>
      <c r="AS444" s="8" t="s">
        <v>133</v>
      </c>
      <c r="AT444" s="8" t="s">
        <v>133</v>
      </c>
      <c r="AU444" s="8" t="s">
        <v>145</v>
      </c>
      <c r="AV444" s="4" t="s">
        <v>145</v>
      </c>
      <c r="AW444" s="4" t="s">
        <v>145</v>
      </c>
      <c r="AX444" s="8" t="s">
        <v>145</v>
      </c>
      <c r="AY444" s="8" t="s">
        <v>133</v>
      </c>
      <c r="AZ444" s="8"/>
      <c r="BA444" s="8"/>
      <c r="BB444" s="8" t="s">
        <v>191</v>
      </c>
      <c r="BC444" s="8"/>
      <c r="BD444" s="8" t="s">
        <v>145</v>
      </c>
      <c r="BE444" s="8"/>
      <c r="BF444" s="8"/>
      <c r="BG444" s="8" t="s">
        <v>7</v>
      </c>
    </row>
    <row r="445" spans="1:59" hidden="1">
      <c r="A445" t="str">
        <f>Append1[[#This Row],[COM_IN_LIST]]</f>
        <v>GDPR</v>
      </c>
      <c r="B445" t="s">
        <v>1089</v>
      </c>
      <c r="P445" t="s">
        <v>132</v>
      </c>
      <c r="Q445" t="s">
        <v>131</v>
      </c>
      <c r="R445" t="s">
        <v>26</v>
      </c>
      <c r="V445" s="8" t="s">
        <v>1089</v>
      </c>
      <c r="AJ445" s="8" t="s">
        <v>26</v>
      </c>
      <c r="AK445" s="8" t="s">
        <v>132</v>
      </c>
      <c r="AL445" s="8" t="s">
        <v>131</v>
      </c>
      <c r="AM445" s="8"/>
      <c r="AN445" s="8"/>
      <c r="AO445" s="8"/>
      <c r="AP445" s="8" t="s">
        <v>145</v>
      </c>
      <c r="AQ445" s="8" t="s">
        <v>145</v>
      </c>
      <c r="AR445" s="8" t="s">
        <v>141</v>
      </c>
      <c r="AS445" s="8" t="s">
        <v>145</v>
      </c>
      <c r="AT445" s="8" t="s">
        <v>141</v>
      </c>
      <c r="AU445" s="8" t="s">
        <v>383</v>
      </c>
      <c r="AV445" s="4">
        <v>44104</v>
      </c>
      <c r="AW445" s="4">
        <v>44104</v>
      </c>
      <c r="AX445" s="8" t="s">
        <v>145</v>
      </c>
      <c r="AY445" s="8" t="s">
        <v>141</v>
      </c>
      <c r="AZ445" s="8"/>
      <c r="BA445" s="8"/>
      <c r="BB445" s="8" t="s">
        <v>145</v>
      </c>
      <c r="BC445" s="8"/>
      <c r="BD445" s="8">
        <v>2020</v>
      </c>
      <c r="BE445" s="8"/>
      <c r="BF445" s="8"/>
      <c r="BG445" s="8" t="s">
        <v>6</v>
      </c>
    </row>
    <row r="446" spans="1:59">
      <c r="A446" t="str">
        <f>Append1[[#This Row],[COM_IN_LIST]]</f>
        <v>COMMON</v>
      </c>
      <c r="B446" t="s">
        <v>1090</v>
      </c>
      <c r="C446" t="str">
        <f>VLOOKUP(Append1[[#This Row],[Asset_Name]],'[1]SNOW CMDB DBNL'!$A:$B,2,0)</f>
        <v>No</v>
      </c>
      <c r="E446" t="str">
        <f>VLOOKUP(Append1[[#This Row],[Asset_Name]],'[1]SNOW CMDB DBNL'!$A:$D,4,0)</f>
        <v>Steven Frieswijk</v>
      </c>
      <c r="F446" t="str">
        <f>VLOOKUP(Append1[[#This Row],[Asset_Name]],'[1]SNOW CMDB DBNL'!$A:$E,5,0)</f>
        <v>Tommy van de Zande</v>
      </c>
      <c r="L446" t="str">
        <f>VLOOKUP(Append1[[#This Row],[Asset_Name]],'[1]SNOW CMDB DBNL'!$A:$M,13,0)</f>
        <v>Installed</v>
      </c>
      <c r="M446" t="str">
        <f>VLOOKUP(Append1[[#This Row],[Asset_Name]],'[1]SNOW CMDB DBNL'!$A:$N,14,0)</f>
        <v>Operational</v>
      </c>
      <c r="N446" t="str">
        <f>VLOOKUP(Append1[[#This Row],[Asset_Name]],'[1]SNOW CMDB DBNL'!$A:$O,15,0)</f>
        <v>Production</v>
      </c>
      <c r="O446" t="str">
        <f>VLOOKUP(Append1[[#This Row],[Asset_Name]],'[1]SNOW CMDB DBNL'!$A:$P,16,0)</f>
        <v>be+nl/Digital &amp; Customer Interaction/DiPr P&amp;C/Back to the feature</v>
      </c>
      <c r="P446" t="s">
        <v>132</v>
      </c>
      <c r="Q446" t="s">
        <v>132</v>
      </c>
      <c r="R446" t="s">
        <v>12</v>
      </c>
      <c r="V446" s="8" t="s">
        <v>1090</v>
      </c>
      <c r="W446" s="8" t="s">
        <v>133</v>
      </c>
      <c r="X446" s="8">
        <v>0</v>
      </c>
      <c r="Y446" s="8" t="s">
        <v>185</v>
      </c>
      <c r="Z446" s="8" t="s">
        <v>186</v>
      </c>
      <c r="AA446" s="8">
        <v>0</v>
      </c>
      <c r="AB446" s="4">
        <v>0</v>
      </c>
      <c r="AC446" s="4">
        <v>0</v>
      </c>
      <c r="AD446" s="8">
        <v>0</v>
      </c>
      <c r="AE446" s="8">
        <v>0</v>
      </c>
      <c r="AF446" s="8" t="s">
        <v>136</v>
      </c>
      <c r="AG446" s="8" t="s">
        <v>137</v>
      </c>
      <c r="AH446" s="8" t="s">
        <v>138</v>
      </c>
      <c r="AI446" s="8" t="s">
        <v>1091</v>
      </c>
      <c r="AJ446" s="8" t="s">
        <v>12</v>
      </c>
      <c r="AK446" s="8" t="s">
        <v>132</v>
      </c>
      <c r="AL446" s="8" t="s">
        <v>132</v>
      </c>
      <c r="AM446" s="8"/>
      <c r="AN446" s="8"/>
      <c r="AO446" s="8"/>
      <c r="AP446" s="8" t="s">
        <v>133</v>
      </c>
      <c r="AQ446" s="8" t="s">
        <v>133</v>
      </c>
      <c r="AR446" s="8" t="s">
        <v>133</v>
      </c>
      <c r="AS446" s="8" t="s">
        <v>149</v>
      </c>
      <c r="AT446" s="8" t="s">
        <v>149</v>
      </c>
      <c r="AU446" s="8"/>
      <c r="AV446" s="4"/>
      <c r="AW446" s="4" t="s">
        <v>149</v>
      </c>
      <c r="AX446" s="8"/>
      <c r="AY446" s="8" t="s">
        <v>133</v>
      </c>
      <c r="AZ446" s="8"/>
      <c r="BA446" s="8"/>
      <c r="BB446" s="8" t="s">
        <v>191</v>
      </c>
      <c r="BC446" s="8"/>
      <c r="BD446" s="8" t="s">
        <v>149</v>
      </c>
      <c r="BE446" s="8"/>
      <c r="BF446" s="8"/>
      <c r="BG446" s="8" t="s">
        <v>7</v>
      </c>
    </row>
    <row r="447" spans="1:59">
      <c r="A447" t="str">
        <f>Append1[[#This Row],[COM_IN_LIST]]</f>
        <v>COMMON</v>
      </c>
      <c r="B447" t="s">
        <v>1092</v>
      </c>
      <c r="C447" t="str">
        <f>VLOOKUP(Append1[[#This Row],[Asset_Name]],'[1]SNOW CMDB DBNL'!$A:$B,2,0)</f>
        <v>No</v>
      </c>
      <c r="E447" t="str">
        <f>VLOOKUP(Append1[[#This Row],[Asset_Name]],'[1]SNOW CMDB DBNL'!$A:$D,4,0)</f>
        <v>Sander Quik</v>
      </c>
      <c r="F447" t="str">
        <f>VLOOKUP(Append1[[#This Row],[Asset_Name]],'[1]SNOW CMDB DBNL'!$A:$E,5,0)</f>
        <v>Jeroen Losekoot</v>
      </c>
      <c r="G447" t="str">
        <f>VLOOKUP(Append1[[#This Row],[Asset_Name]],'[1]SNOW CMDB DBNL'!$A:$F,6,0)</f>
        <v>Jeroen Losekoot</v>
      </c>
      <c r="H447" t="str">
        <f>VLOOKUP(Append1[[#This Row],[Asset_Name]],'[1]SNOW CMDB DBNL'!$A:$G,7,0)</f>
        <v>GJ Reinders</v>
      </c>
      <c r="L447" t="str">
        <f>VLOOKUP(Append1[[#This Row],[Asset_Name]],'[1]SNOW CMDB DBNL'!$A:$M,13,0)</f>
        <v>Installed</v>
      </c>
      <c r="M447" t="str">
        <f>VLOOKUP(Append1[[#This Row],[Asset_Name]],'[1]SNOW CMDB DBNL'!$A:$N,14,0)</f>
        <v>Operational</v>
      </c>
      <c r="N447" t="str">
        <f>VLOOKUP(Append1[[#This Row],[Asset_Name]],'[1]SNOW CMDB DBNL'!$A:$O,15,0)</f>
        <v>Production</v>
      </c>
      <c r="O447" t="str">
        <f>VLOOKUP(Append1[[#This Row],[Asset_Name]],'[1]SNOW CMDB DBNL'!$A:$P,16,0)</f>
        <v>be+nl/Daily Banking Digital First NL/IL/Loyalty/Loyalty IT</v>
      </c>
      <c r="P447" t="s">
        <v>132</v>
      </c>
      <c r="Q447" t="s">
        <v>132</v>
      </c>
      <c r="R447" t="s">
        <v>26</v>
      </c>
      <c r="V447" s="8" t="s">
        <v>1092</v>
      </c>
      <c r="W447" s="8" t="s">
        <v>133</v>
      </c>
      <c r="X447" s="8">
        <v>0</v>
      </c>
      <c r="Y447" s="8" t="s">
        <v>385</v>
      </c>
      <c r="Z447" s="8" t="s">
        <v>273</v>
      </c>
      <c r="AA447" s="8" t="s">
        <v>273</v>
      </c>
      <c r="AB447" s="4" t="s">
        <v>160</v>
      </c>
      <c r="AC447" s="4">
        <v>0</v>
      </c>
      <c r="AD447" s="8">
        <v>0</v>
      </c>
      <c r="AE447" s="8">
        <v>0</v>
      </c>
      <c r="AF447" s="8" t="s">
        <v>136</v>
      </c>
      <c r="AG447" s="8" t="s">
        <v>137</v>
      </c>
      <c r="AH447" s="8" t="s">
        <v>138</v>
      </c>
      <c r="AI447" s="8" t="s">
        <v>1093</v>
      </c>
      <c r="AJ447" s="8" t="s">
        <v>26</v>
      </c>
      <c r="AK447" s="8" t="s">
        <v>132</v>
      </c>
      <c r="AL447" s="8" t="s">
        <v>132</v>
      </c>
      <c r="AM447" s="8"/>
      <c r="AN447" s="8"/>
      <c r="AO447" s="8"/>
      <c r="AP447" s="8" t="s">
        <v>145</v>
      </c>
      <c r="AQ447" s="8" t="s">
        <v>145</v>
      </c>
      <c r="AR447" s="8" t="s">
        <v>133</v>
      </c>
      <c r="AS447" s="8" t="s">
        <v>145</v>
      </c>
      <c r="AT447" s="8" t="s">
        <v>149</v>
      </c>
      <c r="AU447" s="8" t="s">
        <v>145</v>
      </c>
      <c r="AV447" s="4" t="s">
        <v>149</v>
      </c>
      <c r="AW447" s="4" t="s">
        <v>149</v>
      </c>
      <c r="AX447" s="8" t="s">
        <v>145</v>
      </c>
      <c r="AY447" s="8" t="s">
        <v>133</v>
      </c>
      <c r="AZ447" s="8"/>
      <c r="BA447" s="8"/>
      <c r="BB447" s="8" t="s">
        <v>191</v>
      </c>
      <c r="BC447" s="8"/>
      <c r="BD447" s="8" t="s">
        <v>149</v>
      </c>
      <c r="BE447" s="8"/>
      <c r="BF447" s="8"/>
      <c r="BG447" s="8" t="s">
        <v>7</v>
      </c>
    </row>
    <row r="448" spans="1:59" hidden="1">
      <c r="A448" t="str">
        <f>Append1[[#This Row],[COM_IN_LIST]]</f>
        <v>GDPR</v>
      </c>
      <c r="B448" t="s">
        <v>1094</v>
      </c>
      <c r="P448" t="s">
        <v>132</v>
      </c>
      <c r="Q448" t="s">
        <v>131</v>
      </c>
      <c r="R448" t="s">
        <v>26</v>
      </c>
      <c r="V448" s="8" t="s">
        <v>1094</v>
      </c>
      <c r="AJ448" s="8" t="s">
        <v>26</v>
      </c>
      <c r="AK448" s="8" t="s">
        <v>132</v>
      </c>
      <c r="AL448" s="8" t="s">
        <v>131</v>
      </c>
      <c r="AM448" s="8"/>
      <c r="AN448" s="8"/>
      <c r="AO448" s="8"/>
      <c r="AP448" s="8" t="s">
        <v>145</v>
      </c>
      <c r="AQ448" s="8" t="s">
        <v>145</v>
      </c>
      <c r="AR448" s="8" t="s">
        <v>141</v>
      </c>
      <c r="AS448" s="8" t="s">
        <v>145</v>
      </c>
      <c r="AT448" s="8" t="s">
        <v>141</v>
      </c>
      <c r="AU448" s="8" t="s">
        <v>145</v>
      </c>
      <c r="AV448" s="4" t="s">
        <v>149</v>
      </c>
      <c r="AW448" s="4" t="s">
        <v>149</v>
      </c>
      <c r="AX448" s="8" t="s">
        <v>145</v>
      </c>
      <c r="AY448" s="8" t="s">
        <v>141</v>
      </c>
      <c r="AZ448" s="8"/>
      <c r="BA448" s="8"/>
      <c r="BB448" s="8" t="s">
        <v>145</v>
      </c>
      <c r="BC448" s="8"/>
      <c r="BD448" s="8" t="s">
        <v>149</v>
      </c>
      <c r="BE448" s="8"/>
      <c r="BF448" s="8"/>
      <c r="BG448" s="8" t="s">
        <v>6</v>
      </c>
    </row>
    <row r="449" spans="1:59" hidden="1">
      <c r="A449" t="str">
        <f>Append1[[#This Row],[COM_IN_LIST]]</f>
        <v>GDPR</v>
      </c>
      <c r="B449" t="s">
        <v>1095</v>
      </c>
      <c r="P449" t="s">
        <v>132</v>
      </c>
      <c r="Q449" t="s">
        <v>131</v>
      </c>
      <c r="R449" t="s">
        <v>13</v>
      </c>
      <c r="V449" s="8" t="s">
        <v>1095</v>
      </c>
      <c r="AJ449" s="8" t="s">
        <v>13</v>
      </c>
      <c r="AK449" s="8" t="s">
        <v>132</v>
      </c>
      <c r="AL449" s="8" t="s">
        <v>131</v>
      </c>
      <c r="AM449" s="8"/>
      <c r="AN449" s="8"/>
      <c r="AO449" s="8"/>
      <c r="AP449" s="8" t="s">
        <v>145</v>
      </c>
      <c r="AQ449" s="8" t="s">
        <v>145</v>
      </c>
      <c r="AR449" s="8" t="s">
        <v>141</v>
      </c>
      <c r="AS449" s="8" t="s">
        <v>141</v>
      </c>
      <c r="AT449" s="8" t="s">
        <v>141</v>
      </c>
      <c r="AU449" s="8"/>
      <c r="AV449" s="4"/>
      <c r="AW449" s="4">
        <v>43982</v>
      </c>
      <c r="AX449" s="8" t="s">
        <v>208</v>
      </c>
      <c r="AY449" s="8" t="s">
        <v>141</v>
      </c>
      <c r="AZ449" s="8"/>
      <c r="BA449" s="8"/>
      <c r="BB449" s="8" t="s">
        <v>145</v>
      </c>
      <c r="BC449" s="8"/>
      <c r="BD449" s="8">
        <v>2020</v>
      </c>
      <c r="BE449" s="8"/>
      <c r="BF449" s="8"/>
      <c r="BG449" s="8" t="s">
        <v>6</v>
      </c>
    </row>
    <row r="450" spans="1:59" hidden="1">
      <c r="A450" t="str">
        <f>Append1[[#This Row],[COM_IN_LIST]]</f>
        <v>GDPR</v>
      </c>
      <c r="B450" t="s">
        <v>1096</v>
      </c>
      <c r="P450" t="s">
        <v>132</v>
      </c>
      <c r="Q450" t="s">
        <v>131</v>
      </c>
      <c r="R450" t="s">
        <v>9</v>
      </c>
      <c r="V450" s="8" t="s">
        <v>1096</v>
      </c>
      <c r="AJ450" s="8" t="s">
        <v>9</v>
      </c>
      <c r="AK450" s="8" t="s">
        <v>132</v>
      </c>
      <c r="AL450" s="8" t="s">
        <v>131</v>
      </c>
      <c r="AM450" s="8"/>
      <c r="AN450" s="8"/>
      <c r="AO450" s="8"/>
      <c r="AP450" s="8" t="s">
        <v>145</v>
      </c>
      <c r="AQ450" s="8" t="s">
        <v>145</v>
      </c>
      <c r="AR450" s="8" t="s">
        <v>133</v>
      </c>
      <c r="AS450" s="8" t="s">
        <v>133</v>
      </c>
      <c r="AT450" s="8" t="s">
        <v>133</v>
      </c>
      <c r="AU450" s="8" t="s">
        <v>145</v>
      </c>
      <c r="AV450" s="4" t="s">
        <v>145</v>
      </c>
      <c r="AW450" s="4" t="s">
        <v>145</v>
      </c>
      <c r="AX450" s="8" t="s">
        <v>145</v>
      </c>
      <c r="AY450" s="8" t="s">
        <v>133</v>
      </c>
      <c r="AZ450" s="8"/>
      <c r="BA450" s="8"/>
      <c r="BB450" s="8" t="s">
        <v>145</v>
      </c>
      <c r="BC450" s="8"/>
      <c r="BD450" s="8" t="s">
        <v>145</v>
      </c>
      <c r="BE450" s="8"/>
      <c r="BF450" s="8"/>
      <c r="BG450" s="8" t="s">
        <v>6</v>
      </c>
    </row>
    <row r="451" spans="1:59">
      <c r="A451" t="str">
        <f>Append1[[#This Row],[COM_IN_LIST]]</f>
        <v>COMMON</v>
      </c>
      <c r="B451" t="s">
        <v>1097</v>
      </c>
      <c r="C451" t="str">
        <f>VLOOKUP(Append1[[#This Row],[Asset_Name]],'[1]SNOW CMDB DBNL'!$A:$B,2,0)</f>
        <v>No</v>
      </c>
      <c r="E451" t="str">
        <f>VLOOKUP(Append1[[#This Row],[Asset_Name]],'[1]SNOW CMDB DBNL'!$A:$D,4,0)</f>
        <v>Jos Klompe</v>
      </c>
      <c r="F451" t="str">
        <f>VLOOKUP(Append1[[#This Row],[Asset_Name]],'[1]SNOW CMDB DBNL'!$A:$E,5,0)</f>
        <v>Hans Overeem</v>
      </c>
      <c r="G451" t="str">
        <f>VLOOKUP(Append1[[#This Row],[Asset_Name]],'[1]SNOW CMDB DBNL'!$A:$F,6,0)</f>
        <v>Hans Overeem</v>
      </c>
      <c r="H451" t="str">
        <f>VLOOKUP(Append1[[#This Row],[Asset_Name]],'[1]SNOW CMDB DBNL'!$A:$G,7,0)</f>
        <v>GJ Reinders</v>
      </c>
      <c r="L451" t="str">
        <f>VLOOKUP(Append1[[#This Row],[Asset_Name]],'[1]SNOW CMDB DBNL'!$A:$M,13,0)</f>
        <v>Installed</v>
      </c>
      <c r="M451" t="str">
        <f>VLOOKUP(Append1[[#This Row],[Asset_Name]],'[1]SNOW CMDB DBNL'!$A:$N,14,0)</f>
        <v>Operational</v>
      </c>
      <c r="N451" t="str">
        <f>VLOOKUP(Append1[[#This Row],[Asset_Name]],'[1]SNOW CMDB DBNL'!$A:$O,15,0)</f>
        <v>Production</v>
      </c>
      <c r="O451" t="str">
        <f>VLOOKUP(Append1[[#This Row],[Asset_Name]],'[1]SNOW CMDB DBNL'!$A:$P,16,0)</f>
        <v>be+nl/Daily Banking Digital First NL/O&amp;A/Mobile Onboarding/Galliers</v>
      </c>
      <c r="P451" t="s">
        <v>132</v>
      </c>
      <c r="Q451" t="s">
        <v>132</v>
      </c>
      <c r="R451" t="s">
        <v>10</v>
      </c>
      <c r="V451" s="8" t="s">
        <v>1097</v>
      </c>
      <c r="W451" s="8" t="s">
        <v>133</v>
      </c>
      <c r="X451" s="8">
        <v>0</v>
      </c>
      <c r="Y451" s="8" t="s">
        <v>586</v>
      </c>
      <c r="Z451" s="8" t="s">
        <v>159</v>
      </c>
      <c r="AA451" s="8" t="s">
        <v>159</v>
      </c>
      <c r="AB451" s="4" t="s">
        <v>160</v>
      </c>
      <c r="AC451" s="4">
        <v>0</v>
      </c>
      <c r="AD451" s="8">
        <v>0</v>
      </c>
      <c r="AE451" s="8">
        <v>0</v>
      </c>
      <c r="AF451" s="8" t="s">
        <v>136</v>
      </c>
      <c r="AG451" s="8" t="s">
        <v>137</v>
      </c>
      <c r="AH451" s="8" t="s">
        <v>138</v>
      </c>
      <c r="AI451" s="8" t="s">
        <v>1098</v>
      </c>
      <c r="AJ451" s="8" t="s">
        <v>10</v>
      </c>
      <c r="AK451" s="8" t="s">
        <v>132</v>
      </c>
      <c r="AL451" s="8" t="s">
        <v>132</v>
      </c>
      <c r="AM451" s="8"/>
      <c r="AN451" s="8"/>
      <c r="AO451" s="8"/>
      <c r="AP451" s="8" t="s">
        <v>145</v>
      </c>
      <c r="AQ451" s="8" t="s">
        <v>145</v>
      </c>
      <c r="AR451" s="8" t="s">
        <v>132</v>
      </c>
      <c r="AS451" s="8" t="s">
        <v>132</v>
      </c>
      <c r="AT451" s="8" t="s">
        <v>132</v>
      </c>
      <c r="AU451" s="8" t="s">
        <v>145</v>
      </c>
      <c r="AV451" s="4" t="s">
        <v>145</v>
      </c>
      <c r="AW451" s="4" t="s">
        <v>149</v>
      </c>
      <c r="AX451" s="8" t="s">
        <v>145</v>
      </c>
      <c r="AY451" s="8" t="s">
        <v>141</v>
      </c>
      <c r="AZ451" s="8"/>
      <c r="BA451" s="8" t="s">
        <v>166</v>
      </c>
      <c r="BB451" s="8" t="s">
        <v>191</v>
      </c>
      <c r="BC451" s="8"/>
      <c r="BD451" s="8" t="s">
        <v>149</v>
      </c>
      <c r="BE451" s="8"/>
      <c r="BF451" s="8"/>
      <c r="BG451" s="8" t="s">
        <v>7</v>
      </c>
    </row>
    <row r="452" spans="1:59">
      <c r="A452" t="str">
        <f>Append1[[#This Row],[COM_IN_LIST]]</f>
        <v>COMMON</v>
      </c>
      <c r="B452" t="s">
        <v>1099</v>
      </c>
      <c r="C452" t="str">
        <f>VLOOKUP(Append1[[#This Row],[Asset_Name]],'[1]SNOW CMDB DBNL'!$A:$B,2,0)</f>
        <v>No</v>
      </c>
      <c r="D452" t="str">
        <f>VLOOKUP(Append1[[#This Row],[Asset_Name]],'[1]SNOW CMDB DBNL'!$A:$C,3,0)</f>
        <v>No</v>
      </c>
      <c r="E452" t="str">
        <f>VLOOKUP(Append1[[#This Row],[Asset_Name]],'[1]SNOW CMDB DBNL'!$A:$D,4,0)</f>
        <v>Jan Reuterink</v>
      </c>
      <c r="F452" t="str">
        <f>VLOOKUP(Append1[[#This Row],[Asset_Name]],'[1]SNOW CMDB DBNL'!$A:$E,5,0)</f>
        <v>Sven Schenkel</v>
      </c>
      <c r="L452" t="str">
        <f>VLOOKUP(Append1[[#This Row],[Asset_Name]],'[1]SNOW CMDB DBNL'!$A:$M,13,0)</f>
        <v>Installed</v>
      </c>
      <c r="M452" t="str">
        <f>VLOOKUP(Append1[[#This Row],[Asset_Name]],'[1]SNOW CMDB DBNL'!$A:$N,14,0)</f>
        <v>Operational</v>
      </c>
      <c r="N452" t="str">
        <f>VLOOKUP(Append1[[#This Row],[Asset_Name]],'[1]SNOW CMDB DBNL'!$A:$O,15,0)</f>
        <v>Production</v>
      </c>
      <c r="O452" t="str">
        <f>VLOOKUP(Append1[[#This Row],[Asset_Name]],'[1]SNOW CMDB DBNL'!$A:$P,16,0)</f>
        <v>be+nl/Digital Business Banking/CD-NL/Cake</v>
      </c>
      <c r="P452" t="s">
        <v>132</v>
      </c>
      <c r="Q452" t="s">
        <v>132</v>
      </c>
      <c r="R452" t="s">
        <v>16</v>
      </c>
      <c r="V452" s="8" t="s">
        <v>1099</v>
      </c>
      <c r="W452" s="8" t="s">
        <v>133</v>
      </c>
      <c r="X452" s="8" t="s">
        <v>133</v>
      </c>
      <c r="Y452" s="8" t="s">
        <v>173</v>
      </c>
      <c r="Z452" s="8" t="s">
        <v>174</v>
      </c>
      <c r="AA452" s="8">
        <v>0</v>
      </c>
      <c r="AB452" s="4">
        <v>0</v>
      </c>
      <c r="AC452" s="4">
        <v>0</v>
      </c>
      <c r="AD452" s="8">
        <v>0</v>
      </c>
      <c r="AE452" s="8">
        <v>0</v>
      </c>
      <c r="AF452" s="8" t="s">
        <v>136</v>
      </c>
      <c r="AG452" s="8" t="s">
        <v>137</v>
      </c>
      <c r="AH452" s="8" t="s">
        <v>138</v>
      </c>
      <c r="AI452" s="8" t="s">
        <v>785</v>
      </c>
      <c r="AJ452" s="8" t="s">
        <v>16</v>
      </c>
      <c r="AK452" s="8" t="s">
        <v>132</v>
      </c>
      <c r="AL452" s="8" t="s">
        <v>132</v>
      </c>
      <c r="AM452" s="8"/>
      <c r="AN452" s="8"/>
      <c r="AO452" s="8"/>
      <c r="AP452" s="8" t="s">
        <v>145</v>
      </c>
      <c r="AQ452" s="8" t="s">
        <v>145</v>
      </c>
      <c r="AR452" s="8" t="s">
        <v>133</v>
      </c>
      <c r="AS452" s="8" t="s">
        <v>786</v>
      </c>
      <c r="AT452" s="8" t="s">
        <v>786</v>
      </c>
      <c r="AU452" s="8" t="s">
        <v>145</v>
      </c>
      <c r="AV452" s="4" t="s">
        <v>145</v>
      </c>
      <c r="AW452" s="4" t="s">
        <v>145</v>
      </c>
      <c r="AX452" s="8" t="s">
        <v>145</v>
      </c>
      <c r="AY452" s="8" t="s">
        <v>133</v>
      </c>
      <c r="AZ452" s="8"/>
      <c r="BA452" s="8"/>
      <c r="BB452" s="8" t="s">
        <v>191</v>
      </c>
      <c r="BC452" s="8"/>
      <c r="BD452" s="8" t="s">
        <v>145</v>
      </c>
      <c r="BE452" s="8"/>
      <c r="BF452" s="8"/>
      <c r="BG452" s="8" t="s">
        <v>7</v>
      </c>
    </row>
    <row r="453" spans="1:59" hidden="1">
      <c r="A453" t="str">
        <f>Append1[[#This Row],[COM_IN_LIST]]</f>
        <v>COMMON</v>
      </c>
      <c r="B453" t="s">
        <v>1100</v>
      </c>
      <c r="C453" t="str">
        <f>VLOOKUP(Append1[[#This Row],[Asset_Name]],'[1]SNOW CMDB DBNL'!$A:$B,2,0)</f>
        <v>Yes</v>
      </c>
      <c r="D453" t="str">
        <f>VLOOKUP(Append1[[#This Row],[Asset_Name]],'[1]SNOW CMDB DBNL'!$A:$C,3,0)</f>
        <v>Yes</v>
      </c>
      <c r="E453" t="str">
        <f>VLOOKUP(Append1[[#This Row],[Asset_Name]],'[1]SNOW CMDB DBNL'!$A:$D,4,0)</f>
        <v>Rik-Jan van Bree</v>
      </c>
      <c r="F453" t="str">
        <f>VLOOKUP(Append1[[#This Row],[Asset_Name]],'[1]SNOW CMDB DBNL'!$A:$E,5,0)</f>
        <v>Hans Krak</v>
      </c>
      <c r="G453" t="str">
        <f>VLOOKUP(Append1[[#This Row],[Asset_Name]],'[1]SNOW CMDB DBNL'!$A:$F,6,0)</f>
        <v>Narjiss Aydoun</v>
      </c>
      <c r="H453" t="str">
        <f>VLOOKUP(Append1[[#This Row],[Asset_Name]],'[1]SNOW CMDB DBNL'!$A:$G,7,0)</f>
        <v>Martijn Greuter</v>
      </c>
      <c r="I453" t="str">
        <f>VLOOKUP(Append1[[#This Row],[Asset_Name]],'[1]SNOW CMDB DBNL'!$A:$H,8,0)</f>
        <v>Transaction data</v>
      </c>
      <c r="J453" t="str">
        <f>VLOOKUP(Append1[[#This Row],[Asset_Name]],'[1]SNOW CMDB DBNL'!$A:$I,9,0)</f>
        <v>Exchanged across domains</v>
      </c>
      <c r="L453" t="str">
        <f>VLOOKUP(Append1[[#This Row],[Asset_Name]],'[1]SNOW CMDB DBNL'!$A:$M,13,0)</f>
        <v>Installed</v>
      </c>
      <c r="M453" t="str">
        <f>VLOOKUP(Append1[[#This Row],[Asset_Name]],'[1]SNOW CMDB DBNL'!$A:$N,14,0)</f>
        <v>Operational</v>
      </c>
      <c r="N453" t="str">
        <f>VLOOKUP(Append1[[#This Row],[Asset_Name]],'[1]SNOW CMDB DBNL'!$A:$O,15,0)</f>
        <v>Production</v>
      </c>
      <c r="O453" t="str">
        <f>VLOOKUP(Append1[[#This Row],[Asset_Name]],'[1]SNOW CMDB DBNL'!$A:$P,16,0)</f>
        <v>be+nl/Payments NL/Products/Digital Insight</v>
      </c>
      <c r="P453" t="s">
        <v>132</v>
      </c>
      <c r="Q453" t="s">
        <v>132</v>
      </c>
      <c r="R453" t="s">
        <v>9</v>
      </c>
      <c r="V453" s="8" t="s">
        <v>1100</v>
      </c>
      <c r="W453" s="8" t="s">
        <v>141</v>
      </c>
      <c r="X453" s="8" t="s">
        <v>141</v>
      </c>
      <c r="Y453" s="8" t="s">
        <v>153</v>
      </c>
      <c r="Z453" s="8" t="s">
        <v>154</v>
      </c>
      <c r="AA453" s="8" t="s">
        <v>155</v>
      </c>
      <c r="AB453" s="4" t="s">
        <v>309</v>
      </c>
      <c r="AC453" s="4" t="s">
        <v>211</v>
      </c>
      <c r="AD453" s="8" t="s">
        <v>176</v>
      </c>
      <c r="AE453" s="8">
        <v>0</v>
      </c>
      <c r="AF453" s="8" t="s">
        <v>136</v>
      </c>
      <c r="AG453" s="8" t="s">
        <v>137</v>
      </c>
      <c r="AH453" s="8" t="s">
        <v>138</v>
      </c>
      <c r="AI453" s="8" t="s">
        <v>422</v>
      </c>
      <c r="AJ453" s="8" t="s">
        <v>9</v>
      </c>
      <c r="AK453" s="8" t="s">
        <v>132</v>
      </c>
      <c r="AL453" s="8" t="s">
        <v>132</v>
      </c>
      <c r="AM453" s="8"/>
      <c r="AN453" s="8"/>
      <c r="AO453" s="8"/>
      <c r="AP453" s="8" t="s">
        <v>145</v>
      </c>
      <c r="AQ453" s="8" t="s">
        <v>145</v>
      </c>
      <c r="AR453" s="8" t="s">
        <v>133</v>
      </c>
      <c r="AS453" s="8" t="s">
        <v>133</v>
      </c>
      <c r="AT453" s="8" t="s">
        <v>133</v>
      </c>
      <c r="AU453" s="8" t="s">
        <v>145</v>
      </c>
      <c r="AV453" s="4" t="s">
        <v>145</v>
      </c>
      <c r="AW453" s="4" t="s">
        <v>145</v>
      </c>
      <c r="AX453" s="8" t="s">
        <v>145</v>
      </c>
      <c r="AY453" s="8" t="s">
        <v>133</v>
      </c>
      <c r="AZ453" s="8"/>
      <c r="BA453" s="8"/>
      <c r="BB453" s="8" t="s">
        <v>178</v>
      </c>
      <c r="BC453" s="8"/>
      <c r="BD453" s="8" t="s">
        <v>145</v>
      </c>
      <c r="BE453" s="8"/>
      <c r="BF453" s="8"/>
      <c r="BG453" s="8" t="s">
        <v>7</v>
      </c>
    </row>
    <row r="454" spans="1:59" hidden="1">
      <c r="A454" t="str">
        <f>Append1[[#This Row],[COM_IN_LIST]]</f>
        <v>GDPR</v>
      </c>
      <c r="B454" t="s">
        <v>1101</v>
      </c>
      <c r="P454" t="s">
        <v>132</v>
      </c>
      <c r="Q454" t="s">
        <v>131</v>
      </c>
      <c r="R454" t="s">
        <v>13</v>
      </c>
      <c r="V454" s="8" t="s">
        <v>1101</v>
      </c>
      <c r="AJ454" s="8" t="s">
        <v>13</v>
      </c>
      <c r="AK454" s="8" t="s">
        <v>132</v>
      </c>
      <c r="AL454" s="8" t="s">
        <v>131</v>
      </c>
      <c r="AM454" s="8"/>
      <c r="AN454" s="8"/>
      <c r="AO454" s="8"/>
      <c r="AP454" s="8" t="s">
        <v>145</v>
      </c>
      <c r="AQ454" s="8" t="s">
        <v>145</v>
      </c>
      <c r="AR454" s="8" t="s">
        <v>141</v>
      </c>
      <c r="AS454" s="8" t="s">
        <v>141</v>
      </c>
      <c r="AT454" s="8" t="s">
        <v>141</v>
      </c>
      <c r="AU454" s="8"/>
      <c r="AV454" s="4"/>
      <c r="AW454" s="4">
        <v>43982</v>
      </c>
      <c r="AX454" s="8" t="s">
        <v>208</v>
      </c>
      <c r="AY454" s="8" t="s">
        <v>141</v>
      </c>
      <c r="AZ454" s="8"/>
      <c r="BA454" s="8"/>
      <c r="BB454" s="8" t="s">
        <v>145</v>
      </c>
      <c r="BC454" s="8"/>
      <c r="BD454" s="8">
        <v>2020</v>
      </c>
      <c r="BE454" s="8"/>
      <c r="BF454" s="8"/>
      <c r="BG454" s="8" t="s">
        <v>6</v>
      </c>
    </row>
    <row r="455" spans="1:59" hidden="1">
      <c r="A455" t="str">
        <f>Append1[[#This Row],[COM_IN_LIST]]</f>
        <v>GDPR</v>
      </c>
      <c r="B455" t="s">
        <v>1102</v>
      </c>
      <c r="P455" t="s">
        <v>132</v>
      </c>
      <c r="Q455" t="s">
        <v>131</v>
      </c>
      <c r="R455" t="s">
        <v>9</v>
      </c>
      <c r="V455" s="8" t="s">
        <v>1102</v>
      </c>
      <c r="AJ455" s="8" t="s">
        <v>9</v>
      </c>
      <c r="AK455" s="8" t="s">
        <v>132</v>
      </c>
      <c r="AL455" s="8" t="s">
        <v>131</v>
      </c>
      <c r="AM455" s="8"/>
      <c r="AN455" s="8"/>
      <c r="AO455" s="8"/>
      <c r="AP455" s="8" t="s">
        <v>145</v>
      </c>
      <c r="AQ455" s="8" t="s">
        <v>145</v>
      </c>
      <c r="AR455" s="8" t="s">
        <v>141</v>
      </c>
      <c r="AS455" s="8" t="s">
        <v>141</v>
      </c>
      <c r="AT455" s="8" t="s">
        <v>141</v>
      </c>
      <c r="AU455" s="8" t="s">
        <v>145</v>
      </c>
      <c r="AV455" s="4">
        <v>44927</v>
      </c>
      <c r="AW455" s="4">
        <v>45199</v>
      </c>
      <c r="AX455" s="8" t="s">
        <v>145</v>
      </c>
      <c r="AY455" s="8" t="s">
        <v>141</v>
      </c>
      <c r="AZ455" s="8"/>
      <c r="BA455" s="8"/>
      <c r="BB455" s="8" t="s">
        <v>145</v>
      </c>
      <c r="BC455" s="8"/>
      <c r="BD455" s="8">
        <v>2023</v>
      </c>
      <c r="BE455" s="8" t="s">
        <v>318</v>
      </c>
      <c r="BF455" s="8" t="s">
        <v>178</v>
      </c>
      <c r="BG455" s="8" t="s">
        <v>6</v>
      </c>
    </row>
    <row r="456" spans="1:59">
      <c r="A456" t="str">
        <f>Append1[[#This Row],[COM_IN_LIST]]</f>
        <v>COMMON</v>
      </c>
      <c r="B456" t="s">
        <v>1103</v>
      </c>
      <c r="C456" t="str">
        <f>VLOOKUP(Append1[[#This Row],[Asset_Name]],'[1]SNOW CMDB DBNL'!$A:$B,2,0)</f>
        <v>No</v>
      </c>
      <c r="D456" t="str">
        <f>VLOOKUP(Append1[[#This Row],[Asset_Name]],'[1]SNOW CMDB DBNL'!$A:$C,3,0)</f>
        <v>No</v>
      </c>
      <c r="E456" t="str">
        <f>VLOOKUP(Append1[[#This Row],[Asset_Name]],'[1]SNOW CMDB DBNL'!$A:$D,4,0)</f>
        <v>Manish Vashishtha</v>
      </c>
      <c r="F456" t="str">
        <f>VLOOKUP(Append1[[#This Row],[Asset_Name]],'[1]SNOW CMDB DBNL'!$A:$E,5,0)</f>
        <v>Miente Bakker</v>
      </c>
      <c r="L456" t="str">
        <f>VLOOKUP(Append1[[#This Row],[Asset_Name]],'[1]SNOW CMDB DBNL'!$A:$M,13,0)</f>
        <v>Installed</v>
      </c>
      <c r="M456" t="str">
        <f>VLOOKUP(Append1[[#This Row],[Asset_Name]],'[1]SNOW CMDB DBNL'!$A:$N,14,0)</f>
        <v>Operational</v>
      </c>
      <c r="N456" t="str">
        <f>VLOOKUP(Append1[[#This Row],[Asset_Name]],'[1]SNOW CMDB DBNL'!$A:$O,15,0)</f>
        <v>Production</v>
      </c>
      <c r="O456" t="str">
        <f>VLOOKUP(Append1[[#This Row],[Asset_Name]],'[1]SNOW CMDB DBNL'!$A:$P,16,0)</f>
        <v>be+nl/Assisted channels/PA2_Portal Foundation/Kijkglas</v>
      </c>
      <c r="P456" t="s">
        <v>132</v>
      </c>
      <c r="Q456" t="s">
        <v>132</v>
      </c>
      <c r="R456" t="s">
        <v>11</v>
      </c>
      <c r="V456" s="8" t="s">
        <v>1103</v>
      </c>
      <c r="W456" s="8" t="s">
        <v>133</v>
      </c>
      <c r="X456" s="8" t="s">
        <v>133</v>
      </c>
      <c r="Y456" s="8" t="s">
        <v>260</v>
      </c>
      <c r="Z456" s="8" t="s">
        <v>261</v>
      </c>
      <c r="AA456" s="8">
        <v>0</v>
      </c>
      <c r="AB456" s="4">
        <v>0</v>
      </c>
      <c r="AC456" s="4">
        <v>0</v>
      </c>
      <c r="AD456" s="8">
        <v>0</v>
      </c>
      <c r="AE456" s="8">
        <v>0</v>
      </c>
      <c r="AF456" s="8" t="s">
        <v>136</v>
      </c>
      <c r="AG456" s="8" t="s">
        <v>137</v>
      </c>
      <c r="AH456" s="8" t="s">
        <v>138</v>
      </c>
      <c r="AI456" s="8" t="s">
        <v>1104</v>
      </c>
      <c r="AJ456" s="8" t="s">
        <v>11</v>
      </c>
      <c r="AK456" s="8" t="s">
        <v>132</v>
      </c>
      <c r="AL456" s="8" t="s">
        <v>132</v>
      </c>
      <c r="AM456" s="8"/>
      <c r="AN456" s="8"/>
      <c r="AO456" s="8"/>
      <c r="AP456" s="8" t="s">
        <v>145</v>
      </c>
      <c r="AQ456" s="8" t="s">
        <v>145</v>
      </c>
      <c r="AR456" s="8" t="s">
        <v>141</v>
      </c>
      <c r="AS456" s="8" t="s">
        <v>145</v>
      </c>
      <c r="AT456" s="8" t="s">
        <v>149</v>
      </c>
      <c r="AU456" s="8" t="s">
        <v>145</v>
      </c>
      <c r="AV456" s="4" t="s">
        <v>149</v>
      </c>
      <c r="AW456" s="4">
        <v>44819</v>
      </c>
      <c r="AX456" s="8" t="s">
        <v>208</v>
      </c>
      <c r="AY456" s="8" t="s">
        <v>133</v>
      </c>
      <c r="AZ456" s="8"/>
      <c r="BA456" s="8" t="s">
        <v>181</v>
      </c>
      <c r="BB456" s="8" t="s">
        <v>191</v>
      </c>
      <c r="BC456" s="8"/>
      <c r="BD456" s="8">
        <v>2022</v>
      </c>
      <c r="BE456" s="8"/>
      <c r="BF456" s="8"/>
      <c r="BG456" s="8" t="s">
        <v>7</v>
      </c>
    </row>
    <row r="457" spans="1:59">
      <c r="A457" t="str">
        <f>Append1[[#This Row],[COM_IN_LIST]]</f>
        <v>CMDB</v>
      </c>
      <c r="B457" t="s">
        <v>1105</v>
      </c>
      <c r="C457" t="str">
        <f>VLOOKUP(Append1[[#This Row],[Asset_Name]],'[1]SNOW CMDB DBNL'!$A:$B,2,0)</f>
        <v>No</v>
      </c>
      <c r="D457" t="str">
        <f>VLOOKUP(Append1[[#This Row],[Asset_Name]],'[1]SNOW CMDB DBNL'!$A:$C,3,0)</f>
        <v>No</v>
      </c>
      <c r="E457" t="str">
        <f>VLOOKUP(Append1[[#This Row],[Asset_Name]],'[1]SNOW CMDB DBNL'!$A:$D,4,0)</f>
        <v>Sandra Nieuwenhuis</v>
      </c>
      <c r="F457" t="str">
        <f>VLOOKUP(Append1[[#This Row],[Asset_Name]],'[1]SNOW CMDB DBNL'!$A:$E,5,0)</f>
        <v>Serkan Turhal</v>
      </c>
      <c r="L457" t="str">
        <f>VLOOKUP(Append1[[#This Row],[Asset_Name]],'[1]SNOW CMDB DBNL'!$A:$M,13,0)</f>
        <v>Installed</v>
      </c>
      <c r="M457" t="str">
        <f>VLOOKUP(Append1[[#This Row],[Asset_Name]],'[1]SNOW CMDB DBNL'!$A:$N,14,0)</f>
        <v>Operational</v>
      </c>
      <c r="N457" t="str">
        <f>VLOOKUP(Append1[[#This Row],[Asset_Name]],'[1]SNOW CMDB DBNL'!$A:$O,15,0)</f>
        <v>Production</v>
      </c>
      <c r="O457" t="str">
        <f>VLOOKUP(Append1[[#This Row],[Asset_Name]],'[1]SNOW CMDB DBNL'!$A:$P,16,0)</f>
        <v>be+nl/Business lending/Product Engines</v>
      </c>
      <c r="P457" t="s">
        <v>131</v>
      </c>
      <c r="Q457" t="s">
        <v>132</v>
      </c>
      <c r="R457" t="s">
        <v>609</v>
      </c>
      <c r="V457" s="8" t="s">
        <v>1105</v>
      </c>
      <c r="W457" s="8" t="s">
        <v>133</v>
      </c>
      <c r="X457" s="8" t="s">
        <v>133</v>
      </c>
      <c r="Y457" s="8" t="s">
        <v>313</v>
      </c>
      <c r="Z457" s="8" t="s">
        <v>314</v>
      </c>
      <c r="AA457" s="8">
        <v>0</v>
      </c>
      <c r="AB457" s="4">
        <v>0</v>
      </c>
      <c r="AC457" s="4">
        <v>0</v>
      </c>
      <c r="AD457" s="8">
        <v>0</v>
      </c>
      <c r="AE457" s="8">
        <v>0</v>
      </c>
      <c r="AF457" s="8" t="s">
        <v>136</v>
      </c>
      <c r="AG457" s="8" t="s">
        <v>137</v>
      </c>
      <c r="AH457" s="8" t="s">
        <v>138</v>
      </c>
      <c r="AI457" s="8" t="s">
        <v>1037</v>
      </c>
      <c r="AJ457" s="8" t="s">
        <v>609</v>
      </c>
      <c r="AK457" s="8" t="s">
        <v>131</v>
      </c>
      <c r="AL457" s="8" t="s">
        <v>132</v>
      </c>
      <c r="AM457" s="8"/>
      <c r="AN457" s="8"/>
      <c r="AO457" s="8"/>
      <c r="AP457" s="8"/>
      <c r="AQ457" s="8"/>
      <c r="AR457" s="8"/>
      <c r="AS457" s="8"/>
      <c r="AT457" s="8"/>
      <c r="AU457" s="8"/>
      <c r="AV457" s="4"/>
      <c r="AW457" s="4"/>
      <c r="AX457" s="8"/>
      <c r="AY457" s="8"/>
      <c r="AZ457" s="8"/>
      <c r="BA457" s="8"/>
      <c r="BB457" s="8"/>
      <c r="BC457" s="8"/>
      <c r="BD457" s="8"/>
      <c r="BE457" s="8"/>
      <c r="BF457" s="8"/>
      <c r="BG457" s="8" t="s">
        <v>5</v>
      </c>
    </row>
    <row r="458" spans="1:59" hidden="1">
      <c r="A458" t="str">
        <f>Append1[[#This Row],[COM_IN_LIST]]</f>
        <v>GDPR</v>
      </c>
      <c r="B458" t="s">
        <v>1106</v>
      </c>
      <c r="P458" t="s">
        <v>132</v>
      </c>
      <c r="Q458" t="s">
        <v>131</v>
      </c>
      <c r="R458" t="s">
        <v>11</v>
      </c>
      <c r="V458" s="8" t="s">
        <v>1106</v>
      </c>
      <c r="AJ458" s="8" t="s">
        <v>11</v>
      </c>
      <c r="AK458" s="8" t="s">
        <v>132</v>
      </c>
      <c r="AL458" s="8" t="s">
        <v>131</v>
      </c>
      <c r="AM458" s="8"/>
      <c r="AN458" s="8"/>
      <c r="AO458" s="8"/>
      <c r="AP458" s="8" t="s">
        <v>145</v>
      </c>
      <c r="AQ458" s="8" t="s">
        <v>145</v>
      </c>
      <c r="AR458" s="8" t="s">
        <v>133</v>
      </c>
      <c r="AS458" s="8" t="s">
        <v>145</v>
      </c>
      <c r="AT458" s="8" t="s">
        <v>133</v>
      </c>
      <c r="AU458" s="8" t="s">
        <v>145</v>
      </c>
      <c r="AV458" s="4">
        <v>44927</v>
      </c>
      <c r="AW458" s="4">
        <v>45291</v>
      </c>
      <c r="AX458" s="8" t="s">
        <v>145</v>
      </c>
      <c r="AY458" s="8" t="s">
        <v>133</v>
      </c>
      <c r="AZ458" s="8" t="s">
        <v>150</v>
      </c>
      <c r="BA458" s="8" t="s">
        <v>151</v>
      </c>
      <c r="BB458" s="8" t="s">
        <v>145</v>
      </c>
      <c r="BC458" s="8" t="s">
        <v>178</v>
      </c>
      <c r="BD458" s="8">
        <v>2023</v>
      </c>
      <c r="BE458" s="8" t="s">
        <v>182</v>
      </c>
      <c r="BF458" s="8"/>
      <c r="BG458" s="8" t="s">
        <v>6</v>
      </c>
    </row>
    <row r="459" spans="1:59">
      <c r="A459" t="str">
        <f>Append1[[#This Row],[COM_IN_LIST]]</f>
        <v>COMMON</v>
      </c>
      <c r="B459" t="s">
        <v>1107</v>
      </c>
      <c r="C459" t="str">
        <f>VLOOKUP(Append1[[#This Row],[Asset_Name]],'[1]SNOW CMDB DBNL'!$A:$B,2,0)</f>
        <v>No</v>
      </c>
      <c r="D459" t="str">
        <f>VLOOKUP(Append1[[#This Row],[Asset_Name]],'[1]SNOW CMDB DBNL'!$A:$C,3,0)</f>
        <v>No</v>
      </c>
      <c r="E459" t="str">
        <f>VLOOKUP(Append1[[#This Row],[Asset_Name]],'[1]SNOW CMDB DBNL'!$A:$D,4,0)</f>
        <v>Rik-Jan van Bree</v>
      </c>
      <c r="F459" t="str">
        <f>VLOOKUP(Append1[[#This Row],[Asset_Name]],'[1]SNOW CMDB DBNL'!$A:$E,5,0)</f>
        <v>Hans Krak</v>
      </c>
      <c r="G459" t="str">
        <f>VLOOKUP(Append1[[#This Row],[Asset_Name]],'[1]SNOW CMDB DBNL'!$A:$F,6,0)</f>
        <v>Narjiss Aydoun</v>
      </c>
      <c r="H459" t="str">
        <f>VLOOKUP(Append1[[#This Row],[Asset_Name]],'[1]SNOW CMDB DBNL'!$A:$G,7,0)</f>
        <v>Hans Krak</v>
      </c>
      <c r="L459" t="str">
        <f>VLOOKUP(Append1[[#This Row],[Asset_Name]],'[1]SNOW CMDB DBNL'!$A:$M,13,0)</f>
        <v>Installed</v>
      </c>
      <c r="M459" t="str">
        <f>VLOOKUP(Append1[[#This Row],[Asset_Name]],'[1]SNOW CMDB DBNL'!$A:$N,14,0)</f>
        <v>Operational</v>
      </c>
      <c r="N459" t="str">
        <f>VLOOKUP(Append1[[#This Row],[Asset_Name]],'[1]SNOW CMDB DBNL'!$A:$O,15,0)</f>
        <v>Production</v>
      </c>
      <c r="O459" t="str">
        <f>VLOOKUP(Append1[[#This Row],[Asset_Name]],'[1]SNOW CMDB DBNL'!$A:$P,16,0)</f>
        <v>be+nl/Payments NL/Products/Digital Insight</v>
      </c>
      <c r="P459" t="s">
        <v>132</v>
      </c>
      <c r="Q459" t="s">
        <v>132</v>
      </c>
      <c r="R459" t="s">
        <v>9</v>
      </c>
      <c r="V459" s="8" t="s">
        <v>1107</v>
      </c>
      <c r="W459" s="8" t="s">
        <v>133</v>
      </c>
      <c r="X459" s="8" t="s">
        <v>133</v>
      </c>
      <c r="Y459" s="8" t="s">
        <v>153</v>
      </c>
      <c r="Z459" s="8" t="s">
        <v>154</v>
      </c>
      <c r="AA459" s="8" t="s">
        <v>155</v>
      </c>
      <c r="AB459" s="4" t="s">
        <v>154</v>
      </c>
      <c r="AC459" s="4">
        <v>0</v>
      </c>
      <c r="AD459" s="8">
        <v>0</v>
      </c>
      <c r="AE459" s="8">
        <v>0</v>
      </c>
      <c r="AF459" s="8" t="s">
        <v>136</v>
      </c>
      <c r="AG459" s="8" t="s">
        <v>137</v>
      </c>
      <c r="AH459" s="8" t="s">
        <v>138</v>
      </c>
      <c r="AI459" s="8" t="s">
        <v>422</v>
      </c>
      <c r="AJ459" s="8" t="s">
        <v>9</v>
      </c>
      <c r="AK459" s="8" t="s">
        <v>132</v>
      </c>
      <c r="AL459" s="8" t="s">
        <v>132</v>
      </c>
      <c r="AM459" s="8"/>
      <c r="AN459" s="8"/>
      <c r="AO459" s="8"/>
      <c r="AP459" s="8" t="s">
        <v>145</v>
      </c>
      <c r="AQ459" s="8" t="s">
        <v>145</v>
      </c>
      <c r="AR459" s="8" t="s">
        <v>133</v>
      </c>
      <c r="AS459" s="8" t="s">
        <v>133</v>
      </c>
      <c r="AT459" s="8" t="s">
        <v>133</v>
      </c>
      <c r="AU459" s="8" t="s">
        <v>145</v>
      </c>
      <c r="AV459" s="4" t="s">
        <v>145</v>
      </c>
      <c r="AW459" s="4" t="s">
        <v>145</v>
      </c>
      <c r="AX459" s="8" t="s">
        <v>145</v>
      </c>
      <c r="AY459" s="8" t="s">
        <v>133</v>
      </c>
      <c r="AZ459" s="8"/>
      <c r="BA459" s="8"/>
      <c r="BB459" s="8" t="s">
        <v>191</v>
      </c>
      <c r="BC459" s="8"/>
      <c r="BD459" s="8" t="s">
        <v>145</v>
      </c>
      <c r="BE459" s="8"/>
      <c r="BF459" s="8"/>
      <c r="BG459" s="8" t="s">
        <v>7</v>
      </c>
    </row>
    <row r="460" spans="1:59">
      <c r="A460" t="str">
        <f>Append1[[#This Row],[COM_IN_LIST]]</f>
        <v>COMMON</v>
      </c>
      <c r="B460" t="s">
        <v>1108</v>
      </c>
      <c r="C460" t="str">
        <f>VLOOKUP(Append1[[#This Row],[Asset_Name]],'[1]SNOW CMDB DBNL'!$A:$B,2,0)</f>
        <v>No</v>
      </c>
      <c r="D460" t="str">
        <f>VLOOKUP(Append1[[#This Row],[Asset_Name]],'[1]SNOW CMDB DBNL'!$A:$C,3,0)</f>
        <v>No</v>
      </c>
      <c r="E460" t="str">
        <f>VLOOKUP(Append1[[#This Row],[Asset_Name]],'[1]SNOW CMDB DBNL'!$A:$D,4,0)</f>
        <v>Rein Heddema</v>
      </c>
      <c r="F460" t="str">
        <f>VLOOKUP(Append1[[#This Row],[Asset_Name]],'[1]SNOW CMDB DBNL'!$A:$E,5,0)</f>
        <v>Ed Spitteler</v>
      </c>
      <c r="G460" t="str">
        <f>VLOOKUP(Append1[[#This Row],[Asset_Name]],'[1]SNOW CMDB DBNL'!$A:$F,6,0)</f>
        <v>Ed Spitteler</v>
      </c>
      <c r="H460" t="str">
        <f>VLOOKUP(Append1[[#This Row],[Asset_Name]],'[1]SNOW CMDB DBNL'!$A:$G,7,0)</f>
        <v>Thees Brons</v>
      </c>
      <c r="I460" t="str">
        <f>VLOOKUP(Append1[[#This Row],[Asset_Name]],'[1]SNOW CMDB DBNL'!$A:$H,8,0)</f>
        <v>Operational System Process Organisational data</v>
      </c>
      <c r="J460" t="str">
        <f>VLOOKUP(Append1[[#This Row],[Asset_Name]],'[1]SNOW CMDB DBNL'!$A:$I,9,0)</f>
        <v>Kept in own tribe</v>
      </c>
      <c r="K460" t="str">
        <f>VLOOKUP(Append1[[#This Row],[Asset_Name]],'[1]SNOW CMDB DBNL'!$A:$J,10,0)</f>
        <v>Messages in the inbox are only accesible for the customer, he/she can delete the message. We don't know if it is a system of record. We do add data e.g. the inbox-id to the message.</v>
      </c>
      <c r="L460" t="str">
        <f>VLOOKUP(Append1[[#This Row],[Asset_Name]],'[1]SNOW CMDB DBNL'!$A:$M,13,0)</f>
        <v>Installed</v>
      </c>
      <c r="M460" t="str">
        <f>VLOOKUP(Append1[[#This Row],[Asset_Name]],'[1]SNOW CMDB DBNL'!$A:$N,14,0)</f>
        <v>Operational</v>
      </c>
      <c r="N460" t="str">
        <f>VLOOKUP(Append1[[#This Row],[Asset_Name]],'[1]SNOW CMDB DBNL'!$A:$O,15,0)</f>
        <v>Production</v>
      </c>
      <c r="O460" t="str">
        <f>VLOOKUP(Append1[[#This Row],[Asset_Name]],'[1]SNOW CMDB DBNL'!$A:$P,16,0)</f>
        <v>be+nl/Document &amp; Content Services/Deliver Your Message/Obelix</v>
      </c>
      <c r="P460" t="s">
        <v>132</v>
      </c>
      <c r="Q460" t="s">
        <v>132</v>
      </c>
      <c r="R460" t="s">
        <v>22</v>
      </c>
      <c r="V460" s="8" t="s">
        <v>1108</v>
      </c>
      <c r="W460" s="8" t="s">
        <v>133</v>
      </c>
      <c r="X460" s="8" t="s">
        <v>133</v>
      </c>
      <c r="Y460" s="8" t="s">
        <v>558</v>
      </c>
      <c r="Z460" s="8" t="s">
        <v>488</v>
      </c>
      <c r="AA460" s="8" t="s">
        <v>488</v>
      </c>
      <c r="AB460" s="4" t="s">
        <v>1109</v>
      </c>
      <c r="AC460" s="4" t="s">
        <v>228</v>
      </c>
      <c r="AD460" s="8" t="s">
        <v>170</v>
      </c>
      <c r="AE460" s="8" t="s">
        <v>1110</v>
      </c>
      <c r="AF460" s="8" t="s">
        <v>136</v>
      </c>
      <c r="AG460" s="8" t="s">
        <v>137</v>
      </c>
      <c r="AH460" s="8" t="s">
        <v>138</v>
      </c>
      <c r="AI460" s="8" t="s">
        <v>1111</v>
      </c>
      <c r="AJ460" s="8" t="s">
        <v>22</v>
      </c>
      <c r="AK460" s="8" t="s">
        <v>132</v>
      </c>
      <c r="AL460" s="8" t="s">
        <v>132</v>
      </c>
      <c r="AM460" s="8"/>
      <c r="AN460" s="8"/>
      <c r="AO460" s="8"/>
      <c r="AP460" s="8" t="s">
        <v>141</v>
      </c>
      <c r="AQ460" s="8" t="s">
        <v>133</v>
      </c>
      <c r="AR460" s="8" t="s">
        <v>133</v>
      </c>
      <c r="AS460" s="8" t="s">
        <v>141</v>
      </c>
      <c r="AT460" s="8" t="s">
        <v>141</v>
      </c>
      <c r="AU460" s="8" t="s">
        <v>145</v>
      </c>
      <c r="AV460" s="4" t="s">
        <v>145</v>
      </c>
      <c r="AW460" s="4" t="s">
        <v>145</v>
      </c>
      <c r="AX460" s="8" t="s">
        <v>552</v>
      </c>
      <c r="AY460" s="8" t="s">
        <v>133</v>
      </c>
      <c r="AZ460" s="8"/>
      <c r="BA460" s="8"/>
      <c r="BB460" s="8" t="s">
        <v>191</v>
      </c>
      <c r="BC460" s="8"/>
      <c r="BD460" s="8" t="s">
        <v>145</v>
      </c>
      <c r="BE460" s="8"/>
      <c r="BF460" s="8"/>
      <c r="BG460" s="8" t="s">
        <v>7</v>
      </c>
    </row>
    <row r="461" spans="1:59" hidden="1">
      <c r="A461" t="str">
        <f>Append1[[#This Row],[COM_IN_LIST]]</f>
        <v>COMMON</v>
      </c>
      <c r="B461" t="s">
        <v>1112</v>
      </c>
      <c r="C461" t="str">
        <f>VLOOKUP(Append1[[#This Row],[Asset_Name]],'[1]SNOW CMDB DBNL'!$A:$B,2,0)</f>
        <v>Yes</v>
      </c>
      <c r="D461" t="str">
        <f>VLOOKUP(Append1[[#This Row],[Asset_Name]],'[1]SNOW CMDB DBNL'!$A:$C,3,0)</f>
        <v>No</v>
      </c>
      <c r="E461" t="str">
        <f>VLOOKUP(Append1[[#This Row],[Asset_Name]],'[1]SNOW CMDB DBNL'!$A:$D,4,0)</f>
        <v>Emile Scheilen</v>
      </c>
      <c r="F461" t="str">
        <f>VLOOKUP(Append1[[#This Row],[Asset_Name]],'[1]SNOW CMDB DBNL'!$A:$E,5,0)</f>
        <v>Adine Wempe - Kalff</v>
      </c>
      <c r="G461" t="str">
        <f>VLOOKUP(Append1[[#This Row],[Asset_Name]],'[1]SNOW CMDB DBNL'!$A:$F,6,0)</f>
        <v>Adine Wempe - Kalff</v>
      </c>
      <c r="H461" t="str">
        <f>VLOOKUP(Append1[[#This Row],[Asset_Name]],'[1]SNOW CMDB DBNL'!$A:$G,7,0)</f>
        <v>Aurora Montoya Guillen</v>
      </c>
      <c r="I461" t="str">
        <f>VLOOKUP(Append1[[#This Row],[Asset_Name]],'[1]SNOW CMDB DBNL'!$A:$H,8,0)</f>
        <v>Party data</v>
      </c>
      <c r="J461" t="str">
        <f>VLOOKUP(Append1[[#This Row],[Asset_Name]],'[1]SNOW CMDB DBNL'!$A:$I,9,0)</f>
        <v>Kept in own tribe</v>
      </c>
      <c r="L461" t="str">
        <f>VLOOKUP(Append1[[#This Row],[Asset_Name]],'[1]SNOW CMDB DBNL'!$A:$M,13,0)</f>
        <v>Installed</v>
      </c>
      <c r="M461" t="str">
        <f>VLOOKUP(Append1[[#This Row],[Asset_Name]],'[1]SNOW CMDB DBNL'!$A:$N,14,0)</f>
        <v>Operational</v>
      </c>
      <c r="N461" t="str">
        <f>VLOOKUP(Append1[[#This Row],[Asset_Name]],'[1]SNOW CMDB DBNL'!$A:$O,15,0)</f>
        <v>Production</v>
      </c>
      <c r="O461" t="str">
        <f>VLOOKUP(Append1[[#This Row],[Asset_Name]],'[1]SNOW CMDB DBNL'!$A:$P,16,0)</f>
        <v>be+nl/Fraud &amp; Cyber Security NL/Prevention/Wookiee</v>
      </c>
      <c r="P461" t="s">
        <v>132</v>
      </c>
      <c r="Q461" t="s">
        <v>132</v>
      </c>
      <c r="R461" t="s">
        <v>13</v>
      </c>
      <c r="V461" s="8" t="s">
        <v>1112</v>
      </c>
      <c r="W461" s="8" t="s">
        <v>141</v>
      </c>
      <c r="X461" s="8" t="s">
        <v>133</v>
      </c>
      <c r="Y461" s="8" t="s">
        <v>202</v>
      </c>
      <c r="Z461" s="8" t="s">
        <v>203</v>
      </c>
      <c r="AA461" s="8" t="s">
        <v>203</v>
      </c>
      <c r="AB461" s="4" t="s">
        <v>550</v>
      </c>
      <c r="AC461" s="4" t="s">
        <v>169</v>
      </c>
      <c r="AD461" s="8" t="s">
        <v>170</v>
      </c>
      <c r="AE461" s="8">
        <v>0</v>
      </c>
      <c r="AF461" s="8" t="s">
        <v>136</v>
      </c>
      <c r="AG461" s="8" t="s">
        <v>137</v>
      </c>
      <c r="AH461" s="8" t="s">
        <v>138</v>
      </c>
      <c r="AI461" s="8" t="s">
        <v>551</v>
      </c>
      <c r="AJ461" s="8" t="s">
        <v>13</v>
      </c>
      <c r="AK461" s="8" t="s">
        <v>132</v>
      </c>
      <c r="AL461" s="8" t="s">
        <v>132</v>
      </c>
      <c r="AM461" s="8"/>
      <c r="AN461" s="8"/>
      <c r="AO461" s="8"/>
      <c r="AP461" s="8" t="s">
        <v>145</v>
      </c>
      <c r="AQ461" s="8" t="s">
        <v>145</v>
      </c>
      <c r="AR461" s="8" t="s">
        <v>133</v>
      </c>
      <c r="AS461" s="8" t="s">
        <v>141</v>
      </c>
      <c r="AT461" s="8" t="s">
        <v>141</v>
      </c>
      <c r="AU461" s="8"/>
      <c r="AV461" s="4"/>
      <c r="AW461" s="4" t="s">
        <v>145</v>
      </c>
      <c r="AX461" s="8" t="s">
        <v>208</v>
      </c>
      <c r="AY461" s="8" t="s">
        <v>133</v>
      </c>
      <c r="AZ461" s="8"/>
      <c r="BA461" s="8"/>
      <c r="BB461" s="8" t="s">
        <v>178</v>
      </c>
      <c r="BC461" s="8"/>
      <c r="BD461" s="8" t="s">
        <v>145</v>
      </c>
      <c r="BE461" s="8"/>
      <c r="BF461" s="8"/>
      <c r="BG461" s="8" t="s">
        <v>7</v>
      </c>
    </row>
    <row r="462" spans="1:59" hidden="1">
      <c r="A462" t="str">
        <f>Append1[[#This Row],[COM_IN_LIST]]</f>
        <v>COMMON</v>
      </c>
      <c r="B462" s="31" t="s">
        <v>1113</v>
      </c>
      <c r="C462" t="str">
        <f>VLOOKUP(Append1[[#This Row],[Asset_Name]],'[1]SNOW CMDB DBNL'!$A:$B,2,0)</f>
        <v>Yes</v>
      </c>
      <c r="D462" t="str">
        <f>VLOOKUP(Append1[[#This Row],[Asset_Name]],'[1]SNOW CMDB DBNL'!$A:$C,3,0)</f>
        <v>No</v>
      </c>
      <c r="E462" t="str">
        <f>VLOOKUP(Append1[[#This Row],[Asset_Name]],'[1]SNOW CMDB DBNL'!$A:$D,4,0)</f>
        <v>Emile Scheilen</v>
      </c>
      <c r="F462" t="str">
        <f>VLOOKUP(Append1[[#This Row],[Asset_Name]],'[1]SNOW CMDB DBNL'!$A:$E,5,0)</f>
        <v>Adine Wempe - Kalff</v>
      </c>
      <c r="G462" t="str">
        <f>VLOOKUP(Append1[[#This Row],[Asset_Name]],'[1]SNOW CMDB DBNL'!$A:$F,6,0)</f>
        <v>Adine Wempe - Kalff</v>
      </c>
      <c r="H462" t="str">
        <f>VLOOKUP(Append1[[#This Row],[Asset_Name]],'[1]SNOW CMDB DBNL'!$A:$G,7,0)</f>
        <v>Jan-Bas Pietersen</v>
      </c>
      <c r="I462" t="str">
        <f>VLOOKUP(Append1[[#This Row],[Asset_Name]],'[1]SNOW CMDB DBNL'!$A:$H,8,0)</f>
        <v>Party data</v>
      </c>
      <c r="J462" t="str">
        <f>VLOOKUP(Append1[[#This Row],[Asset_Name]],'[1]SNOW CMDB DBNL'!$A:$I,9,0)</f>
        <v>Kept in own tribe</v>
      </c>
      <c r="L462" t="str">
        <f>VLOOKUP(Append1[[#This Row],[Asset_Name]],'[1]SNOW CMDB DBNL'!$A:$M,13,0)</f>
        <v>Installed</v>
      </c>
      <c r="M462" t="str">
        <f>VLOOKUP(Append1[[#This Row],[Asset_Name]],'[1]SNOW CMDB DBNL'!$A:$N,14,0)</f>
        <v>Operational</v>
      </c>
      <c r="N462" t="str">
        <f>VLOOKUP(Append1[[#This Row],[Asset_Name]],'[1]SNOW CMDB DBNL'!$A:$O,15,0)</f>
        <v>Production</v>
      </c>
      <c r="O462" t="str">
        <f>VLOOKUP(Append1[[#This Row],[Asset_Name]],'[1]SNOW CMDB DBNL'!$A:$P,16,0)</f>
        <v>be+nl/Fraud &amp; Cyber Security NL/Prevention/The Force</v>
      </c>
      <c r="P462" t="s">
        <v>132</v>
      </c>
      <c r="Q462" t="s">
        <v>132</v>
      </c>
      <c r="R462" t="s">
        <v>13</v>
      </c>
      <c r="V462" s="8" t="s">
        <v>1113</v>
      </c>
      <c r="W462" s="8" t="s">
        <v>141</v>
      </c>
      <c r="X462" s="8" t="s">
        <v>133</v>
      </c>
      <c r="Y462" s="8" t="s">
        <v>202</v>
      </c>
      <c r="Z462" s="8" t="s">
        <v>203</v>
      </c>
      <c r="AA462" s="8" t="s">
        <v>203</v>
      </c>
      <c r="AB462" s="4" t="s">
        <v>1023</v>
      </c>
      <c r="AC462" s="4" t="s">
        <v>169</v>
      </c>
      <c r="AD462" s="8" t="s">
        <v>170</v>
      </c>
      <c r="AE462" s="8">
        <v>0</v>
      </c>
      <c r="AF462" s="8" t="s">
        <v>136</v>
      </c>
      <c r="AG462" s="8" t="s">
        <v>137</v>
      </c>
      <c r="AH462" s="8" t="s">
        <v>138</v>
      </c>
      <c r="AI462" s="8" t="s">
        <v>1024</v>
      </c>
      <c r="AJ462" s="8" t="s">
        <v>13</v>
      </c>
      <c r="AK462" s="8" t="s">
        <v>132</v>
      </c>
      <c r="AL462" s="8" t="s">
        <v>132</v>
      </c>
      <c r="AM462" s="8"/>
      <c r="AN462" s="8"/>
      <c r="AO462" s="8"/>
      <c r="AP462" s="8" t="s">
        <v>145</v>
      </c>
      <c r="AQ462" s="8" t="s">
        <v>145</v>
      </c>
      <c r="AR462" s="8" t="s">
        <v>141</v>
      </c>
      <c r="AS462" s="8" t="s">
        <v>141</v>
      </c>
      <c r="AT462" s="8" t="s">
        <v>141</v>
      </c>
      <c r="AU462" s="8"/>
      <c r="AV462" s="4"/>
      <c r="AW462" s="4">
        <v>43982</v>
      </c>
      <c r="AX462" s="8" t="s">
        <v>208</v>
      </c>
      <c r="AY462" s="8" t="s">
        <v>141</v>
      </c>
      <c r="AZ462" s="8"/>
      <c r="BA462" s="8"/>
      <c r="BB462" s="8" t="s">
        <v>178</v>
      </c>
      <c r="BC462" s="8"/>
      <c r="BD462" s="8">
        <v>2020</v>
      </c>
      <c r="BE462" s="8"/>
      <c r="BF462" s="8"/>
      <c r="BG462" s="8" t="s">
        <v>7</v>
      </c>
    </row>
    <row r="463" spans="1:59" hidden="1">
      <c r="A463" t="str">
        <f>Append1[[#This Row],[COM_IN_LIST]]</f>
        <v>COMMON</v>
      </c>
      <c r="B463" s="31" t="s">
        <v>1114</v>
      </c>
      <c r="C463" t="str">
        <f>VLOOKUP(Append1[[#This Row],[Asset_Name]],'[1]SNOW CMDB DBNL'!$A:$B,2,0)</f>
        <v>Yes</v>
      </c>
      <c r="D463" t="str">
        <f>VLOOKUP(Append1[[#This Row],[Asset_Name]],'[1]SNOW CMDB DBNL'!$A:$C,3,0)</f>
        <v>No</v>
      </c>
      <c r="E463" t="str">
        <f>VLOOKUP(Append1[[#This Row],[Asset_Name]],'[1]SNOW CMDB DBNL'!$A:$D,4,0)</f>
        <v>Emile Scheilen</v>
      </c>
      <c r="F463" t="str">
        <f>VLOOKUP(Append1[[#This Row],[Asset_Name]],'[1]SNOW CMDB DBNL'!$A:$E,5,0)</f>
        <v>Adine Wempe - Kalff</v>
      </c>
      <c r="G463" t="str">
        <f>VLOOKUP(Append1[[#This Row],[Asset_Name]],'[1]SNOW CMDB DBNL'!$A:$F,6,0)</f>
        <v>Adine Wempe - Kalff</v>
      </c>
      <c r="H463" t="str">
        <f>VLOOKUP(Append1[[#This Row],[Asset_Name]],'[1]SNOW CMDB DBNL'!$A:$G,7,0)</f>
        <v>Jan-Bas Pietersen</v>
      </c>
      <c r="I463" t="str">
        <f>VLOOKUP(Append1[[#This Row],[Asset_Name]],'[1]SNOW CMDB DBNL'!$A:$H,8,0)</f>
        <v>Party data</v>
      </c>
      <c r="J463" t="str">
        <f>VLOOKUP(Append1[[#This Row],[Asset_Name]],'[1]SNOW CMDB DBNL'!$A:$I,9,0)</f>
        <v>Kept in own tribe</v>
      </c>
      <c r="L463" t="str">
        <f>VLOOKUP(Append1[[#This Row],[Asset_Name]],'[1]SNOW CMDB DBNL'!$A:$M,13,0)</f>
        <v>Installed</v>
      </c>
      <c r="M463" t="str">
        <f>VLOOKUP(Append1[[#This Row],[Asset_Name]],'[1]SNOW CMDB DBNL'!$A:$N,14,0)</f>
        <v>Operational</v>
      </c>
      <c r="N463" t="str">
        <f>VLOOKUP(Append1[[#This Row],[Asset_Name]],'[1]SNOW CMDB DBNL'!$A:$O,15,0)</f>
        <v>Production</v>
      </c>
      <c r="O463" t="str">
        <f>VLOOKUP(Append1[[#This Row],[Asset_Name]],'[1]SNOW CMDB DBNL'!$A:$P,16,0)</f>
        <v>be+nl/Fraud &amp; Cyber Security NL/Prevention/The Force</v>
      </c>
      <c r="P463" t="s">
        <v>132</v>
      </c>
      <c r="Q463" t="s">
        <v>132</v>
      </c>
      <c r="R463" t="s">
        <v>13</v>
      </c>
      <c r="V463" s="8" t="s">
        <v>1114</v>
      </c>
      <c r="W463" s="8" t="s">
        <v>141</v>
      </c>
      <c r="X463" s="8" t="s">
        <v>133</v>
      </c>
      <c r="Y463" s="8" t="s">
        <v>202</v>
      </c>
      <c r="Z463" s="8" t="s">
        <v>203</v>
      </c>
      <c r="AA463" s="8" t="s">
        <v>203</v>
      </c>
      <c r="AB463" s="4" t="s">
        <v>1023</v>
      </c>
      <c r="AC463" s="4" t="s">
        <v>169</v>
      </c>
      <c r="AD463" s="8" t="s">
        <v>170</v>
      </c>
      <c r="AE463" s="8">
        <v>0</v>
      </c>
      <c r="AF463" s="8" t="s">
        <v>136</v>
      </c>
      <c r="AG463" s="8" t="s">
        <v>137</v>
      </c>
      <c r="AH463" s="8" t="s">
        <v>138</v>
      </c>
      <c r="AI463" s="8" t="s">
        <v>1024</v>
      </c>
      <c r="AJ463" s="8" t="s">
        <v>13</v>
      </c>
      <c r="AK463" s="8" t="s">
        <v>132</v>
      </c>
      <c r="AL463" s="8" t="s">
        <v>132</v>
      </c>
      <c r="AM463" s="8"/>
      <c r="AN463" s="8"/>
      <c r="AO463" s="8"/>
      <c r="AP463" s="8" t="s">
        <v>145</v>
      </c>
      <c r="AQ463" s="8" t="s">
        <v>145</v>
      </c>
      <c r="AR463" s="8" t="s">
        <v>141</v>
      </c>
      <c r="AS463" s="8" t="s">
        <v>141</v>
      </c>
      <c r="AT463" s="8" t="s">
        <v>141</v>
      </c>
      <c r="AU463" s="8"/>
      <c r="AV463" s="4"/>
      <c r="AW463" s="4">
        <v>43982</v>
      </c>
      <c r="AX463" s="8" t="s">
        <v>208</v>
      </c>
      <c r="AY463" s="8" t="s">
        <v>141</v>
      </c>
      <c r="AZ463" s="8"/>
      <c r="BA463" s="8"/>
      <c r="BB463" s="8" t="s">
        <v>178</v>
      </c>
      <c r="BC463" s="8"/>
      <c r="BD463" s="8">
        <v>2020</v>
      </c>
      <c r="BE463" s="8"/>
      <c r="BF463" s="8"/>
      <c r="BG463" s="8" t="s">
        <v>7</v>
      </c>
    </row>
    <row r="464" spans="1:59">
      <c r="A464" t="str">
        <f>Append1[[#This Row],[COM_IN_LIST]]</f>
        <v>COMMON</v>
      </c>
      <c r="B464" t="s">
        <v>1115</v>
      </c>
      <c r="C464" t="str">
        <f>VLOOKUP(Append1[[#This Row],[Asset_Name]],'[1]SNOW CMDB DBNL'!$A:$B,2,0)</f>
        <v>No</v>
      </c>
      <c r="E464" t="str">
        <f>VLOOKUP(Append1[[#This Row],[Asset_Name]],'[1]SNOW CMDB DBNL'!$A:$D,4,0)</f>
        <v>Steven Frieswijk</v>
      </c>
      <c r="F464" t="str">
        <f>VLOOKUP(Append1[[#This Row],[Asset_Name]],'[1]SNOW CMDB DBNL'!$A:$E,5,0)</f>
        <v>Liesbeth Berns</v>
      </c>
      <c r="L464" t="str">
        <f>VLOOKUP(Append1[[#This Row],[Asset_Name]],'[1]SNOW CMDB DBNL'!$A:$M,13,0)</f>
        <v>Installed</v>
      </c>
      <c r="M464" t="str">
        <f>VLOOKUP(Append1[[#This Row],[Asset_Name]],'[1]SNOW CMDB DBNL'!$A:$N,14,0)</f>
        <v>Operational</v>
      </c>
      <c r="N464" t="str">
        <f>VLOOKUP(Append1[[#This Row],[Asset_Name]],'[1]SNOW CMDB DBNL'!$A:$O,15,0)</f>
        <v>Production</v>
      </c>
      <c r="O464" t="str">
        <f>VLOOKUP(Append1[[#This Row],[Asset_Name]],'[1]SNOW CMDB DBNL'!$A:$P,16,0)</f>
        <v>be+nl/Digital &amp; Customer Interaction/DiPr SSE/Team One</v>
      </c>
      <c r="P464" t="s">
        <v>132</v>
      </c>
      <c r="Q464" t="s">
        <v>132</v>
      </c>
      <c r="R464" t="s">
        <v>12</v>
      </c>
      <c r="V464" s="8" t="s">
        <v>1115</v>
      </c>
      <c r="W464" s="8" t="s">
        <v>133</v>
      </c>
      <c r="X464" s="8">
        <v>0</v>
      </c>
      <c r="Y464" s="8" t="s">
        <v>185</v>
      </c>
      <c r="Z464" s="8" t="s">
        <v>242</v>
      </c>
      <c r="AA464" s="8">
        <v>0</v>
      </c>
      <c r="AB464" s="4">
        <v>0</v>
      </c>
      <c r="AC464" s="4">
        <v>0</v>
      </c>
      <c r="AD464" s="8">
        <v>0</v>
      </c>
      <c r="AE464" s="8">
        <v>0</v>
      </c>
      <c r="AF464" s="8" t="s">
        <v>136</v>
      </c>
      <c r="AG464" s="8" t="s">
        <v>137</v>
      </c>
      <c r="AH464" s="8" t="s">
        <v>138</v>
      </c>
      <c r="AI464" s="8" t="s">
        <v>243</v>
      </c>
      <c r="AJ464" s="8" t="s">
        <v>12</v>
      </c>
      <c r="AK464" s="8" t="s">
        <v>132</v>
      </c>
      <c r="AL464" s="8" t="s">
        <v>132</v>
      </c>
      <c r="AM464" s="8"/>
      <c r="AN464" s="8"/>
      <c r="AO464" s="8"/>
      <c r="AP464" s="8" t="s">
        <v>133</v>
      </c>
      <c r="AQ464" s="8" t="s">
        <v>133</v>
      </c>
      <c r="AR464" s="8" t="s">
        <v>133</v>
      </c>
      <c r="AS464" s="8" t="s">
        <v>149</v>
      </c>
      <c r="AT464" s="8" t="s">
        <v>149</v>
      </c>
      <c r="AU464" s="8"/>
      <c r="AV464" s="4"/>
      <c r="AW464" s="4" t="s">
        <v>149</v>
      </c>
      <c r="AX464" s="8"/>
      <c r="AY464" s="8" t="s">
        <v>133</v>
      </c>
      <c r="AZ464" s="8" t="s">
        <v>1048</v>
      </c>
      <c r="BA464" s="8"/>
      <c r="BB464" s="8" t="s">
        <v>191</v>
      </c>
      <c r="BC464" s="8"/>
      <c r="BD464" s="8" t="s">
        <v>149</v>
      </c>
      <c r="BE464" s="8"/>
      <c r="BF464" s="8"/>
      <c r="BG464" s="8" t="s">
        <v>7</v>
      </c>
    </row>
    <row r="465" spans="1:59">
      <c r="A465" t="str">
        <f>Append1[[#This Row],[COM_IN_LIST]]</f>
        <v>CMDB</v>
      </c>
      <c r="B465" t="s">
        <v>1116</v>
      </c>
      <c r="C465" t="str">
        <f>VLOOKUP(Append1[[#This Row],[Asset_Name]],'[1]SNOW CMDB DBNL'!$A:$B,2,0)</f>
        <v>No</v>
      </c>
      <c r="D465" t="str">
        <f>VLOOKUP(Append1[[#This Row],[Asset_Name]],'[1]SNOW CMDB DBNL'!$A:$C,3,0)</f>
        <v>No</v>
      </c>
      <c r="E465" t="str">
        <f>VLOOKUP(Append1[[#This Row],[Asset_Name]],'[1]SNOW CMDB DBNL'!$A:$D,4,0)</f>
        <v>Paul Schaper</v>
      </c>
      <c r="F465" t="str">
        <f>VLOOKUP(Append1[[#This Row],[Asset_Name]],'[1]SNOW CMDB DBNL'!$A:$E,5,0)</f>
        <v>Paul Schaper</v>
      </c>
      <c r="G465" t="str">
        <f>VLOOKUP(Append1[[#This Row],[Asset_Name]],'[1]SNOW CMDB DBNL'!$A:$F,6,0)</f>
        <v>Narjiss Aydoun</v>
      </c>
      <c r="H465" t="str">
        <f>VLOOKUP(Append1[[#This Row],[Asset_Name]],'[1]SNOW CMDB DBNL'!$A:$G,7,0)</f>
        <v>Martijn Greuter</v>
      </c>
      <c r="K465" t="str">
        <f>VLOOKUP(Append1[[#This Row],[Asset_Name]],'[1]SNOW CMDB DBNL'!$A:$J,10,0)</f>
        <v>No data stored</v>
      </c>
      <c r="L465" t="str">
        <f>VLOOKUP(Append1[[#This Row],[Asset_Name]],'[1]SNOW CMDB DBNL'!$A:$M,13,0)</f>
        <v>Installed</v>
      </c>
      <c r="M465" t="str">
        <f>VLOOKUP(Append1[[#This Row],[Asset_Name]],'[1]SNOW CMDB DBNL'!$A:$N,14,0)</f>
        <v>Operational</v>
      </c>
      <c r="N465" t="str">
        <f>VLOOKUP(Append1[[#This Row],[Asset_Name]],'[1]SNOW CMDB DBNL'!$A:$O,15,0)</f>
        <v>Production</v>
      </c>
      <c r="O465" t="str">
        <f>VLOOKUP(Append1[[#This Row],[Asset_Name]],'[1]SNOW CMDB DBNL'!$A:$P,16,0)</f>
        <v>be+nl/CoreBanking/GMS</v>
      </c>
      <c r="P465" t="s">
        <v>131</v>
      </c>
      <c r="Q465" t="s">
        <v>132</v>
      </c>
      <c r="R465" t="s">
        <v>38</v>
      </c>
      <c r="V465" s="8" t="s">
        <v>1116</v>
      </c>
      <c r="W465" s="8" t="s">
        <v>133</v>
      </c>
      <c r="X465" s="8" t="s">
        <v>133</v>
      </c>
      <c r="Y465" s="8" t="s">
        <v>598</v>
      </c>
      <c r="Z465" s="8" t="s">
        <v>598</v>
      </c>
      <c r="AA465" s="8" t="s">
        <v>155</v>
      </c>
      <c r="AB465" s="4" t="s">
        <v>309</v>
      </c>
      <c r="AC465" s="4">
        <v>0</v>
      </c>
      <c r="AD465" s="8">
        <v>0</v>
      </c>
      <c r="AE465" s="8" t="s">
        <v>1117</v>
      </c>
      <c r="AF465" s="8" t="s">
        <v>136</v>
      </c>
      <c r="AG465" s="8" t="s">
        <v>137</v>
      </c>
      <c r="AH465" s="8" t="s">
        <v>138</v>
      </c>
      <c r="AI465" s="8" t="s">
        <v>1118</v>
      </c>
      <c r="AJ465" s="8" t="s">
        <v>38</v>
      </c>
      <c r="AK465" s="8" t="s">
        <v>131</v>
      </c>
      <c r="AL465" s="8" t="s">
        <v>132</v>
      </c>
      <c r="AM465" s="8"/>
      <c r="AN465" s="8"/>
      <c r="AO465" s="8"/>
      <c r="AP465" s="8"/>
      <c r="AQ465" s="8"/>
      <c r="AR465" s="8"/>
      <c r="AS465" s="8"/>
      <c r="AT465" s="8"/>
      <c r="AU465" s="8"/>
      <c r="AV465" s="4"/>
      <c r="AW465" s="4"/>
      <c r="AX465" s="8"/>
      <c r="AY465" s="8"/>
      <c r="AZ465" s="8"/>
      <c r="BA465" s="8"/>
      <c r="BB465" s="8"/>
      <c r="BC465" s="8"/>
      <c r="BD465" s="8"/>
      <c r="BE465" s="8"/>
      <c r="BF465" s="8"/>
      <c r="BG465" s="8" t="s">
        <v>5</v>
      </c>
    </row>
    <row r="466" spans="1:59" hidden="1">
      <c r="A466" t="str">
        <f>Append1[[#This Row],[COM_IN_LIST]]</f>
        <v>GDPR</v>
      </c>
      <c r="B466" t="s">
        <v>1119</v>
      </c>
      <c r="P466" t="s">
        <v>132</v>
      </c>
      <c r="Q466" t="s">
        <v>131</v>
      </c>
      <c r="R466" t="s">
        <v>9</v>
      </c>
      <c r="V466" s="8" t="s">
        <v>1119</v>
      </c>
      <c r="AJ466" s="8" t="s">
        <v>9</v>
      </c>
      <c r="AK466" s="8" t="s">
        <v>132</v>
      </c>
      <c r="AL466" s="8" t="s">
        <v>131</v>
      </c>
      <c r="AM466" s="8"/>
      <c r="AN466" s="8"/>
      <c r="AO466" s="8"/>
      <c r="AP466" s="8" t="s">
        <v>145</v>
      </c>
      <c r="AQ466" s="8" t="s">
        <v>145</v>
      </c>
      <c r="AR466" s="8" t="s">
        <v>141</v>
      </c>
      <c r="AS466" s="8" t="s">
        <v>149</v>
      </c>
      <c r="AT466" s="8" t="s">
        <v>141</v>
      </c>
      <c r="AU466" s="8" t="s">
        <v>145</v>
      </c>
      <c r="AV466" s="4">
        <v>44927</v>
      </c>
      <c r="AW466" s="4">
        <v>45199</v>
      </c>
      <c r="AX466" s="8" t="s">
        <v>145</v>
      </c>
      <c r="AY466" s="8" t="s">
        <v>141</v>
      </c>
      <c r="AZ466" s="8" t="s">
        <v>194</v>
      </c>
      <c r="BA466" s="8" t="s">
        <v>298</v>
      </c>
      <c r="BB466" s="8" t="s">
        <v>145</v>
      </c>
      <c r="BC466" s="8"/>
      <c r="BD466" s="8">
        <v>2023</v>
      </c>
      <c r="BE466" s="8" t="s">
        <v>318</v>
      </c>
      <c r="BF466" s="8" t="s">
        <v>178</v>
      </c>
      <c r="BG466" s="8" t="s">
        <v>6</v>
      </c>
    </row>
    <row r="467" spans="1:59" hidden="1">
      <c r="A467" t="str">
        <f>Append1[[#This Row],[COM_IN_LIST]]</f>
        <v>GDPR</v>
      </c>
      <c r="B467" t="s">
        <v>1120</v>
      </c>
      <c r="P467" t="s">
        <v>132</v>
      </c>
      <c r="Q467" t="s">
        <v>131</v>
      </c>
      <c r="R467" t="s">
        <v>10</v>
      </c>
      <c r="V467" s="8" t="s">
        <v>1120</v>
      </c>
      <c r="AJ467" s="8" t="s">
        <v>10</v>
      </c>
      <c r="AK467" s="8" t="s">
        <v>132</v>
      </c>
      <c r="AL467" s="8" t="s">
        <v>131</v>
      </c>
      <c r="AM467" s="8"/>
      <c r="AN467" s="8"/>
      <c r="AO467" s="8"/>
      <c r="AP467" s="8" t="s">
        <v>145</v>
      </c>
      <c r="AQ467" s="8" t="s">
        <v>145</v>
      </c>
      <c r="AR467" s="8" t="s">
        <v>141</v>
      </c>
      <c r="AS467" s="8" t="s">
        <v>133</v>
      </c>
      <c r="AT467" s="8" t="s">
        <v>141</v>
      </c>
      <c r="AU467" s="8" t="s">
        <v>145</v>
      </c>
      <c r="AV467" s="4">
        <v>44927</v>
      </c>
      <c r="AW467" s="4">
        <v>45016</v>
      </c>
      <c r="AX467" s="8" t="s">
        <v>145</v>
      </c>
      <c r="AY467" s="8" t="s">
        <v>141</v>
      </c>
      <c r="AZ467" s="8"/>
      <c r="BA467" s="8" t="s">
        <v>1121</v>
      </c>
      <c r="BB467" s="8" t="s">
        <v>145</v>
      </c>
      <c r="BC467" s="8"/>
      <c r="BD467" s="8">
        <v>2023</v>
      </c>
      <c r="BE467" s="8" t="s">
        <v>146</v>
      </c>
      <c r="BF467" s="8" t="s">
        <v>178</v>
      </c>
      <c r="BG467" s="8" t="s">
        <v>6</v>
      </c>
    </row>
    <row r="468" spans="1:59">
      <c r="A468" t="str">
        <f>Append1[[#This Row],[COM_IN_LIST]]</f>
        <v>COMMON</v>
      </c>
      <c r="B468" t="s">
        <v>1122</v>
      </c>
      <c r="C468" t="str">
        <f>VLOOKUP(Append1[[#This Row],[Asset_Name]],'[1]SNOW CMDB DBNL'!$A:$B,2,0)</f>
        <v>No</v>
      </c>
      <c r="D468" t="str">
        <f>VLOOKUP(Append1[[#This Row],[Asset_Name]],'[1]SNOW CMDB DBNL'!$A:$C,3,0)</f>
        <v>No</v>
      </c>
      <c r="E468" t="str">
        <f>VLOOKUP(Append1[[#This Row],[Asset_Name]],'[1]SNOW CMDB DBNL'!$A:$D,4,0)</f>
        <v>Rik-Jan van Bree</v>
      </c>
      <c r="F468" t="str">
        <f>VLOOKUP(Append1[[#This Row],[Asset_Name]],'[1]SNOW CMDB DBNL'!$A:$E,5,0)</f>
        <v>Maarten van Gessel</v>
      </c>
      <c r="G468" t="str">
        <f>VLOOKUP(Append1[[#This Row],[Asset_Name]],'[1]SNOW CMDB DBNL'!$A:$F,6,0)</f>
        <v>Narjiss Aydoun</v>
      </c>
      <c r="H468" t="str">
        <f>VLOOKUP(Append1[[#This Row],[Asset_Name]],'[1]SNOW CMDB DBNL'!$A:$G,7,0)</f>
        <v>Hans Krak</v>
      </c>
      <c r="L468" t="str">
        <f>VLOOKUP(Append1[[#This Row],[Asset_Name]],'[1]SNOW CMDB DBNL'!$A:$M,13,0)</f>
        <v>Installed</v>
      </c>
      <c r="M468" t="str">
        <f>VLOOKUP(Append1[[#This Row],[Asset_Name]],'[1]SNOW CMDB DBNL'!$A:$N,14,0)</f>
        <v>Operational</v>
      </c>
      <c r="N468" t="str">
        <f>VLOOKUP(Append1[[#This Row],[Asset_Name]],'[1]SNOW CMDB DBNL'!$A:$O,15,0)</f>
        <v>Production</v>
      </c>
      <c r="O468" t="str">
        <f>VLOOKUP(Append1[[#This Row],[Asset_Name]],'[1]SNOW CMDB DBNL'!$A:$P,16,0)</f>
        <v>be+nl/Payments NL/Products/SanMiquel</v>
      </c>
      <c r="P468" t="s">
        <v>132</v>
      </c>
      <c r="Q468" t="s">
        <v>132</v>
      </c>
      <c r="R468" t="s">
        <v>9</v>
      </c>
      <c r="V468" s="8" t="s">
        <v>1122</v>
      </c>
      <c r="W468" s="8" t="s">
        <v>133</v>
      </c>
      <c r="X468" s="8" t="s">
        <v>133</v>
      </c>
      <c r="Y468" s="8" t="s">
        <v>153</v>
      </c>
      <c r="Z468" s="8" t="s">
        <v>168</v>
      </c>
      <c r="AA468" s="8" t="s">
        <v>155</v>
      </c>
      <c r="AB468" s="4" t="s">
        <v>154</v>
      </c>
      <c r="AC468" s="4">
        <v>0</v>
      </c>
      <c r="AD468" s="8">
        <v>0</v>
      </c>
      <c r="AE468" s="8">
        <v>0</v>
      </c>
      <c r="AF468" s="8" t="s">
        <v>136</v>
      </c>
      <c r="AG468" s="8" t="s">
        <v>137</v>
      </c>
      <c r="AH468" s="8" t="s">
        <v>138</v>
      </c>
      <c r="AI468" s="8" t="s">
        <v>1123</v>
      </c>
      <c r="AJ468" s="8" t="s">
        <v>9</v>
      </c>
      <c r="AK468" s="8" t="s">
        <v>132</v>
      </c>
      <c r="AL468" s="8" t="s">
        <v>132</v>
      </c>
      <c r="AM468" s="8"/>
      <c r="AN468" s="8"/>
      <c r="AO468" s="8"/>
      <c r="AP468" s="8" t="s">
        <v>145</v>
      </c>
      <c r="AQ468" s="8" t="s">
        <v>145</v>
      </c>
      <c r="AR468" s="8" t="s">
        <v>133</v>
      </c>
      <c r="AS468" s="8" t="s">
        <v>133</v>
      </c>
      <c r="AT468" s="8" t="s">
        <v>133</v>
      </c>
      <c r="AU468" s="8" t="s">
        <v>145</v>
      </c>
      <c r="AV468" s="4" t="s">
        <v>145</v>
      </c>
      <c r="AW468" s="4" t="s">
        <v>145</v>
      </c>
      <c r="AX468" s="8" t="s">
        <v>145</v>
      </c>
      <c r="AY468" s="8" t="s">
        <v>133</v>
      </c>
      <c r="AZ468" s="8"/>
      <c r="BA468" s="8"/>
      <c r="BB468" s="8" t="s">
        <v>191</v>
      </c>
      <c r="BC468" s="8"/>
      <c r="BD468" s="8" t="s">
        <v>145</v>
      </c>
      <c r="BE468" s="8"/>
      <c r="BF468" s="8"/>
      <c r="BG468" s="8" t="s">
        <v>7</v>
      </c>
    </row>
    <row r="469" spans="1:59">
      <c r="A469" t="str">
        <f>Append1[[#This Row],[COM_IN_LIST]]</f>
        <v>COMMON</v>
      </c>
      <c r="B469" t="s">
        <v>1124</v>
      </c>
      <c r="C469" t="str">
        <f>VLOOKUP(Append1[[#This Row],[Asset_Name]],'[1]SNOW CMDB DBNL'!$A:$B,2,0)</f>
        <v>No</v>
      </c>
      <c r="D469" t="str">
        <f>VLOOKUP(Append1[[#This Row],[Asset_Name]],'[1]SNOW CMDB DBNL'!$A:$C,3,0)</f>
        <v>No</v>
      </c>
      <c r="E469" t="str">
        <f>VLOOKUP(Append1[[#This Row],[Asset_Name]],'[1]SNOW CMDB DBNL'!$A:$D,4,0)</f>
        <v>Rik-Jan van Bree</v>
      </c>
      <c r="F469" t="str">
        <f>VLOOKUP(Append1[[#This Row],[Asset_Name]],'[1]SNOW CMDB DBNL'!$A:$E,5,0)</f>
        <v>Maarten van Gessel</v>
      </c>
      <c r="G469" t="str">
        <f>VLOOKUP(Append1[[#This Row],[Asset_Name]],'[1]SNOW CMDB DBNL'!$A:$F,6,0)</f>
        <v>Narjiss Aydoun</v>
      </c>
      <c r="H469" t="str">
        <f>VLOOKUP(Append1[[#This Row],[Asset_Name]],'[1]SNOW CMDB DBNL'!$A:$G,7,0)</f>
        <v>Hans Krak</v>
      </c>
      <c r="L469" t="str">
        <f>VLOOKUP(Append1[[#This Row],[Asset_Name]],'[1]SNOW CMDB DBNL'!$A:$M,13,0)</f>
        <v>Installed</v>
      </c>
      <c r="M469" t="str">
        <f>VLOOKUP(Append1[[#This Row],[Asset_Name]],'[1]SNOW CMDB DBNL'!$A:$N,14,0)</f>
        <v>Operational</v>
      </c>
      <c r="N469" t="str">
        <f>VLOOKUP(Append1[[#This Row],[Asset_Name]],'[1]SNOW CMDB DBNL'!$A:$O,15,0)</f>
        <v>Production</v>
      </c>
      <c r="O469" t="str">
        <f>VLOOKUP(Append1[[#This Row],[Asset_Name]],'[1]SNOW CMDB DBNL'!$A:$P,16,0)</f>
        <v>be+nl/Payments NL/Products/Crafty Unicorns</v>
      </c>
      <c r="P469" t="s">
        <v>132</v>
      </c>
      <c r="Q469" t="s">
        <v>132</v>
      </c>
      <c r="R469" t="s">
        <v>9</v>
      </c>
      <c r="V469" s="8" t="s">
        <v>1124</v>
      </c>
      <c r="W469" s="8" t="s">
        <v>133</v>
      </c>
      <c r="X469" s="8" t="s">
        <v>133</v>
      </c>
      <c r="Y469" s="8" t="s">
        <v>153</v>
      </c>
      <c r="Z469" s="8" t="s">
        <v>168</v>
      </c>
      <c r="AA469" s="8" t="s">
        <v>155</v>
      </c>
      <c r="AB469" s="4" t="s">
        <v>154</v>
      </c>
      <c r="AC469" s="4">
        <v>0</v>
      </c>
      <c r="AD469" s="8">
        <v>0</v>
      </c>
      <c r="AE469" s="8">
        <v>0</v>
      </c>
      <c r="AF469" s="8" t="s">
        <v>136</v>
      </c>
      <c r="AG469" s="8" t="s">
        <v>137</v>
      </c>
      <c r="AH469" s="8" t="s">
        <v>138</v>
      </c>
      <c r="AI469" s="8" t="s">
        <v>1017</v>
      </c>
      <c r="AJ469" s="8" t="s">
        <v>9</v>
      </c>
      <c r="AK469" s="8" t="s">
        <v>132</v>
      </c>
      <c r="AL469" s="8" t="s">
        <v>132</v>
      </c>
      <c r="AM469" s="8"/>
      <c r="AN469" s="8"/>
      <c r="AO469" s="8"/>
      <c r="AP469" s="8" t="s">
        <v>145</v>
      </c>
      <c r="AQ469" s="8" t="s">
        <v>145</v>
      </c>
      <c r="AR469" s="8" t="s">
        <v>133</v>
      </c>
      <c r="AS469" s="8" t="s">
        <v>133</v>
      </c>
      <c r="AT469" s="8" t="s">
        <v>133</v>
      </c>
      <c r="AU469" s="8" t="s">
        <v>145</v>
      </c>
      <c r="AV469" s="4" t="s">
        <v>145</v>
      </c>
      <c r="AW469" s="4" t="s">
        <v>145</v>
      </c>
      <c r="AX469" s="8" t="s">
        <v>145</v>
      </c>
      <c r="AY469" s="8" t="s">
        <v>133</v>
      </c>
      <c r="AZ469" s="8"/>
      <c r="BA469" s="8"/>
      <c r="BB469" s="8" t="s">
        <v>191</v>
      </c>
      <c r="BC469" s="8"/>
      <c r="BD469" s="8" t="s">
        <v>145</v>
      </c>
      <c r="BE469" s="8"/>
      <c r="BF469" s="8"/>
      <c r="BG469" s="8" t="s">
        <v>7</v>
      </c>
    </row>
    <row r="470" spans="1:59">
      <c r="A470" t="str">
        <f>Append1[[#This Row],[COM_IN_LIST]]</f>
        <v>COMMON</v>
      </c>
      <c r="B470" t="s">
        <v>1125</v>
      </c>
      <c r="C470" t="str">
        <f>VLOOKUP(Append1[[#This Row],[Asset_Name]],'[1]SNOW CMDB DBNL'!$A:$B,2,0)</f>
        <v>No</v>
      </c>
      <c r="D470" t="str">
        <f>VLOOKUP(Append1[[#This Row],[Asset_Name]],'[1]SNOW CMDB DBNL'!$A:$C,3,0)</f>
        <v>No</v>
      </c>
      <c r="E470" t="str">
        <f>VLOOKUP(Append1[[#This Row],[Asset_Name]],'[1]SNOW CMDB DBNL'!$A:$D,4,0)</f>
        <v>Jan Reuterink</v>
      </c>
      <c r="F470" t="str">
        <f>VLOOKUP(Append1[[#This Row],[Asset_Name]],'[1]SNOW CMDB DBNL'!$A:$E,5,0)</f>
        <v>Sven Schenkel</v>
      </c>
      <c r="L470" t="str">
        <f>VLOOKUP(Append1[[#This Row],[Asset_Name]],'[1]SNOW CMDB DBNL'!$A:$M,13,0)</f>
        <v>Installed</v>
      </c>
      <c r="M470" t="str">
        <f>VLOOKUP(Append1[[#This Row],[Asset_Name]],'[1]SNOW CMDB DBNL'!$A:$N,14,0)</f>
        <v>Operational</v>
      </c>
      <c r="N470" t="str">
        <f>VLOOKUP(Append1[[#This Row],[Asset_Name]],'[1]SNOW CMDB DBNL'!$A:$O,15,0)</f>
        <v>Production</v>
      </c>
      <c r="O470" t="str">
        <f>VLOOKUP(Append1[[#This Row],[Asset_Name]],'[1]SNOW CMDB DBNL'!$A:$P,16,0)</f>
        <v>be+nl/Digital Business Banking/CD-NL/Cake</v>
      </c>
      <c r="P470" t="s">
        <v>132</v>
      </c>
      <c r="Q470" t="s">
        <v>132</v>
      </c>
      <c r="R470" t="s">
        <v>16</v>
      </c>
      <c r="V470" s="8" t="s">
        <v>1125</v>
      </c>
      <c r="W470" s="8" t="s">
        <v>133</v>
      </c>
      <c r="X470" s="8" t="s">
        <v>133</v>
      </c>
      <c r="Y470" s="8" t="s">
        <v>173</v>
      </c>
      <c r="Z470" s="8" t="s">
        <v>174</v>
      </c>
      <c r="AA470" s="8">
        <v>0</v>
      </c>
      <c r="AB470" s="4">
        <v>0</v>
      </c>
      <c r="AC470" s="4">
        <v>0</v>
      </c>
      <c r="AD470" s="8">
        <v>0</v>
      </c>
      <c r="AE470" s="8">
        <v>0</v>
      </c>
      <c r="AF470" s="8" t="s">
        <v>136</v>
      </c>
      <c r="AG470" s="8" t="s">
        <v>137</v>
      </c>
      <c r="AH470" s="8" t="s">
        <v>138</v>
      </c>
      <c r="AI470" s="8" t="s">
        <v>785</v>
      </c>
      <c r="AJ470" s="8" t="s">
        <v>16</v>
      </c>
      <c r="AK470" s="8" t="s">
        <v>132</v>
      </c>
      <c r="AL470" s="8" t="s">
        <v>132</v>
      </c>
      <c r="AM470" s="8"/>
      <c r="AN470" s="8"/>
      <c r="AO470" s="8"/>
      <c r="AP470" s="8" t="s">
        <v>145</v>
      </c>
      <c r="AQ470" s="8" t="s">
        <v>145</v>
      </c>
      <c r="AR470" s="8" t="s">
        <v>133</v>
      </c>
      <c r="AS470" s="8" t="s">
        <v>786</v>
      </c>
      <c r="AT470" s="8" t="s">
        <v>786</v>
      </c>
      <c r="AU470" s="8" t="s">
        <v>145</v>
      </c>
      <c r="AV470" s="4" t="s">
        <v>145</v>
      </c>
      <c r="AW470" s="4" t="s">
        <v>145</v>
      </c>
      <c r="AX470" s="8" t="s">
        <v>145</v>
      </c>
      <c r="AY470" s="8" t="s">
        <v>133</v>
      </c>
      <c r="AZ470" s="8"/>
      <c r="BA470" s="8"/>
      <c r="BB470" s="8" t="s">
        <v>191</v>
      </c>
      <c r="BC470" s="8"/>
      <c r="BD470" s="8" t="s">
        <v>145</v>
      </c>
      <c r="BE470" s="8"/>
      <c r="BF470" s="8"/>
      <c r="BG470" s="8" t="s">
        <v>7</v>
      </c>
    </row>
    <row r="471" spans="1:59" hidden="1">
      <c r="A471" t="str">
        <f>Append1[[#This Row],[COM_IN_LIST]]</f>
        <v>GDPR</v>
      </c>
      <c r="B471" t="s">
        <v>1126</v>
      </c>
      <c r="P471" t="s">
        <v>132</v>
      </c>
      <c r="Q471" t="s">
        <v>131</v>
      </c>
      <c r="R471" t="s">
        <v>9</v>
      </c>
      <c r="V471" s="8" t="s">
        <v>1126</v>
      </c>
      <c r="AJ471" s="8" t="s">
        <v>9</v>
      </c>
      <c r="AK471" s="8" t="s">
        <v>132</v>
      </c>
      <c r="AL471" s="8" t="s">
        <v>131</v>
      </c>
      <c r="AM471" s="8"/>
      <c r="AN471" s="8"/>
      <c r="AO471" s="8"/>
      <c r="AP471" s="8" t="s">
        <v>145</v>
      </c>
      <c r="AQ471" s="8" t="s">
        <v>145</v>
      </c>
      <c r="AR471" s="8" t="s">
        <v>141</v>
      </c>
      <c r="AS471" s="8" t="s">
        <v>141</v>
      </c>
      <c r="AT471" s="8" t="s">
        <v>141</v>
      </c>
      <c r="AU471" s="8" t="s">
        <v>145</v>
      </c>
      <c r="AV471" s="4">
        <v>44927</v>
      </c>
      <c r="AW471" s="4">
        <v>45199</v>
      </c>
      <c r="AX471" s="8" t="s">
        <v>145</v>
      </c>
      <c r="AY471" s="8" t="s">
        <v>141</v>
      </c>
      <c r="AZ471" s="8"/>
      <c r="BA471" s="8"/>
      <c r="BB471" s="8" t="s">
        <v>145</v>
      </c>
      <c r="BC471" s="8"/>
      <c r="BD471" s="8">
        <v>2023</v>
      </c>
      <c r="BE471" s="8" t="s">
        <v>318</v>
      </c>
      <c r="BF471" s="8" t="s">
        <v>178</v>
      </c>
      <c r="BG471" s="8" t="s">
        <v>6</v>
      </c>
    </row>
    <row r="472" spans="1:59">
      <c r="A472" t="str">
        <f>Append1[[#This Row],[COM_IN_LIST]]</f>
        <v>CMDB</v>
      </c>
      <c r="B472" t="s">
        <v>1127</v>
      </c>
      <c r="C472" t="str">
        <f>VLOOKUP(Append1[[#This Row],[Asset_Name]],'[1]SNOW CMDB DBNL'!$A:$B,2,0)</f>
        <v>No</v>
      </c>
      <c r="D472" t="str">
        <f>VLOOKUP(Append1[[#This Row],[Asset_Name]],'[1]SNOW CMDB DBNL'!$A:$C,3,0)</f>
        <v>No</v>
      </c>
      <c r="E472" t="str">
        <f>VLOOKUP(Append1[[#This Row],[Asset_Name]],'[1]SNOW CMDB DBNL'!$A:$D,4,0)</f>
        <v>Jos Klompe</v>
      </c>
      <c r="F472" t="str">
        <f>VLOOKUP(Append1[[#This Row],[Asset_Name]],'[1]SNOW CMDB DBNL'!$A:$E,5,0)</f>
        <v>Marieke Bragt</v>
      </c>
      <c r="L472" t="str">
        <f>VLOOKUP(Append1[[#This Row],[Asset_Name]],'[1]SNOW CMDB DBNL'!$A:$M,13,0)</f>
        <v>Installed</v>
      </c>
      <c r="M472" t="str">
        <f>VLOOKUP(Append1[[#This Row],[Asset_Name]],'[1]SNOW CMDB DBNL'!$A:$N,14,0)</f>
        <v>Operational</v>
      </c>
      <c r="N472" t="str">
        <f>VLOOKUP(Append1[[#This Row],[Asset_Name]],'[1]SNOW CMDB DBNL'!$A:$O,15,0)</f>
        <v>Production</v>
      </c>
      <c r="O472" t="str">
        <f>VLOOKUP(Append1[[#This Row],[Asset_Name]],'[1]SNOW CMDB DBNL'!$A:$P,16,0)</f>
        <v>be+nl/KYC Services NL/Donar</v>
      </c>
      <c r="P472" t="s">
        <v>131</v>
      </c>
      <c r="Q472" t="s">
        <v>132</v>
      </c>
      <c r="R472" t="s">
        <v>31</v>
      </c>
      <c r="V472" s="8" t="s">
        <v>1127</v>
      </c>
      <c r="W472" s="8" t="s">
        <v>133</v>
      </c>
      <c r="X472" s="8" t="s">
        <v>133</v>
      </c>
      <c r="Y472" s="8" t="s">
        <v>586</v>
      </c>
      <c r="Z472" s="8" t="s">
        <v>1128</v>
      </c>
      <c r="AA472" s="8">
        <v>0</v>
      </c>
      <c r="AB472" s="4">
        <v>0</v>
      </c>
      <c r="AC472" s="4">
        <v>0</v>
      </c>
      <c r="AD472" s="8">
        <v>0</v>
      </c>
      <c r="AE472" s="8">
        <v>0</v>
      </c>
      <c r="AF472" s="8" t="s">
        <v>136</v>
      </c>
      <c r="AG472" s="8" t="s">
        <v>137</v>
      </c>
      <c r="AH472" s="8" t="s">
        <v>138</v>
      </c>
      <c r="AI472" s="8" t="s">
        <v>1129</v>
      </c>
      <c r="AJ472" s="8" t="s">
        <v>31</v>
      </c>
      <c r="AK472" s="8" t="s">
        <v>131</v>
      </c>
      <c r="AL472" s="8" t="s">
        <v>132</v>
      </c>
      <c r="AM472" s="8"/>
      <c r="AN472" s="8"/>
      <c r="AO472" s="8"/>
      <c r="AP472" s="8"/>
      <c r="AQ472" s="8"/>
      <c r="AR472" s="8"/>
      <c r="AS472" s="8"/>
      <c r="AT472" s="8"/>
      <c r="AU472" s="8"/>
      <c r="AV472" s="4"/>
      <c r="AW472" s="4"/>
      <c r="AX472" s="8"/>
      <c r="AY472" s="8"/>
      <c r="AZ472" s="8"/>
      <c r="BA472" s="8"/>
      <c r="BB472" s="8"/>
      <c r="BC472" s="8"/>
      <c r="BD472" s="8"/>
      <c r="BE472" s="8"/>
      <c r="BF472" s="8"/>
      <c r="BG472" s="8" t="s">
        <v>5</v>
      </c>
    </row>
    <row r="473" spans="1:59" hidden="1">
      <c r="A473" t="str">
        <f>Append1[[#This Row],[COM_IN_LIST]]</f>
        <v>COMMON</v>
      </c>
      <c r="B473" t="s">
        <v>1130</v>
      </c>
      <c r="C473" t="str">
        <f>VLOOKUP(Append1[[#This Row],[Asset_Name]],'[1]SNOW CMDB DBNL'!$A:$B,2,0)</f>
        <v>Yes</v>
      </c>
      <c r="D473" t="str">
        <f>VLOOKUP(Append1[[#This Row],[Asset_Name]],'[1]SNOW CMDB DBNL'!$A:$C,3,0)</f>
        <v>No</v>
      </c>
      <c r="E473" t="str">
        <f>VLOOKUP(Append1[[#This Row],[Asset_Name]],'[1]SNOW CMDB DBNL'!$A:$D,4,0)</f>
        <v>Emile Scheilen</v>
      </c>
      <c r="F473" t="str">
        <f>VLOOKUP(Append1[[#This Row],[Asset_Name]],'[1]SNOW CMDB DBNL'!$A:$E,5,0)</f>
        <v>Adine Wempe - Kalff</v>
      </c>
      <c r="G473" t="str">
        <f>VLOOKUP(Append1[[#This Row],[Asset_Name]],'[1]SNOW CMDB DBNL'!$A:$F,6,0)</f>
        <v>Adine Wempe - Kalff</v>
      </c>
      <c r="H473" t="str">
        <f>VLOOKUP(Append1[[#This Row],[Asset_Name]],'[1]SNOW CMDB DBNL'!$A:$G,7,0)</f>
        <v>Gertjan Kruijt</v>
      </c>
      <c r="I473" t="str">
        <f>VLOOKUP(Append1[[#This Row],[Asset_Name]],'[1]SNOW CMDB DBNL'!$A:$H,8,0)</f>
        <v>Party data</v>
      </c>
      <c r="J473" t="str">
        <f>VLOOKUP(Append1[[#This Row],[Asset_Name]],'[1]SNOW CMDB DBNL'!$A:$I,9,0)</f>
        <v>Kept in own tribe</v>
      </c>
      <c r="K473" t="str">
        <f>VLOOKUP(Append1[[#This Row],[Asset_Name]],'[1]SNOW CMDB DBNL'!$A:$J,10,0)</f>
        <v>Has been decommed</v>
      </c>
      <c r="L473" t="str">
        <f>VLOOKUP(Append1[[#This Row],[Asset_Name]],'[1]SNOW CMDB DBNL'!$A:$M,13,0)</f>
        <v>Installed</v>
      </c>
      <c r="M473" t="str">
        <f>VLOOKUP(Append1[[#This Row],[Asset_Name]],'[1]SNOW CMDB DBNL'!$A:$N,14,0)</f>
        <v>Operational</v>
      </c>
      <c r="N473" t="str">
        <f>VLOOKUP(Append1[[#This Row],[Asset_Name]],'[1]SNOW CMDB DBNL'!$A:$O,15,0)</f>
        <v>Production</v>
      </c>
      <c r="O473" t="str">
        <f>VLOOKUP(Append1[[#This Row],[Asset_Name]],'[1]SNOW CMDB DBNL'!$A:$P,16,0)</f>
        <v>be+nl/Fraud &amp; Cyber Security NL/Prevention/JAWAS</v>
      </c>
      <c r="P473" t="s">
        <v>132</v>
      </c>
      <c r="Q473" t="s">
        <v>132</v>
      </c>
      <c r="R473" t="s">
        <v>13</v>
      </c>
      <c r="V473" s="8" t="s">
        <v>1130</v>
      </c>
      <c r="W473" s="8" t="s">
        <v>141</v>
      </c>
      <c r="X473" s="8" t="s">
        <v>133</v>
      </c>
      <c r="Y473" s="8" t="s">
        <v>202</v>
      </c>
      <c r="Z473" s="8" t="s">
        <v>203</v>
      </c>
      <c r="AA473" s="8" t="s">
        <v>203</v>
      </c>
      <c r="AB473" s="4" t="s">
        <v>269</v>
      </c>
      <c r="AC473" s="4" t="s">
        <v>169</v>
      </c>
      <c r="AD473" s="8" t="s">
        <v>170</v>
      </c>
      <c r="AE473" s="8" t="s">
        <v>1131</v>
      </c>
      <c r="AF473" s="8" t="s">
        <v>136</v>
      </c>
      <c r="AG473" s="8" t="s">
        <v>137</v>
      </c>
      <c r="AH473" s="8" t="s">
        <v>138</v>
      </c>
      <c r="AI473" s="8" t="s">
        <v>270</v>
      </c>
      <c r="AJ473" s="8" t="s">
        <v>13</v>
      </c>
      <c r="AK473" s="8" t="s">
        <v>132</v>
      </c>
      <c r="AL473" s="8" t="s">
        <v>132</v>
      </c>
      <c r="AM473" s="8"/>
      <c r="AN473" s="8"/>
      <c r="AO473" s="8"/>
      <c r="AP473" s="8" t="s">
        <v>145</v>
      </c>
      <c r="AQ473" s="8" t="s">
        <v>145</v>
      </c>
      <c r="AR473" s="8" t="s">
        <v>141</v>
      </c>
      <c r="AS473" s="8" t="s">
        <v>141</v>
      </c>
      <c r="AT473" s="8" t="s">
        <v>141</v>
      </c>
      <c r="AU473" s="8"/>
      <c r="AV473" s="4"/>
      <c r="AW473" s="4">
        <v>43982</v>
      </c>
      <c r="AX473" s="8" t="s">
        <v>208</v>
      </c>
      <c r="AY473" s="8" t="s">
        <v>141</v>
      </c>
      <c r="AZ473" s="8"/>
      <c r="BA473" s="8"/>
      <c r="BB473" s="8" t="s">
        <v>178</v>
      </c>
      <c r="BC473" s="8"/>
      <c r="BD473" s="8">
        <v>2020</v>
      </c>
      <c r="BE473" s="8"/>
      <c r="BF473" s="8"/>
      <c r="BG473" s="8" t="s">
        <v>7</v>
      </c>
    </row>
    <row r="474" spans="1:59" hidden="1">
      <c r="A474" t="str">
        <f>Append1[[#This Row],[COM_IN_LIST]]</f>
        <v>GDPR</v>
      </c>
      <c r="B474" s="31" t="s">
        <v>1132</v>
      </c>
      <c r="P474" t="s">
        <v>132</v>
      </c>
      <c r="Q474" t="s">
        <v>131</v>
      </c>
      <c r="R474" t="s">
        <v>22</v>
      </c>
      <c r="V474" s="8" t="s">
        <v>1132</v>
      </c>
      <c r="AJ474" s="8" t="s">
        <v>22</v>
      </c>
      <c r="AK474" s="8" t="s">
        <v>132</v>
      </c>
      <c r="AL474" s="8" t="s">
        <v>131</v>
      </c>
      <c r="AM474" s="8"/>
      <c r="AN474" s="8"/>
      <c r="AO474" s="8"/>
      <c r="AP474" s="8" t="s">
        <v>141</v>
      </c>
      <c r="AQ474" s="8" t="s">
        <v>133</v>
      </c>
      <c r="AR474" s="8" t="s">
        <v>133</v>
      </c>
      <c r="AS474" s="8" t="s">
        <v>133</v>
      </c>
      <c r="AT474" s="8" t="s">
        <v>133</v>
      </c>
      <c r="AU474" s="8" t="s">
        <v>145</v>
      </c>
      <c r="AV474" s="4" t="s">
        <v>145</v>
      </c>
      <c r="AW474" s="4" t="s">
        <v>145</v>
      </c>
      <c r="AX474" s="8" t="s">
        <v>208</v>
      </c>
      <c r="AY474" s="8" t="s">
        <v>133</v>
      </c>
      <c r="AZ474" s="8"/>
      <c r="BA474" s="8"/>
      <c r="BB474" s="8" t="s">
        <v>145</v>
      </c>
      <c r="BC474" s="8"/>
      <c r="BD474" s="8" t="s">
        <v>145</v>
      </c>
      <c r="BE474" s="8"/>
      <c r="BF474" s="8"/>
      <c r="BG474" s="8" t="s">
        <v>6</v>
      </c>
    </row>
    <row r="475" spans="1:59">
      <c r="A475" t="str">
        <f>Append1[[#This Row],[COM_IN_LIST]]</f>
        <v>CMDB</v>
      </c>
      <c r="B475" s="31" t="s">
        <v>1133</v>
      </c>
      <c r="C475" t="str">
        <f>VLOOKUP(Append1[[#This Row],[Asset_Name]],'[1]SNOW CMDB DBNL'!$A:$B,2,0)</f>
        <v>No</v>
      </c>
      <c r="D475" t="str">
        <f>VLOOKUP(Append1[[#This Row],[Asset_Name]],'[1]SNOW CMDB DBNL'!$A:$C,3,0)</f>
        <v>No</v>
      </c>
      <c r="E475" t="str">
        <f>VLOOKUP(Append1[[#This Row],[Asset_Name]],'[1]SNOW CMDB DBNL'!$A:$D,4,0)</f>
        <v>Rein Heddema</v>
      </c>
      <c r="F475" t="str">
        <f>VLOOKUP(Append1[[#This Row],[Asset_Name]],'[1]SNOW CMDB DBNL'!$A:$E,5,0)</f>
        <v>Ed Spitteler</v>
      </c>
      <c r="G475" t="str">
        <f>VLOOKUP(Append1[[#This Row],[Asset_Name]],'[1]SNOW CMDB DBNL'!$A:$F,6,0)</f>
        <v>Ed Spitteler</v>
      </c>
      <c r="H475" t="str">
        <f>VLOOKUP(Append1[[#This Row],[Asset_Name]],'[1]SNOW CMDB DBNL'!$A:$G,7,0)</f>
        <v>Alexander de Graaff</v>
      </c>
      <c r="K475" t="str">
        <f>VLOOKUP(Append1[[#This Row],[Asset_Name]],'[1]SNOW CMDB DBNL'!$A:$J,10,0)</f>
        <v>GPMS passes on data (party, product, agreement and transactional) for distribution to customers on paper.</v>
      </c>
      <c r="L475" t="str">
        <f>VLOOKUP(Append1[[#This Row],[Asset_Name]],'[1]SNOW CMDB DBNL'!$A:$M,13,0)</f>
        <v>Installed</v>
      </c>
      <c r="M475" t="str">
        <f>VLOOKUP(Append1[[#This Row],[Asset_Name]],'[1]SNOW CMDB DBNL'!$A:$N,14,0)</f>
        <v>Operational</v>
      </c>
      <c r="N475" t="str">
        <f>VLOOKUP(Append1[[#This Row],[Asset_Name]],'[1]SNOW CMDB DBNL'!$A:$O,15,0)</f>
        <v>Production</v>
      </c>
      <c r="O475" t="str">
        <f>VLOOKUP(Append1[[#This Row],[Asset_Name]],'[1]SNOW CMDB DBNL'!$A:$P,16,0)</f>
        <v>be+nl/Document &amp; Content Services/Deliver Your Message/Paper &amp; Send</v>
      </c>
      <c r="P475" t="s">
        <v>131</v>
      </c>
      <c r="Q475" t="s">
        <v>132</v>
      </c>
      <c r="R475" t="s">
        <v>22</v>
      </c>
      <c r="V475" s="8" t="s">
        <v>1133</v>
      </c>
      <c r="W475" s="8" t="s">
        <v>133</v>
      </c>
      <c r="X475" s="8" t="s">
        <v>133</v>
      </c>
      <c r="Y475" s="8" t="s">
        <v>558</v>
      </c>
      <c r="Z475" s="8" t="s">
        <v>488</v>
      </c>
      <c r="AA475" s="8" t="s">
        <v>488</v>
      </c>
      <c r="AB475" s="4" t="s">
        <v>1134</v>
      </c>
      <c r="AC475" s="4">
        <v>0</v>
      </c>
      <c r="AD475" s="8">
        <v>0</v>
      </c>
      <c r="AE475" s="8" t="s">
        <v>1135</v>
      </c>
      <c r="AF475" s="8" t="s">
        <v>136</v>
      </c>
      <c r="AG475" s="8" t="s">
        <v>137</v>
      </c>
      <c r="AH475" s="8" t="s">
        <v>138</v>
      </c>
      <c r="AI475" s="8" t="s">
        <v>1136</v>
      </c>
      <c r="AJ475" s="8" t="s">
        <v>22</v>
      </c>
      <c r="AK475" s="8" t="s">
        <v>131</v>
      </c>
      <c r="AL475" s="8" t="s">
        <v>132</v>
      </c>
      <c r="AM475" s="8"/>
      <c r="AN475" s="8"/>
      <c r="AO475" s="8"/>
      <c r="AP475" s="8"/>
      <c r="AQ475" s="8"/>
      <c r="AR475" s="8"/>
      <c r="AS475" s="8"/>
      <c r="AT475" s="8"/>
      <c r="AU475" s="8"/>
      <c r="AV475" s="4"/>
      <c r="AW475" s="4"/>
      <c r="AX475" s="8"/>
      <c r="AY475" s="8"/>
      <c r="AZ475" s="8"/>
      <c r="BA475" s="8"/>
      <c r="BB475" s="8"/>
      <c r="BC475" s="8"/>
      <c r="BD475" s="8"/>
      <c r="BE475" s="8"/>
      <c r="BF475" s="8"/>
      <c r="BG475" s="8" t="s">
        <v>5</v>
      </c>
    </row>
    <row r="476" spans="1:59">
      <c r="A476" t="str">
        <f>Append1[[#This Row],[COM_IN_LIST]]</f>
        <v>COMMON</v>
      </c>
      <c r="B476" t="s">
        <v>1137</v>
      </c>
      <c r="C476" t="str">
        <f>VLOOKUP(Append1[[#This Row],[Asset_Name]],'[1]SNOW CMDB DBNL'!$A:$B,2,0)</f>
        <v>No</v>
      </c>
      <c r="E476" t="str">
        <f>VLOOKUP(Append1[[#This Row],[Asset_Name]],'[1]SNOW CMDB DBNL'!$A:$D,4,0)</f>
        <v>Steven Frieswijk</v>
      </c>
      <c r="F476" t="str">
        <f>VLOOKUP(Append1[[#This Row],[Asset_Name]],'[1]SNOW CMDB DBNL'!$A:$E,5,0)</f>
        <v>Liesbeth Berns</v>
      </c>
      <c r="L476" t="str">
        <f>VLOOKUP(Append1[[#This Row],[Asset_Name]],'[1]SNOW CMDB DBNL'!$A:$M,13,0)</f>
        <v>Installed</v>
      </c>
      <c r="M476" t="str">
        <f>VLOOKUP(Append1[[#This Row],[Asset_Name]],'[1]SNOW CMDB DBNL'!$A:$N,14,0)</f>
        <v>Operational</v>
      </c>
      <c r="N476" t="str">
        <f>VLOOKUP(Append1[[#This Row],[Asset_Name]],'[1]SNOW CMDB DBNL'!$A:$O,15,0)</f>
        <v>Production</v>
      </c>
      <c r="O476" t="str">
        <f>VLOOKUP(Append1[[#This Row],[Asset_Name]],'[1]SNOW CMDB DBNL'!$A:$P,16,0)</f>
        <v>be+nl/Digital &amp; Customer Interaction/DiPr SSE/Team One</v>
      </c>
      <c r="P476" t="s">
        <v>132</v>
      </c>
      <c r="Q476" t="s">
        <v>132</v>
      </c>
      <c r="R476" t="s">
        <v>12</v>
      </c>
      <c r="V476" s="8" t="s">
        <v>1137</v>
      </c>
      <c r="W476" s="8" t="s">
        <v>133</v>
      </c>
      <c r="X476" s="8">
        <v>0</v>
      </c>
      <c r="Y476" s="8" t="s">
        <v>185</v>
      </c>
      <c r="Z476" s="8" t="s">
        <v>242</v>
      </c>
      <c r="AA476" s="8">
        <v>0</v>
      </c>
      <c r="AB476" s="4">
        <v>0</v>
      </c>
      <c r="AC476" s="4">
        <v>0</v>
      </c>
      <c r="AD476" s="8">
        <v>0</v>
      </c>
      <c r="AE476" s="8">
        <v>0</v>
      </c>
      <c r="AF476" s="8" t="s">
        <v>136</v>
      </c>
      <c r="AG476" s="8" t="s">
        <v>137</v>
      </c>
      <c r="AH476" s="8" t="s">
        <v>138</v>
      </c>
      <c r="AI476" s="8" t="s">
        <v>243</v>
      </c>
      <c r="AJ476" s="8" t="s">
        <v>12</v>
      </c>
      <c r="AK476" s="8" t="s">
        <v>132</v>
      </c>
      <c r="AL476" s="8" t="s">
        <v>132</v>
      </c>
      <c r="AM476" s="8"/>
      <c r="AN476" s="8"/>
      <c r="AO476" s="8"/>
      <c r="AP476" s="8" t="s">
        <v>133</v>
      </c>
      <c r="AQ476" s="8" t="s">
        <v>133</v>
      </c>
      <c r="AR476" s="8" t="s">
        <v>133</v>
      </c>
      <c r="AS476" s="8" t="s">
        <v>149</v>
      </c>
      <c r="AT476" s="8" t="s">
        <v>149</v>
      </c>
      <c r="AU476" s="8"/>
      <c r="AV476" s="4"/>
      <c r="AW476" s="4" t="s">
        <v>149</v>
      </c>
      <c r="AX476" s="8"/>
      <c r="AY476" s="8" t="s">
        <v>133</v>
      </c>
      <c r="AZ476" s="8" t="s">
        <v>1048</v>
      </c>
      <c r="BA476" s="8"/>
      <c r="BB476" s="8" t="s">
        <v>191</v>
      </c>
      <c r="BC476" s="8"/>
      <c r="BD476" s="8" t="s">
        <v>149</v>
      </c>
      <c r="BE476" s="8"/>
      <c r="BF476" s="8"/>
      <c r="BG476" s="8" t="s">
        <v>7</v>
      </c>
    </row>
    <row r="477" spans="1:59" hidden="1">
      <c r="A477" t="str">
        <f>Append1[[#This Row],[COM_IN_LIST]]</f>
        <v>GDPR</v>
      </c>
      <c r="B477" t="s">
        <v>1138</v>
      </c>
      <c r="P477" t="s">
        <v>132</v>
      </c>
      <c r="Q477" t="s">
        <v>131</v>
      </c>
      <c r="R477" t="s">
        <v>11</v>
      </c>
      <c r="V477" s="8" t="s">
        <v>1138</v>
      </c>
      <c r="AJ477" s="8" t="s">
        <v>11</v>
      </c>
      <c r="AK477" s="8" t="s">
        <v>132</v>
      </c>
      <c r="AL477" s="8" t="s">
        <v>131</v>
      </c>
      <c r="AM477" s="8"/>
      <c r="AN477" s="8"/>
      <c r="AO477" s="8"/>
      <c r="AP477" s="8" t="s">
        <v>145</v>
      </c>
      <c r="AQ477" s="8" t="s">
        <v>145</v>
      </c>
      <c r="AR477" s="8" t="s">
        <v>141</v>
      </c>
      <c r="AS477" s="8" t="s">
        <v>145</v>
      </c>
      <c r="AT477" s="8" t="s">
        <v>149</v>
      </c>
      <c r="AU477" s="8" t="s">
        <v>145</v>
      </c>
      <c r="AV477" s="4">
        <v>44927</v>
      </c>
      <c r="AW477" s="4">
        <v>45291</v>
      </c>
      <c r="AX477" s="8" t="s">
        <v>145</v>
      </c>
      <c r="AY477" s="8" t="s">
        <v>133</v>
      </c>
      <c r="AZ477" s="8" t="s">
        <v>150</v>
      </c>
      <c r="BA477" s="8" t="s">
        <v>151</v>
      </c>
      <c r="BB477" s="8" t="s">
        <v>145</v>
      </c>
      <c r="BC477" s="8" t="s">
        <v>178</v>
      </c>
      <c r="BD477" s="8">
        <v>2023</v>
      </c>
      <c r="BE477" s="8" t="s">
        <v>182</v>
      </c>
      <c r="BF477" s="8"/>
      <c r="BG477" s="8" t="s">
        <v>6</v>
      </c>
    </row>
    <row r="478" spans="1:59" hidden="1">
      <c r="A478" t="str">
        <f>Append1[[#This Row],[COM_IN_LIST]]</f>
        <v>GDPR</v>
      </c>
      <c r="B478" s="31" t="s">
        <v>1139</v>
      </c>
      <c r="P478" t="s">
        <v>132</v>
      </c>
      <c r="Q478" t="s">
        <v>131</v>
      </c>
      <c r="R478" t="s">
        <v>11</v>
      </c>
      <c r="V478" s="8" t="s">
        <v>1139</v>
      </c>
      <c r="AJ478" s="8" t="s">
        <v>11</v>
      </c>
      <c r="AK478" s="8" t="s">
        <v>132</v>
      </c>
      <c r="AL478" s="8" t="s">
        <v>131</v>
      </c>
      <c r="AM478" s="8"/>
      <c r="AN478" s="8"/>
      <c r="AO478" s="8"/>
      <c r="AP478" s="8" t="s">
        <v>145</v>
      </c>
      <c r="AQ478" s="8" t="s">
        <v>145</v>
      </c>
      <c r="AR478" s="8" t="s">
        <v>141</v>
      </c>
      <c r="AS478" s="8" t="s">
        <v>145</v>
      </c>
      <c r="AT478" s="8" t="s">
        <v>149</v>
      </c>
      <c r="AU478" s="8" t="s">
        <v>145</v>
      </c>
      <c r="AV478" s="4">
        <v>44927</v>
      </c>
      <c r="AW478" s="4">
        <v>45291</v>
      </c>
      <c r="AX478" s="8" t="s">
        <v>145</v>
      </c>
      <c r="AY478" s="8" t="s">
        <v>133</v>
      </c>
      <c r="AZ478" s="8" t="s">
        <v>150</v>
      </c>
      <c r="BA478" s="8" t="s">
        <v>151</v>
      </c>
      <c r="BB478" s="8" t="s">
        <v>145</v>
      </c>
      <c r="BC478" s="8" t="s">
        <v>178</v>
      </c>
      <c r="BD478" s="8">
        <v>2023</v>
      </c>
      <c r="BE478" s="8" t="s">
        <v>182</v>
      </c>
      <c r="BF478" s="8"/>
      <c r="BG478" s="8" t="s">
        <v>6</v>
      </c>
    </row>
    <row r="479" spans="1:59" hidden="1">
      <c r="A479" t="str">
        <f>Append1[[#This Row],[COM_IN_LIST]]</f>
        <v>GDPR</v>
      </c>
      <c r="B479" s="31" t="s">
        <v>1140</v>
      </c>
      <c r="P479" t="s">
        <v>132</v>
      </c>
      <c r="Q479" t="s">
        <v>131</v>
      </c>
      <c r="R479" t="s">
        <v>11</v>
      </c>
      <c r="V479" s="8" t="s">
        <v>1140</v>
      </c>
      <c r="AJ479" s="8" t="s">
        <v>11</v>
      </c>
      <c r="AK479" s="8" t="s">
        <v>132</v>
      </c>
      <c r="AL479" s="8" t="s">
        <v>131</v>
      </c>
      <c r="AM479" s="8"/>
      <c r="AN479" s="8"/>
      <c r="AO479" s="8"/>
      <c r="AP479" s="8" t="s">
        <v>145</v>
      </c>
      <c r="AQ479" s="8" t="s">
        <v>145</v>
      </c>
      <c r="AR479" s="8" t="s">
        <v>141</v>
      </c>
      <c r="AS479" s="8" t="s">
        <v>145</v>
      </c>
      <c r="AT479" s="8" t="s">
        <v>149</v>
      </c>
      <c r="AU479" s="8" t="s">
        <v>145</v>
      </c>
      <c r="AV479" s="4">
        <v>44927</v>
      </c>
      <c r="AW479" s="4">
        <v>45291</v>
      </c>
      <c r="AX479" s="8" t="s">
        <v>145</v>
      </c>
      <c r="AY479" s="8" t="s">
        <v>133</v>
      </c>
      <c r="AZ479" s="8" t="s">
        <v>150</v>
      </c>
      <c r="BA479" s="8" t="s">
        <v>151</v>
      </c>
      <c r="BB479" s="8" t="s">
        <v>145</v>
      </c>
      <c r="BC479" s="8" t="s">
        <v>178</v>
      </c>
      <c r="BD479" s="8">
        <v>2023</v>
      </c>
      <c r="BE479" s="8" t="s">
        <v>182</v>
      </c>
      <c r="BF479" s="8"/>
      <c r="BG479" s="8" t="s">
        <v>6</v>
      </c>
    </row>
    <row r="480" spans="1:59">
      <c r="A480" t="str">
        <f>Append1[[#This Row],[COM_IN_LIST]]</f>
        <v>CMDB</v>
      </c>
      <c r="B480" t="s">
        <v>1141</v>
      </c>
      <c r="C480" t="str">
        <f>VLOOKUP(Append1[[#This Row],[Asset_Name]],'[1]SNOW CMDB DBNL'!$A:$B,2,0)</f>
        <v>No</v>
      </c>
      <c r="E480" t="str">
        <f>VLOOKUP(Append1[[#This Row],[Asset_Name]],'[1]SNOW CMDB DBNL'!$A:$D,4,0)</f>
        <v>ESEN SAYGIVAR</v>
      </c>
      <c r="F480" t="str">
        <f>VLOOKUP(Append1[[#This Row],[Asset_Name]],'[1]SNOW CMDB DBNL'!$A:$E,5,0)</f>
        <v>Maartje Geven</v>
      </c>
      <c r="L480" t="str">
        <f>VLOOKUP(Append1[[#This Row],[Asset_Name]],'[1]SNOW CMDB DBNL'!$A:$M,13,0)</f>
        <v>Installed</v>
      </c>
      <c r="M480" t="str">
        <f>VLOOKUP(Append1[[#This Row],[Asset_Name]],'[1]SNOW CMDB DBNL'!$A:$N,14,0)</f>
        <v>Operational</v>
      </c>
      <c r="N480" t="str">
        <f>VLOOKUP(Append1[[#This Row],[Asset_Name]],'[1]SNOW CMDB DBNL'!$A:$O,15,0)</f>
        <v>Production</v>
      </c>
      <c r="O480" t="str">
        <f>VLOOKUP(Append1[[#This Row],[Asset_Name]],'[1]SNOW CMDB DBNL'!$A:$P,16,0)</f>
        <v>be+nl/NL Engineering Enablement/Productie readiness team</v>
      </c>
      <c r="P480" t="s">
        <v>131</v>
      </c>
      <c r="Q480" t="s">
        <v>132</v>
      </c>
      <c r="R480" t="s">
        <v>60</v>
      </c>
      <c r="V480" s="8" t="s">
        <v>1141</v>
      </c>
      <c r="W480" s="8" t="s">
        <v>133</v>
      </c>
      <c r="X480" s="8">
        <v>0</v>
      </c>
      <c r="Y480" s="8" t="s">
        <v>1067</v>
      </c>
      <c r="Z480" s="8" t="s">
        <v>1068</v>
      </c>
      <c r="AA480" s="8">
        <v>0</v>
      </c>
      <c r="AB480" s="4">
        <v>0</v>
      </c>
      <c r="AC480" s="4">
        <v>0</v>
      </c>
      <c r="AD480" s="8">
        <v>0</v>
      </c>
      <c r="AE480" s="8">
        <v>0</v>
      </c>
      <c r="AF480" s="8" t="s">
        <v>136</v>
      </c>
      <c r="AG480" s="8" t="s">
        <v>137</v>
      </c>
      <c r="AH480" s="8" t="s">
        <v>138</v>
      </c>
      <c r="AI480" s="8" t="s">
        <v>1142</v>
      </c>
      <c r="AJ480" s="8" t="s">
        <v>60</v>
      </c>
      <c r="AK480" s="8" t="s">
        <v>131</v>
      </c>
      <c r="AL480" s="8" t="s">
        <v>132</v>
      </c>
      <c r="AM480" s="8"/>
      <c r="AN480" s="8"/>
      <c r="AO480" s="8"/>
      <c r="AP480" s="8"/>
      <c r="AQ480" s="8"/>
      <c r="AR480" s="8"/>
      <c r="AS480" s="8"/>
      <c r="AT480" s="8"/>
      <c r="AU480" s="8"/>
      <c r="AV480" s="4"/>
      <c r="AW480" s="4"/>
      <c r="AX480" s="8"/>
      <c r="AY480" s="8"/>
      <c r="AZ480" s="8"/>
      <c r="BA480" s="8"/>
      <c r="BB480" s="8"/>
      <c r="BC480" s="8"/>
      <c r="BD480" s="8"/>
      <c r="BE480" s="8"/>
      <c r="BF480" s="8"/>
      <c r="BG480" s="8" t="s">
        <v>5</v>
      </c>
    </row>
    <row r="481" spans="1:59" hidden="1">
      <c r="A481" t="str">
        <f>Append1[[#This Row],[COM_IN_LIST]]</f>
        <v>GDPR</v>
      </c>
      <c r="B481" t="s">
        <v>1143</v>
      </c>
      <c r="P481" t="s">
        <v>132</v>
      </c>
      <c r="Q481" t="s">
        <v>131</v>
      </c>
      <c r="R481" t="s">
        <v>9</v>
      </c>
      <c r="V481" s="8" t="s">
        <v>1143</v>
      </c>
      <c r="AJ481" s="8" t="s">
        <v>9</v>
      </c>
      <c r="AK481" s="8" t="s">
        <v>132</v>
      </c>
      <c r="AL481" s="8" t="s">
        <v>131</v>
      </c>
      <c r="AM481" s="8"/>
      <c r="AN481" s="8"/>
      <c r="AO481" s="8"/>
      <c r="AP481" s="8" t="s">
        <v>145</v>
      </c>
      <c r="AQ481" s="8" t="s">
        <v>145</v>
      </c>
      <c r="AR481" s="8" t="s">
        <v>133</v>
      </c>
      <c r="AS481" s="8" t="s">
        <v>133</v>
      </c>
      <c r="AT481" s="8" t="s">
        <v>133</v>
      </c>
      <c r="AU481" s="8" t="s">
        <v>145</v>
      </c>
      <c r="AV481" s="4" t="s">
        <v>145</v>
      </c>
      <c r="AW481" s="4" t="s">
        <v>145</v>
      </c>
      <c r="AX481" s="8" t="s">
        <v>145</v>
      </c>
      <c r="AY481" s="8" t="s">
        <v>133</v>
      </c>
      <c r="AZ481" s="8"/>
      <c r="BA481" s="8"/>
      <c r="BB481" s="8" t="s">
        <v>145</v>
      </c>
      <c r="BC481" s="8"/>
      <c r="BD481" s="8" t="s">
        <v>145</v>
      </c>
      <c r="BE481" s="8"/>
      <c r="BF481" s="8"/>
      <c r="BG481" s="8" t="s">
        <v>6</v>
      </c>
    </row>
    <row r="482" spans="1:59" hidden="1">
      <c r="A482" t="str">
        <f>Append1[[#This Row],[COM_IN_LIST]]</f>
        <v>COMMON</v>
      </c>
      <c r="B482" t="s">
        <v>1144</v>
      </c>
      <c r="C482" t="str">
        <f>VLOOKUP(Append1[[#This Row],[Asset_Name]],'[1]SNOW CMDB DBNL'!$A:$B,2,0)</f>
        <v>Yes</v>
      </c>
      <c r="D482" t="str">
        <f>VLOOKUP(Append1[[#This Row],[Asset_Name]],'[1]SNOW CMDB DBNL'!$A:$C,3,0)</f>
        <v>No</v>
      </c>
      <c r="E482" t="str">
        <f>VLOOKUP(Append1[[#This Row],[Asset_Name]],'[1]SNOW CMDB DBNL'!$A:$D,4,0)</f>
        <v>Rik-Jan van Bree</v>
      </c>
      <c r="F482" t="str">
        <f>VLOOKUP(Append1[[#This Row],[Asset_Name]],'[1]SNOW CMDB DBNL'!$A:$E,5,0)</f>
        <v>Jan Willem Heurter</v>
      </c>
      <c r="G482" t="str">
        <f>VLOOKUP(Append1[[#This Row],[Asset_Name]],'[1]SNOW CMDB DBNL'!$A:$F,6,0)</f>
        <v>Narjiss Aydoun</v>
      </c>
      <c r="H482" t="str">
        <f>VLOOKUP(Append1[[#This Row],[Asset_Name]],'[1]SNOW CMDB DBNL'!$A:$G,7,0)</f>
        <v>Jan Willem Heurter</v>
      </c>
      <c r="I482" t="str">
        <f>VLOOKUP(Append1[[#This Row],[Asset_Name]],'[1]SNOW CMDB DBNL'!$A:$H,8,0)</f>
        <v>Agreement data</v>
      </c>
      <c r="J482" t="str">
        <f>VLOOKUP(Append1[[#This Row],[Asset_Name]],'[1]SNOW CMDB DBNL'!$A:$I,9,0)</f>
        <v>Kept in own tribe</v>
      </c>
      <c r="L482" t="str">
        <f>VLOOKUP(Append1[[#This Row],[Asset_Name]],'[1]SNOW CMDB DBNL'!$A:$M,13,0)</f>
        <v>Installed</v>
      </c>
      <c r="M482" t="str">
        <f>VLOOKUP(Append1[[#This Row],[Asset_Name]],'[1]SNOW CMDB DBNL'!$A:$N,14,0)</f>
        <v>Operational</v>
      </c>
      <c r="N482" t="str">
        <f>VLOOKUP(Append1[[#This Row],[Asset_Name]],'[1]SNOW CMDB DBNL'!$A:$O,15,0)</f>
        <v>Production</v>
      </c>
      <c r="O482" t="str">
        <f>VLOOKUP(Append1[[#This Row],[Asset_Name]],'[1]SNOW CMDB DBNL'!$A:$P,16,0)</f>
        <v>be+nl/Payments NL/Products/Statements and invoices</v>
      </c>
      <c r="P482" t="s">
        <v>132</v>
      </c>
      <c r="Q482" t="s">
        <v>132</v>
      </c>
      <c r="R482" t="s">
        <v>9</v>
      </c>
      <c r="V482" s="8" t="s">
        <v>1144</v>
      </c>
      <c r="W482" s="8" t="s">
        <v>141</v>
      </c>
      <c r="X482" s="8" t="s">
        <v>133</v>
      </c>
      <c r="Y482" s="8" t="s">
        <v>153</v>
      </c>
      <c r="Z482" s="8" t="s">
        <v>567</v>
      </c>
      <c r="AA482" s="8" t="s">
        <v>155</v>
      </c>
      <c r="AB482" s="4" t="s">
        <v>567</v>
      </c>
      <c r="AC482" s="4" t="s">
        <v>187</v>
      </c>
      <c r="AD482" s="8" t="s">
        <v>170</v>
      </c>
      <c r="AE482" s="8">
        <v>0</v>
      </c>
      <c r="AF482" s="8" t="s">
        <v>136</v>
      </c>
      <c r="AG482" s="8" t="s">
        <v>137</v>
      </c>
      <c r="AH482" s="8" t="s">
        <v>138</v>
      </c>
      <c r="AI482" s="8" t="s">
        <v>568</v>
      </c>
      <c r="AJ482" s="8" t="s">
        <v>9</v>
      </c>
      <c r="AK482" s="8" t="s">
        <v>132</v>
      </c>
      <c r="AL482" s="8" t="s">
        <v>132</v>
      </c>
      <c r="AM482" s="8"/>
      <c r="AN482" s="8"/>
      <c r="AO482" s="8"/>
      <c r="AP482" s="8" t="s">
        <v>145</v>
      </c>
      <c r="AQ482" s="8" t="s">
        <v>145</v>
      </c>
      <c r="AR482" s="8" t="s">
        <v>133</v>
      </c>
      <c r="AS482" s="8" t="s">
        <v>133</v>
      </c>
      <c r="AT482" s="8" t="s">
        <v>133</v>
      </c>
      <c r="AU482" s="8" t="s">
        <v>145</v>
      </c>
      <c r="AV482" s="4" t="s">
        <v>145</v>
      </c>
      <c r="AW482" s="4" t="s">
        <v>145</v>
      </c>
      <c r="AX482" s="8" t="s">
        <v>145</v>
      </c>
      <c r="AY482" s="8" t="s">
        <v>133</v>
      </c>
      <c r="AZ482" s="8"/>
      <c r="BA482" s="8"/>
      <c r="BB482" s="8" t="s">
        <v>178</v>
      </c>
      <c r="BC482" s="8"/>
      <c r="BD482" s="8" t="s">
        <v>145</v>
      </c>
      <c r="BE482" s="8"/>
      <c r="BF482" s="8"/>
      <c r="BG482" s="8" t="s">
        <v>7</v>
      </c>
    </row>
    <row r="483" spans="1:59">
      <c r="A483" t="str">
        <f>Append1[[#This Row],[COM_IN_LIST]]</f>
        <v>COMMON</v>
      </c>
      <c r="B483" t="s">
        <v>1145</v>
      </c>
      <c r="C483" t="str">
        <f>VLOOKUP(Append1[[#This Row],[Asset_Name]],'[1]SNOW CMDB DBNL'!$A:$B,2,0)</f>
        <v>No</v>
      </c>
      <c r="E483" t="str">
        <f>VLOOKUP(Append1[[#This Row],[Asset_Name]],'[1]SNOW CMDB DBNL'!$A:$D,4,0)</f>
        <v>Guido Smit</v>
      </c>
      <c r="F483" t="str">
        <f>VLOOKUP(Append1[[#This Row],[Asset_Name]],'[1]SNOW CMDB DBNL'!$A:$E,5,0)</f>
        <v>Jeroen Losekoot</v>
      </c>
      <c r="G483" t="str">
        <f>VLOOKUP(Append1[[#This Row],[Asset_Name]],'[1]SNOW CMDB DBNL'!$A:$F,6,0)</f>
        <v>Jeroen Losekoot</v>
      </c>
      <c r="H483" t="str">
        <f>VLOOKUP(Append1[[#This Row],[Asset_Name]],'[1]SNOW CMDB DBNL'!$A:$G,7,0)</f>
        <v>GJ Reinders</v>
      </c>
      <c r="L483" t="str">
        <f>VLOOKUP(Append1[[#This Row],[Asset_Name]],'[1]SNOW CMDB DBNL'!$A:$M,13,0)</f>
        <v>Installed</v>
      </c>
      <c r="M483" t="str">
        <f>VLOOKUP(Append1[[#This Row],[Asset_Name]],'[1]SNOW CMDB DBNL'!$A:$N,14,0)</f>
        <v>Operational</v>
      </c>
      <c r="N483" t="str">
        <f>VLOOKUP(Append1[[#This Row],[Asset_Name]],'[1]SNOW CMDB DBNL'!$A:$O,15,0)</f>
        <v>Production</v>
      </c>
      <c r="O483" t="str">
        <f>VLOOKUP(Append1[[#This Row],[Asset_Name]],'[1]SNOW CMDB DBNL'!$A:$P,16,0)</f>
        <v>be+nl/Daily Banking Digital First NL/Platform &amp; Enablers/Hopps</v>
      </c>
      <c r="P483" t="s">
        <v>132</v>
      </c>
      <c r="Q483" t="s">
        <v>132</v>
      </c>
      <c r="R483" t="s">
        <v>10</v>
      </c>
      <c r="V483" s="8" t="s">
        <v>1145</v>
      </c>
      <c r="W483" s="8" t="s">
        <v>133</v>
      </c>
      <c r="X483" s="8">
        <v>0</v>
      </c>
      <c r="Y483" s="8" t="s">
        <v>158</v>
      </c>
      <c r="Z483" s="8" t="s">
        <v>273</v>
      </c>
      <c r="AA483" s="8" t="s">
        <v>273</v>
      </c>
      <c r="AB483" s="4" t="s">
        <v>160</v>
      </c>
      <c r="AC483" s="4">
        <v>0</v>
      </c>
      <c r="AD483" s="8">
        <v>0</v>
      </c>
      <c r="AE483" s="8">
        <v>0</v>
      </c>
      <c r="AF483" s="8" t="s">
        <v>136</v>
      </c>
      <c r="AG483" s="8" t="s">
        <v>137</v>
      </c>
      <c r="AH483" s="8" t="s">
        <v>138</v>
      </c>
      <c r="AI483" s="8" t="s">
        <v>322</v>
      </c>
      <c r="AJ483" s="8" t="s">
        <v>10</v>
      </c>
      <c r="AK483" s="8" t="s">
        <v>132</v>
      </c>
      <c r="AL483" s="8" t="s">
        <v>132</v>
      </c>
      <c r="AM483" s="8"/>
      <c r="AN483" s="8"/>
      <c r="AO483" s="8"/>
      <c r="AP483" s="8" t="s">
        <v>145</v>
      </c>
      <c r="AQ483" s="8" t="s">
        <v>145</v>
      </c>
      <c r="AR483" s="8" t="s">
        <v>133</v>
      </c>
      <c r="AS483" s="8" t="s">
        <v>149</v>
      </c>
      <c r="AT483" s="8" t="s">
        <v>149</v>
      </c>
      <c r="AU483" s="8" t="s">
        <v>145</v>
      </c>
      <c r="AV483" s="4" t="s">
        <v>145</v>
      </c>
      <c r="AW483" s="4" t="s">
        <v>145</v>
      </c>
      <c r="AX483" s="8" t="s">
        <v>145</v>
      </c>
      <c r="AY483" s="8" t="s">
        <v>133</v>
      </c>
      <c r="AZ483" s="8"/>
      <c r="BA483" s="8"/>
      <c r="BB483" s="8" t="s">
        <v>191</v>
      </c>
      <c r="BC483" s="8"/>
      <c r="BD483" s="8" t="s">
        <v>145</v>
      </c>
      <c r="BE483" s="8"/>
      <c r="BF483" s="8"/>
      <c r="BG483" s="8" t="s">
        <v>7</v>
      </c>
    </row>
    <row r="484" spans="1:59" hidden="1">
      <c r="A484" t="str">
        <f>Append1[[#This Row],[COM_IN_LIST]]</f>
        <v>GDPR</v>
      </c>
      <c r="B484" t="s">
        <v>1146</v>
      </c>
      <c r="P484" t="s">
        <v>132</v>
      </c>
      <c r="Q484" t="s">
        <v>131</v>
      </c>
      <c r="R484" t="s">
        <v>11</v>
      </c>
      <c r="V484" s="8" t="s">
        <v>1146</v>
      </c>
      <c r="AJ484" s="8" t="s">
        <v>11</v>
      </c>
      <c r="AK484" s="8" t="s">
        <v>132</v>
      </c>
      <c r="AL484" s="8" t="s">
        <v>131</v>
      </c>
      <c r="AM484" s="8"/>
      <c r="AN484" s="8"/>
      <c r="AO484" s="8"/>
      <c r="AP484" s="8" t="s">
        <v>145</v>
      </c>
      <c r="AQ484" s="8" t="s">
        <v>145</v>
      </c>
      <c r="AR484" s="8" t="s">
        <v>133</v>
      </c>
      <c r="AS484" s="8" t="s">
        <v>145</v>
      </c>
      <c r="AT484" s="8" t="s">
        <v>133</v>
      </c>
      <c r="AU484" s="8" t="s">
        <v>145</v>
      </c>
      <c r="AV484" s="4">
        <v>44927</v>
      </c>
      <c r="AW484" s="4">
        <v>45291</v>
      </c>
      <c r="AX484" s="8" t="s">
        <v>145</v>
      </c>
      <c r="AY484" s="8" t="s">
        <v>133</v>
      </c>
      <c r="AZ484" s="8" t="s">
        <v>150</v>
      </c>
      <c r="BA484" s="8" t="s">
        <v>151</v>
      </c>
      <c r="BB484" s="8" t="s">
        <v>145</v>
      </c>
      <c r="BC484" s="8" t="s">
        <v>178</v>
      </c>
      <c r="BD484" s="8">
        <v>2023</v>
      </c>
      <c r="BE484" s="8" t="s">
        <v>182</v>
      </c>
      <c r="BF484" s="8"/>
      <c r="BG484" s="8" t="s">
        <v>6</v>
      </c>
    </row>
    <row r="485" spans="1:59" hidden="1">
      <c r="A485" t="str">
        <f>Append1[[#This Row],[COM_IN_LIST]]</f>
        <v>GDPR</v>
      </c>
      <c r="B485" t="s">
        <v>1147</v>
      </c>
      <c r="P485" t="s">
        <v>132</v>
      </c>
      <c r="Q485" t="s">
        <v>131</v>
      </c>
      <c r="R485" t="s">
        <v>34</v>
      </c>
      <c r="V485" s="8" t="s">
        <v>1147</v>
      </c>
      <c r="AJ485" s="8" t="s">
        <v>34</v>
      </c>
      <c r="AK485" s="8" t="s">
        <v>132</v>
      </c>
      <c r="AL485" s="8" t="s">
        <v>131</v>
      </c>
      <c r="AM485" s="8"/>
      <c r="AN485" s="8"/>
      <c r="AO485" s="8"/>
      <c r="AP485" s="8" t="s">
        <v>145</v>
      </c>
      <c r="AQ485" s="8" t="s">
        <v>145</v>
      </c>
      <c r="AR485" s="8" t="s">
        <v>133</v>
      </c>
      <c r="AS485" s="8" t="s">
        <v>133</v>
      </c>
      <c r="AT485" s="8" t="s">
        <v>133</v>
      </c>
      <c r="AU485" s="8" t="s">
        <v>145</v>
      </c>
      <c r="AV485" s="4" t="s">
        <v>149</v>
      </c>
      <c r="AW485" s="4" t="s">
        <v>149</v>
      </c>
      <c r="AX485" s="8" t="s">
        <v>145</v>
      </c>
      <c r="AY485" s="8" t="s">
        <v>133</v>
      </c>
      <c r="AZ485" s="8"/>
      <c r="BA485" s="8"/>
      <c r="BB485" s="8" t="s">
        <v>145</v>
      </c>
      <c r="BC485" s="8"/>
      <c r="BD485" s="8" t="s">
        <v>149</v>
      </c>
      <c r="BE485" s="8"/>
      <c r="BF485" s="8"/>
      <c r="BG485" s="8" t="s">
        <v>6</v>
      </c>
    </row>
    <row r="486" spans="1:59" hidden="1">
      <c r="A486" t="str">
        <f>Append1[[#This Row],[COM_IN_LIST]]</f>
        <v>GDPR</v>
      </c>
      <c r="B486" t="s">
        <v>1148</v>
      </c>
      <c r="P486" t="s">
        <v>132</v>
      </c>
      <c r="Q486" t="s">
        <v>131</v>
      </c>
      <c r="R486" t="s">
        <v>11</v>
      </c>
      <c r="V486" s="8" t="s">
        <v>1148</v>
      </c>
      <c r="AJ486" s="8" t="s">
        <v>11</v>
      </c>
      <c r="AK486" s="8" t="s">
        <v>132</v>
      </c>
      <c r="AL486" s="8" t="s">
        <v>131</v>
      </c>
      <c r="AM486" s="8"/>
      <c r="AN486" s="8"/>
      <c r="AO486" s="8"/>
      <c r="AP486" s="8" t="s">
        <v>145</v>
      </c>
      <c r="AQ486" s="8" t="s">
        <v>145</v>
      </c>
      <c r="AR486" s="8" t="s">
        <v>141</v>
      </c>
      <c r="AS486" s="8" t="s">
        <v>145</v>
      </c>
      <c r="AT486" s="8" t="s">
        <v>133</v>
      </c>
      <c r="AU486" s="8" t="s">
        <v>145</v>
      </c>
      <c r="AV486" s="4">
        <v>44927</v>
      </c>
      <c r="AW486" s="4">
        <v>45199</v>
      </c>
      <c r="AX486" s="8" t="s">
        <v>145</v>
      </c>
      <c r="AY486" s="8" t="s">
        <v>141</v>
      </c>
      <c r="AZ486" s="8"/>
      <c r="BA486" s="8" t="s">
        <v>1149</v>
      </c>
      <c r="BB486" s="8" t="s">
        <v>145</v>
      </c>
      <c r="BC486" s="8"/>
      <c r="BD486" s="8">
        <v>2023</v>
      </c>
      <c r="BE486" s="8" t="s">
        <v>318</v>
      </c>
      <c r="BF486" s="8" t="s">
        <v>178</v>
      </c>
      <c r="BG486" s="8" t="s">
        <v>6</v>
      </c>
    </row>
    <row r="487" spans="1:59">
      <c r="A487" t="str">
        <f>Append1[[#This Row],[COM_IN_LIST]]</f>
        <v>COMMON</v>
      </c>
      <c r="B487" t="s">
        <v>1150</v>
      </c>
      <c r="C487" t="str">
        <f>VLOOKUP(Append1[[#This Row],[Asset_Name]],'[1]SNOW CMDB DBNL'!$A:$B,2,0)</f>
        <v>No</v>
      </c>
      <c r="E487" t="str">
        <f>VLOOKUP(Append1[[#This Row],[Asset_Name]],'[1]SNOW CMDB DBNL'!$A:$D,4,0)</f>
        <v>Guido Smit</v>
      </c>
      <c r="F487" t="str">
        <f>VLOOKUP(Append1[[#This Row],[Asset_Name]],'[1]SNOW CMDB DBNL'!$A:$E,5,0)</f>
        <v>Jeroen Losekoot</v>
      </c>
      <c r="G487" t="str">
        <f>VLOOKUP(Append1[[#This Row],[Asset_Name]],'[1]SNOW CMDB DBNL'!$A:$F,6,0)</f>
        <v>Jeroen Losekoot</v>
      </c>
      <c r="H487" t="str">
        <f>VLOOKUP(Append1[[#This Row],[Asset_Name]],'[1]SNOW CMDB DBNL'!$A:$G,7,0)</f>
        <v>GJ Reinders</v>
      </c>
      <c r="L487" t="str">
        <f>VLOOKUP(Append1[[#This Row],[Asset_Name]],'[1]SNOW CMDB DBNL'!$A:$M,13,0)</f>
        <v>Installed</v>
      </c>
      <c r="M487" t="str">
        <f>VLOOKUP(Append1[[#This Row],[Asset_Name]],'[1]SNOW CMDB DBNL'!$A:$N,14,0)</f>
        <v>Operational</v>
      </c>
      <c r="N487" t="str">
        <f>VLOOKUP(Append1[[#This Row],[Asset_Name]],'[1]SNOW CMDB DBNL'!$A:$O,15,0)</f>
        <v>Production</v>
      </c>
      <c r="O487" t="str">
        <f>VLOOKUP(Append1[[#This Row],[Asset_Name]],'[1]SNOW CMDB DBNL'!$A:$P,16,0)</f>
        <v>be+nl/Daily Banking Digital First NL/IL/PS &amp; CA/Nakamoto</v>
      </c>
      <c r="P487" t="s">
        <v>132</v>
      </c>
      <c r="Q487" t="s">
        <v>132</v>
      </c>
      <c r="R487" t="s">
        <v>10</v>
      </c>
      <c r="V487" s="8" t="s">
        <v>1150</v>
      </c>
      <c r="W487" s="8" t="s">
        <v>133</v>
      </c>
      <c r="X487" s="8">
        <v>0</v>
      </c>
      <c r="Y487" s="8" t="s">
        <v>158</v>
      </c>
      <c r="Z487" s="8" t="s">
        <v>273</v>
      </c>
      <c r="AA487" s="8" t="s">
        <v>273</v>
      </c>
      <c r="AB487" s="4" t="s">
        <v>160</v>
      </c>
      <c r="AC487" s="4">
        <v>0</v>
      </c>
      <c r="AD487" s="8">
        <v>0</v>
      </c>
      <c r="AE487" s="8">
        <v>0</v>
      </c>
      <c r="AF487" s="8" t="s">
        <v>136</v>
      </c>
      <c r="AG487" s="8" t="s">
        <v>137</v>
      </c>
      <c r="AH487" s="8" t="s">
        <v>138</v>
      </c>
      <c r="AI487" s="8" t="s">
        <v>274</v>
      </c>
      <c r="AJ487" s="8" t="s">
        <v>10</v>
      </c>
      <c r="AK487" s="8" t="s">
        <v>132</v>
      </c>
      <c r="AL487" s="8" t="s">
        <v>132</v>
      </c>
      <c r="AM487" s="8"/>
      <c r="AN487" s="8"/>
      <c r="AO487" s="8"/>
      <c r="AP487" s="8" t="s">
        <v>145</v>
      </c>
      <c r="AQ487" s="8" t="s">
        <v>145</v>
      </c>
      <c r="AR487" s="8" t="s">
        <v>133</v>
      </c>
      <c r="AS487" s="8" t="s">
        <v>149</v>
      </c>
      <c r="AT487" s="8" t="s">
        <v>149</v>
      </c>
      <c r="AU487" s="8" t="s">
        <v>145</v>
      </c>
      <c r="AV487" s="4" t="s">
        <v>145</v>
      </c>
      <c r="AW487" s="4" t="s">
        <v>145</v>
      </c>
      <c r="AX487" s="8" t="s">
        <v>145</v>
      </c>
      <c r="AY487" s="8" t="s">
        <v>133</v>
      </c>
      <c r="AZ487" s="8"/>
      <c r="BA487" s="8"/>
      <c r="BB487" s="8" t="s">
        <v>191</v>
      </c>
      <c r="BC487" s="8"/>
      <c r="BD487" s="8" t="s">
        <v>145</v>
      </c>
      <c r="BE487" s="8"/>
      <c r="BF487" s="8"/>
      <c r="BG487" s="8" t="s">
        <v>7</v>
      </c>
    </row>
    <row r="488" spans="1:59">
      <c r="A488" t="str">
        <f>Append1[[#This Row],[COM_IN_LIST]]</f>
        <v>COMMON</v>
      </c>
      <c r="B488" t="s">
        <v>1151</v>
      </c>
      <c r="C488" t="str">
        <f>VLOOKUP(Append1[[#This Row],[Asset_Name]],'[1]SNOW CMDB DBNL'!$A:$B,2,0)</f>
        <v>No</v>
      </c>
      <c r="E488" t="str">
        <f>VLOOKUP(Append1[[#This Row],[Asset_Name]],'[1]SNOW CMDB DBNL'!$A:$D,4,0)</f>
        <v>Guido Smit</v>
      </c>
      <c r="F488" t="str">
        <f>VLOOKUP(Append1[[#This Row],[Asset_Name]],'[1]SNOW CMDB DBNL'!$A:$E,5,0)</f>
        <v>Jeroen Losekoot</v>
      </c>
      <c r="G488" t="str">
        <f>VLOOKUP(Append1[[#This Row],[Asset_Name]],'[1]SNOW CMDB DBNL'!$A:$F,6,0)</f>
        <v>Jeroen Losekoot</v>
      </c>
      <c r="H488" t="str">
        <f>VLOOKUP(Append1[[#This Row],[Asset_Name]],'[1]SNOW CMDB DBNL'!$A:$G,7,0)</f>
        <v>GJ Reinders</v>
      </c>
      <c r="L488" t="str">
        <f>VLOOKUP(Append1[[#This Row],[Asset_Name]],'[1]SNOW CMDB DBNL'!$A:$M,13,0)</f>
        <v>Installed</v>
      </c>
      <c r="M488" t="str">
        <f>VLOOKUP(Append1[[#This Row],[Asset_Name]],'[1]SNOW CMDB DBNL'!$A:$N,14,0)</f>
        <v>Operational</v>
      </c>
      <c r="N488" t="str">
        <f>VLOOKUP(Append1[[#This Row],[Asset_Name]],'[1]SNOW CMDB DBNL'!$A:$O,15,0)</f>
        <v>Production</v>
      </c>
      <c r="O488" t="str">
        <f>VLOOKUP(Append1[[#This Row],[Asset_Name]],'[1]SNOW CMDB DBNL'!$A:$P,16,0)</f>
        <v>be+nl/Daily Banking Digital First NL/IL/PS &amp; CA/Nakamoto</v>
      </c>
      <c r="P488" t="s">
        <v>132</v>
      </c>
      <c r="Q488" t="s">
        <v>132</v>
      </c>
      <c r="R488" t="s">
        <v>10</v>
      </c>
      <c r="V488" s="8" t="s">
        <v>1151</v>
      </c>
      <c r="W488" s="8" t="s">
        <v>133</v>
      </c>
      <c r="X488" s="8">
        <v>0</v>
      </c>
      <c r="Y488" s="8" t="s">
        <v>158</v>
      </c>
      <c r="Z488" s="8" t="s">
        <v>273</v>
      </c>
      <c r="AA488" s="8" t="s">
        <v>273</v>
      </c>
      <c r="AB488" s="4" t="s">
        <v>160</v>
      </c>
      <c r="AC488" s="4">
        <v>0</v>
      </c>
      <c r="AD488" s="8">
        <v>0</v>
      </c>
      <c r="AE488" s="8">
        <v>0</v>
      </c>
      <c r="AF488" s="8" t="s">
        <v>136</v>
      </c>
      <c r="AG488" s="8" t="s">
        <v>137</v>
      </c>
      <c r="AH488" s="8" t="s">
        <v>138</v>
      </c>
      <c r="AI488" s="8" t="s">
        <v>274</v>
      </c>
      <c r="AJ488" s="8" t="s">
        <v>10</v>
      </c>
      <c r="AK488" s="8" t="s">
        <v>132</v>
      </c>
      <c r="AL488" s="8" t="s">
        <v>132</v>
      </c>
      <c r="AM488" s="8"/>
      <c r="AN488" s="8"/>
      <c r="AO488" s="8"/>
      <c r="AP488" s="8" t="s">
        <v>145</v>
      </c>
      <c r="AQ488" s="8" t="s">
        <v>145</v>
      </c>
      <c r="AR488" s="8" t="s">
        <v>133</v>
      </c>
      <c r="AS488" s="8" t="s">
        <v>149</v>
      </c>
      <c r="AT488" s="8" t="s">
        <v>149</v>
      </c>
      <c r="AU488" s="8" t="s">
        <v>145</v>
      </c>
      <c r="AV488" s="4" t="s">
        <v>145</v>
      </c>
      <c r="AW488" s="4" t="s">
        <v>145</v>
      </c>
      <c r="AX488" s="8" t="s">
        <v>145</v>
      </c>
      <c r="AY488" s="8" t="s">
        <v>133</v>
      </c>
      <c r="AZ488" s="8"/>
      <c r="BA488" s="8"/>
      <c r="BB488" s="8" t="s">
        <v>191</v>
      </c>
      <c r="BC488" s="8"/>
      <c r="BD488" s="8" t="s">
        <v>145</v>
      </c>
      <c r="BE488" s="8"/>
      <c r="BF488" s="8"/>
      <c r="BG488" s="8" t="s">
        <v>7</v>
      </c>
    </row>
    <row r="489" spans="1:59">
      <c r="A489" t="str">
        <f>Append1[[#This Row],[COM_IN_LIST]]</f>
        <v>COMMON</v>
      </c>
      <c r="B489" t="s">
        <v>1152</v>
      </c>
      <c r="C489" t="str">
        <f>VLOOKUP(Append1[[#This Row],[Asset_Name]],'[1]SNOW CMDB DBNL'!$A:$B,2,0)</f>
        <v>No</v>
      </c>
      <c r="D489" t="str">
        <f>VLOOKUP(Append1[[#This Row],[Asset_Name]],'[1]SNOW CMDB DBNL'!$A:$C,3,0)</f>
        <v>No</v>
      </c>
      <c r="E489" t="str">
        <f>VLOOKUP(Append1[[#This Row],[Asset_Name]],'[1]SNOW CMDB DBNL'!$A:$D,4,0)</f>
        <v>Rik-Jan van Bree</v>
      </c>
      <c r="F489" t="str">
        <f>VLOOKUP(Append1[[#This Row],[Asset_Name]],'[1]SNOW CMDB DBNL'!$A:$E,5,0)</f>
        <v>Hans Krak</v>
      </c>
      <c r="G489" t="str">
        <f>VLOOKUP(Append1[[#This Row],[Asset_Name]],'[1]SNOW CMDB DBNL'!$A:$F,6,0)</f>
        <v>Narjiss Aydoun</v>
      </c>
      <c r="H489" t="str">
        <f>VLOOKUP(Append1[[#This Row],[Asset_Name]],'[1]SNOW CMDB DBNL'!$A:$G,7,0)</f>
        <v>Hans Krak</v>
      </c>
      <c r="L489" t="str">
        <f>VLOOKUP(Append1[[#This Row],[Asset_Name]],'[1]SNOW CMDB DBNL'!$A:$M,13,0)</f>
        <v>Installed</v>
      </c>
      <c r="M489" t="str">
        <f>VLOOKUP(Append1[[#This Row],[Asset_Name]],'[1]SNOW CMDB DBNL'!$A:$N,14,0)</f>
        <v>Operational</v>
      </c>
      <c r="N489" t="str">
        <f>VLOOKUP(Append1[[#This Row],[Asset_Name]],'[1]SNOW CMDB DBNL'!$A:$O,15,0)</f>
        <v>Production</v>
      </c>
      <c r="O489" t="str">
        <f>VLOOKUP(Append1[[#This Row],[Asset_Name]],'[1]SNOW CMDB DBNL'!$A:$P,16,0)</f>
        <v>be+nl/Payments NL/Products/Digital Insight</v>
      </c>
      <c r="P489" t="s">
        <v>132</v>
      </c>
      <c r="Q489" t="s">
        <v>132</v>
      </c>
      <c r="R489" t="s">
        <v>9</v>
      </c>
      <c r="V489" s="8" t="s">
        <v>1152</v>
      </c>
      <c r="W489" s="8" t="s">
        <v>133</v>
      </c>
      <c r="X489" s="8" t="s">
        <v>133</v>
      </c>
      <c r="Y489" s="8" t="s">
        <v>153</v>
      </c>
      <c r="Z489" s="8" t="s">
        <v>154</v>
      </c>
      <c r="AA489" s="8" t="s">
        <v>155</v>
      </c>
      <c r="AB489" s="4" t="s">
        <v>154</v>
      </c>
      <c r="AC489" s="4">
        <v>0</v>
      </c>
      <c r="AD489" s="8">
        <v>0</v>
      </c>
      <c r="AE489" s="8">
        <v>0</v>
      </c>
      <c r="AF489" s="8" t="s">
        <v>136</v>
      </c>
      <c r="AG489" s="8" t="s">
        <v>137</v>
      </c>
      <c r="AH489" s="8" t="s">
        <v>138</v>
      </c>
      <c r="AI489" s="8" t="s">
        <v>422</v>
      </c>
      <c r="AJ489" s="8" t="s">
        <v>9</v>
      </c>
      <c r="AK489" s="8" t="s">
        <v>132</v>
      </c>
      <c r="AL489" s="8" t="s">
        <v>132</v>
      </c>
      <c r="AM489" s="8"/>
      <c r="AN489" s="8"/>
      <c r="AO489" s="8"/>
      <c r="AP489" s="8" t="s">
        <v>145</v>
      </c>
      <c r="AQ489" s="8" t="s">
        <v>145</v>
      </c>
      <c r="AR489" s="8" t="s">
        <v>133</v>
      </c>
      <c r="AS489" s="8" t="s">
        <v>133</v>
      </c>
      <c r="AT489" s="8" t="s">
        <v>133</v>
      </c>
      <c r="AU489" s="8" t="s">
        <v>145</v>
      </c>
      <c r="AV489" s="4" t="s">
        <v>145</v>
      </c>
      <c r="AW489" s="4" t="s">
        <v>145</v>
      </c>
      <c r="AX489" s="8" t="s">
        <v>145</v>
      </c>
      <c r="AY489" s="8" t="s">
        <v>133</v>
      </c>
      <c r="AZ489" s="8"/>
      <c r="BA489" s="8"/>
      <c r="BB489" s="8" t="s">
        <v>191</v>
      </c>
      <c r="BC489" s="8"/>
      <c r="BD489" s="8" t="s">
        <v>145</v>
      </c>
      <c r="BE489" s="8"/>
      <c r="BF489" s="8"/>
      <c r="BG489" s="8" t="s">
        <v>7</v>
      </c>
    </row>
    <row r="490" spans="1:59" hidden="1">
      <c r="A490" t="str">
        <f>Append1[[#This Row],[COM_IN_LIST]]</f>
        <v>COMMON</v>
      </c>
      <c r="B490" t="s">
        <v>1153</v>
      </c>
      <c r="C490" t="str">
        <f>VLOOKUP(Append1[[#This Row],[Asset_Name]],'[1]SNOW CMDB DBNL'!$A:$B,2,0)</f>
        <v>Yes</v>
      </c>
      <c r="D490" t="str">
        <f>VLOOKUP(Append1[[#This Row],[Asset_Name]],'[1]SNOW CMDB DBNL'!$A:$C,3,0)</f>
        <v>No</v>
      </c>
      <c r="E490" t="str">
        <f>VLOOKUP(Append1[[#This Row],[Asset_Name]],'[1]SNOW CMDB DBNL'!$A:$D,4,0)</f>
        <v>Emile Scheilen</v>
      </c>
      <c r="F490" t="str">
        <f>VLOOKUP(Append1[[#This Row],[Asset_Name]],'[1]SNOW CMDB DBNL'!$A:$E,5,0)</f>
        <v>Adine Wempe - Kalff</v>
      </c>
      <c r="G490" t="str">
        <f>VLOOKUP(Append1[[#This Row],[Asset_Name]],'[1]SNOW CMDB DBNL'!$A:$F,6,0)</f>
        <v>Adine Wempe - Kalff</v>
      </c>
      <c r="H490" t="str">
        <f>VLOOKUP(Append1[[#This Row],[Asset_Name]],'[1]SNOW CMDB DBNL'!$A:$G,7,0)</f>
        <v>Gertjan Kruijt</v>
      </c>
      <c r="I490" t="str">
        <f>VLOOKUP(Append1[[#This Row],[Asset_Name]],'[1]SNOW CMDB DBNL'!$A:$H,8,0)</f>
        <v>Party data</v>
      </c>
      <c r="J490" t="str">
        <f>VLOOKUP(Append1[[#This Row],[Asset_Name]],'[1]SNOW CMDB DBNL'!$A:$I,9,0)</f>
        <v>Kept in own tribe</v>
      </c>
      <c r="L490" t="str">
        <f>VLOOKUP(Append1[[#This Row],[Asset_Name]],'[1]SNOW CMDB DBNL'!$A:$M,13,0)</f>
        <v>Installed</v>
      </c>
      <c r="M490" t="str">
        <f>VLOOKUP(Append1[[#This Row],[Asset_Name]],'[1]SNOW CMDB DBNL'!$A:$N,14,0)</f>
        <v>Operational</v>
      </c>
      <c r="N490" t="str">
        <f>VLOOKUP(Append1[[#This Row],[Asset_Name]],'[1]SNOW CMDB DBNL'!$A:$O,15,0)</f>
        <v>Production</v>
      </c>
      <c r="O490" t="str">
        <f>VLOOKUP(Append1[[#This Row],[Asset_Name]],'[1]SNOW CMDB DBNL'!$A:$P,16,0)</f>
        <v>be+nl/Fraud &amp; Cyber Security NL/Prevention/Wookiee</v>
      </c>
      <c r="P490" t="s">
        <v>132</v>
      </c>
      <c r="Q490" t="s">
        <v>132</v>
      </c>
      <c r="R490" t="s">
        <v>11</v>
      </c>
      <c r="V490" s="8" t="s">
        <v>1153</v>
      </c>
      <c r="W490" s="8" t="s">
        <v>141</v>
      </c>
      <c r="X490" s="8" t="s">
        <v>133</v>
      </c>
      <c r="Y490" s="8" t="s">
        <v>202</v>
      </c>
      <c r="Z490" s="8" t="s">
        <v>203</v>
      </c>
      <c r="AA490" s="8" t="s">
        <v>203</v>
      </c>
      <c r="AB490" s="4" t="s">
        <v>269</v>
      </c>
      <c r="AC490" s="4" t="s">
        <v>169</v>
      </c>
      <c r="AD490" s="8" t="s">
        <v>170</v>
      </c>
      <c r="AE490" s="8">
        <v>0</v>
      </c>
      <c r="AF490" s="8" t="s">
        <v>136</v>
      </c>
      <c r="AG490" s="8" t="s">
        <v>137</v>
      </c>
      <c r="AH490" s="8" t="s">
        <v>138</v>
      </c>
      <c r="AI490" s="8" t="s">
        <v>551</v>
      </c>
      <c r="AJ490" s="8" t="s">
        <v>11</v>
      </c>
      <c r="AK490" s="8" t="s">
        <v>132</v>
      </c>
      <c r="AL490" s="8" t="s">
        <v>132</v>
      </c>
      <c r="AM490" s="8"/>
      <c r="AN490" s="8"/>
      <c r="AO490" s="8"/>
      <c r="AP490" s="8" t="s">
        <v>145</v>
      </c>
      <c r="AQ490" s="8" t="s">
        <v>145</v>
      </c>
      <c r="AR490" s="8" t="s">
        <v>133</v>
      </c>
      <c r="AS490" s="8" t="s">
        <v>145</v>
      </c>
      <c r="AT490" s="8" t="s">
        <v>133</v>
      </c>
      <c r="AU490" s="8" t="s">
        <v>145</v>
      </c>
      <c r="AV490" s="4">
        <v>44927</v>
      </c>
      <c r="AW490" s="4">
        <v>45291</v>
      </c>
      <c r="AX490" s="8" t="s">
        <v>145</v>
      </c>
      <c r="AY490" s="8" t="s">
        <v>133</v>
      </c>
      <c r="AZ490" s="8" t="s">
        <v>150</v>
      </c>
      <c r="BA490" s="8" t="s">
        <v>151</v>
      </c>
      <c r="BB490" s="8" t="s">
        <v>178</v>
      </c>
      <c r="BC490" s="8" t="s">
        <v>178</v>
      </c>
      <c r="BD490" s="8">
        <v>2023</v>
      </c>
      <c r="BE490" s="8" t="s">
        <v>182</v>
      </c>
      <c r="BF490" s="8"/>
      <c r="BG490" s="8" t="s">
        <v>7</v>
      </c>
    </row>
    <row r="491" spans="1:59">
      <c r="A491" t="str">
        <f>Append1[[#This Row],[COM_IN_LIST]]</f>
        <v>CMDB</v>
      </c>
      <c r="B491" s="31" t="s">
        <v>1154</v>
      </c>
      <c r="C491" t="str">
        <f>VLOOKUP(Append1[[#This Row],[Asset_Name]],'[1]SNOW CMDB DBNL'!$A:$B,2,0)</f>
        <v>No</v>
      </c>
      <c r="E491" t="str">
        <f>VLOOKUP(Append1[[#This Row],[Asset_Name]],'[1]SNOW CMDB DBNL'!$A:$D,4,0)</f>
        <v>Sander Quik</v>
      </c>
      <c r="F491" t="str">
        <f>VLOOKUP(Append1[[#This Row],[Asset_Name]],'[1]SNOW CMDB DBNL'!$A:$E,5,0)</f>
        <v>Maartje Geven</v>
      </c>
      <c r="L491" t="str">
        <f>VLOOKUP(Append1[[#This Row],[Asset_Name]],'[1]SNOW CMDB DBNL'!$A:$M,13,0)</f>
        <v>Installed</v>
      </c>
      <c r="M491" t="str">
        <f>VLOOKUP(Append1[[#This Row],[Asset_Name]],'[1]SNOW CMDB DBNL'!$A:$N,14,0)</f>
        <v>Operational</v>
      </c>
      <c r="N491" t="str">
        <f>VLOOKUP(Append1[[#This Row],[Asset_Name]],'[1]SNOW CMDB DBNL'!$A:$O,15,0)</f>
        <v>Production</v>
      </c>
      <c r="O491" t="str">
        <f>VLOOKUP(Append1[[#This Row],[Asset_Name]],'[1]SNOW CMDB DBNL'!$A:$P,16,0)</f>
        <v>be+nl/Digital &amp; Customer Interaction/Di NL/AngularJS</v>
      </c>
      <c r="P491" t="s">
        <v>131</v>
      </c>
      <c r="Q491" t="s">
        <v>132</v>
      </c>
      <c r="R491" t="s">
        <v>24</v>
      </c>
      <c r="V491" s="8" t="s">
        <v>1154</v>
      </c>
      <c r="W491" s="8" t="s">
        <v>133</v>
      </c>
      <c r="X491" s="8">
        <v>0</v>
      </c>
      <c r="Y491" s="8" t="s">
        <v>385</v>
      </c>
      <c r="Z491" s="8" t="s">
        <v>1068</v>
      </c>
      <c r="AA491" s="8">
        <v>0</v>
      </c>
      <c r="AB491" s="4">
        <v>0</v>
      </c>
      <c r="AC491" s="4">
        <v>0</v>
      </c>
      <c r="AD491" s="8">
        <v>0</v>
      </c>
      <c r="AE491" s="8">
        <v>0</v>
      </c>
      <c r="AF491" s="8" t="s">
        <v>136</v>
      </c>
      <c r="AG491" s="8" t="s">
        <v>137</v>
      </c>
      <c r="AH491" s="8" t="s">
        <v>138</v>
      </c>
      <c r="AI491" s="8" t="s">
        <v>1155</v>
      </c>
      <c r="AJ491" s="8" t="s">
        <v>24</v>
      </c>
      <c r="AK491" s="8" t="s">
        <v>131</v>
      </c>
      <c r="AL491" s="8" t="s">
        <v>132</v>
      </c>
      <c r="AM491" s="8"/>
      <c r="AN491" s="8"/>
      <c r="AO491" s="8"/>
      <c r="AP491" s="8"/>
      <c r="AQ491" s="8"/>
      <c r="AR491" s="8"/>
      <c r="AS491" s="8"/>
      <c r="AT491" s="8"/>
      <c r="AU491" s="8"/>
      <c r="AV491" s="4"/>
      <c r="AW491" s="4"/>
      <c r="AX491" s="8"/>
      <c r="AY491" s="8"/>
      <c r="AZ491" s="8"/>
      <c r="BA491" s="8"/>
      <c r="BB491" s="8"/>
      <c r="BC491" s="8"/>
      <c r="BD491" s="8"/>
      <c r="BE491" s="8"/>
      <c r="BF491" s="8"/>
      <c r="BG491" s="8" t="s">
        <v>5</v>
      </c>
    </row>
    <row r="492" spans="1:59">
      <c r="A492" t="str">
        <f>Append1[[#This Row],[COM_IN_LIST]]</f>
        <v>CMDB</v>
      </c>
      <c r="B492" s="31" t="s">
        <v>1156</v>
      </c>
      <c r="C492" t="str">
        <f>VLOOKUP(Append1[[#This Row],[Asset_Name]],'[1]SNOW CMDB DBNL'!$A:$B,2,0)</f>
        <v>No</v>
      </c>
      <c r="E492" t="str">
        <f>VLOOKUP(Append1[[#This Row],[Asset_Name]],'[1]SNOW CMDB DBNL'!$A:$D,4,0)</f>
        <v>Sander Quik</v>
      </c>
      <c r="F492" t="str">
        <f>VLOOKUP(Append1[[#This Row],[Asset_Name]],'[1]SNOW CMDB DBNL'!$A:$E,5,0)</f>
        <v>Maartje Geven</v>
      </c>
      <c r="L492" t="str">
        <f>VLOOKUP(Append1[[#This Row],[Asset_Name]],'[1]SNOW CMDB DBNL'!$A:$M,13,0)</f>
        <v>Installed</v>
      </c>
      <c r="M492" t="str">
        <f>VLOOKUP(Append1[[#This Row],[Asset_Name]],'[1]SNOW CMDB DBNL'!$A:$N,14,0)</f>
        <v>Operational</v>
      </c>
      <c r="N492" t="str">
        <f>VLOOKUP(Append1[[#This Row],[Asset_Name]],'[1]SNOW CMDB DBNL'!$A:$O,15,0)</f>
        <v>Production</v>
      </c>
      <c r="O492" t="str">
        <f>VLOOKUP(Append1[[#This Row],[Asset_Name]],'[1]SNOW CMDB DBNL'!$A:$P,16,0)</f>
        <v>be+nl/Digital &amp; Customer Interaction/Di NL/AngularJS</v>
      </c>
      <c r="P492" t="s">
        <v>131</v>
      </c>
      <c r="Q492" t="s">
        <v>132</v>
      </c>
      <c r="R492" t="s">
        <v>24</v>
      </c>
      <c r="V492" s="8" t="s">
        <v>1156</v>
      </c>
      <c r="W492" s="8" t="s">
        <v>133</v>
      </c>
      <c r="X492" s="8">
        <v>0</v>
      </c>
      <c r="Y492" s="8" t="s">
        <v>385</v>
      </c>
      <c r="Z492" s="8" t="s">
        <v>1068</v>
      </c>
      <c r="AA492" s="8">
        <v>0</v>
      </c>
      <c r="AB492" s="4">
        <v>0</v>
      </c>
      <c r="AC492" s="4">
        <v>0</v>
      </c>
      <c r="AD492" s="8">
        <v>0</v>
      </c>
      <c r="AE492" s="8">
        <v>0</v>
      </c>
      <c r="AF492" s="8" t="s">
        <v>136</v>
      </c>
      <c r="AG492" s="8" t="s">
        <v>137</v>
      </c>
      <c r="AH492" s="8" t="s">
        <v>138</v>
      </c>
      <c r="AI492" s="8" t="s">
        <v>1155</v>
      </c>
      <c r="AJ492" s="8" t="s">
        <v>24</v>
      </c>
      <c r="AK492" s="8" t="s">
        <v>131</v>
      </c>
      <c r="AL492" s="8" t="s">
        <v>132</v>
      </c>
      <c r="AM492" s="8"/>
      <c r="AN492" s="8"/>
      <c r="AO492" s="8"/>
      <c r="AP492" s="8"/>
      <c r="AQ492" s="8"/>
      <c r="AR492" s="8"/>
      <c r="AS492" s="8"/>
      <c r="AT492" s="8"/>
      <c r="AU492" s="8"/>
      <c r="AV492" s="4"/>
      <c r="AW492" s="4"/>
      <c r="AX492" s="8"/>
      <c r="AY492" s="8"/>
      <c r="AZ492" s="8"/>
      <c r="BA492" s="8"/>
      <c r="BB492" s="8"/>
      <c r="BC492" s="8"/>
      <c r="BD492" s="8"/>
      <c r="BE492" s="8"/>
      <c r="BF492" s="8"/>
      <c r="BG492" s="8" t="s">
        <v>5</v>
      </c>
    </row>
    <row r="493" spans="1:59">
      <c r="A493" t="str">
        <f>Append1[[#This Row],[COM_IN_LIST]]</f>
        <v>CMDB</v>
      </c>
      <c r="B493" s="31" t="s">
        <v>1157</v>
      </c>
      <c r="C493" t="str">
        <f>VLOOKUP(Append1[[#This Row],[Asset_Name]],'[1]SNOW CMDB DBNL'!$A:$B,2,0)</f>
        <v>No</v>
      </c>
      <c r="E493" t="str">
        <f>VLOOKUP(Append1[[#This Row],[Asset_Name]],'[1]SNOW CMDB DBNL'!$A:$D,4,0)</f>
        <v>Sander Quik</v>
      </c>
      <c r="F493" t="str">
        <f>VLOOKUP(Append1[[#This Row],[Asset_Name]],'[1]SNOW CMDB DBNL'!$A:$E,5,0)</f>
        <v>Maartje Geven</v>
      </c>
      <c r="L493" t="str">
        <f>VLOOKUP(Append1[[#This Row],[Asset_Name]],'[1]SNOW CMDB DBNL'!$A:$M,13,0)</f>
        <v>Installed</v>
      </c>
      <c r="M493" t="str">
        <f>VLOOKUP(Append1[[#This Row],[Asset_Name]],'[1]SNOW CMDB DBNL'!$A:$N,14,0)</f>
        <v>Operational</v>
      </c>
      <c r="N493" t="str">
        <f>VLOOKUP(Append1[[#This Row],[Asset_Name]],'[1]SNOW CMDB DBNL'!$A:$O,15,0)</f>
        <v>Production</v>
      </c>
      <c r="O493" t="str">
        <f>VLOOKUP(Append1[[#This Row],[Asset_Name]],'[1]SNOW CMDB DBNL'!$A:$P,16,0)</f>
        <v>be+nl/Digital &amp; Customer Interaction/Di NL/AngularJS</v>
      </c>
      <c r="P493" t="s">
        <v>131</v>
      </c>
      <c r="Q493" t="s">
        <v>132</v>
      </c>
      <c r="R493" t="s">
        <v>24</v>
      </c>
      <c r="V493" s="8" t="s">
        <v>1157</v>
      </c>
      <c r="W493" s="8" t="s">
        <v>133</v>
      </c>
      <c r="X493" s="8">
        <v>0</v>
      </c>
      <c r="Y493" s="8" t="s">
        <v>385</v>
      </c>
      <c r="Z493" s="8" t="s">
        <v>1068</v>
      </c>
      <c r="AA493" s="8">
        <v>0</v>
      </c>
      <c r="AB493" s="4">
        <v>0</v>
      </c>
      <c r="AC493" s="4">
        <v>0</v>
      </c>
      <c r="AD493" s="8">
        <v>0</v>
      </c>
      <c r="AE493" s="8">
        <v>0</v>
      </c>
      <c r="AF493" s="8" t="s">
        <v>136</v>
      </c>
      <c r="AG493" s="8" t="s">
        <v>137</v>
      </c>
      <c r="AH493" s="8" t="s">
        <v>138</v>
      </c>
      <c r="AI493" s="8" t="s">
        <v>1155</v>
      </c>
      <c r="AJ493" s="8" t="s">
        <v>24</v>
      </c>
      <c r="AK493" s="8" t="s">
        <v>131</v>
      </c>
      <c r="AL493" s="8" t="s">
        <v>132</v>
      </c>
      <c r="AM493" s="8"/>
      <c r="AN493" s="8"/>
      <c r="AO493" s="8"/>
      <c r="AP493" s="8"/>
      <c r="AQ493" s="8"/>
      <c r="AR493" s="8"/>
      <c r="AS493" s="8"/>
      <c r="AT493" s="8"/>
      <c r="AU493" s="8"/>
      <c r="AV493" s="4"/>
      <c r="AW493" s="4"/>
      <c r="AX493" s="8"/>
      <c r="AY493" s="8"/>
      <c r="AZ493" s="8"/>
      <c r="BA493" s="8"/>
      <c r="BB493" s="8"/>
      <c r="BC493" s="8"/>
      <c r="BD493" s="8"/>
      <c r="BE493" s="8"/>
      <c r="BF493" s="8"/>
      <c r="BG493" s="8" t="s">
        <v>5</v>
      </c>
    </row>
    <row r="494" spans="1:59">
      <c r="A494" t="str">
        <f>Append1[[#This Row],[COM_IN_LIST]]</f>
        <v>COMMON</v>
      </c>
      <c r="B494" t="s">
        <v>1158</v>
      </c>
      <c r="C494" t="str">
        <f>VLOOKUP(Append1[[#This Row],[Asset_Name]],'[1]SNOW CMDB DBNL'!$A:$B,2,0)</f>
        <v>No</v>
      </c>
      <c r="D494" t="str">
        <f>VLOOKUP(Append1[[#This Row],[Asset_Name]],'[1]SNOW CMDB DBNL'!$A:$C,3,0)</f>
        <v>No</v>
      </c>
      <c r="E494" t="str">
        <f>VLOOKUP(Append1[[#This Row],[Asset_Name]],'[1]SNOW CMDB DBNL'!$A:$D,4,0)</f>
        <v>Rik-Jan van Bree</v>
      </c>
      <c r="F494" t="str">
        <f>VLOOKUP(Append1[[#This Row],[Asset_Name]],'[1]SNOW CMDB DBNL'!$A:$E,5,0)</f>
        <v>Jan Willem Heurter</v>
      </c>
      <c r="G494" t="str">
        <f>VLOOKUP(Append1[[#This Row],[Asset_Name]],'[1]SNOW CMDB DBNL'!$A:$F,6,0)</f>
        <v>Narjiss Aydoun</v>
      </c>
      <c r="H494" t="str">
        <f>VLOOKUP(Append1[[#This Row],[Asset_Name]],'[1]SNOW CMDB DBNL'!$A:$G,7,0)</f>
        <v>Jan Willem Heurter</v>
      </c>
      <c r="I494" t="str">
        <f>VLOOKUP(Append1[[#This Row],[Asset_Name]],'[1]SNOW CMDB DBNL'!$A:$H,8,0)</f>
        <v>Reference data</v>
      </c>
      <c r="J494" t="str">
        <f>VLOOKUP(Append1[[#This Row],[Asset_Name]],'[1]SNOW CMDB DBNL'!$A:$I,9,0)</f>
        <v>Exchanged across domains</v>
      </c>
      <c r="L494" t="str">
        <f>VLOOKUP(Append1[[#This Row],[Asset_Name]],'[1]SNOW CMDB DBNL'!$A:$M,13,0)</f>
        <v>Installed</v>
      </c>
      <c r="M494" t="str">
        <f>VLOOKUP(Append1[[#This Row],[Asset_Name]],'[1]SNOW CMDB DBNL'!$A:$N,14,0)</f>
        <v>Operational</v>
      </c>
      <c r="N494" t="str">
        <f>VLOOKUP(Append1[[#This Row],[Asset_Name]],'[1]SNOW CMDB DBNL'!$A:$O,15,0)</f>
        <v>Production</v>
      </c>
      <c r="O494" t="str">
        <f>VLOOKUP(Append1[[#This Row],[Asset_Name]],'[1]SNOW CMDB DBNL'!$A:$P,16,0)</f>
        <v>be+nl/Payments NL/Products/Statements and invoices</v>
      </c>
      <c r="P494" t="s">
        <v>132</v>
      </c>
      <c r="Q494" t="s">
        <v>132</v>
      </c>
      <c r="R494" t="s">
        <v>9</v>
      </c>
      <c r="V494" s="8" t="s">
        <v>1158</v>
      </c>
      <c r="W494" s="8" t="s">
        <v>133</v>
      </c>
      <c r="X494" s="8" t="s">
        <v>133</v>
      </c>
      <c r="Y494" s="8" t="s">
        <v>153</v>
      </c>
      <c r="Z494" s="8" t="s">
        <v>567</v>
      </c>
      <c r="AA494" s="8" t="s">
        <v>155</v>
      </c>
      <c r="AB494" s="4" t="s">
        <v>567</v>
      </c>
      <c r="AC494" s="4" t="s">
        <v>455</v>
      </c>
      <c r="AD494" s="8" t="s">
        <v>176</v>
      </c>
      <c r="AE494" s="8">
        <v>0</v>
      </c>
      <c r="AF494" s="8" t="s">
        <v>136</v>
      </c>
      <c r="AG494" s="8" t="s">
        <v>137</v>
      </c>
      <c r="AH494" s="8" t="s">
        <v>138</v>
      </c>
      <c r="AI494" s="8" t="s">
        <v>568</v>
      </c>
      <c r="AJ494" s="8" t="s">
        <v>9</v>
      </c>
      <c r="AK494" s="8" t="s">
        <v>132</v>
      </c>
      <c r="AL494" s="8" t="s">
        <v>132</v>
      </c>
      <c r="AM494" s="8"/>
      <c r="AN494" s="8"/>
      <c r="AO494" s="8"/>
      <c r="AP494" s="8" t="s">
        <v>145</v>
      </c>
      <c r="AQ494" s="8" t="s">
        <v>145</v>
      </c>
      <c r="AR494" s="8" t="s">
        <v>133</v>
      </c>
      <c r="AS494" s="8" t="s">
        <v>133</v>
      </c>
      <c r="AT494" s="8" t="s">
        <v>133</v>
      </c>
      <c r="AU494" s="8" t="s">
        <v>145</v>
      </c>
      <c r="AV494" s="4" t="s">
        <v>145</v>
      </c>
      <c r="AW494" s="4" t="s">
        <v>145</v>
      </c>
      <c r="AX494" s="8" t="s">
        <v>145</v>
      </c>
      <c r="AY494" s="8" t="s">
        <v>133</v>
      </c>
      <c r="AZ494" s="8"/>
      <c r="BA494" s="8"/>
      <c r="BB494" s="8" t="s">
        <v>191</v>
      </c>
      <c r="BC494" s="8"/>
      <c r="BD494" s="8" t="s">
        <v>145</v>
      </c>
      <c r="BE494" s="8"/>
      <c r="BF494" s="8"/>
      <c r="BG494" s="8" t="s">
        <v>7</v>
      </c>
    </row>
    <row r="495" spans="1:59" hidden="1">
      <c r="A495" t="str">
        <f>Append1[[#This Row],[COM_IN_LIST]]</f>
        <v>GDPR</v>
      </c>
      <c r="B495" s="31" t="s">
        <v>1159</v>
      </c>
      <c r="P495" t="s">
        <v>132</v>
      </c>
      <c r="Q495" t="s">
        <v>131</v>
      </c>
      <c r="R495" t="s">
        <v>9</v>
      </c>
      <c r="V495" s="8" t="s">
        <v>1159</v>
      </c>
      <c r="AJ495" s="8" t="s">
        <v>9</v>
      </c>
      <c r="AK495" s="8" t="s">
        <v>132</v>
      </c>
      <c r="AL495" s="8" t="s">
        <v>131</v>
      </c>
      <c r="AM495" s="8"/>
      <c r="AN495" s="8"/>
      <c r="AO495" s="8"/>
      <c r="AP495" s="8" t="s">
        <v>145</v>
      </c>
      <c r="AQ495" s="8" t="s">
        <v>145</v>
      </c>
      <c r="AR495" s="8" t="s">
        <v>141</v>
      </c>
      <c r="AS495" s="8" t="s">
        <v>141</v>
      </c>
      <c r="AT495" s="8" t="s">
        <v>141</v>
      </c>
      <c r="AU495" s="8" t="s">
        <v>145</v>
      </c>
      <c r="AV495" s="4">
        <v>44927</v>
      </c>
      <c r="AW495" s="4">
        <v>45291</v>
      </c>
      <c r="AX495" s="8" t="s">
        <v>145</v>
      </c>
      <c r="AY495" s="8" t="s">
        <v>141</v>
      </c>
      <c r="AZ495" s="8"/>
      <c r="BA495" s="8"/>
      <c r="BB495" s="8" t="s">
        <v>145</v>
      </c>
      <c r="BC495" s="8"/>
      <c r="BD495" s="8">
        <v>2023</v>
      </c>
      <c r="BE495" s="8" t="s">
        <v>182</v>
      </c>
      <c r="BF495" s="8" t="s">
        <v>178</v>
      </c>
      <c r="BG495" s="8" t="s">
        <v>6</v>
      </c>
    </row>
    <row r="496" spans="1:59" hidden="1">
      <c r="A496" t="str">
        <f>Append1[[#This Row],[COM_IN_LIST]]</f>
        <v>GDPR</v>
      </c>
      <c r="B496" s="31" t="s">
        <v>1160</v>
      </c>
      <c r="P496" t="s">
        <v>132</v>
      </c>
      <c r="Q496" t="s">
        <v>131</v>
      </c>
      <c r="R496" t="s">
        <v>9</v>
      </c>
      <c r="V496" s="8" t="s">
        <v>1160</v>
      </c>
      <c r="AJ496" s="8" t="s">
        <v>9</v>
      </c>
      <c r="AK496" s="8" t="s">
        <v>132</v>
      </c>
      <c r="AL496" s="8" t="s">
        <v>131</v>
      </c>
      <c r="AM496" s="8"/>
      <c r="AN496" s="8"/>
      <c r="AO496" s="8"/>
      <c r="AP496" s="8" t="s">
        <v>145</v>
      </c>
      <c r="AQ496" s="8" t="s">
        <v>145</v>
      </c>
      <c r="AR496" s="8" t="s">
        <v>133</v>
      </c>
      <c r="AS496" s="8" t="s">
        <v>133</v>
      </c>
      <c r="AT496" s="8" t="s">
        <v>133</v>
      </c>
      <c r="AU496" s="8" t="s">
        <v>145</v>
      </c>
      <c r="AV496" s="4" t="s">
        <v>145</v>
      </c>
      <c r="AW496" s="4" t="s">
        <v>145</v>
      </c>
      <c r="AX496" s="8" t="s">
        <v>145</v>
      </c>
      <c r="AY496" s="8" t="s">
        <v>133</v>
      </c>
      <c r="AZ496" s="8"/>
      <c r="BA496" s="8"/>
      <c r="BB496" s="8" t="s">
        <v>145</v>
      </c>
      <c r="BC496" s="8"/>
      <c r="BD496" s="8" t="s">
        <v>145</v>
      </c>
      <c r="BE496" s="8"/>
      <c r="BF496" s="8"/>
      <c r="BG496" s="8" t="s">
        <v>6</v>
      </c>
    </row>
    <row r="497" spans="1:59" hidden="1">
      <c r="A497" t="str">
        <f>Append1[[#This Row],[COM_IN_LIST]]</f>
        <v>COMMON</v>
      </c>
      <c r="B497" t="s">
        <v>1161</v>
      </c>
      <c r="C497" t="str">
        <f>VLOOKUP(Append1[[#This Row],[Asset_Name]],'[1]SNOW CMDB DBNL'!$A:$B,2,0)</f>
        <v>Yes</v>
      </c>
      <c r="D497" t="str">
        <f>VLOOKUP(Append1[[#This Row],[Asset_Name]],'[1]SNOW CMDB DBNL'!$A:$C,3,0)</f>
        <v>Yes</v>
      </c>
      <c r="E497" t="str">
        <f>VLOOKUP(Append1[[#This Row],[Asset_Name]],'[1]SNOW CMDB DBNL'!$A:$D,4,0)</f>
        <v>Steven Frieswijk</v>
      </c>
      <c r="F497" t="str">
        <f>VLOOKUP(Append1[[#This Row],[Asset_Name]],'[1]SNOW CMDB DBNL'!$A:$E,5,0)</f>
        <v>Liesbeth Berns</v>
      </c>
      <c r="G497" t="str">
        <f>VLOOKUP(Append1[[#This Row],[Asset_Name]],'[1]SNOW CMDB DBNL'!$A:$F,6,0)</f>
        <v>Liesbeth Berns</v>
      </c>
      <c r="J497" t="str">
        <f>VLOOKUP(Append1[[#This Row],[Asset_Name]],'[1]SNOW CMDB DBNL'!$A:$I,9,0)</f>
        <v>Exchanged across domains</v>
      </c>
      <c r="L497" t="str">
        <f>VLOOKUP(Append1[[#This Row],[Asset_Name]],'[1]SNOW CMDB DBNL'!$A:$M,13,0)</f>
        <v>Installed</v>
      </c>
      <c r="M497" t="str">
        <f>VLOOKUP(Append1[[#This Row],[Asset_Name]],'[1]SNOW CMDB DBNL'!$A:$N,14,0)</f>
        <v>Operational</v>
      </c>
      <c r="N497" t="str">
        <f>VLOOKUP(Append1[[#This Row],[Asset_Name]],'[1]SNOW CMDB DBNL'!$A:$O,15,0)</f>
        <v>Production</v>
      </c>
      <c r="O497" t="str">
        <f>VLOOKUP(Append1[[#This Row],[Asset_Name]],'[1]SNOW CMDB DBNL'!$A:$P,16,0)</f>
        <v>be+nl/Digital &amp; Customer Interaction/DiPr SSE/Feedback</v>
      </c>
      <c r="P497" t="s">
        <v>132</v>
      </c>
      <c r="Q497" t="s">
        <v>132</v>
      </c>
      <c r="R497" t="s">
        <v>12</v>
      </c>
      <c r="V497" s="8" t="s">
        <v>1161</v>
      </c>
      <c r="W497" s="8" t="s">
        <v>141</v>
      </c>
      <c r="X497" s="8" t="s">
        <v>141</v>
      </c>
      <c r="Y497" s="8" t="s">
        <v>185</v>
      </c>
      <c r="Z497" s="8" t="s">
        <v>242</v>
      </c>
      <c r="AA497" s="8" t="s">
        <v>242</v>
      </c>
      <c r="AB497" s="4">
        <v>0</v>
      </c>
      <c r="AC497" s="4">
        <v>0</v>
      </c>
      <c r="AD497" s="8" t="s">
        <v>176</v>
      </c>
      <c r="AE497" s="8">
        <v>0</v>
      </c>
      <c r="AF497" s="8" t="s">
        <v>136</v>
      </c>
      <c r="AG497" s="8" t="s">
        <v>137</v>
      </c>
      <c r="AH497" s="8" t="s">
        <v>138</v>
      </c>
      <c r="AI497" s="8" t="s">
        <v>953</v>
      </c>
      <c r="AJ497" s="8" t="s">
        <v>12</v>
      </c>
      <c r="AK497" s="8" t="s">
        <v>132</v>
      </c>
      <c r="AL497" s="8" t="s">
        <v>132</v>
      </c>
      <c r="AM497" s="8"/>
      <c r="AN497" s="8"/>
      <c r="AO497" s="8"/>
      <c r="AP497" s="8" t="s">
        <v>141</v>
      </c>
      <c r="AQ497" s="8" t="s">
        <v>133</v>
      </c>
      <c r="AR497" s="8" t="s">
        <v>141</v>
      </c>
      <c r="AS497" s="8" t="s">
        <v>141</v>
      </c>
      <c r="AT497" s="8" t="s">
        <v>141</v>
      </c>
      <c r="AU497" s="8"/>
      <c r="AV497" s="4"/>
      <c r="AW497" s="4">
        <v>44926</v>
      </c>
      <c r="AX497" s="8" t="s">
        <v>208</v>
      </c>
      <c r="AY497" s="8" t="s">
        <v>141</v>
      </c>
      <c r="AZ497" s="8"/>
      <c r="BA497" s="8" t="s">
        <v>1162</v>
      </c>
      <c r="BB497" s="8" t="s">
        <v>178</v>
      </c>
      <c r="BC497" s="8"/>
      <c r="BD497" s="8">
        <v>2022</v>
      </c>
      <c r="BE497" s="8"/>
      <c r="BF497" s="8"/>
      <c r="BG497" s="8" t="s">
        <v>7</v>
      </c>
    </row>
    <row r="498" spans="1:59">
      <c r="A498" t="str">
        <f>Append1[[#This Row],[COM_IN_LIST]]</f>
        <v>COMMON</v>
      </c>
      <c r="B498" t="s">
        <v>1163</v>
      </c>
      <c r="C498" t="str">
        <f>VLOOKUP(Append1[[#This Row],[Asset_Name]],'[1]SNOW CMDB DBNL'!$A:$B,2,0)</f>
        <v>No</v>
      </c>
      <c r="E498" t="str">
        <f>VLOOKUP(Append1[[#This Row],[Asset_Name]],'[1]SNOW CMDB DBNL'!$A:$D,4,0)</f>
        <v>Guido Smit</v>
      </c>
      <c r="F498" t="str">
        <f>VLOOKUP(Append1[[#This Row],[Asset_Name]],'[1]SNOW CMDB DBNL'!$A:$E,5,0)</f>
        <v>Hans Overeem</v>
      </c>
      <c r="G498" t="str">
        <f>VLOOKUP(Append1[[#This Row],[Asset_Name]],'[1]SNOW CMDB DBNL'!$A:$F,6,0)</f>
        <v>Hans Overeem</v>
      </c>
      <c r="H498" t="str">
        <f>VLOOKUP(Append1[[#This Row],[Asset_Name]],'[1]SNOW CMDB DBNL'!$A:$G,7,0)</f>
        <v>GJ Reinders</v>
      </c>
      <c r="L498" t="str">
        <f>VLOOKUP(Append1[[#This Row],[Asset_Name]],'[1]SNOW CMDB DBNL'!$A:$M,13,0)</f>
        <v>Installed</v>
      </c>
      <c r="M498" t="str">
        <f>VLOOKUP(Append1[[#This Row],[Asset_Name]],'[1]SNOW CMDB DBNL'!$A:$N,14,0)</f>
        <v>Operational</v>
      </c>
      <c r="N498" t="str">
        <f>VLOOKUP(Append1[[#This Row],[Asset_Name]],'[1]SNOW CMDB DBNL'!$A:$O,15,0)</f>
        <v>Production</v>
      </c>
      <c r="O498" t="str">
        <f>VLOOKUP(Append1[[#This Row],[Asset_Name]],'[1]SNOW CMDB DBNL'!$A:$P,16,0)</f>
        <v>be+nl/Daily Banking Digital First NL/Business Journeys/Genesis</v>
      </c>
      <c r="P498" t="s">
        <v>132</v>
      </c>
      <c r="Q498" t="s">
        <v>132</v>
      </c>
      <c r="R498" t="s">
        <v>10</v>
      </c>
      <c r="V498" s="8" t="s">
        <v>1163</v>
      </c>
      <c r="W498" s="8" t="s">
        <v>133</v>
      </c>
      <c r="X498" s="8">
        <v>0</v>
      </c>
      <c r="Y498" s="8" t="s">
        <v>158</v>
      </c>
      <c r="Z498" s="8" t="s">
        <v>159</v>
      </c>
      <c r="AA498" s="8" t="s">
        <v>159</v>
      </c>
      <c r="AB498" s="4" t="s">
        <v>160</v>
      </c>
      <c r="AC498" s="4">
        <v>0</v>
      </c>
      <c r="AD498" s="8">
        <v>0</v>
      </c>
      <c r="AE498" s="8">
        <v>0</v>
      </c>
      <c r="AF498" s="8" t="s">
        <v>136</v>
      </c>
      <c r="AG498" s="8" t="s">
        <v>137</v>
      </c>
      <c r="AH498" s="8" t="s">
        <v>138</v>
      </c>
      <c r="AI498" s="8" t="s">
        <v>1164</v>
      </c>
      <c r="AJ498" s="8" t="s">
        <v>10</v>
      </c>
      <c r="AK498" s="8" t="s">
        <v>132</v>
      </c>
      <c r="AL498" s="8" t="s">
        <v>132</v>
      </c>
      <c r="AM498" s="8"/>
      <c r="AN498" s="8"/>
      <c r="AO498" s="8"/>
      <c r="AP498" s="8" t="s">
        <v>145</v>
      </c>
      <c r="AQ498" s="8" t="s">
        <v>145</v>
      </c>
      <c r="AR498" s="8" t="s">
        <v>133</v>
      </c>
      <c r="AS498" s="8" t="s">
        <v>149</v>
      </c>
      <c r="AT498" s="8" t="s">
        <v>149</v>
      </c>
      <c r="AU498" s="8" t="s">
        <v>145</v>
      </c>
      <c r="AV498" s="4" t="s">
        <v>145</v>
      </c>
      <c r="AW498" s="4" t="s">
        <v>145</v>
      </c>
      <c r="AX498" s="8" t="s">
        <v>145</v>
      </c>
      <c r="AY498" s="8" t="s">
        <v>133</v>
      </c>
      <c r="AZ498" s="8"/>
      <c r="BA498" s="8"/>
      <c r="BB498" s="8" t="s">
        <v>191</v>
      </c>
      <c r="BC498" s="8"/>
      <c r="BD498" s="8" t="s">
        <v>145</v>
      </c>
      <c r="BE498" s="8"/>
      <c r="BF498" s="8"/>
      <c r="BG498" s="8" t="s">
        <v>7</v>
      </c>
    </row>
    <row r="499" spans="1:59" hidden="1">
      <c r="A499" t="str">
        <f>Append1[[#This Row],[COM_IN_LIST]]</f>
        <v>GDPR</v>
      </c>
      <c r="B499" t="s">
        <v>1165</v>
      </c>
      <c r="P499" t="s">
        <v>132</v>
      </c>
      <c r="Q499" t="s">
        <v>131</v>
      </c>
      <c r="R499" t="s">
        <v>13</v>
      </c>
      <c r="V499" s="8" t="s">
        <v>1165</v>
      </c>
      <c r="AJ499" s="8" t="s">
        <v>13</v>
      </c>
      <c r="AK499" s="8" t="s">
        <v>132</v>
      </c>
      <c r="AL499" s="8" t="s">
        <v>131</v>
      </c>
      <c r="AM499" s="8"/>
      <c r="AN499" s="8"/>
      <c r="AO499" s="8"/>
      <c r="AP499" s="8" t="s">
        <v>145</v>
      </c>
      <c r="AQ499" s="8" t="s">
        <v>145</v>
      </c>
      <c r="AR499" s="8" t="s">
        <v>141</v>
      </c>
      <c r="AS499" s="8" t="s">
        <v>141</v>
      </c>
      <c r="AT499" s="8" t="s">
        <v>141</v>
      </c>
      <c r="AU499" s="8"/>
      <c r="AV499" s="4"/>
      <c r="AW499" s="4">
        <v>43982</v>
      </c>
      <c r="AX499" s="8" t="s">
        <v>208</v>
      </c>
      <c r="AY499" s="8" t="s">
        <v>141</v>
      </c>
      <c r="AZ499" s="8" t="s">
        <v>1166</v>
      </c>
      <c r="BA499" s="8" t="s">
        <v>352</v>
      </c>
      <c r="BB499" s="8" t="s">
        <v>145</v>
      </c>
      <c r="BC499" s="8"/>
      <c r="BD499" s="8">
        <v>2020</v>
      </c>
      <c r="BE499" s="8"/>
      <c r="BF499" s="8"/>
      <c r="BG499" s="8" t="s">
        <v>6</v>
      </c>
    </row>
    <row r="500" spans="1:59" hidden="1">
      <c r="A500" t="str">
        <f>Append1[[#This Row],[COM_IN_LIST]]</f>
        <v>GDPR</v>
      </c>
      <c r="B500" s="31" t="s">
        <v>1167</v>
      </c>
      <c r="P500" t="s">
        <v>132</v>
      </c>
      <c r="Q500" t="s">
        <v>131</v>
      </c>
      <c r="R500" t="s">
        <v>9</v>
      </c>
      <c r="V500" s="8" t="s">
        <v>1167</v>
      </c>
      <c r="AJ500" s="8" t="s">
        <v>9</v>
      </c>
      <c r="AK500" s="8" t="s">
        <v>132</v>
      </c>
      <c r="AL500" s="8" t="s">
        <v>131</v>
      </c>
      <c r="AM500" s="8"/>
      <c r="AN500" s="8"/>
      <c r="AO500" s="8"/>
      <c r="AP500" s="8" t="s">
        <v>145</v>
      </c>
      <c r="AQ500" s="8" t="s">
        <v>145</v>
      </c>
      <c r="AR500" s="8" t="s">
        <v>133</v>
      </c>
      <c r="AS500" s="8" t="s">
        <v>133</v>
      </c>
      <c r="AT500" s="8" t="s">
        <v>133</v>
      </c>
      <c r="AU500" s="8" t="s">
        <v>145</v>
      </c>
      <c r="AV500" s="4" t="s">
        <v>145</v>
      </c>
      <c r="AW500" s="4" t="s">
        <v>145</v>
      </c>
      <c r="AX500" s="8" t="s">
        <v>145</v>
      </c>
      <c r="AY500" s="8" t="s">
        <v>133</v>
      </c>
      <c r="AZ500" s="8"/>
      <c r="BA500" s="8"/>
      <c r="BB500" s="8" t="s">
        <v>145</v>
      </c>
      <c r="BC500" s="8"/>
      <c r="BD500" s="8" t="s">
        <v>145</v>
      </c>
      <c r="BE500" s="8"/>
      <c r="BF500" s="8"/>
      <c r="BG500" s="8" t="s">
        <v>6</v>
      </c>
    </row>
    <row r="501" spans="1:59" hidden="1">
      <c r="A501" t="str">
        <f>Append1[[#This Row],[COM_IN_LIST]]</f>
        <v>COMMON</v>
      </c>
      <c r="B501" s="31" t="s">
        <v>1168</v>
      </c>
      <c r="C501" t="str">
        <f>VLOOKUP(Append1[[#This Row],[Asset_Name]],'[1]SNOW CMDB DBNL'!$A:$B,2,0)</f>
        <v>Yes</v>
      </c>
      <c r="D501" t="str">
        <f>VLOOKUP(Append1[[#This Row],[Asset_Name]],'[1]SNOW CMDB DBNL'!$A:$C,3,0)</f>
        <v>Yes</v>
      </c>
      <c r="E501" t="str">
        <f>VLOOKUP(Append1[[#This Row],[Asset_Name]],'[1]SNOW CMDB DBNL'!$A:$D,4,0)</f>
        <v>Akram Musa</v>
      </c>
      <c r="F501" t="str">
        <f>VLOOKUP(Append1[[#This Row],[Asset_Name]],'[1]SNOW CMDB DBNL'!$A:$E,5,0)</f>
        <v>Lindy Volkerts</v>
      </c>
      <c r="G501" t="str">
        <f>VLOOKUP(Append1[[#This Row],[Asset_Name]],'[1]SNOW CMDB DBNL'!$A:$F,6,0)</f>
        <v>Narjiss Aydoun</v>
      </c>
      <c r="H501" t="str">
        <f>VLOOKUP(Append1[[#This Row],[Asset_Name]],'[1]SNOW CMDB DBNL'!$A:$G,7,0)</f>
        <v>Bernard Faber</v>
      </c>
      <c r="I501" t="str">
        <f>VLOOKUP(Append1[[#This Row],[Asset_Name]],'[1]SNOW CMDB DBNL'!$A:$H,8,0)</f>
        <v>Product data</v>
      </c>
      <c r="J501" t="str">
        <f>VLOOKUP(Append1[[#This Row],[Asset_Name]],'[1]SNOW CMDB DBNL'!$A:$I,9,0)</f>
        <v>Exchanged across domains</v>
      </c>
      <c r="K501" t="str">
        <f>VLOOKUP(Append1[[#This Row],[Asset_Name]],'[1]SNOW CMDB DBNL'!$A:$J,10,0)</f>
        <v>Tokens + LCM on tokens</v>
      </c>
      <c r="L501" t="str">
        <f>VLOOKUP(Append1[[#This Row],[Asset_Name]],'[1]SNOW CMDB DBNL'!$A:$M,13,0)</f>
        <v>Installed</v>
      </c>
      <c r="M501" t="str">
        <f>VLOOKUP(Append1[[#This Row],[Asset_Name]],'[1]SNOW CMDB DBNL'!$A:$N,14,0)</f>
        <v>Operational</v>
      </c>
      <c r="N501" t="str">
        <f>VLOOKUP(Append1[[#This Row],[Asset_Name]],'[1]SNOW CMDB DBNL'!$A:$O,15,0)</f>
        <v>Production</v>
      </c>
      <c r="O501" t="str">
        <f>VLOOKUP(Append1[[#This Row],[Asset_Name]],'[1]SNOW CMDB DBNL'!$A:$P,16,0)</f>
        <v>be+nl/Payments NL/Cards/Mobile Payment</v>
      </c>
      <c r="P501" t="s">
        <v>132</v>
      </c>
      <c r="Q501" t="s">
        <v>132</v>
      </c>
      <c r="R501" t="s">
        <v>9</v>
      </c>
      <c r="V501" s="8" t="s">
        <v>1168</v>
      </c>
      <c r="W501" s="8" t="s">
        <v>141</v>
      </c>
      <c r="X501" s="8" t="s">
        <v>141</v>
      </c>
      <c r="Y501" s="8" t="s">
        <v>281</v>
      </c>
      <c r="Z501" s="8" t="s">
        <v>1169</v>
      </c>
      <c r="AA501" s="8" t="s">
        <v>155</v>
      </c>
      <c r="AB501" s="4" t="s">
        <v>1170</v>
      </c>
      <c r="AC501" s="4" t="s">
        <v>238</v>
      </c>
      <c r="AD501" s="8" t="s">
        <v>176</v>
      </c>
      <c r="AE501" s="8" t="s">
        <v>1171</v>
      </c>
      <c r="AF501" s="8" t="s">
        <v>136</v>
      </c>
      <c r="AG501" s="8" t="s">
        <v>137</v>
      </c>
      <c r="AH501" s="8" t="s">
        <v>138</v>
      </c>
      <c r="AI501" s="8" t="s">
        <v>1172</v>
      </c>
      <c r="AJ501" s="8" t="s">
        <v>9</v>
      </c>
      <c r="AK501" s="8" t="s">
        <v>132</v>
      </c>
      <c r="AL501" s="8" t="s">
        <v>132</v>
      </c>
      <c r="AM501" s="8"/>
      <c r="AN501" s="8"/>
      <c r="AO501" s="8"/>
      <c r="AP501" s="8" t="s">
        <v>145</v>
      </c>
      <c r="AQ501" s="8" t="s">
        <v>145</v>
      </c>
      <c r="AR501" s="8" t="s">
        <v>133</v>
      </c>
      <c r="AS501" s="8" t="s">
        <v>133</v>
      </c>
      <c r="AT501" s="8" t="s">
        <v>133</v>
      </c>
      <c r="AU501" s="8" t="s">
        <v>145</v>
      </c>
      <c r="AV501" s="4" t="s">
        <v>145</v>
      </c>
      <c r="AW501" s="4" t="s">
        <v>145</v>
      </c>
      <c r="AX501" s="8" t="s">
        <v>145</v>
      </c>
      <c r="AY501" s="8" t="s">
        <v>133</v>
      </c>
      <c r="AZ501" s="8"/>
      <c r="BA501" s="8"/>
      <c r="BB501" s="8" t="s">
        <v>178</v>
      </c>
      <c r="BC501" s="8"/>
      <c r="BD501" s="8" t="s">
        <v>145</v>
      </c>
      <c r="BE501" s="8"/>
      <c r="BF501" s="8"/>
      <c r="BG501" s="8" t="s">
        <v>7</v>
      </c>
    </row>
    <row r="502" spans="1:59">
      <c r="A502" t="str">
        <f>Append1[[#This Row],[COM_IN_LIST]]</f>
        <v>COMMON</v>
      </c>
      <c r="B502" t="s">
        <v>1173</v>
      </c>
      <c r="C502" t="str">
        <f>VLOOKUP(Append1[[#This Row],[Asset_Name]],'[1]SNOW CMDB DBNL'!$A:$B,2,0)</f>
        <v>No</v>
      </c>
      <c r="D502" t="str">
        <f>VLOOKUP(Append1[[#This Row],[Asset_Name]],'[1]SNOW CMDB DBNL'!$A:$C,3,0)</f>
        <v>No</v>
      </c>
      <c r="E502" t="str">
        <f>VLOOKUP(Append1[[#This Row],[Asset_Name]],'[1]SNOW CMDB DBNL'!$A:$D,4,0)</f>
        <v>Rein Heddema</v>
      </c>
      <c r="F502" t="str">
        <f>VLOOKUP(Append1[[#This Row],[Asset_Name]],'[1]SNOW CMDB DBNL'!$A:$E,5,0)</f>
        <v>Ed Spitteler</v>
      </c>
      <c r="G502" t="str">
        <f>VLOOKUP(Append1[[#This Row],[Asset_Name]],'[1]SNOW CMDB DBNL'!$A:$F,6,0)</f>
        <v>Ed Spitteler</v>
      </c>
      <c r="H502" t="str">
        <f>VLOOKUP(Append1[[#This Row],[Asset_Name]],'[1]SNOW CMDB DBNL'!$A:$G,7,0)</f>
        <v>Sander Plantenga</v>
      </c>
      <c r="K502" t="str">
        <f>VLOOKUP(Append1[[#This Row],[Asset_Name]],'[1]SNOW CMDB DBNL'!$A:$J,10,0)</f>
        <v>Guscan is processing incoming mail (both digitally as via post). The documents are scanned, recognized and indexed for further processing by several Business Units, or directly sent to the digital archive.</v>
      </c>
      <c r="L502" t="str">
        <f>VLOOKUP(Append1[[#This Row],[Asset_Name]],'[1]SNOW CMDB DBNL'!$A:$M,13,0)</f>
        <v>Installed</v>
      </c>
      <c r="M502" t="str">
        <f>VLOOKUP(Append1[[#This Row],[Asset_Name]],'[1]SNOW CMDB DBNL'!$A:$N,14,0)</f>
        <v>Operational</v>
      </c>
      <c r="N502" t="str">
        <f>VLOOKUP(Append1[[#This Row],[Asset_Name]],'[1]SNOW CMDB DBNL'!$A:$O,15,0)</f>
        <v>Production</v>
      </c>
      <c r="O502" t="str">
        <f>VLOOKUP(Append1[[#This Row],[Asset_Name]],'[1]SNOW CMDB DBNL'!$A:$P,16,0)</f>
        <v>be+nl/Document &amp; Content Services/Intelligent Automation/Superflow</v>
      </c>
      <c r="P502" t="s">
        <v>132</v>
      </c>
      <c r="Q502" t="s">
        <v>132</v>
      </c>
      <c r="R502" t="s">
        <v>22</v>
      </c>
      <c r="V502" s="8" t="s">
        <v>1173</v>
      </c>
      <c r="W502" s="8" t="s">
        <v>133</v>
      </c>
      <c r="X502" s="8" t="s">
        <v>133</v>
      </c>
      <c r="Y502" s="8" t="s">
        <v>558</v>
      </c>
      <c r="Z502" s="8" t="s">
        <v>488</v>
      </c>
      <c r="AA502" s="8" t="s">
        <v>488</v>
      </c>
      <c r="AB502" s="4" t="s">
        <v>1174</v>
      </c>
      <c r="AC502" s="4">
        <v>0</v>
      </c>
      <c r="AD502" s="8">
        <v>0</v>
      </c>
      <c r="AE502" s="8" t="s">
        <v>1175</v>
      </c>
      <c r="AF502" s="8" t="s">
        <v>136</v>
      </c>
      <c r="AG502" s="8" t="s">
        <v>137</v>
      </c>
      <c r="AH502" s="8" t="s">
        <v>138</v>
      </c>
      <c r="AI502" s="8" t="s">
        <v>1176</v>
      </c>
      <c r="AJ502" s="8" t="s">
        <v>22</v>
      </c>
      <c r="AK502" s="8" t="s">
        <v>132</v>
      </c>
      <c r="AL502" s="8" t="s">
        <v>132</v>
      </c>
      <c r="AM502" s="8"/>
      <c r="AN502" s="8"/>
      <c r="AO502" s="8"/>
      <c r="AP502" s="8" t="s">
        <v>141</v>
      </c>
      <c r="AQ502" s="8" t="s">
        <v>133</v>
      </c>
      <c r="AR502" s="8" t="s">
        <v>133</v>
      </c>
      <c r="AS502" s="8" t="s">
        <v>141</v>
      </c>
      <c r="AT502" s="8" t="s">
        <v>141</v>
      </c>
      <c r="AU502" s="8" t="s">
        <v>145</v>
      </c>
      <c r="AV502" s="4" t="s">
        <v>145</v>
      </c>
      <c r="AW502" s="4" t="s">
        <v>145</v>
      </c>
      <c r="AX502" s="8" t="s">
        <v>208</v>
      </c>
      <c r="AY502" s="8" t="s">
        <v>133</v>
      </c>
      <c r="AZ502" s="8"/>
      <c r="BA502" s="8"/>
      <c r="BB502" s="8" t="s">
        <v>191</v>
      </c>
      <c r="BC502" s="8"/>
      <c r="BD502" s="8" t="s">
        <v>145</v>
      </c>
      <c r="BE502" s="8"/>
      <c r="BF502" s="8"/>
      <c r="BG502" s="8" t="s">
        <v>7</v>
      </c>
    </row>
    <row r="503" spans="1:59" hidden="1">
      <c r="A503" t="str">
        <f>Append1[[#This Row],[COM_IN_LIST]]</f>
        <v>GDPR</v>
      </c>
      <c r="B503" t="s">
        <v>1177</v>
      </c>
      <c r="P503" t="s">
        <v>132</v>
      </c>
      <c r="Q503" t="s">
        <v>131</v>
      </c>
      <c r="R503" t="s">
        <v>9</v>
      </c>
      <c r="V503" s="8" t="s">
        <v>1177</v>
      </c>
      <c r="AJ503" s="8" t="s">
        <v>9</v>
      </c>
      <c r="AK503" s="8" t="s">
        <v>132</v>
      </c>
      <c r="AL503" s="8" t="s">
        <v>131</v>
      </c>
      <c r="AM503" s="8"/>
      <c r="AN503" s="8"/>
      <c r="AO503" s="8"/>
      <c r="AP503" s="8" t="s">
        <v>145</v>
      </c>
      <c r="AQ503" s="8" t="s">
        <v>145</v>
      </c>
      <c r="AR503" s="8" t="s">
        <v>141</v>
      </c>
      <c r="AS503" s="8" t="s">
        <v>133</v>
      </c>
      <c r="AT503" s="8" t="s">
        <v>133</v>
      </c>
      <c r="AU503" s="8" t="s">
        <v>145</v>
      </c>
      <c r="AV503" s="4">
        <v>44927</v>
      </c>
      <c r="AW503" s="4">
        <v>45291</v>
      </c>
      <c r="AX503" s="8" t="s">
        <v>145</v>
      </c>
      <c r="AY503" s="8" t="s">
        <v>141</v>
      </c>
      <c r="AZ503" s="8"/>
      <c r="BA503" s="8"/>
      <c r="BB503" s="8" t="s">
        <v>145</v>
      </c>
      <c r="BC503" s="8"/>
      <c r="BD503" s="8">
        <v>2023</v>
      </c>
      <c r="BE503" s="8" t="s">
        <v>182</v>
      </c>
      <c r="BF503" s="8" t="s">
        <v>178</v>
      </c>
      <c r="BG503" s="8" t="s">
        <v>6</v>
      </c>
    </row>
    <row r="504" spans="1:59">
      <c r="A504" t="str">
        <f>Append1[[#This Row],[COM_IN_LIST]]</f>
        <v>CMDB</v>
      </c>
      <c r="B504" t="s">
        <v>1178</v>
      </c>
      <c r="C504" t="str">
        <f>VLOOKUP(Append1[[#This Row],[Asset_Name]],'[1]SNOW CMDB DBNL'!$A:$B,2,0)</f>
        <v>No</v>
      </c>
      <c r="D504" t="str">
        <f>VLOOKUP(Append1[[#This Row],[Asset_Name]],'[1]SNOW CMDB DBNL'!$A:$C,3,0)</f>
        <v>No</v>
      </c>
      <c r="E504" t="str">
        <f>VLOOKUP(Append1[[#This Row],[Asset_Name]],'[1]SNOW CMDB DBNL'!$A:$D,4,0)</f>
        <v>Paul Schaper</v>
      </c>
      <c r="F504" t="str">
        <f>VLOOKUP(Append1[[#This Row],[Asset_Name]],'[1]SNOW CMDB DBNL'!$A:$E,5,0)</f>
        <v>Paul Schaper</v>
      </c>
      <c r="G504" t="str">
        <f>VLOOKUP(Append1[[#This Row],[Asset_Name]],'[1]SNOW CMDB DBNL'!$A:$F,6,0)</f>
        <v>n.a.</v>
      </c>
      <c r="H504" t="str">
        <f>VLOOKUP(Append1[[#This Row],[Asset_Name]],'[1]SNOW CMDB DBNL'!$A:$G,7,0)</f>
        <v>Martijn Greuter</v>
      </c>
      <c r="K504" t="str">
        <f>VLOOKUP(Append1[[#This Row],[Asset_Name]],'[1]SNOW CMDB DBNL'!$A:$J,10,0)</f>
        <v>No data stored, technical application</v>
      </c>
      <c r="L504" t="str">
        <f>VLOOKUP(Append1[[#This Row],[Asset_Name]],'[1]SNOW CMDB DBNL'!$A:$M,13,0)</f>
        <v>Installed</v>
      </c>
      <c r="M504" t="str">
        <f>VLOOKUP(Append1[[#This Row],[Asset_Name]],'[1]SNOW CMDB DBNL'!$A:$N,14,0)</f>
        <v>Operational</v>
      </c>
      <c r="N504" t="str">
        <f>VLOOKUP(Append1[[#This Row],[Asset_Name]],'[1]SNOW CMDB DBNL'!$A:$O,15,0)</f>
        <v>Production</v>
      </c>
      <c r="O504" t="str">
        <f>VLOOKUP(Append1[[#This Row],[Asset_Name]],'[1]SNOW CMDB DBNL'!$A:$P,16,0)</f>
        <v>be+nl/CoreBanking/HaCloud</v>
      </c>
      <c r="P504" t="s">
        <v>131</v>
      </c>
      <c r="Q504" t="s">
        <v>132</v>
      </c>
      <c r="R504" t="s">
        <v>38</v>
      </c>
      <c r="V504" s="8" t="s">
        <v>1178</v>
      </c>
      <c r="W504" s="8" t="s">
        <v>133</v>
      </c>
      <c r="X504" s="8" t="s">
        <v>133</v>
      </c>
      <c r="Y504" s="8" t="s">
        <v>598</v>
      </c>
      <c r="Z504" s="8" t="s">
        <v>598</v>
      </c>
      <c r="AA504" s="8" t="s">
        <v>506</v>
      </c>
      <c r="AB504" s="4" t="s">
        <v>309</v>
      </c>
      <c r="AC504" s="4">
        <v>0</v>
      </c>
      <c r="AD504" s="8">
        <v>0</v>
      </c>
      <c r="AE504" s="8" t="s">
        <v>1179</v>
      </c>
      <c r="AF504" s="8" t="s">
        <v>136</v>
      </c>
      <c r="AG504" s="8" t="s">
        <v>137</v>
      </c>
      <c r="AH504" s="8" t="s">
        <v>138</v>
      </c>
      <c r="AI504" s="8" t="s">
        <v>1180</v>
      </c>
      <c r="AJ504" s="8" t="s">
        <v>38</v>
      </c>
      <c r="AK504" s="8" t="s">
        <v>131</v>
      </c>
      <c r="AL504" s="8" t="s">
        <v>132</v>
      </c>
      <c r="AM504" s="8"/>
      <c r="AN504" s="8"/>
      <c r="AO504" s="8"/>
      <c r="AP504" s="8"/>
      <c r="AQ504" s="8"/>
      <c r="AR504" s="8"/>
      <c r="AS504" s="8"/>
      <c r="AT504" s="8"/>
      <c r="AU504" s="8"/>
      <c r="AV504" s="4"/>
      <c r="AW504" s="4"/>
      <c r="AX504" s="8"/>
      <c r="AY504" s="8"/>
      <c r="AZ504" s="8"/>
      <c r="BA504" s="8"/>
      <c r="BB504" s="8"/>
      <c r="BC504" s="8"/>
      <c r="BD504" s="8"/>
      <c r="BE504" s="8"/>
      <c r="BF504" s="8"/>
      <c r="BG504" s="8" t="s">
        <v>5</v>
      </c>
    </row>
    <row r="505" spans="1:59" hidden="1">
      <c r="A505" t="str">
        <f>Append1[[#This Row],[COM_IN_LIST]]</f>
        <v>GDPR</v>
      </c>
      <c r="B505" t="s">
        <v>1181</v>
      </c>
      <c r="P505" t="s">
        <v>132</v>
      </c>
      <c r="Q505" t="s">
        <v>131</v>
      </c>
      <c r="R505" t="s">
        <v>12</v>
      </c>
      <c r="V505" s="8" t="s">
        <v>1181</v>
      </c>
      <c r="AJ505" s="8" t="s">
        <v>12</v>
      </c>
      <c r="AK505" s="8" t="s">
        <v>132</v>
      </c>
      <c r="AL505" s="8" t="s">
        <v>131</v>
      </c>
      <c r="AM505" s="8"/>
      <c r="AN505" s="8"/>
      <c r="AO505" s="8"/>
      <c r="AP505" s="8" t="s">
        <v>141</v>
      </c>
      <c r="AQ505" s="8" t="s">
        <v>133</v>
      </c>
      <c r="AR505" s="8" t="s">
        <v>141</v>
      </c>
      <c r="AS505" s="8" t="s">
        <v>141</v>
      </c>
      <c r="AT505" s="8" t="s">
        <v>141</v>
      </c>
      <c r="AU505" s="8"/>
      <c r="AV505" s="4"/>
      <c r="AW505" s="4" t="s">
        <v>149</v>
      </c>
      <c r="AX505" s="8"/>
      <c r="AY505" s="8" t="s">
        <v>141</v>
      </c>
      <c r="AZ505" s="8">
        <v>44896</v>
      </c>
      <c r="BA505" s="8" t="s">
        <v>1182</v>
      </c>
      <c r="BB505" s="8" t="s">
        <v>145</v>
      </c>
      <c r="BC505" s="8"/>
      <c r="BD505" s="8" t="s">
        <v>149</v>
      </c>
      <c r="BE505" s="8"/>
      <c r="BF505" s="8"/>
      <c r="BG505" s="8" t="s">
        <v>6</v>
      </c>
    </row>
    <row r="506" spans="1:59" hidden="1">
      <c r="A506" t="str">
        <f>Append1[[#This Row],[COM_IN_LIST]]</f>
        <v>COMMON</v>
      </c>
      <c r="B506" t="s">
        <v>1183</v>
      </c>
      <c r="C506" t="str">
        <f>VLOOKUP(Append1[[#This Row],[Asset_Name]],'[1]SNOW CMDB DBNL'!$A:$B,2,0)</f>
        <v>Yes</v>
      </c>
      <c r="D506" t="str">
        <f>VLOOKUP(Append1[[#This Row],[Asset_Name]],'[1]SNOW CMDB DBNL'!$A:$C,3,0)</f>
        <v>No</v>
      </c>
      <c r="E506" t="str">
        <f>VLOOKUP(Append1[[#This Row],[Asset_Name]],'[1]SNOW CMDB DBNL'!$A:$D,4,0)</f>
        <v>Jordy van der Vliet</v>
      </c>
      <c r="F506" t="str">
        <f>VLOOKUP(Append1[[#This Row],[Asset_Name]],'[1]SNOW CMDB DBNL'!$A:$E,5,0)</f>
        <v>Harold Reusken</v>
      </c>
      <c r="I506" t="str">
        <f>VLOOKUP(Append1[[#This Row],[Asset_Name]],'[1]SNOW CMDB DBNL'!$A:$H,8,0)</f>
        <v>Party data</v>
      </c>
      <c r="J506" t="str">
        <f>VLOOKUP(Append1[[#This Row],[Asset_Name]],'[1]SNOW CMDB DBNL'!$A:$I,9,0)</f>
        <v>Kept in own tribe</v>
      </c>
      <c r="L506" t="str">
        <f>VLOOKUP(Append1[[#This Row],[Asset_Name]],'[1]SNOW CMDB DBNL'!$A:$M,13,0)</f>
        <v>Installed</v>
      </c>
      <c r="M506" t="str">
        <f>VLOOKUP(Append1[[#This Row],[Asset_Name]],'[1]SNOW CMDB DBNL'!$A:$N,14,0)</f>
        <v>Operational</v>
      </c>
      <c r="N506" t="str">
        <f>VLOOKUP(Append1[[#This Row],[Asset_Name]],'[1]SNOW CMDB DBNL'!$A:$O,15,0)</f>
        <v>Production</v>
      </c>
      <c r="O506" t="str">
        <f>VLOOKUP(Append1[[#This Row],[Asset_Name]],'[1]SNOW CMDB DBNL'!$A:$P,16,0)</f>
        <v>be+nl/CoE Communications and brand exp/Campagne Team NL</v>
      </c>
      <c r="P506" t="s">
        <v>132</v>
      </c>
      <c r="Q506" t="s">
        <v>132</v>
      </c>
      <c r="R506" t="s">
        <v>36</v>
      </c>
      <c r="V506" s="8" t="s">
        <v>1183</v>
      </c>
      <c r="W506" s="8" t="s">
        <v>141</v>
      </c>
      <c r="X506" s="8" t="s">
        <v>133</v>
      </c>
      <c r="Y506" s="8" t="s">
        <v>248</v>
      </c>
      <c r="Z506" s="8" t="s">
        <v>249</v>
      </c>
      <c r="AA506" s="8">
        <v>0</v>
      </c>
      <c r="AB506" s="4">
        <v>0</v>
      </c>
      <c r="AC506" s="4" t="s">
        <v>169</v>
      </c>
      <c r="AD506" s="8" t="s">
        <v>170</v>
      </c>
      <c r="AE506" s="8">
        <v>0</v>
      </c>
      <c r="AF506" s="8" t="s">
        <v>136</v>
      </c>
      <c r="AG506" s="8" t="s">
        <v>137</v>
      </c>
      <c r="AH506" s="8" t="s">
        <v>138</v>
      </c>
      <c r="AI506" s="8" t="s">
        <v>250</v>
      </c>
      <c r="AJ506" s="8" t="s">
        <v>36</v>
      </c>
      <c r="AK506" s="8" t="s">
        <v>132</v>
      </c>
      <c r="AL506" s="8" t="s">
        <v>132</v>
      </c>
      <c r="AM506" s="8"/>
      <c r="AN506" s="8"/>
      <c r="AO506" s="8"/>
      <c r="AP506" s="8" t="s">
        <v>141</v>
      </c>
      <c r="AQ506" s="8" t="s">
        <v>133</v>
      </c>
      <c r="AR506" s="8" t="s">
        <v>141</v>
      </c>
      <c r="AS506" s="8" t="s">
        <v>141</v>
      </c>
      <c r="AT506" s="8" t="s">
        <v>141</v>
      </c>
      <c r="AU506" s="8" t="s">
        <v>149</v>
      </c>
      <c r="AV506" s="4" t="s">
        <v>149</v>
      </c>
      <c r="AW506" s="4" t="s">
        <v>149</v>
      </c>
      <c r="AX506" s="8" t="s">
        <v>145</v>
      </c>
      <c r="AY506" s="8" t="s">
        <v>141</v>
      </c>
      <c r="AZ506" s="8"/>
      <c r="BA506" s="8"/>
      <c r="BB506" s="8" t="s">
        <v>178</v>
      </c>
      <c r="BC506" s="8"/>
      <c r="BD506" s="8" t="s">
        <v>149</v>
      </c>
      <c r="BE506" s="8"/>
      <c r="BF506" s="8"/>
      <c r="BG506" s="8" t="s">
        <v>7</v>
      </c>
    </row>
    <row r="507" spans="1:59" hidden="1">
      <c r="A507" t="str">
        <f>Append1[[#This Row],[COM_IN_LIST]]</f>
        <v>COMMON</v>
      </c>
      <c r="B507" t="s">
        <v>1184</v>
      </c>
      <c r="C507" t="str">
        <f>VLOOKUP(Append1[[#This Row],[Asset_Name]],'[1]SNOW CMDB DBNL'!$A:$B,2,0)</f>
        <v>Yes</v>
      </c>
      <c r="D507" t="str">
        <f>VLOOKUP(Append1[[#This Row],[Asset_Name]],'[1]SNOW CMDB DBNL'!$A:$C,3,0)</f>
        <v>No</v>
      </c>
      <c r="E507" t="str">
        <f>VLOOKUP(Append1[[#This Row],[Asset_Name]],'[1]SNOW CMDB DBNL'!$A:$D,4,0)</f>
        <v>Khadija Khottoul</v>
      </c>
      <c r="F507" t="str">
        <f>VLOOKUP(Append1[[#This Row],[Asset_Name]],'[1]SNOW CMDB DBNL'!$A:$E,5,0)</f>
        <v>Jacques Schram</v>
      </c>
      <c r="G507" t="str">
        <f>VLOOKUP(Append1[[#This Row],[Asset_Name]],'[1]SNOW CMDB DBNL'!$A:$F,6,0)</f>
        <v>Folkert van der Ploeg</v>
      </c>
      <c r="H507" t="str">
        <f>VLOOKUP(Append1[[#This Row],[Asset_Name]],'[1]SNOW CMDB DBNL'!$A:$G,7,0)</f>
        <v>Falco Vriesekoop</v>
      </c>
      <c r="I507" t="str">
        <f>VLOOKUP(Append1[[#This Row],[Asset_Name]],'[1]SNOW CMDB DBNL'!$A:$H,8,0)</f>
        <v>Party data</v>
      </c>
      <c r="J507" t="str">
        <f>VLOOKUP(Append1[[#This Row],[Asset_Name]],'[1]SNOW CMDB DBNL'!$A:$I,9,0)</f>
        <v>Kept in own tribe</v>
      </c>
      <c r="L507" t="str">
        <f>VLOOKUP(Append1[[#This Row],[Asset_Name]],'[1]SNOW CMDB DBNL'!$A:$M,13,0)</f>
        <v>Installed</v>
      </c>
      <c r="M507" t="str">
        <f>VLOOKUP(Append1[[#This Row],[Asset_Name]],'[1]SNOW CMDB DBNL'!$A:$N,14,0)</f>
        <v>Operational</v>
      </c>
      <c r="N507" t="str">
        <f>VLOOKUP(Append1[[#This Row],[Asset_Name]],'[1]SNOW CMDB DBNL'!$A:$O,15,0)</f>
        <v>Production</v>
      </c>
      <c r="O507" t="str">
        <f>VLOOKUP(Append1[[#This Row],[Asset_Name]],'[1]SNOW CMDB DBNL'!$A:$P,16,0)</f>
        <v>be+nl/Mortgages NL/MORTG_AANVRAAG</v>
      </c>
      <c r="P507" t="s">
        <v>132</v>
      </c>
      <c r="Q507" t="s">
        <v>132</v>
      </c>
      <c r="R507" t="s">
        <v>21</v>
      </c>
      <c r="V507" s="8" t="s">
        <v>1184</v>
      </c>
      <c r="W507" s="8" t="s">
        <v>141</v>
      </c>
      <c r="X507" s="8" t="s">
        <v>133</v>
      </c>
      <c r="Y507" s="8" t="s">
        <v>446</v>
      </c>
      <c r="Z507" s="8" t="s">
        <v>893</v>
      </c>
      <c r="AA507" s="8" t="s">
        <v>478</v>
      </c>
      <c r="AB507" s="4" t="s">
        <v>1185</v>
      </c>
      <c r="AC507" s="4" t="s">
        <v>169</v>
      </c>
      <c r="AD507" s="8" t="s">
        <v>170</v>
      </c>
      <c r="AE507" s="8">
        <v>0</v>
      </c>
      <c r="AF507" s="8" t="s">
        <v>136</v>
      </c>
      <c r="AG507" s="8" t="s">
        <v>137</v>
      </c>
      <c r="AH507" s="8" t="s">
        <v>138</v>
      </c>
      <c r="AI507" s="8" t="s">
        <v>990</v>
      </c>
      <c r="AJ507" s="8" t="s">
        <v>21</v>
      </c>
      <c r="AK507" s="8" t="s">
        <v>132</v>
      </c>
      <c r="AL507" s="8" t="s">
        <v>132</v>
      </c>
      <c r="AM507" s="8"/>
      <c r="AN507" s="8"/>
      <c r="AO507" s="8"/>
      <c r="AP507" s="8" t="s">
        <v>145</v>
      </c>
      <c r="AQ507" s="8" t="s">
        <v>133</v>
      </c>
      <c r="AR507" s="8" t="s">
        <v>141</v>
      </c>
      <c r="AS507" s="8" t="s">
        <v>145</v>
      </c>
      <c r="AT507" s="8" t="s">
        <v>141</v>
      </c>
      <c r="AU507" s="8" t="s">
        <v>145</v>
      </c>
      <c r="AV507" s="4" t="s">
        <v>149</v>
      </c>
      <c r="AW507" s="4" t="s">
        <v>149</v>
      </c>
      <c r="AX507" s="8" t="s">
        <v>145</v>
      </c>
      <c r="AY507" s="8" t="s">
        <v>141</v>
      </c>
      <c r="AZ507" s="8"/>
      <c r="BA507" s="8"/>
      <c r="BB507" s="8" t="s">
        <v>178</v>
      </c>
      <c r="BC507" s="8"/>
      <c r="BD507" s="8" t="s">
        <v>149</v>
      </c>
      <c r="BE507" s="8"/>
      <c r="BF507" s="8"/>
      <c r="BG507" s="8" t="s">
        <v>7</v>
      </c>
    </row>
    <row r="508" spans="1:59">
      <c r="A508" t="str">
        <f>Append1[[#This Row],[COM_IN_LIST]]</f>
        <v>CMDB</v>
      </c>
      <c r="B508" t="s">
        <v>1186</v>
      </c>
      <c r="C508" t="str">
        <f>VLOOKUP(Append1[[#This Row],[Asset_Name]],'[1]SNOW CMDB DBNL'!$A:$B,2,0)</f>
        <v>No</v>
      </c>
      <c r="D508" t="str">
        <f>VLOOKUP(Append1[[#This Row],[Asset_Name]],'[1]SNOW CMDB DBNL'!$A:$C,3,0)</f>
        <v>No</v>
      </c>
      <c r="E508" t="str">
        <f>VLOOKUP(Append1[[#This Row],[Asset_Name]],'[1]SNOW CMDB DBNL'!$A:$D,4,0)</f>
        <v>Patrick de Haan</v>
      </c>
      <c r="F508" t="str">
        <f>VLOOKUP(Append1[[#This Row],[Asset_Name]],'[1]SNOW CMDB DBNL'!$A:$E,5,0)</f>
        <v>Jose Groenevelt</v>
      </c>
      <c r="G508" t="str">
        <f>VLOOKUP(Append1[[#This Row],[Asset_Name]],'[1]SNOW CMDB DBNL'!$A:$F,6,0)</f>
        <v>Jose Groenevelt</v>
      </c>
      <c r="H508" t="str">
        <f>VLOOKUP(Append1[[#This Row],[Asset_Name]],'[1]SNOW CMDB DBNL'!$A:$G,7,0)</f>
        <v>Patrick de Haan</v>
      </c>
      <c r="I508" t="str">
        <f>VLOOKUP(Append1[[#This Row],[Asset_Name]],'[1]SNOW CMDB DBNL'!$A:$H,8,0)</f>
        <v>Data derived by Risk</v>
      </c>
      <c r="J508" t="str">
        <f>VLOOKUP(Append1[[#This Row],[Asset_Name]],'[1]SNOW CMDB DBNL'!$A:$I,9,0)</f>
        <v>Exchanged across domains</v>
      </c>
      <c r="K508" t="str">
        <f>VLOOKUP(Append1[[#This Row],[Asset_Name]],'[1]SNOW CMDB DBNL'!$A:$J,10,0)</f>
        <v>Data is used for NFRD Heatmap Score calculation for DB NL.</v>
      </c>
      <c r="L508" t="str">
        <f>VLOOKUP(Append1[[#This Row],[Asset_Name]],'[1]SNOW CMDB DBNL'!$A:$M,13,0)</f>
        <v>Installed</v>
      </c>
      <c r="M508" t="str">
        <f>VLOOKUP(Append1[[#This Row],[Asset_Name]],'[1]SNOW CMDB DBNL'!$A:$N,14,0)</f>
        <v>Operational</v>
      </c>
      <c r="N508" t="str">
        <f>VLOOKUP(Append1[[#This Row],[Asset_Name]],'[1]SNOW CMDB DBNL'!$A:$O,15,0)</f>
        <v>Production</v>
      </c>
      <c r="O508" t="str">
        <f>VLOOKUP(Append1[[#This Row],[Asset_Name]],'[1]SNOW CMDB DBNL'!$A:$P,16,0)</f>
        <v>be+nl/People Services/Employee Experience/Office Tooling</v>
      </c>
      <c r="P508" t="s">
        <v>131</v>
      </c>
      <c r="Q508" t="s">
        <v>132</v>
      </c>
      <c r="R508" t="s">
        <v>43</v>
      </c>
      <c r="V508" s="8" t="s">
        <v>1186</v>
      </c>
      <c r="W508" s="8" t="s">
        <v>133</v>
      </c>
      <c r="X508" s="8" t="s">
        <v>133</v>
      </c>
      <c r="Y508" s="8" t="s">
        <v>1187</v>
      </c>
      <c r="Z508" s="8" t="s">
        <v>448</v>
      </c>
      <c r="AA508" s="8" t="s">
        <v>448</v>
      </c>
      <c r="AB508" s="4" t="s">
        <v>1187</v>
      </c>
      <c r="AC508" s="4" t="s">
        <v>429</v>
      </c>
      <c r="AD508" s="8" t="s">
        <v>176</v>
      </c>
      <c r="AE508" s="8" t="s">
        <v>1188</v>
      </c>
      <c r="AF508" s="8" t="s">
        <v>136</v>
      </c>
      <c r="AG508" s="8" t="s">
        <v>137</v>
      </c>
      <c r="AH508" s="8" t="s">
        <v>138</v>
      </c>
      <c r="AI508" s="8" t="s">
        <v>139</v>
      </c>
      <c r="AJ508" s="8" t="s">
        <v>43</v>
      </c>
      <c r="AK508" s="8" t="s">
        <v>131</v>
      </c>
      <c r="AL508" s="8" t="s">
        <v>132</v>
      </c>
      <c r="AM508" s="8"/>
      <c r="AN508" s="8"/>
      <c r="AO508" s="8"/>
      <c r="AP508" s="8"/>
      <c r="AQ508" s="8"/>
      <c r="AR508" s="8"/>
      <c r="AS508" s="8"/>
      <c r="AT508" s="8"/>
      <c r="AU508" s="8"/>
      <c r="AV508" s="4"/>
      <c r="AW508" s="4"/>
      <c r="AX508" s="8"/>
      <c r="AY508" s="8"/>
      <c r="AZ508" s="8"/>
      <c r="BA508" s="8"/>
      <c r="BB508" s="8"/>
      <c r="BC508" s="8"/>
      <c r="BD508" s="8"/>
      <c r="BE508" s="8"/>
      <c r="BF508" s="8"/>
      <c r="BG508" s="8" t="s">
        <v>5</v>
      </c>
    </row>
    <row r="509" spans="1:59" hidden="1">
      <c r="A509" t="str">
        <f>Append1[[#This Row],[COM_IN_LIST]]</f>
        <v>GDPR</v>
      </c>
      <c r="B509" t="s">
        <v>1189</v>
      </c>
      <c r="P509" t="s">
        <v>132</v>
      </c>
      <c r="Q509" t="s">
        <v>131</v>
      </c>
      <c r="R509" t="s">
        <v>12</v>
      </c>
      <c r="V509" s="8" t="s">
        <v>1189</v>
      </c>
      <c r="AJ509" s="8" t="s">
        <v>12</v>
      </c>
      <c r="AK509" s="8" t="s">
        <v>132</v>
      </c>
      <c r="AL509" s="8" t="s">
        <v>131</v>
      </c>
      <c r="AM509" s="8"/>
      <c r="AN509" s="8"/>
      <c r="AO509" s="8"/>
      <c r="AP509" s="8" t="s">
        <v>141</v>
      </c>
      <c r="AQ509" s="8" t="s">
        <v>133</v>
      </c>
      <c r="AR509" s="8" t="s">
        <v>141</v>
      </c>
      <c r="AS509" s="8" t="s">
        <v>149</v>
      </c>
      <c r="AT509" s="8" t="s">
        <v>149</v>
      </c>
      <c r="AU509" s="8" t="s">
        <v>149</v>
      </c>
      <c r="AV509" s="4" t="s">
        <v>149</v>
      </c>
      <c r="AW509" s="4" t="s">
        <v>149</v>
      </c>
      <c r="AX509" s="8" t="s">
        <v>208</v>
      </c>
      <c r="AY509" s="8" t="s">
        <v>133</v>
      </c>
      <c r="AZ509" s="8">
        <v>44197</v>
      </c>
      <c r="BA509" s="8" t="s">
        <v>839</v>
      </c>
      <c r="BB509" s="8" t="s">
        <v>145</v>
      </c>
      <c r="BC509" s="8"/>
      <c r="BD509" s="8" t="s">
        <v>149</v>
      </c>
      <c r="BE509" s="8"/>
      <c r="BF509" s="8"/>
      <c r="BG509" s="8" t="s">
        <v>6</v>
      </c>
    </row>
    <row r="510" spans="1:59" hidden="1">
      <c r="A510" t="str">
        <f>Append1[[#This Row],[COM_IN_LIST]]</f>
        <v>COMMON</v>
      </c>
      <c r="B510" t="s">
        <v>1190</v>
      </c>
      <c r="C510" t="str">
        <f>VLOOKUP(Append1[[#This Row],[Asset_Name]],'[1]SNOW CMDB DBNL'!$A:$B,2,0)</f>
        <v>Yes</v>
      </c>
      <c r="D510" t="str">
        <f>VLOOKUP(Append1[[#This Row],[Asset_Name]],'[1]SNOW CMDB DBNL'!$A:$C,3,0)</f>
        <v>No</v>
      </c>
      <c r="E510" t="str">
        <f>VLOOKUP(Append1[[#This Row],[Asset_Name]],'[1]SNOW CMDB DBNL'!$A:$D,4,0)</f>
        <v>Rik-Jan van Bree</v>
      </c>
      <c r="F510" t="str">
        <f>VLOOKUP(Append1[[#This Row],[Asset_Name]],'[1]SNOW CMDB DBNL'!$A:$E,5,0)</f>
        <v>Milan Staalenhoef</v>
      </c>
      <c r="G510" t="str">
        <f>VLOOKUP(Append1[[#This Row],[Asset_Name]],'[1]SNOW CMDB DBNL'!$A:$F,6,0)</f>
        <v>Narjiss Aydoun</v>
      </c>
      <c r="H510" t="str">
        <f>VLOOKUP(Append1[[#This Row],[Asset_Name]],'[1]SNOW CMDB DBNL'!$A:$G,7,0)</f>
        <v>Milan Staalenhoef</v>
      </c>
      <c r="I510" t="str">
        <f>VLOOKUP(Append1[[#This Row],[Asset_Name]],'[1]SNOW CMDB DBNL'!$A:$H,8,0)</f>
        <v>Transaction data</v>
      </c>
      <c r="J510" t="str">
        <f>VLOOKUP(Append1[[#This Row],[Asset_Name]],'[1]SNOW CMDB DBNL'!$A:$I,9,0)</f>
        <v>Kept in own tribe</v>
      </c>
      <c r="K510" t="str">
        <f>VLOOKUP(Append1[[#This Row],[Asset_Name]],'[1]SNOW CMDB DBNL'!$A:$J,10,0)</f>
        <v>Milan Staalenhoef is the new Asset Owner (for the mean time) replacing Tom Bettelheim</v>
      </c>
      <c r="L510" t="str">
        <f>VLOOKUP(Append1[[#This Row],[Asset_Name]],'[1]SNOW CMDB DBNL'!$A:$M,13,0)</f>
        <v>Installed</v>
      </c>
      <c r="M510" t="str">
        <f>VLOOKUP(Append1[[#This Row],[Asset_Name]],'[1]SNOW CMDB DBNL'!$A:$N,14,0)</f>
        <v>Operational</v>
      </c>
      <c r="N510" t="str">
        <f>VLOOKUP(Append1[[#This Row],[Asset_Name]],'[1]SNOW CMDB DBNL'!$A:$O,15,0)</f>
        <v>Production</v>
      </c>
      <c r="O510" t="str">
        <f>VLOOKUP(Append1[[#This Row],[Asset_Name]],'[1]SNOW CMDB DBNL'!$A:$P,16,0)</f>
        <v>be+nl/Payments NL/Products/MIP</v>
      </c>
      <c r="P510" t="s">
        <v>132</v>
      </c>
      <c r="Q510" t="s">
        <v>132</v>
      </c>
      <c r="R510" t="s">
        <v>9</v>
      </c>
      <c r="V510" s="8" t="s">
        <v>1190</v>
      </c>
      <c r="W510" s="8" t="s">
        <v>141</v>
      </c>
      <c r="X510" s="8" t="s">
        <v>133</v>
      </c>
      <c r="Y510" s="8" t="s">
        <v>153</v>
      </c>
      <c r="Z510" s="8" t="s">
        <v>1191</v>
      </c>
      <c r="AA510" s="8" t="s">
        <v>155</v>
      </c>
      <c r="AB510" s="4" t="s">
        <v>1191</v>
      </c>
      <c r="AC510" s="4" t="s">
        <v>211</v>
      </c>
      <c r="AD510" s="8" t="s">
        <v>170</v>
      </c>
      <c r="AE510" s="8" t="s">
        <v>1192</v>
      </c>
      <c r="AF510" s="8" t="s">
        <v>136</v>
      </c>
      <c r="AG510" s="8" t="s">
        <v>137</v>
      </c>
      <c r="AH510" s="8" t="s">
        <v>138</v>
      </c>
      <c r="AI510" s="8" t="s">
        <v>1193</v>
      </c>
      <c r="AJ510" s="8" t="s">
        <v>9</v>
      </c>
      <c r="AK510" s="8" t="s">
        <v>132</v>
      </c>
      <c r="AL510" s="8" t="s">
        <v>132</v>
      </c>
      <c r="AM510" s="8"/>
      <c r="AN510" s="8"/>
      <c r="AO510" s="8"/>
      <c r="AP510" s="8" t="s">
        <v>145</v>
      </c>
      <c r="AQ510" s="8" t="s">
        <v>145</v>
      </c>
      <c r="AR510" s="8" t="s">
        <v>141</v>
      </c>
      <c r="AS510" s="8" t="s">
        <v>133</v>
      </c>
      <c r="AT510" s="8" t="s">
        <v>133</v>
      </c>
      <c r="AU510" s="8" t="s">
        <v>145</v>
      </c>
      <c r="AV510" s="4">
        <v>44927</v>
      </c>
      <c r="AW510" s="4">
        <v>45291</v>
      </c>
      <c r="AX510" s="8" t="s">
        <v>145</v>
      </c>
      <c r="AY510" s="8" t="s">
        <v>141</v>
      </c>
      <c r="AZ510" s="8"/>
      <c r="BA510" s="8"/>
      <c r="BB510" s="8" t="s">
        <v>178</v>
      </c>
      <c r="BC510" s="8"/>
      <c r="BD510" s="8">
        <v>2023</v>
      </c>
      <c r="BE510" s="8" t="s">
        <v>182</v>
      </c>
      <c r="BF510" s="8" t="s">
        <v>178</v>
      </c>
      <c r="BG510" s="8" t="s">
        <v>7</v>
      </c>
    </row>
    <row r="511" spans="1:59">
      <c r="A511" t="str">
        <f>Append1[[#This Row],[COM_IN_LIST]]</f>
        <v>COMMON</v>
      </c>
      <c r="B511" t="s">
        <v>1194</v>
      </c>
      <c r="C511" t="str">
        <f>VLOOKUP(Append1[[#This Row],[Asset_Name]],'[1]SNOW CMDB DBNL'!$A:$B,2,0)</f>
        <v>No</v>
      </c>
      <c r="E511" t="str">
        <f>VLOOKUP(Append1[[#This Row],[Asset_Name]],'[1]SNOW CMDB DBNL'!$A:$D,4,0)</f>
        <v>Guido Smit</v>
      </c>
      <c r="F511" t="str">
        <f>VLOOKUP(Append1[[#This Row],[Asset_Name]],'[1]SNOW CMDB DBNL'!$A:$E,5,0)</f>
        <v>Jeroen Losekoot</v>
      </c>
      <c r="G511" t="str">
        <f>VLOOKUP(Append1[[#This Row],[Asset_Name]],'[1]SNOW CMDB DBNL'!$A:$F,6,0)</f>
        <v>Jeroen Losekoot</v>
      </c>
      <c r="H511" t="str">
        <f>VLOOKUP(Append1[[#This Row],[Asset_Name]],'[1]SNOW CMDB DBNL'!$A:$G,7,0)</f>
        <v>GJ Reinders</v>
      </c>
      <c r="L511" t="str">
        <f>VLOOKUP(Append1[[#This Row],[Asset_Name]],'[1]SNOW CMDB DBNL'!$A:$M,13,0)</f>
        <v>Installed</v>
      </c>
      <c r="M511" t="str">
        <f>VLOOKUP(Append1[[#This Row],[Asset_Name]],'[1]SNOW CMDB DBNL'!$A:$N,14,0)</f>
        <v>Operational</v>
      </c>
      <c r="N511" t="str">
        <f>VLOOKUP(Append1[[#This Row],[Asset_Name]],'[1]SNOW CMDB DBNL'!$A:$O,15,0)</f>
        <v>Production</v>
      </c>
      <c r="O511" t="str">
        <f>VLOOKUP(Append1[[#This Row],[Asset_Name]],'[1]SNOW CMDB DBNL'!$A:$P,16,0)</f>
        <v>be+nl/Daily Banking Digital First NL/Platform &amp; Enablers/Hopps</v>
      </c>
      <c r="P511" t="s">
        <v>132</v>
      </c>
      <c r="Q511" t="s">
        <v>132</v>
      </c>
      <c r="R511" t="s">
        <v>10</v>
      </c>
      <c r="V511" s="8" t="s">
        <v>1194</v>
      </c>
      <c r="W511" s="8" t="s">
        <v>133</v>
      </c>
      <c r="X511" s="8">
        <v>0</v>
      </c>
      <c r="Y511" s="8" t="s">
        <v>158</v>
      </c>
      <c r="Z511" s="8" t="s">
        <v>273</v>
      </c>
      <c r="AA511" s="8" t="s">
        <v>273</v>
      </c>
      <c r="AB511" s="4" t="s">
        <v>160</v>
      </c>
      <c r="AC511" s="4">
        <v>0</v>
      </c>
      <c r="AD511" s="8">
        <v>0</v>
      </c>
      <c r="AE511" s="8">
        <v>0</v>
      </c>
      <c r="AF511" s="8" t="s">
        <v>136</v>
      </c>
      <c r="AG511" s="8" t="s">
        <v>137</v>
      </c>
      <c r="AH511" s="8" t="s">
        <v>138</v>
      </c>
      <c r="AI511" s="8" t="s">
        <v>322</v>
      </c>
      <c r="AJ511" s="8" t="s">
        <v>10</v>
      </c>
      <c r="AK511" s="8" t="s">
        <v>132</v>
      </c>
      <c r="AL511" s="8" t="s">
        <v>132</v>
      </c>
      <c r="AM511" s="8"/>
      <c r="AN511" s="8"/>
      <c r="AO511" s="8"/>
      <c r="AP511" s="8" t="s">
        <v>145</v>
      </c>
      <c r="AQ511" s="8" t="s">
        <v>145</v>
      </c>
      <c r="AR511" s="8" t="s">
        <v>133</v>
      </c>
      <c r="AS511" s="8" t="s">
        <v>149</v>
      </c>
      <c r="AT511" s="8" t="s">
        <v>149</v>
      </c>
      <c r="AU511" s="8" t="s">
        <v>145</v>
      </c>
      <c r="AV511" s="4" t="s">
        <v>145</v>
      </c>
      <c r="AW511" s="4" t="s">
        <v>145</v>
      </c>
      <c r="AX511" s="8" t="s">
        <v>145</v>
      </c>
      <c r="AY511" s="8" t="s">
        <v>133</v>
      </c>
      <c r="AZ511" s="8"/>
      <c r="BA511" s="8"/>
      <c r="BB511" s="8" t="s">
        <v>191</v>
      </c>
      <c r="BC511" s="8"/>
      <c r="BD511" s="8" t="s">
        <v>145</v>
      </c>
      <c r="BE511" s="8"/>
      <c r="BF511" s="8"/>
      <c r="BG511" s="8" t="s">
        <v>7</v>
      </c>
    </row>
    <row r="512" spans="1:59">
      <c r="A512" t="str">
        <f>Append1[[#This Row],[COM_IN_LIST]]</f>
        <v>CMDB</v>
      </c>
      <c r="B512" t="s">
        <v>1195</v>
      </c>
      <c r="C512" t="str">
        <f>VLOOKUP(Append1[[#This Row],[Asset_Name]],'[1]SNOW CMDB DBNL'!$A:$B,2,0)</f>
        <v>No</v>
      </c>
      <c r="D512" t="str">
        <f>VLOOKUP(Append1[[#This Row],[Asset_Name]],'[1]SNOW CMDB DBNL'!$A:$C,3,0)</f>
        <v>No</v>
      </c>
      <c r="E512" t="str">
        <f>VLOOKUP(Append1[[#This Row],[Asset_Name]],'[1]SNOW CMDB DBNL'!$A:$D,4,0)</f>
        <v>Willem de Vries</v>
      </c>
      <c r="F512" t="str">
        <f>VLOOKUP(Append1[[#This Row],[Asset_Name]],'[1]SNOW CMDB DBNL'!$A:$E,5,0)</f>
        <v>Robert-Frank Hofland</v>
      </c>
      <c r="G512" t="str">
        <f>VLOOKUP(Append1[[#This Row],[Asset_Name]],'[1]SNOW CMDB DBNL'!$A:$F,6,0)</f>
        <v>Robert-Frank Hofland</v>
      </c>
      <c r="H512" t="str">
        <f>VLOOKUP(Append1[[#This Row],[Asset_Name]],'[1]SNOW CMDB DBNL'!$A:$G,7,0)</f>
        <v>Willem de Vries</v>
      </c>
      <c r="I512" t="str">
        <f>VLOOKUP(Append1[[#This Row],[Asset_Name]],'[1]SNOW CMDB DBNL'!$A:$H,8,0)</f>
        <v>Data derived by other data users</v>
      </c>
      <c r="J512" t="str">
        <f>VLOOKUP(Append1[[#This Row],[Asset_Name]],'[1]SNOW CMDB DBNL'!$A:$I,9,0)</f>
        <v>Kept in own tribe</v>
      </c>
      <c r="L512" t="str">
        <f>VLOOKUP(Append1[[#This Row],[Asset_Name]],'[1]SNOW CMDB DBNL'!$A:$M,13,0)</f>
        <v>Installed</v>
      </c>
      <c r="M512" t="str">
        <f>VLOOKUP(Append1[[#This Row],[Asset_Name]],'[1]SNOW CMDB DBNL'!$A:$N,14,0)</f>
        <v>Operational</v>
      </c>
      <c r="N512" t="str">
        <f>VLOOKUP(Append1[[#This Row],[Asset_Name]],'[1]SNOW CMDB DBNL'!$A:$O,15,0)</f>
        <v>Production</v>
      </c>
      <c r="O512" t="str">
        <f>VLOOKUP(Append1[[#This Row],[Asset_Name]],'[1]SNOW CMDB DBNL'!$A:$P,16,0)</f>
        <v>be+nl/Client Services Daily Banking NL/Office Tooling</v>
      </c>
      <c r="P512" t="s">
        <v>131</v>
      </c>
      <c r="Q512" t="s">
        <v>132</v>
      </c>
      <c r="R512" t="s">
        <v>39</v>
      </c>
      <c r="V512" s="8" t="s">
        <v>1195</v>
      </c>
      <c r="W512" s="8" t="s">
        <v>133</v>
      </c>
      <c r="X512" s="8" t="s">
        <v>133</v>
      </c>
      <c r="Y512" s="8" t="s">
        <v>395</v>
      </c>
      <c r="Z512" s="8" t="s">
        <v>396</v>
      </c>
      <c r="AA512" s="8" t="s">
        <v>396</v>
      </c>
      <c r="AB512" s="4" t="s">
        <v>395</v>
      </c>
      <c r="AC512" s="4" t="s">
        <v>205</v>
      </c>
      <c r="AD512" s="8" t="s">
        <v>170</v>
      </c>
      <c r="AE512" s="8">
        <v>0</v>
      </c>
      <c r="AF512" s="8" t="s">
        <v>136</v>
      </c>
      <c r="AG512" s="8" t="s">
        <v>137</v>
      </c>
      <c r="AH512" s="8" t="s">
        <v>138</v>
      </c>
      <c r="AI512" s="8" t="s">
        <v>397</v>
      </c>
      <c r="AJ512" s="8" t="s">
        <v>39</v>
      </c>
      <c r="AK512" s="8" t="s">
        <v>131</v>
      </c>
      <c r="AL512" s="8" t="s">
        <v>132</v>
      </c>
      <c r="AM512" s="8"/>
      <c r="AN512" s="8"/>
      <c r="AO512" s="8"/>
      <c r="AP512" s="8"/>
      <c r="AQ512" s="8"/>
      <c r="AR512" s="8"/>
      <c r="AS512" s="8"/>
      <c r="AT512" s="8"/>
      <c r="AU512" s="8"/>
      <c r="AV512" s="4"/>
      <c r="AW512" s="4"/>
      <c r="AX512" s="8"/>
      <c r="AY512" s="8"/>
      <c r="AZ512" s="8"/>
      <c r="BA512" s="8"/>
      <c r="BB512" s="8"/>
      <c r="BC512" s="8"/>
      <c r="BD512" s="8"/>
      <c r="BE512" s="8"/>
      <c r="BF512" s="8"/>
      <c r="BG512" s="8" t="s">
        <v>5</v>
      </c>
    </row>
    <row r="513" spans="1:59" hidden="1">
      <c r="A513" t="str">
        <f>Append1[[#This Row],[COM_IN_LIST]]</f>
        <v>GDPR</v>
      </c>
      <c r="B513" t="s">
        <v>1196</v>
      </c>
      <c r="P513" t="s">
        <v>132</v>
      </c>
      <c r="Q513" t="s">
        <v>131</v>
      </c>
      <c r="R513" t="s">
        <v>28</v>
      </c>
      <c r="V513" s="8" t="s">
        <v>1196</v>
      </c>
      <c r="AJ513" s="8" t="s">
        <v>28</v>
      </c>
      <c r="AK513" s="8" t="s">
        <v>132</v>
      </c>
      <c r="AL513" s="8" t="s">
        <v>131</v>
      </c>
      <c r="AM513" s="8"/>
      <c r="AN513" s="8"/>
      <c r="AO513" s="8"/>
      <c r="AP513" s="8" t="s">
        <v>145</v>
      </c>
      <c r="AQ513" s="8" t="s">
        <v>145</v>
      </c>
      <c r="AR513" s="8" t="s">
        <v>141</v>
      </c>
      <c r="AS513" s="8" t="s">
        <v>145</v>
      </c>
      <c r="AT513" s="8" t="s">
        <v>133</v>
      </c>
      <c r="AU513" s="8" t="s">
        <v>383</v>
      </c>
      <c r="AV513" s="4">
        <v>44927</v>
      </c>
      <c r="AW513" s="4">
        <v>45291</v>
      </c>
      <c r="AX513" s="8" t="s">
        <v>145</v>
      </c>
      <c r="AY513" s="8" t="s">
        <v>141</v>
      </c>
      <c r="AZ513" s="8"/>
      <c r="BA513" s="8"/>
      <c r="BB513" s="8" t="s">
        <v>145</v>
      </c>
      <c r="BC513" s="8"/>
      <c r="BD513" s="8">
        <v>2023</v>
      </c>
      <c r="BE513" s="8" t="s">
        <v>182</v>
      </c>
      <c r="BF513" s="8"/>
      <c r="BG513" s="8" t="s">
        <v>6</v>
      </c>
    </row>
    <row r="514" spans="1:59" hidden="1">
      <c r="A514" t="str">
        <f>Append1[[#This Row],[COM_IN_LIST]]</f>
        <v>GDPR</v>
      </c>
      <c r="B514" t="s">
        <v>1197</v>
      </c>
      <c r="P514" t="s">
        <v>132</v>
      </c>
      <c r="Q514" t="s">
        <v>131</v>
      </c>
      <c r="R514" t="s">
        <v>28</v>
      </c>
      <c r="V514" s="8" t="s">
        <v>1197</v>
      </c>
      <c r="AJ514" s="8" t="s">
        <v>28</v>
      </c>
      <c r="AK514" s="8" t="s">
        <v>132</v>
      </c>
      <c r="AL514" s="8" t="s">
        <v>131</v>
      </c>
      <c r="AM514" s="8"/>
      <c r="AN514" s="8"/>
      <c r="AO514" s="8"/>
      <c r="AP514" s="8" t="s">
        <v>145</v>
      </c>
      <c r="AQ514" s="8" t="s">
        <v>145</v>
      </c>
      <c r="AR514" s="8" t="s">
        <v>141</v>
      </c>
      <c r="AS514" s="8" t="s">
        <v>145</v>
      </c>
      <c r="AT514" s="8" t="s">
        <v>141</v>
      </c>
      <c r="AU514" s="8" t="s">
        <v>145</v>
      </c>
      <c r="AV514" s="4" t="s">
        <v>149</v>
      </c>
      <c r="AW514" s="4" t="s">
        <v>149</v>
      </c>
      <c r="AX514" s="8" t="s">
        <v>145</v>
      </c>
      <c r="AY514" s="8" t="s">
        <v>141</v>
      </c>
      <c r="AZ514" s="8"/>
      <c r="BA514" s="8"/>
      <c r="BB514" s="8" t="s">
        <v>145</v>
      </c>
      <c r="BC514" s="8"/>
      <c r="BD514" s="8" t="s">
        <v>149</v>
      </c>
      <c r="BE514" s="8"/>
      <c r="BF514" s="8"/>
      <c r="BG514" s="8" t="s">
        <v>6</v>
      </c>
    </row>
    <row r="515" spans="1:59">
      <c r="A515" t="str">
        <f>Append1[[#This Row],[COM_IN_LIST]]</f>
        <v>COMMON</v>
      </c>
      <c r="B515" t="s">
        <v>1198</v>
      </c>
      <c r="C515" t="str">
        <f>VLOOKUP(Append1[[#This Row],[Asset_Name]],'[1]SNOW CMDB DBNL'!$A:$B,2,0)</f>
        <v>No</v>
      </c>
      <c r="D515" t="str">
        <f>VLOOKUP(Append1[[#This Row],[Asset_Name]],'[1]SNOW CMDB DBNL'!$A:$C,3,0)</f>
        <v>No</v>
      </c>
      <c r="E515" t="str">
        <f>VLOOKUP(Append1[[#This Row],[Asset_Name]],'[1]SNOW CMDB DBNL'!$A:$D,4,0)</f>
        <v>Sander Quik</v>
      </c>
      <c r="F515" t="str">
        <f>VLOOKUP(Append1[[#This Row],[Asset_Name]],'[1]SNOW CMDB DBNL'!$A:$E,5,0)</f>
        <v>Bob Timmerman</v>
      </c>
      <c r="G515" t="str">
        <f>VLOOKUP(Append1[[#This Row],[Asset_Name]],'[1]SNOW CMDB DBNL'!$A:$F,6,0)</f>
        <v>Bob Timmerman</v>
      </c>
      <c r="H515" t="str">
        <f>VLOOKUP(Append1[[#This Row],[Asset_Name]],'[1]SNOW CMDB DBNL'!$A:$G,7,0)</f>
        <v>NA</v>
      </c>
      <c r="K515" t="str">
        <f>VLOOKUP(Append1[[#This Row],[Asset_Name]],'[1]SNOW CMDB DBNL'!$A:$J,10,0)</f>
        <v>Not generating or storing new data.</v>
      </c>
      <c r="L515" t="str">
        <f>VLOOKUP(Append1[[#This Row],[Asset_Name]],'[1]SNOW CMDB DBNL'!$A:$M,13,0)</f>
        <v>Installed</v>
      </c>
      <c r="M515" t="str">
        <f>VLOOKUP(Append1[[#This Row],[Asset_Name]],'[1]SNOW CMDB DBNL'!$A:$N,14,0)</f>
        <v>Operational</v>
      </c>
      <c r="N515" t="str">
        <f>VLOOKUP(Append1[[#This Row],[Asset_Name]],'[1]SNOW CMDB DBNL'!$A:$O,15,0)</f>
        <v>Production</v>
      </c>
      <c r="O515" t="str">
        <f>VLOOKUP(Append1[[#This Row],[Asset_Name]],'[1]SNOW CMDB DBNL'!$A:$P,16,0)</f>
        <v>be+nl/Digital &amp; Customer Interaction/Di NL/Hybrid Advice</v>
      </c>
      <c r="P515" t="s">
        <v>132</v>
      </c>
      <c r="Q515" t="s">
        <v>132</v>
      </c>
      <c r="R515" t="s">
        <v>12</v>
      </c>
      <c r="V515" s="8" t="s">
        <v>1198</v>
      </c>
      <c r="W515" s="8" t="s">
        <v>133</v>
      </c>
      <c r="X515" s="8" t="s">
        <v>133</v>
      </c>
      <c r="Y515" s="8" t="s">
        <v>385</v>
      </c>
      <c r="Z515" s="8" t="s">
        <v>466</v>
      </c>
      <c r="AA515" s="8" t="s">
        <v>466</v>
      </c>
      <c r="AB515" s="4" t="s">
        <v>149</v>
      </c>
      <c r="AC515" s="4">
        <v>0</v>
      </c>
      <c r="AD515" s="8">
        <v>0</v>
      </c>
      <c r="AE515" s="8" t="s">
        <v>1199</v>
      </c>
      <c r="AF515" s="8" t="s">
        <v>136</v>
      </c>
      <c r="AG515" s="8" t="s">
        <v>137</v>
      </c>
      <c r="AH515" s="8" t="s">
        <v>138</v>
      </c>
      <c r="AI515" s="8" t="s">
        <v>1200</v>
      </c>
      <c r="AJ515" s="8" t="s">
        <v>12</v>
      </c>
      <c r="AK515" s="8" t="s">
        <v>132</v>
      </c>
      <c r="AL515" s="8" t="s">
        <v>132</v>
      </c>
      <c r="AM515" s="8"/>
      <c r="AN515" s="8"/>
      <c r="AO515" s="8"/>
      <c r="AP515" s="8" t="s">
        <v>133</v>
      </c>
      <c r="AQ515" s="8" t="s">
        <v>133</v>
      </c>
      <c r="AR515" s="8" t="s">
        <v>133</v>
      </c>
      <c r="AS515" s="8" t="s">
        <v>149</v>
      </c>
      <c r="AT515" s="8" t="s">
        <v>149</v>
      </c>
      <c r="AU515" s="8" t="s">
        <v>149</v>
      </c>
      <c r="AV515" s="4" t="s">
        <v>149</v>
      </c>
      <c r="AW515" s="4" t="s">
        <v>149</v>
      </c>
      <c r="AX515" s="8" t="s">
        <v>208</v>
      </c>
      <c r="AY515" s="8" t="s">
        <v>133</v>
      </c>
      <c r="AZ515" s="8"/>
      <c r="BA515" s="8" t="s">
        <v>1201</v>
      </c>
      <c r="BB515" s="8" t="s">
        <v>191</v>
      </c>
      <c r="BC515" s="8"/>
      <c r="BD515" s="8" t="s">
        <v>149</v>
      </c>
      <c r="BE515" s="8"/>
      <c r="BF515" s="8"/>
      <c r="BG515" s="8" t="s">
        <v>7</v>
      </c>
    </row>
    <row r="516" spans="1:59" hidden="1">
      <c r="A516" t="str">
        <f>Append1[[#This Row],[COM_IN_LIST]]</f>
        <v>COMMON</v>
      </c>
      <c r="B516" t="s">
        <v>1202</v>
      </c>
      <c r="C516" t="str">
        <f>VLOOKUP(Append1[[#This Row],[Asset_Name]],'[1]SNOW CMDB DBNL'!$A:$B,2,0)</f>
        <v>Yes</v>
      </c>
      <c r="D516" t="str">
        <f>VLOOKUP(Append1[[#This Row],[Asset_Name]],'[1]SNOW CMDB DBNL'!$A:$C,3,0)</f>
        <v>Yes</v>
      </c>
      <c r="E516" t="str">
        <f>VLOOKUP(Append1[[#This Row],[Asset_Name]],'[1]SNOW CMDB DBNL'!$A:$D,4,0)</f>
        <v>Khadija Khottoul</v>
      </c>
      <c r="F516" t="str">
        <f>VLOOKUP(Append1[[#This Row],[Asset_Name]],'[1]SNOW CMDB DBNL'!$A:$E,5,0)</f>
        <v>Marijn Janssen</v>
      </c>
      <c r="G516" t="str">
        <f>VLOOKUP(Append1[[#This Row],[Asset_Name]],'[1]SNOW CMDB DBNL'!$A:$F,6,0)</f>
        <v>Folkert van der Ploeg</v>
      </c>
      <c r="H516" t="str">
        <f>VLOOKUP(Append1[[#This Row],[Asset_Name]],'[1]SNOW CMDB DBNL'!$A:$G,7,0)</f>
        <v>Johanna Kostermans</v>
      </c>
      <c r="I516" t="str">
        <f>VLOOKUP(Append1[[#This Row],[Asset_Name]],'[1]SNOW CMDB DBNL'!$A:$H,8,0)</f>
        <v>Product data</v>
      </c>
      <c r="J516" t="str">
        <f>VLOOKUP(Append1[[#This Row],[Asset_Name]],'[1]SNOW CMDB DBNL'!$A:$I,9,0)</f>
        <v>Exchanged across domains</v>
      </c>
      <c r="L516" t="str">
        <f>VLOOKUP(Append1[[#This Row],[Asset_Name]],'[1]SNOW CMDB DBNL'!$A:$M,13,0)</f>
        <v>Installed</v>
      </c>
      <c r="M516" t="str">
        <f>VLOOKUP(Append1[[#This Row],[Asset_Name]],'[1]SNOW CMDB DBNL'!$A:$N,14,0)</f>
        <v>Operational</v>
      </c>
      <c r="N516" t="str">
        <f>VLOOKUP(Append1[[#This Row],[Asset_Name]],'[1]SNOW CMDB DBNL'!$A:$O,15,0)</f>
        <v>Production</v>
      </c>
      <c r="O516" t="str">
        <f>VLOOKUP(Append1[[#This Row],[Asset_Name]],'[1]SNOW CMDB DBNL'!$A:$P,16,0)</f>
        <v>be+nl/Mortgages NL/MORTG_HYPOS</v>
      </c>
      <c r="P516" t="s">
        <v>132</v>
      </c>
      <c r="Q516" t="s">
        <v>132</v>
      </c>
      <c r="R516" t="s">
        <v>21</v>
      </c>
      <c r="V516" s="8" t="s">
        <v>1202</v>
      </c>
      <c r="W516" s="8" t="s">
        <v>141</v>
      </c>
      <c r="X516" s="8" t="s">
        <v>141</v>
      </c>
      <c r="Y516" s="8" t="s">
        <v>446</v>
      </c>
      <c r="Z516" s="8" t="s">
        <v>1203</v>
      </c>
      <c r="AA516" s="8" t="s">
        <v>478</v>
      </c>
      <c r="AB516" s="4" t="s">
        <v>1204</v>
      </c>
      <c r="AC516" s="4" t="s">
        <v>238</v>
      </c>
      <c r="AD516" s="8" t="s">
        <v>176</v>
      </c>
      <c r="AE516" s="8">
        <v>0</v>
      </c>
      <c r="AF516" s="8" t="s">
        <v>136</v>
      </c>
      <c r="AG516" s="8" t="s">
        <v>137</v>
      </c>
      <c r="AH516" s="8" t="s">
        <v>138</v>
      </c>
      <c r="AI516" s="8" t="s">
        <v>1205</v>
      </c>
      <c r="AJ516" s="8" t="s">
        <v>21</v>
      </c>
      <c r="AK516" s="8" t="s">
        <v>132</v>
      </c>
      <c r="AL516" s="8" t="s">
        <v>132</v>
      </c>
      <c r="AM516" s="8"/>
      <c r="AN516" s="8"/>
      <c r="AO516" s="8"/>
      <c r="AP516" s="8" t="s">
        <v>141</v>
      </c>
      <c r="AQ516" s="8" t="s">
        <v>133</v>
      </c>
      <c r="AR516" s="8" t="s">
        <v>141</v>
      </c>
      <c r="AS516" s="8" t="s">
        <v>145</v>
      </c>
      <c r="AT516" s="8" t="s">
        <v>141</v>
      </c>
      <c r="AU516" s="8" t="s">
        <v>145</v>
      </c>
      <c r="AV516" s="4">
        <v>44927</v>
      </c>
      <c r="AW516" s="4">
        <v>45016</v>
      </c>
      <c r="AX516" s="8" t="s">
        <v>145</v>
      </c>
      <c r="AY516" s="8" t="s">
        <v>141</v>
      </c>
      <c r="AZ516" s="8"/>
      <c r="BA516" s="8" t="s">
        <v>991</v>
      </c>
      <c r="BB516" s="8" t="s">
        <v>178</v>
      </c>
      <c r="BC516" s="8"/>
      <c r="BD516" s="8">
        <v>2023</v>
      </c>
      <c r="BE516" s="8" t="s">
        <v>146</v>
      </c>
      <c r="BF516" s="8" t="s">
        <v>178</v>
      </c>
      <c r="BG516" s="8" t="s">
        <v>7</v>
      </c>
    </row>
    <row r="517" spans="1:59" hidden="1">
      <c r="A517" t="str">
        <f>Append1[[#This Row],[COM_IN_LIST]]</f>
        <v>GDPR</v>
      </c>
      <c r="B517" t="s">
        <v>1206</v>
      </c>
      <c r="P517" t="s">
        <v>132</v>
      </c>
      <c r="Q517" t="s">
        <v>131</v>
      </c>
      <c r="R517" t="s">
        <v>54</v>
      </c>
      <c r="V517" s="8" t="s">
        <v>1206</v>
      </c>
      <c r="AJ517" s="8" t="s">
        <v>54</v>
      </c>
      <c r="AK517" s="8" t="s">
        <v>132</v>
      </c>
      <c r="AL517" s="8" t="s">
        <v>131</v>
      </c>
      <c r="AM517" s="8"/>
      <c r="AN517" s="8"/>
      <c r="AO517" s="8"/>
      <c r="AP517" s="8" t="s">
        <v>145</v>
      </c>
      <c r="AQ517" s="8" t="s">
        <v>145</v>
      </c>
      <c r="AR517" s="8" t="s">
        <v>141</v>
      </c>
      <c r="AS517" s="8" t="s">
        <v>145</v>
      </c>
      <c r="AT517" s="8" t="s">
        <v>141</v>
      </c>
      <c r="AU517" s="8" t="s">
        <v>145</v>
      </c>
      <c r="AV517" s="4">
        <v>44012</v>
      </c>
      <c r="AW517" s="4">
        <v>44104</v>
      </c>
      <c r="AX517" s="8" t="s">
        <v>145</v>
      </c>
      <c r="AY517" s="8" t="s">
        <v>141</v>
      </c>
      <c r="AZ517" s="8"/>
      <c r="BA517" s="8"/>
      <c r="BB517" s="8" t="s">
        <v>145</v>
      </c>
      <c r="BC517" s="8"/>
      <c r="BD517" s="8">
        <v>2020</v>
      </c>
      <c r="BE517" s="8"/>
      <c r="BF517" s="8"/>
      <c r="BG517" s="8" t="s">
        <v>6</v>
      </c>
    </row>
    <row r="518" spans="1:59">
      <c r="A518" t="str">
        <f>Append1[[#This Row],[COM_IN_LIST]]</f>
        <v>CMDB</v>
      </c>
      <c r="B518" t="s">
        <v>1207</v>
      </c>
      <c r="C518" t="str">
        <f>VLOOKUP(Append1[[#This Row],[Asset_Name]],'[1]SNOW CMDB DBNL'!$A:$B,2,0)</f>
        <v>No</v>
      </c>
      <c r="D518" t="str">
        <f>VLOOKUP(Append1[[#This Row],[Asset_Name]],'[1]SNOW CMDB DBNL'!$A:$C,3,0)</f>
        <v>No</v>
      </c>
      <c r="E518" t="str">
        <f>VLOOKUP(Append1[[#This Row],[Asset_Name]],'[1]SNOW CMDB DBNL'!$A:$D,4,0)</f>
        <v>Jack Schilder</v>
      </c>
      <c r="F518" t="str">
        <f>VLOOKUP(Append1[[#This Row],[Asset_Name]],'[1]SNOW CMDB DBNL'!$A:$E,5,0)</f>
        <v>Jos Diekman</v>
      </c>
      <c r="L518" t="str">
        <f>VLOOKUP(Append1[[#This Row],[Asset_Name]],'[1]SNOW CMDB DBNL'!$A:$M,13,0)</f>
        <v>Installed</v>
      </c>
      <c r="M518" t="str">
        <f>VLOOKUP(Append1[[#This Row],[Asset_Name]],'[1]SNOW CMDB DBNL'!$A:$N,14,0)</f>
        <v>Operational</v>
      </c>
      <c r="N518" t="str">
        <f>VLOOKUP(Append1[[#This Row],[Asset_Name]],'[1]SNOW CMDB DBNL'!$A:$O,15,0)</f>
        <v>Production</v>
      </c>
      <c r="O518" t="str">
        <f>VLOOKUP(Append1[[#This Row],[Asset_Name]],'[1]SNOW CMDB DBNL'!$A:$P,16,0)</f>
        <v>be+nl/Data Management NL/Platform/Poseidon</v>
      </c>
      <c r="P518" t="s">
        <v>131</v>
      </c>
      <c r="Q518" t="s">
        <v>132</v>
      </c>
      <c r="R518" t="s">
        <v>14</v>
      </c>
      <c r="V518" s="8" t="s">
        <v>1207</v>
      </c>
      <c r="W518" s="8" t="s">
        <v>133</v>
      </c>
      <c r="X518" s="8" t="s">
        <v>133</v>
      </c>
      <c r="Y518" s="8" t="s">
        <v>603</v>
      </c>
      <c r="Z518" s="8" t="s">
        <v>621</v>
      </c>
      <c r="AA518" s="8">
        <v>0</v>
      </c>
      <c r="AB518" s="4">
        <v>0</v>
      </c>
      <c r="AC518" s="4">
        <v>0</v>
      </c>
      <c r="AD518" s="8">
        <v>0</v>
      </c>
      <c r="AE518" s="8">
        <v>0</v>
      </c>
      <c r="AF518" s="8" t="s">
        <v>136</v>
      </c>
      <c r="AG518" s="8" t="s">
        <v>137</v>
      </c>
      <c r="AH518" s="8" t="s">
        <v>138</v>
      </c>
      <c r="AI518" s="8" t="s">
        <v>1208</v>
      </c>
      <c r="AJ518" s="8" t="s">
        <v>14</v>
      </c>
      <c r="AK518" s="8" t="s">
        <v>131</v>
      </c>
      <c r="AL518" s="8" t="s">
        <v>132</v>
      </c>
      <c r="AM518" s="8"/>
      <c r="AN518" s="8"/>
      <c r="AO518" s="8"/>
      <c r="AP518" s="8"/>
      <c r="AQ518" s="8"/>
      <c r="AR518" s="8"/>
      <c r="AS518" s="8"/>
      <c r="AT518" s="8"/>
      <c r="AU518" s="8"/>
      <c r="AV518" s="4"/>
      <c r="AW518" s="4"/>
      <c r="AX518" s="8"/>
      <c r="AY518" s="8"/>
      <c r="AZ518" s="8"/>
      <c r="BA518" s="8"/>
      <c r="BB518" s="8"/>
      <c r="BC518" s="8"/>
      <c r="BD518" s="8"/>
      <c r="BE518" s="8"/>
      <c r="BF518" s="8"/>
      <c r="BG518" s="8" t="s">
        <v>5</v>
      </c>
    </row>
    <row r="519" spans="1:59">
      <c r="A519" t="str">
        <f>Append1[[#This Row],[COM_IN_LIST]]</f>
        <v>CMDB</v>
      </c>
      <c r="B519" t="s">
        <v>1209</v>
      </c>
      <c r="C519" t="str">
        <f>VLOOKUP(Append1[[#This Row],[Asset_Name]],'[1]SNOW CMDB DBNL'!$A:$B,2,0)</f>
        <v>No</v>
      </c>
      <c r="D519" t="str">
        <f>VLOOKUP(Append1[[#This Row],[Asset_Name]],'[1]SNOW CMDB DBNL'!$A:$C,3,0)</f>
        <v>No</v>
      </c>
      <c r="E519" t="str">
        <f>VLOOKUP(Append1[[#This Row],[Asset_Name]],'[1]SNOW CMDB DBNL'!$A:$D,4,0)</f>
        <v>Adrian Leerink</v>
      </c>
      <c r="F519" t="str">
        <f>VLOOKUP(Append1[[#This Row],[Asset_Name]],'[1]SNOW CMDB DBNL'!$A:$E,5,0)</f>
        <v>Marieke de Boer</v>
      </c>
      <c r="L519" t="str">
        <f>VLOOKUP(Append1[[#This Row],[Asset_Name]],'[1]SNOW CMDB DBNL'!$A:$M,13,0)</f>
        <v>Installed</v>
      </c>
      <c r="M519" t="str">
        <f>VLOOKUP(Append1[[#This Row],[Asset_Name]],'[1]SNOW CMDB DBNL'!$A:$N,14,0)</f>
        <v>Operational</v>
      </c>
      <c r="N519" t="str">
        <f>VLOOKUP(Append1[[#This Row],[Asset_Name]],'[1]SNOW CMDB DBNL'!$A:$O,15,0)</f>
        <v>Production</v>
      </c>
      <c r="O519" t="str">
        <f>VLOOKUP(Append1[[#This Row],[Asset_Name]],'[1]SNOW CMDB DBNL'!$A:$P,16,0)</f>
        <v>be+nl/CRO Domestic Bank Netherlands/Intensief Beheer/Office Tooling</v>
      </c>
      <c r="P519" t="s">
        <v>131</v>
      </c>
      <c r="Q519" t="s">
        <v>132</v>
      </c>
      <c r="R519" t="s">
        <v>47</v>
      </c>
      <c r="V519" s="8" t="s">
        <v>1209</v>
      </c>
      <c r="W519" s="8" t="s">
        <v>133</v>
      </c>
      <c r="X519" s="8" t="s">
        <v>133</v>
      </c>
      <c r="Y519" s="8" t="s">
        <v>1210</v>
      </c>
      <c r="Z519" s="8" t="s">
        <v>1211</v>
      </c>
      <c r="AA519" s="8">
        <v>0</v>
      </c>
      <c r="AB519" s="4">
        <v>0</v>
      </c>
      <c r="AC519" s="4">
        <v>0</v>
      </c>
      <c r="AD519" s="8">
        <v>0</v>
      </c>
      <c r="AE519" s="8">
        <v>0</v>
      </c>
      <c r="AF519" s="8" t="s">
        <v>136</v>
      </c>
      <c r="AG519" s="8" t="s">
        <v>137</v>
      </c>
      <c r="AH519" s="8" t="s">
        <v>138</v>
      </c>
      <c r="AI519" s="8" t="s">
        <v>1212</v>
      </c>
      <c r="AJ519" s="8" t="s">
        <v>47</v>
      </c>
      <c r="AK519" s="8" t="s">
        <v>131</v>
      </c>
      <c r="AL519" s="8" t="s">
        <v>132</v>
      </c>
      <c r="AM519" s="8"/>
      <c r="AN519" s="8"/>
      <c r="AO519" s="8"/>
      <c r="AP519" s="8"/>
      <c r="AQ519" s="8"/>
      <c r="AR519" s="8"/>
      <c r="AS519" s="8"/>
      <c r="AT519" s="8"/>
      <c r="AU519" s="8"/>
      <c r="AV519" s="4"/>
      <c r="AW519" s="4"/>
      <c r="AX519" s="8"/>
      <c r="AY519" s="8"/>
      <c r="AZ519" s="8"/>
      <c r="BA519" s="8"/>
      <c r="BB519" s="8"/>
      <c r="BC519" s="8"/>
      <c r="BD519" s="8"/>
      <c r="BE519" s="8"/>
      <c r="BF519" s="8"/>
      <c r="BG519" s="8" t="s">
        <v>5</v>
      </c>
    </row>
    <row r="520" spans="1:59" hidden="1">
      <c r="A520" t="str">
        <f>Append1[[#This Row],[COM_IN_LIST]]</f>
        <v>COMMON</v>
      </c>
      <c r="B520" t="s">
        <v>1213</v>
      </c>
      <c r="C520" t="str">
        <f>VLOOKUP(Append1[[#This Row],[Asset_Name]],'[1]SNOW CMDB DBNL'!$A:$B,2,0)</f>
        <v>Yes</v>
      </c>
      <c r="D520" t="str">
        <f>VLOOKUP(Append1[[#This Row],[Asset_Name]],'[1]SNOW CMDB DBNL'!$A:$C,3,0)</f>
        <v>No</v>
      </c>
      <c r="E520" t="str">
        <f>VLOOKUP(Append1[[#This Row],[Asset_Name]],'[1]SNOW CMDB DBNL'!$A:$D,4,0)</f>
        <v>Manish Vashishtha</v>
      </c>
      <c r="F520" t="str">
        <f>VLOOKUP(Append1[[#This Row],[Asset_Name]],'[1]SNOW CMDB DBNL'!$A:$E,5,0)</f>
        <v>Miente Bakker</v>
      </c>
      <c r="I520" t="str">
        <f>VLOOKUP(Append1[[#This Row],[Asset_Name]],'[1]SNOW CMDB DBNL'!$A:$H,8,0)</f>
        <v>Product data</v>
      </c>
      <c r="J520" t="str">
        <f>VLOOKUP(Append1[[#This Row],[Asset_Name]],'[1]SNOW CMDB DBNL'!$A:$I,9,0)</f>
        <v>Kept in own tribe</v>
      </c>
      <c r="K520" t="str">
        <f>VLOOKUP(Append1[[#This Row],[Asset_Name]],'[1]SNOW CMDB DBNL'!$A:$J,10,0)</f>
        <v>Storescontacts / contracts for ING Servicepunten, Geldautomaten en Geldservicepunten. Syncs with Branch Office API</v>
      </c>
      <c r="L520" t="str">
        <f>VLOOKUP(Append1[[#This Row],[Asset_Name]],'[1]SNOW CMDB DBNL'!$A:$M,13,0)</f>
        <v>Installed</v>
      </c>
      <c r="M520" t="str">
        <f>VLOOKUP(Append1[[#This Row],[Asset_Name]],'[1]SNOW CMDB DBNL'!$A:$N,14,0)</f>
        <v>Operational</v>
      </c>
      <c r="N520" t="str">
        <f>VLOOKUP(Append1[[#This Row],[Asset_Name]],'[1]SNOW CMDB DBNL'!$A:$O,15,0)</f>
        <v>Production</v>
      </c>
      <c r="O520" t="str">
        <f>VLOOKUP(Append1[[#This Row],[Asset_Name]],'[1]SNOW CMDB DBNL'!$A:$P,16,0)</f>
        <v>be+nl/Assisted channels/PA3_PhCh NL/Business Support Applications 2</v>
      </c>
      <c r="P520" t="s">
        <v>132</v>
      </c>
      <c r="Q520" t="s">
        <v>132</v>
      </c>
      <c r="R520" t="s">
        <v>11</v>
      </c>
      <c r="V520" s="8" t="s">
        <v>1213</v>
      </c>
      <c r="W520" s="8" t="s">
        <v>141</v>
      </c>
      <c r="X520" s="8" t="s">
        <v>133</v>
      </c>
      <c r="Y520" s="8" t="s">
        <v>260</v>
      </c>
      <c r="Z520" s="8" t="s">
        <v>261</v>
      </c>
      <c r="AA520" s="8">
        <v>0</v>
      </c>
      <c r="AB520" s="4">
        <v>0</v>
      </c>
      <c r="AC520" s="4" t="s">
        <v>238</v>
      </c>
      <c r="AD520" s="8" t="s">
        <v>170</v>
      </c>
      <c r="AE520" s="8" t="s">
        <v>1214</v>
      </c>
      <c r="AF520" s="8" t="s">
        <v>136</v>
      </c>
      <c r="AG520" s="8" t="s">
        <v>137</v>
      </c>
      <c r="AH520" s="8" t="s">
        <v>138</v>
      </c>
      <c r="AI520" s="8" t="s">
        <v>1215</v>
      </c>
      <c r="AJ520" s="8" t="s">
        <v>11</v>
      </c>
      <c r="AK520" s="8" t="s">
        <v>132</v>
      </c>
      <c r="AL520" s="8" t="s">
        <v>132</v>
      </c>
      <c r="AM520" s="8"/>
      <c r="AN520" s="8"/>
      <c r="AO520" s="8"/>
      <c r="AP520" s="8" t="s">
        <v>145</v>
      </c>
      <c r="AQ520" s="8" t="s">
        <v>145</v>
      </c>
      <c r="AR520" s="8" t="s">
        <v>141</v>
      </c>
      <c r="AS520" s="8" t="s">
        <v>145</v>
      </c>
      <c r="AT520" s="8" t="s">
        <v>149</v>
      </c>
      <c r="AU520" s="8" t="s">
        <v>145</v>
      </c>
      <c r="AV520" s="4">
        <v>44927</v>
      </c>
      <c r="AW520" s="4">
        <v>45291</v>
      </c>
      <c r="AX520" s="8" t="s">
        <v>145</v>
      </c>
      <c r="AY520" s="8" t="s">
        <v>133</v>
      </c>
      <c r="AZ520" s="8"/>
      <c r="BA520" s="8" t="s">
        <v>181</v>
      </c>
      <c r="BB520" s="8" t="s">
        <v>178</v>
      </c>
      <c r="BC520" s="8"/>
      <c r="BD520" s="8">
        <v>2023</v>
      </c>
      <c r="BE520" s="8" t="s">
        <v>182</v>
      </c>
      <c r="BF520" s="8"/>
      <c r="BG520" s="8" t="s">
        <v>7</v>
      </c>
    </row>
    <row r="521" spans="1:59" hidden="1">
      <c r="A521" t="str">
        <f>Append1[[#This Row],[COM_IN_LIST]]</f>
        <v>GDPR</v>
      </c>
      <c r="B521" s="31" t="s">
        <v>1216</v>
      </c>
      <c r="P521" t="s">
        <v>132</v>
      </c>
      <c r="Q521" t="s">
        <v>131</v>
      </c>
      <c r="R521" t="s">
        <v>17</v>
      </c>
      <c r="V521" s="8" t="s">
        <v>1216</v>
      </c>
      <c r="AJ521" s="8" t="s">
        <v>17</v>
      </c>
      <c r="AK521" s="8" t="s">
        <v>132</v>
      </c>
      <c r="AL521" s="8" t="s">
        <v>131</v>
      </c>
      <c r="AM521" s="8"/>
      <c r="AN521" s="8"/>
      <c r="AO521" s="8"/>
      <c r="AP521" s="8" t="s">
        <v>145</v>
      </c>
      <c r="AQ521" s="8" t="s">
        <v>145</v>
      </c>
      <c r="AR521" s="8" t="s">
        <v>141</v>
      </c>
      <c r="AS521" s="8" t="s">
        <v>145</v>
      </c>
      <c r="AT521" s="8" t="s">
        <v>141</v>
      </c>
      <c r="AU521" s="8" t="s">
        <v>145</v>
      </c>
      <c r="AV521" s="4">
        <v>44927</v>
      </c>
      <c r="AW521" s="4">
        <v>45199</v>
      </c>
      <c r="AX521" s="8" t="s">
        <v>145</v>
      </c>
      <c r="AY521" s="8" t="s">
        <v>141</v>
      </c>
      <c r="AZ521" s="8"/>
      <c r="BA521" s="8"/>
      <c r="BB521" s="8" t="s">
        <v>145</v>
      </c>
      <c r="BC521" s="8"/>
      <c r="BD521" s="8">
        <v>2023</v>
      </c>
      <c r="BE521" s="8" t="s">
        <v>318</v>
      </c>
      <c r="BF521" s="8" t="s">
        <v>178</v>
      </c>
      <c r="BG521" s="8" t="s">
        <v>6</v>
      </c>
    </row>
    <row r="522" spans="1:59" hidden="1">
      <c r="A522" t="str">
        <f>Append1[[#This Row],[COM_IN_LIST]]</f>
        <v>CMDB</v>
      </c>
      <c r="B522" s="31" t="s">
        <v>1217</v>
      </c>
      <c r="C522" t="str">
        <f>VLOOKUP(Append1[[#This Row],[Asset_Name]],'[1]SNOW CMDB DBNL'!$A:$B,2,0)</f>
        <v>Yes</v>
      </c>
      <c r="D522" t="str">
        <f>VLOOKUP(Append1[[#This Row],[Asset_Name]],'[1]SNOW CMDB DBNL'!$A:$C,3,0)</f>
        <v>Yes</v>
      </c>
      <c r="E522" t="str">
        <f>VLOOKUP(Append1[[#This Row],[Asset_Name]],'[1]SNOW CMDB DBNL'!$A:$D,4,0)</f>
        <v>Sandra Nieuwenhuis</v>
      </c>
      <c r="F522" t="str">
        <f>VLOOKUP(Append1[[#This Row],[Asset_Name]],'[1]SNOW CMDB DBNL'!$A:$E,5,0)</f>
        <v>Serkan Turhal</v>
      </c>
      <c r="G522" t="str">
        <f>VLOOKUP(Append1[[#This Row],[Asset_Name]],'[1]SNOW CMDB DBNL'!$A:$F,6,0)</f>
        <v>Serkan Turhal</v>
      </c>
      <c r="H522" t="str">
        <f>VLOOKUP(Append1[[#This Row],[Asset_Name]],'[1]SNOW CMDB DBNL'!$A:$G,7,0)</f>
        <v>Berber Visser and Marlene Metkemeijer</v>
      </c>
      <c r="I522" t="str">
        <f>VLOOKUP(Append1[[#This Row],[Asset_Name]],'[1]SNOW CMDB DBNL'!$A:$H,8,0)</f>
        <v>Product data</v>
      </c>
      <c r="J522" t="str">
        <f>VLOOKUP(Append1[[#This Row],[Asset_Name]],'[1]SNOW CMDB DBNL'!$A:$I,9,0)</f>
        <v>Kept in own tribe</v>
      </c>
      <c r="L522" t="str">
        <f>VLOOKUP(Append1[[#This Row],[Asset_Name]],'[1]SNOW CMDB DBNL'!$A:$M,13,0)</f>
        <v>Installed</v>
      </c>
      <c r="M522" t="str">
        <f>VLOOKUP(Append1[[#This Row],[Asset_Name]],'[1]SNOW CMDB DBNL'!$A:$N,14,0)</f>
        <v>Operational</v>
      </c>
      <c r="N522" t="str">
        <f>VLOOKUP(Append1[[#This Row],[Asset_Name]],'[1]SNOW CMDB DBNL'!$A:$O,15,0)</f>
        <v>Production</v>
      </c>
      <c r="O522" t="str">
        <f>VLOOKUP(Append1[[#This Row],[Asset_Name]],'[1]SNOW CMDB DBNL'!$A:$P,16,0)</f>
        <v>be+nl/Business lending/Risk &amp; Competitiveness/CoverUp</v>
      </c>
      <c r="P522" t="s">
        <v>131</v>
      </c>
      <c r="Q522" t="s">
        <v>132</v>
      </c>
      <c r="R522" t="s">
        <v>609</v>
      </c>
      <c r="V522" s="8" t="s">
        <v>1217</v>
      </c>
      <c r="W522" s="8" t="s">
        <v>141</v>
      </c>
      <c r="X522" s="8" t="s">
        <v>141</v>
      </c>
      <c r="Y522" s="8" t="s">
        <v>313</v>
      </c>
      <c r="Z522" s="8" t="s">
        <v>314</v>
      </c>
      <c r="AA522" s="8" t="s">
        <v>314</v>
      </c>
      <c r="AB522" s="4" t="s">
        <v>315</v>
      </c>
      <c r="AC522" s="4" t="s">
        <v>238</v>
      </c>
      <c r="AD522" s="8" t="s">
        <v>170</v>
      </c>
      <c r="AE522" s="8">
        <v>0</v>
      </c>
      <c r="AF522" s="8" t="s">
        <v>136</v>
      </c>
      <c r="AG522" s="8" t="s">
        <v>137</v>
      </c>
      <c r="AH522" s="8" t="s">
        <v>138</v>
      </c>
      <c r="AI522" s="8" t="s">
        <v>1218</v>
      </c>
      <c r="AJ522" s="8" t="s">
        <v>609</v>
      </c>
      <c r="AK522" s="8" t="s">
        <v>131</v>
      </c>
      <c r="AL522" s="8" t="s">
        <v>132</v>
      </c>
      <c r="AM522" s="8"/>
      <c r="AN522" s="8"/>
      <c r="AO522" s="8"/>
      <c r="AP522" s="8"/>
      <c r="AQ522" s="8"/>
      <c r="AR522" s="8"/>
      <c r="AS522" s="8"/>
      <c r="AT522" s="8"/>
      <c r="AU522" s="8"/>
      <c r="AV522" s="4"/>
      <c r="AW522" s="4"/>
      <c r="AX522" s="8"/>
      <c r="AY522" s="8"/>
      <c r="AZ522" s="8"/>
      <c r="BA522" s="8"/>
      <c r="BB522" s="8"/>
      <c r="BC522" s="8"/>
      <c r="BD522" s="8"/>
      <c r="BE522" s="8"/>
      <c r="BF522" s="8"/>
      <c r="BG522" s="8" t="s">
        <v>5</v>
      </c>
    </row>
    <row r="523" spans="1:59" hidden="1">
      <c r="A523" t="str">
        <f>Append1[[#This Row],[COM_IN_LIST]]</f>
        <v>COMMON</v>
      </c>
      <c r="B523" t="s">
        <v>1219</v>
      </c>
      <c r="C523" t="str">
        <f>VLOOKUP(Append1[[#This Row],[Asset_Name]],'[1]SNOW CMDB DBNL'!$A:$B,2,0)</f>
        <v>Yes</v>
      </c>
      <c r="D523" t="str">
        <f>VLOOKUP(Append1[[#This Row],[Asset_Name]],'[1]SNOW CMDB DBNL'!$A:$C,3,0)</f>
        <v>No</v>
      </c>
      <c r="E523" t="str">
        <f>VLOOKUP(Append1[[#This Row],[Asset_Name]],'[1]SNOW CMDB DBNL'!$A:$D,4,0)</f>
        <v>Emile Scheilen</v>
      </c>
      <c r="F523" t="str">
        <f>VLOOKUP(Append1[[#This Row],[Asset_Name]],'[1]SNOW CMDB DBNL'!$A:$E,5,0)</f>
        <v>Adine Wempe - Kalff</v>
      </c>
      <c r="G523" t="str">
        <f>VLOOKUP(Append1[[#This Row],[Asset_Name]],'[1]SNOW CMDB DBNL'!$A:$F,6,0)</f>
        <v>Adine Wempe - Kalff</v>
      </c>
      <c r="H523" t="str">
        <f>VLOOKUP(Append1[[#This Row],[Asset_Name]],'[1]SNOW CMDB DBNL'!$A:$G,7,0)</f>
        <v>Joni Gunneweg</v>
      </c>
      <c r="I523" t="str">
        <f>VLOOKUP(Append1[[#This Row],[Asset_Name]],'[1]SNOW CMDB DBNL'!$A:$H,8,0)</f>
        <v>Party data</v>
      </c>
      <c r="J523" t="str">
        <f>VLOOKUP(Append1[[#This Row],[Asset_Name]],'[1]SNOW CMDB DBNL'!$A:$I,9,0)</f>
        <v>Exchanged across domains</v>
      </c>
      <c r="L523" t="str">
        <f>VLOOKUP(Append1[[#This Row],[Asset_Name]],'[1]SNOW CMDB DBNL'!$A:$M,13,0)</f>
        <v>Installed</v>
      </c>
      <c r="M523" t="str">
        <f>VLOOKUP(Append1[[#This Row],[Asset_Name]],'[1]SNOW CMDB DBNL'!$A:$N,14,0)</f>
        <v>Operational</v>
      </c>
      <c r="N523" t="str">
        <f>VLOOKUP(Append1[[#This Row],[Asset_Name]],'[1]SNOW CMDB DBNL'!$A:$O,15,0)</f>
        <v>Production</v>
      </c>
      <c r="O523" t="str">
        <f>VLOOKUP(Append1[[#This Row],[Asset_Name]],'[1]SNOW CMDB DBNL'!$A:$P,16,0)</f>
        <v>be+nl/Fraud &amp; Cyber Security NL/Prevention/Rebel Alliance</v>
      </c>
      <c r="P523" t="s">
        <v>132</v>
      </c>
      <c r="Q523" t="s">
        <v>132</v>
      </c>
      <c r="R523" t="s">
        <v>13</v>
      </c>
      <c r="V523" s="8" t="s">
        <v>1219</v>
      </c>
      <c r="W523" s="8" t="s">
        <v>141</v>
      </c>
      <c r="X523" s="8" t="s">
        <v>133</v>
      </c>
      <c r="Y523" s="8" t="s">
        <v>202</v>
      </c>
      <c r="Z523" s="8" t="s">
        <v>203</v>
      </c>
      <c r="AA523" s="8" t="s">
        <v>203</v>
      </c>
      <c r="AB523" s="4" t="s">
        <v>916</v>
      </c>
      <c r="AC523" s="4" t="s">
        <v>169</v>
      </c>
      <c r="AD523" s="8" t="s">
        <v>176</v>
      </c>
      <c r="AE523" s="8">
        <v>0</v>
      </c>
      <c r="AF523" s="8" t="s">
        <v>136</v>
      </c>
      <c r="AG523" s="8" t="s">
        <v>137</v>
      </c>
      <c r="AH523" s="8" t="s">
        <v>138</v>
      </c>
      <c r="AI523" s="8" t="s">
        <v>917</v>
      </c>
      <c r="AJ523" s="8" t="s">
        <v>13</v>
      </c>
      <c r="AK523" s="8" t="s">
        <v>132</v>
      </c>
      <c r="AL523" s="8" t="s">
        <v>132</v>
      </c>
      <c r="AM523" s="8"/>
      <c r="AN523" s="8"/>
      <c r="AO523" s="8"/>
      <c r="AP523" s="8" t="s">
        <v>145</v>
      </c>
      <c r="AQ523" s="8" t="s">
        <v>145</v>
      </c>
      <c r="AR523" s="8" t="s">
        <v>141</v>
      </c>
      <c r="AS523" s="8" t="s">
        <v>141</v>
      </c>
      <c r="AT523" s="8" t="s">
        <v>141</v>
      </c>
      <c r="AU523" s="8"/>
      <c r="AV523" s="4"/>
      <c r="AW523" s="4" t="s">
        <v>149</v>
      </c>
      <c r="AX523" s="8"/>
      <c r="AY523" s="8" t="s">
        <v>141</v>
      </c>
      <c r="AZ523" s="8"/>
      <c r="BA523" s="8" t="s">
        <v>359</v>
      </c>
      <c r="BB523" s="8" t="s">
        <v>178</v>
      </c>
      <c r="BC523" s="8"/>
      <c r="BD523" s="8" t="s">
        <v>149</v>
      </c>
      <c r="BE523" s="8"/>
      <c r="BF523" s="8"/>
      <c r="BG523" s="8" t="s">
        <v>7</v>
      </c>
    </row>
    <row r="524" spans="1:59" hidden="1">
      <c r="A524" t="str">
        <f>Append1[[#This Row],[COM_IN_LIST]]</f>
        <v>GDPR</v>
      </c>
      <c r="B524" t="s">
        <v>1220</v>
      </c>
      <c r="P524" t="s">
        <v>132</v>
      </c>
      <c r="Q524" t="s">
        <v>131</v>
      </c>
      <c r="R524" t="s">
        <v>13</v>
      </c>
      <c r="V524" s="8" t="s">
        <v>1220</v>
      </c>
      <c r="AJ524" s="8" t="s">
        <v>13</v>
      </c>
      <c r="AK524" s="8" t="s">
        <v>132</v>
      </c>
      <c r="AL524" s="8" t="s">
        <v>131</v>
      </c>
      <c r="AM524" s="8"/>
      <c r="AN524" s="8"/>
      <c r="AO524" s="8"/>
      <c r="AP524" s="8" t="s">
        <v>145</v>
      </c>
      <c r="AQ524" s="8" t="s">
        <v>145</v>
      </c>
      <c r="AR524" s="8" t="s">
        <v>141</v>
      </c>
      <c r="AS524" s="8" t="s">
        <v>141</v>
      </c>
      <c r="AT524" s="8" t="s">
        <v>141</v>
      </c>
      <c r="AU524" s="8"/>
      <c r="AV524" s="4"/>
      <c r="AW524" s="4" t="s">
        <v>149</v>
      </c>
      <c r="AX524" s="8"/>
      <c r="AY524" s="8" t="s">
        <v>141</v>
      </c>
      <c r="AZ524" s="8"/>
      <c r="BA524" s="8" t="s">
        <v>359</v>
      </c>
      <c r="BB524" s="8" t="s">
        <v>145</v>
      </c>
      <c r="BC524" s="8"/>
      <c r="BD524" s="8" t="s">
        <v>149</v>
      </c>
      <c r="BE524" s="8"/>
      <c r="BF524" s="8"/>
      <c r="BG524" s="8" t="s">
        <v>6</v>
      </c>
    </row>
    <row r="525" spans="1:59" hidden="1">
      <c r="A525" t="str">
        <f>Append1[[#This Row],[COM_IN_LIST]]</f>
        <v>CMDB</v>
      </c>
      <c r="B525" s="31" t="s">
        <v>1221</v>
      </c>
      <c r="C525" t="str">
        <f>VLOOKUP(Append1[[#This Row],[Asset_Name]],'[1]SNOW CMDB DBNL'!$A:$B,2,0)</f>
        <v>Yes</v>
      </c>
      <c r="D525" t="str">
        <f>VLOOKUP(Append1[[#This Row],[Asset_Name]],'[1]SNOW CMDB DBNL'!$A:$C,3,0)</f>
        <v>Yes</v>
      </c>
      <c r="E525" t="str">
        <f>VLOOKUP(Append1[[#This Row],[Asset_Name]],'[1]SNOW CMDB DBNL'!$A:$D,4,0)</f>
        <v>Rik-Jan van Bree</v>
      </c>
      <c r="F525" t="str">
        <f>VLOOKUP(Append1[[#This Row],[Asset_Name]],'[1]SNOW CMDB DBNL'!$A:$E,5,0)</f>
        <v>Adriënne Kapiteijn</v>
      </c>
      <c r="G525" t="str">
        <f>VLOOKUP(Append1[[#This Row],[Asset_Name]],'[1]SNOW CMDB DBNL'!$A:$F,6,0)</f>
        <v>Narjiss Aydoun</v>
      </c>
      <c r="H525" t="str">
        <f>VLOOKUP(Append1[[#This Row],[Asset_Name]],'[1]SNOW CMDB DBNL'!$A:$G,7,0)</f>
        <v>Adriënne Kapiteijn</v>
      </c>
      <c r="I525" t="str">
        <f>VLOOKUP(Append1[[#This Row],[Asset_Name]],'[1]SNOW CMDB DBNL'!$A:$H,8,0)</f>
        <v>Transaction data</v>
      </c>
      <c r="J525" t="str">
        <f>VLOOKUP(Append1[[#This Row],[Asset_Name]],'[1]SNOW CMDB DBNL'!$A:$I,9,0)</f>
        <v>Transferred outside ING</v>
      </c>
      <c r="L525" t="str">
        <f>VLOOKUP(Append1[[#This Row],[Asset_Name]],'[1]SNOW CMDB DBNL'!$A:$M,13,0)</f>
        <v>Installed</v>
      </c>
      <c r="M525" t="str">
        <f>VLOOKUP(Append1[[#This Row],[Asset_Name]],'[1]SNOW CMDB DBNL'!$A:$N,14,0)</f>
        <v>Operational</v>
      </c>
      <c r="N525" t="str">
        <f>VLOOKUP(Append1[[#This Row],[Asset_Name]],'[1]SNOW CMDB DBNL'!$A:$O,15,0)</f>
        <v>Production</v>
      </c>
      <c r="O525" t="str">
        <f>VLOOKUP(Append1[[#This Row],[Asset_Name]],'[1]SNOW CMDB DBNL'!$A:$P,16,0)</f>
        <v>be+nl/Payments NL/Products/Hasselhoff &amp; Cruise</v>
      </c>
      <c r="P525" t="s">
        <v>131</v>
      </c>
      <c r="Q525" t="s">
        <v>132</v>
      </c>
      <c r="R525" t="s">
        <v>25</v>
      </c>
      <c r="V525" s="8" t="s">
        <v>1221</v>
      </c>
      <c r="W525" s="8" t="s">
        <v>141</v>
      </c>
      <c r="X525" s="8" t="s">
        <v>141</v>
      </c>
      <c r="Y525" s="8" t="s">
        <v>153</v>
      </c>
      <c r="Z525" s="8" t="s">
        <v>866</v>
      </c>
      <c r="AA525" s="8" t="s">
        <v>155</v>
      </c>
      <c r="AB525" s="4" t="s">
        <v>866</v>
      </c>
      <c r="AC525" s="4" t="s">
        <v>211</v>
      </c>
      <c r="AD525" s="8" t="s">
        <v>206</v>
      </c>
      <c r="AE525" s="8">
        <v>0</v>
      </c>
      <c r="AF525" s="8" t="s">
        <v>136</v>
      </c>
      <c r="AG525" s="8" t="s">
        <v>137</v>
      </c>
      <c r="AH525" s="8" t="s">
        <v>138</v>
      </c>
      <c r="AI525" s="8" t="s">
        <v>1222</v>
      </c>
      <c r="AJ525" s="8" t="s">
        <v>25</v>
      </c>
      <c r="AK525" s="8" t="s">
        <v>131</v>
      </c>
      <c r="AL525" s="8" t="s">
        <v>132</v>
      </c>
      <c r="AM525" s="8"/>
      <c r="AN525" s="8"/>
      <c r="AO525" s="8"/>
      <c r="AP525" s="8"/>
      <c r="AQ525" s="8"/>
      <c r="AR525" s="8"/>
      <c r="AS525" s="8"/>
      <c r="AT525" s="8"/>
      <c r="AU525" s="8"/>
      <c r="AV525" s="4"/>
      <c r="AW525" s="4"/>
      <c r="AX525" s="8"/>
      <c r="AY525" s="8"/>
      <c r="AZ525" s="8"/>
      <c r="BA525" s="8"/>
      <c r="BB525" s="8"/>
      <c r="BC525" s="8"/>
      <c r="BD525" s="8"/>
      <c r="BE525" s="8"/>
      <c r="BF525" s="8"/>
      <c r="BG525" s="8" t="s">
        <v>5</v>
      </c>
    </row>
    <row r="526" spans="1:59" hidden="1">
      <c r="A526" t="str">
        <f>Append1[[#This Row],[COM_IN_LIST]]</f>
        <v>COMMON</v>
      </c>
      <c r="B526" s="31" t="s">
        <v>1223</v>
      </c>
      <c r="C526" t="str">
        <f>VLOOKUP(Append1[[#This Row],[Asset_Name]],'[1]SNOW CMDB DBNL'!$A:$B,2,0)</f>
        <v>Yes</v>
      </c>
      <c r="D526" t="str">
        <f>VLOOKUP(Append1[[#This Row],[Asset_Name]],'[1]SNOW CMDB DBNL'!$A:$C,3,0)</f>
        <v>No</v>
      </c>
      <c r="E526" t="str">
        <f>VLOOKUP(Append1[[#This Row],[Asset_Name]],'[1]SNOW CMDB DBNL'!$A:$D,4,0)</f>
        <v>Rik-Jan van Bree</v>
      </c>
      <c r="F526" t="str">
        <f>VLOOKUP(Append1[[#This Row],[Asset_Name]],'[1]SNOW CMDB DBNL'!$A:$E,5,0)</f>
        <v>Adriënne Kapiteijn</v>
      </c>
      <c r="G526" t="str">
        <f>VLOOKUP(Append1[[#This Row],[Asset_Name]],'[1]SNOW CMDB DBNL'!$A:$F,6,0)</f>
        <v>Narjiss Aydoun</v>
      </c>
      <c r="H526" t="str">
        <f>VLOOKUP(Append1[[#This Row],[Asset_Name]],'[1]SNOW CMDB DBNL'!$A:$G,7,0)</f>
        <v>Adriënne Kapiteijn</v>
      </c>
      <c r="I526" t="str">
        <f>VLOOKUP(Append1[[#This Row],[Asset_Name]],'[1]SNOW CMDB DBNL'!$A:$H,8,0)</f>
        <v>Transaction data</v>
      </c>
      <c r="J526" t="str">
        <f>VLOOKUP(Append1[[#This Row],[Asset_Name]],'[1]SNOW CMDB DBNL'!$A:$I,9,0)</f>
        <v>Transferred outside ING</v>
      </c>
      <c r="L526" t="str">
        <f>VLOOKUP(Append1[[#This Row],[Asset_Name]],'[1]SNOW CMDB DBNL'!$A:$M,13,0)</f>
        <v>Installed</v>
      </c>
      <c r="M526" t="str">
        <f>VLOOKUP(Append1[[#This Row],[Asset_Name]],'[1]SNOW CMDB DBNL'!$A:$N,14,0)</f>
        <v>Operational</v>
      </c>
      <c r="N526" t="str">
        <f>VLOOKUP(Append1[[#This Row],[Asset_Name]],'[1]SNOW CMDB DBNL'!$A:$O,15,0)</f>
        <v>Production</v>
      </c>
      <c r="O526" t="str">
        <f>VLOOKUP(Append1[[#This Row],[Asset_Name]],'[1]SNOW CMDB DBNL'!$A:$P,16,0)</f>
        <v>be+nl/Payments NL/Products/iDeal platform</v>
      </c>
      <c r="P526" t="s">
        <v>132</v>
      </c>
      <c r="Q526" t="s">
        <v>132</v>
      </c>
      <c r="R526" t="s">
        <v>9</v>
      </c>
      <c r="V526" s="8" t="s">
        <v>1223</v>
      </c>
      <c r="W526" s="8" t="s">
        <v>141</v>
      </c>
      <c r="X526" s="8" t="s">
        <v>133</v>
      </c>
      <c r="Y526" s="8" t="s">
        <v>153</v>
      </c>
      <c r="Z526" s="8" t="s">
        <v>866</v>
      </c>
      <c r="AA526" s="8" t="s">
        <v>155</v>
      </c>
      <c r="AB526" s="4" t="s">
        <v>866</v>
      </c>
      <c r="AC526" s="4" t="s">
        <v>211</v>
      </c>
      <c r="AD526" s="8" t="s">
        <v>206</v>
      </c>
      <c r="AE526" s="8">
        <v>0</v>
      </c>
      <c r="AF526" s="8" t="s">
        <v>136</v>
      </c>
      <c r="AG526" s="8" t="s">
        <v>137</v>
      </c>
      <c r="AH526" s="8" t="s">
        <v>138</v>
      </c>
      <c r="AI526" s="8" t="s">
        <v>867</v>
      </c>
      <c r="AJ526" s="8" t="s">
        <v>9</v>
      </c>
      <c r="AK526" s="8" t="s">
        <v>132</v>
      </c>
      <c r="AL526" s="8" t="s">
        <v>132</v>
      </c>
      <c r="AM526" s="8"/>
      <c r="AN526" s="8"/>
      <c r="AO526" s="8"/>
      <c r="AP526" s="8" t="s">
        <v>145</v>
      </c>
      <c r="AQ526" s="8" t="s">
        <v>145</v>
      </c>
      <c r="AR526" s="8" t="s">
        <v>141</v>
      </c>
      <c r="AS526" s="8" t="s">
        <v>141</v>
      </c>
      <c r="AT526" s="8" t="s">
        <v>141</v>
      </c>
      <c r="AU526" s="8" t="s">
        <v>145</v>
      </c>
      <c r="AV526" s="4">
        <v>44927</v>
      </c>
      <c r="AW526" s="4">
        <v>45291</v>
      </c>
      <c r="AX526" s="8" t="s">
        <v>145</v>
      </c>
      <c r="AY526" s="8" t="s">
        <v>141</v>
      </c>
      <c r="AZ526" s="8"/>
      <c r="BA526" s="8"/>
      <c r="BB526" s="8" t="s">
        <v>178</v>
      </c>
      <c r="BC526" s="8"/>
      <c r="BD526" s="8">
        <v>2023</v>
      </c>
      <c r="BE526" s="8" t="s">
        <v>182</v>
      </c>
      <c r="BF526" s="8" t="s">
        <v>178</v>
      </c>
      <c r="BG526" s="8" t="s">
        <v>7</v>
      </c>
    </row>
    <row r="527" spans="1:59" hidden="1">
      <c r="A527" t="str">
        <f>Append1[[#This Row],[COM_IN_LIST]]</f>
        <v>COMMON</v>
      </c>
      <c r="B527" t="s">
        <v>1224</v>
      </c>
      <c r="C527" t="str">
        <f>VLOOKUP(Append1[[#This Row],[Asset_Name]],'[1]SNOW CMDB DBNL'!$A:$B,2,0)</f>
        <v>Yes</v>
      </c>
      <c r="D527" t="str">
        <f>VLOOKUP(Append1[[#This Row],[Asset_Name]],'[1]SNOW CMDB DBNL'!$A:$C,3,0)</f>
        <v>Yes</v>
      </c>
      <c r="E527" t="str">
        <f>VLOOKUP(Append1[[#This Row],[Asset_Name]],'[1]SNOW CMDB DBNL'!$A:$D,4,0)</f>
        <v>Rik-Jan van Bree</v>
      </c>
      <c r="F527" t="str">
        <f>VLOOKUP(Append1[[#This Row],[Asset_Name]],'[1]SNOW CMDB DBNL'!$A:$E,5,0)</f>
        <v>Adriënne Kapiteijn</v>
      </c>
      <c r="G527" t="str">
        <f>VLOOKUP(Append1[[#This Row],[Asset_Name]],'[1]SNOW CMDB DBNL'!$A:$F,6,0)</f>
        <v>Narjiss Aydoun</v>
      </c>
      <c r="H527" t="str">
        <f>VLOOKUP(Append1[[#This Row],[Asset_Name]],'[1]SNOW CMDB DBNL'!$A:$G,7,0)</f>
        <v>Adriënne Kapiteijn</v>
      </c>
      <c r="I527" t="str">
        <f>VLOOKUP(Append1[[#This Row],[Asset_Name]],'[1]SNOW CMDB DBNL'!$A:$H,8,0)</f>
        <v>Transaction data</v>
      </c>
      <c r="J527" t="str">
        <f>VLOOKUP(Append1[[#This Row],[Asset_Name]],'[1]SNOW CMDB DBNL'!$A:$I,9,0)</f>
        <v>Transferred outside ING</v>
      </c>
      <c r="K527" t="str">
        <f>VLOOKUP(Append1[[#This Row],[Asset_Name]],'[1]SNOW CMDB DBNL'!$A:$J,10,0)</f>
        <v xml:space="preserve">Only executed payments are Data Lake via other systems. </v>
      </c>
      <c r="L527" t="str">
        <f>VLOOKUP(Append1[[#This Row],[Asset_Name]],'[1]SNOW CMDB DBNL'!$A:$M,13,0)</f>
        <v>Installed</v>
      </c>
      <c r="M527" t="str">
        <f>VLOOKUP(Append1[[#This Row],[Asset_Name]],'[1]SNOW CMDB DBNL'!$A:$N,14,0)</f>
        <v>Operational</v>
      </c>
      <c r="N527" t="str">
        <f>VLOOKUP(Append1[[#This Row],[Asset_Name]],'[1]SNOW CMDB DBNL'!$A:$O,15,0)</f>
        <v>Production</v>
      </c>
      <c r="O527" t="str">
        <f>VLOOKUP(Append1[[#This Row],[Asset_Name]],'[1]SNOW CMDB DBNL'!$A:$P,16,0)</f>
        <v>be+nl/Payments NL/Products/iDeal platform</v>
      </c>
      <c r="P527" t="s">
        <v>132</v>
      </c>
      <c r="Q527" t="s">
        <v>132</v>
      </c>
      <c r="R527" t="s">
        <v>9</v>
      </c>
      <c r="V527" s="8" t="s">
        <v>1224</v>
      </c>
      <c r="W527" s="8" t="s">
        <v>141</v>
      </c>
      <c r="X527" s="8" t="s">
        <v>141</v>
      </c>
      <c r="Y527" s="8" t="s">
        <v>153</v>
      </c>
      <c r="Z527" s="8" t="s">
        <v>866</v>
      </c>
      <c r="AA527" s="8" t="s">
        <v>155</v>
      </c>
      <c r="AB527" s="4" t="s">
        <v>866</v>
      </c>
      <c r="AC527" s="4" t="s">
        <v>211</v>
      </c>
      <c r="AD527" s="8" t="s">
        <v>206</v>
      </c>
      <c r="AE527" s="8" t="s">
        <v>1225</v>
      </c>
      <c r="AF527" s="8" t="s">
        <v>136</v>
      </c>
      <c r="AG527" s="8" t="s">
        <v>137</v>
      </c>
      <c r="AH527" s="8" t="s">
        <v>138</v>
      </c>
      <c r="AI527" s="8" t="s">
        <v>867</v>
      </c>
      <c r="AJ527" s="8" t="s">
        <v>9</v>
      </c>
      <c r="AK527" s="8" t="s">
        <v>132</v>
      </c>
      <c r="AL527" s="8" t="s">
        <v>132</v>
      </c>
      <c r="AM527" s="8"/>
      <c r="AN527" s="8"/>
      <c r="AO527" s="8"/>
      <c r="AP527" s="8" t="s">
        <v>145</v>
      </c>
      <c r="AQ527" s="8" t="s">
        <v>145</v>
      </c>
      <c r="AR527" s="8" t="s">
        <v>193</v>
      </c>
      <c r="AS527" s="8" t="s">
        <v>149</v>
      </c>
      <c r="AT527" s="8" t="s">
        <v>133</v>
      </c>
      <c r="AU527" s="8" t="s">
        <v>145</v>
      </c>
      <c r="AV527" s="4">
        <v>44927</v>
      </c>
      <c r="AW527" s="4">
        <v>45291</v>
      </c>
      <c r="AX527" s="8" t="s">
        <v>145</v>
      </c>
      <c r="AY527" s="8" t="s">
        <v>141</v>
      </c>
      <c r="AZ527" s="8"/>
      <c r="BA527" s="8" t="s">
        <v>298</v>
      </c>
      <c r="BB527" s="8" t="s">
        <v>178</v>
      </c>
      <c r="BC527" s="8"/>
      <c r="BD527" s="8">
        <v>2023</v>
      </c>
      <c r="BE527" s="8" t="s">
        <v>182</v>
      </c>
      <c r="BF527" s="8" t="s">
        <v>178</v>
      </c>
      <c r="BG527" s="8" t="s">
        <v>7</v>
      </c>
    </row>
    <row r="528" spans="1:59">
      <c r="A528" t="str">
        <f>Append1[[#This Row],[COM_IN_LIST]]</f>
        <v>CMDB</v>
      </c>
      <c r="B528" t="s">
        <v>1226</v>
      </c>
      <c r="C528" t="str">
        <f>VLOOKUP(Append1[[#This Row],[Asset_Name]],'[1]SNOW CMDB DBNL'!$A:$B,2,0)</f>
        <v>No</v>
      </c>
      <c r="E528" t="str">
        <f>VLOOKUP(Append1[[#This Row],[Asset_Name]],'[1]SNOW CMDB DBNL'!$A:$D,4,0)</f>
        <v>Marcin Krzysztof Pakulnicki</v>
      </c>
      <c r="F528" t="str">
        <f>VLOOKUP(Append1[[#This Row],[Asset_Name]],'[1]SNOW CMDB DBNL'!$A:$E,5,0)</f>
        <v>Tommy van de Zande</v>
      </c>
      <c r="L528" t="str">
        <f>VLOOKUP(Append1[[#This Row],[Asset_Name]],'[1]SNOW CMDB DBNL'!$A:$M,13,0)</f>
        <v>Installed</v>
      </c>
      <c r="M528" t="str">
        <f>VLOOKUP(Append1[[#This Row],[Asset_Name]],'[1]SNOW CMDB DBNL'!$A:$N,14,0)</f>
        <v>Operational</v>
      </c>
      <c r="N528" t="str">
        <f>VLOOKUP(Append1[[#This Row],[Asset_Name]],'[1]SNOW CMDB DBNL'!$A:$O,15,0)</f>
        <v>Production</v>
      </c>
      <c r="O528" t="str">
        <f>VLOOKUP(Append1[[#This Row],[Asset_Name]],'[1]SNOW CMDB DBNL'!$A:$P,16,0)</f>
        <v>be+nl/Omnichannel/Mobiel Bankieren</v>
      </c>
      <c r="P528" t="s">
        <v>131</v>
      </c>
      <c r="Q528" t="s">
        <v>132</v>
      </c>
      <c r="R528" t="s">
        <v>37</v>
      </c>
      <c r="V528" s="8" t="s">
        <v>1226</v>
      </c>
      <c r="W528" s="8" t="s">
        <v>133</v>
      </c>
      <c r="X528" s="8">
        <v>0</v>
      </c>
      <c r="Y528" s="8" t="s">
        <v>294</v>
      </c>
      <c r="Z528" s="8" t="s">
        <v>186</v>
      </c>
      <c r="AA528" s="8">
        <v>0</v>
      </c>
      <c r="AB528" s="4">
        <v>0</v>
      </c>
      <c r="AC528" s="4">
        <v>0</v>
      </c>
      <c r="AD528" s="8">
        <v>0</v>
      </c>
      <c r="AE528" s="8">
        <v>0</v>
      </c>
      <c r="AF528" s="8" t="s">
        <v>136</v>
      </c>
      <c r="AG528" s="8" t="s">
        <v>137</v>
      </c>
      <c r="AH528" s="8" t="s">
        <v>138</v>
      </c>
      <c r="AI528" s="8" t="s">
        <v>189</v>
      </c>
      <c r="AJ528" s="8" t="s">
        <v>37</v>
      </c>
      <c r="AK528" s="8" t="s">
        <v>131</v>
      </c>
      <c r="AL528" s="8" t="s">
        <v>132</v>
      </c>
      <c r="AM528" s="8"/>
      <c r="AN528" s="8"/>
      <c r="AO528" s="8"/>
      <c r="AP528" s="8"/>
      <c r="AQ528" s="8"/>
      <c r="AR528" s="8"/>
      <c r="AS528" s="8"/>
      <c r="AT528" s="8"/>
      <c r="AU528" s="8"/>
      <c r="AV528" s="4"/>
      <c r="AW528" s="4"/>
      <c r="AX528" s="8"/>
      <c r="AY528" s="8"/>
      <c r="AZ528" s="8"/>
      <c r="BA528" s="8"/>
      <c r="BB528" s="8"/>
      <c r="BC528" s="8"/>
      <c r="BD528" s="8"/>
      <c r="BE528" s="8"/>
      <c r="BF528" s="8"/>
      <c r="BG528" s="8" t="s">
        <v>5</v>
      </c>
    </row>
    <row r="529" spans="1:59" hidden="1">
      <c r="A529" t="str">
        <f>Append1[[#This Row],[COM_IN_LIST]]</f>
        <v>GDPR</v>
      </c>
      <c r="B529" t="s">
        <v>1227</v>
      </c>
      <c r="P529" t="s">
        <v>132</v>
      </c>
      <c r="Q529" t="s">
        <v>131</v>
      </c>
      <c r="R529" t="s">
        <v>9</v>
      </c>
      <c r="V529" s="8" t="s">
        <v>1227</v>
      </c>
      <c r="AJ529" s="8" t="s">
        <v>9</v>
      </c>
      <c r="AK529" s="8" t="s">
        <v>132</v>
      </c>
      <c r="AL529" s="8" t="s">
        <v>131</v>
      </c>
      <c r="AM529" s="8"/>
      <c r="AN529" s="8"/>
      <c r="AO529" s="8"/>
      <c r="AP529" s="8" t="s">
        <v>145</v>
      </c>
      <c r="AQ529" s="8" t="s">
        <v>145</v>
      </c>
      <c r="AR529" s="8" t="s">
        <v>141</v>
      </c>
      <c r="AS529" s="8" t="s">
        <v>141</v>
      </c>
      <c r="AT529" s="8" t="s">
        <v>133</v>
      </c>
      <c r="AU529" s="8" t="s">
        <v>145</v>
      </c>
      <c r="AV529" s="4">
        <v>44927</v>
      </c>
      <c r="AW529" s="4">
        <v>45291</v>
      </c>
      <c r="AX529" s="8" t="s">
        <v>145</v>
      </c>
      <c r="AY529" s="8" t="s">
        <v>141</v>
      </c>
      <c r="AZ529" s="8" t="s">
        <v>194</v>
      </c>
      <c r="BA529" s="8"/>
      <c r="BB529" s="8" t="s">
        <v>145</v>
      </c>
      <c r="BC529" s="8" t="s">
        <v>178</v>
      </c>
      <c r="BD529" s="8">
        <v>2023</v>
      </c>
      <c r="BE529" s="8" t="s">
        <v>182</v>
      </c>
      <c r="BF529" s="8" t="s">
        <v>178</v>
      </c>
      <c r="BG529" s="8" t="s">
        <v>6</v>
      </c>
    </row>
    <row r="530" spans="1:59" hidden="1">
      <c r="A530" t="str">
        <f>Append1[[#This Row],[COM_IN_LIST]]</f>
        <v>COMMON</v>
      </c>
      <c r="B530" t="s">
        <v>1228</v>
      </c>
      <c r="C530" t="str">
        <f>VLOOKUP(Append1[[#This Row],[Asset_Name]],'[1]SNOW CMDB DBNL'!$A:$B,2,0)</f>
        <v>Yes</v>
      </c>
      <c r="D530" t="str">
        <f>VLOOKUP(Append1[[#This Row],[Asset_Name]],'[1]SNOW CMDB DBNL'!$A:$C,3,0)</f>
        <v>No</v>
      </c>
      <c r="E530" t="str">
        <f>VLOOKUP(Append1[[#This Row],[Asset_Name]],'[1]SNOW CMDB DBNL'!$A:$D,4,0)</f>
        <v>Ben Jansen</v>
      </c>
      <c r="F530" t="str">
        <f>VLOOKUP(Append1[[#This Row],[Asset_Name]],'[1]SNOW CMDB DBNL'!$A:$E,5,0)</f>
        <v>Giuseppe Pasanisi</v>
      </c>
      <c r="G530" t="str">
        <f>VLOOKUP(Append1[[#This Row],[Asset_Name]],'[1]SNOW CMDB DBNL'!$A:$F,6,0)</f>
        <v>Giuseppe Pasanisi</v>
      </c>
      <c r="H530" t="str">
        <f>VLOOKUP(Append1[[#This Row],[Asset_Name]],'[1]SNOW CMDB DBNL'!$A:$G,7,0)</f>
        <v>NA</v>
      </c>
      <c r="I530" t="str">
        <f>VLOOKUP(Append1[[#This Row],[Asset_Name]],'[1]SNOW CMDB DBNL'!$A:$H,8,0)</f>
        <v>Operational System Process Organisational data</v>
      </c>
      <c r="J530" t="str">
        <f>VLOOKUP(Append1[[#This Row],[Asset_Name]],'[1]SNOW CMDB DBNL'!$A:$I,9,0)</f>
        <v>Kept in own tribe</v>
      </c>
      <c r="L530" t="str">
        <f>VLOOKUP(Append1[[#This Row],[Asset_Name]],'[1]SNOW CMDB DBNL'!$A:$M,13,0)</f>
        <v>Installed</v>
      </c>
      <c r="M530" t="str">
        <f>VLOOKUP(Append1[[#This Row],[Asset_Name]],'[1]SNOW CMDB DBNL'!$A:$N,14,0)</f>
        <v>Operational</v>
      </c>
      <c r="N530" t="str">
        <f>VLOOKUP(Append1[[#This Row],[Asset_Name]],'[1]SNOW CMDB DBNL'!$A:$O,15,0)</f>
        <v>Production</v>
      </c>
      <c r="O530" t="str">
        <f>VLOOKUP(Append1[[#This Row],[Asset_Name]],'[1]SNOW CMDB DBNL'!$A:$P,16,0)</f>
        <v>be+nl/Facilitymgt NL/CREFS NL Business IT</v>
      </c>
      <c r="P530" t="s">
        <v>132</v>
      </c>
      <c r="Q530" t="s">
        <v>132</v>
      </c>
      <c r="R530" t="s">
        <v>29</v>
      </c>
      <c r="V530" s="8" t="s">
        <v>1228</v>
      </c>
      <c r="W530" s="8" t="s">
        <v>141</v>
      </c>
      <c r="X530" s="8" t="s">
        <v>133</v>
      </c>
      <c r="Y530" s="8" t="s">
        <v>301</v>
      </c>
      <c r="Z530" s="8" t="s">
        <v>302</v>
      </c>
      <c r="AA530" s="8" t="s">
        <v>302</v>
      </c>
      <c r="AB530" s="4" t="s">
        <v>149</v>
      </c>
      <c r="AC530" s="4" t="s">
        <v>228</v>
      </c>
      <c r="AD530" s="8" t="s">
        <v>170</v>
      </c>
      <c r="AE530" s="8">
        <v>0</v>
      </c>
      <c r="AF530" s="8" t="s">
        <v>136</v>
      </c>
      <c r="AG530" s="8" t="s">
        <v>137</v>
      </c>
      <c r="AH530" s="8" t="s">
        <v>138</v>
      </c>
      <c r="AI530" s="8" t="s">
        <v>303</v>
      </c>
      <c r="AJ530" s="8" t="s">
        <v>29</v>
      </c>
      <c r="AK530" s="8" t="s">
        <v>132</v>
      </c>
      <c r="AL530" s="8" t="s">
        <v>132</v>
      </c>
      <c r="AM530" s="8"/>
      <c r="AN530" s="8"/>
      <c r="AO530" s="8"/>
      <c r="AP530" s="8" t="s">
        <v>145</v>
      </c>
      <c r="AQ530" s="8" t="s">
        <v>145</v>
      </c>
      <c r="AR530" s="8" t="s">
        <v>133</v>
      </c>
      <c r="AS530" s="8" t="s">
        <v>145</v>
      </c>
      <c r="AT530" s="8" t="s">
        <v>149</v>
      </c>
      <c r="AU530" s="8" t="s">
        <v>145</v>
      </c>
      <c r="AV530" s="4" t="s">
        <v>149</v>
      </c>
      <c r="AW530" s="4" t="s">
        <v>149</v>
      </c>
      <c r="AX530" s="8" t="s">
        <v>145</v>
      </c>
      <c r="AY530" s="8" t="s">
        <v>133</v>
      </c>
      <c r="AZ530" s="8"/>
      <c r="BA530" s="8"/>
      <c r="BB530" s="8" t="s">
        <v>178</v>
      </c>
      <c r="BC530" s="8"/>
      <c r="BD530" s="8" t="s">
        <v>149</v>
      </c>
      <c r="BE530" s="8"/>
      <c r="BF530" s="8"/>
      <c r="BG530" s="8" t="s">
        <v>7</v>
      </c>
    </row>
    <row r="531" spans="1:59">
      <c r="A531" t="str">
        <f>Append1[[#This Row],[COM_IN_LIST]]</f>
        <v>CMDB</v>
      </c>
      <c r="B531" s="31" t="s">
        <v>1229</v>
      </c>
      <c r="C531" t="str">
        <f>VLOOKUP(Append1[[#This Row],[Asset_Name]],'[1]SNOW CMDB DBNL'!$A:$B,2,0)</f>
        <v>No</v>
      </c>
      <c r="D531" t="str">
        <f>VLOOKUP(Append1[[#This Row],[Asset_Name]],'[1]SNOW CMDB DBNL'!$A:$C,3,0)</f>
        <v>No</v>
      </c>
      <c r="E531" t="str">
        <f>VLOOKUP(Append1[[#This Row],[Asset_Name]],'[1]SNOW CMDB DBNL'!$A:$D,4,0)</f>
        <v>Rein Heddema</v>
      </c>
      <c r="F531" t="str">
        <f>VLOOKUP(Append1[[#This Row],[Asset_Name]],'[1]SNOW CMDB DBNL'!$A:$E,5,0)</f>
        <v>Ed Spitteler</v>
      </c>
      <c r="G531" t="str">
        <f>VLOOKUP(Append1[[#This Row],[Asset_Name]],'[1]SNOW CMDB DBNL'!$A:$F,6,0)</f>
        <v>Ed Spitteler</v>
      </c>
      <c r="H531" t="str">
        <f>VLOOKUP(Append1[[#This Row],[Asset_Name]],'[1]SNOW CMDB DBNL'!$A:$G,7,0)</f>
        <v>Thees Brons</v>
      </c>
      <c r="I531" t="str">
        <f>VLOOKUP(Append1[[#This Row],[Asset_Name]],'[1]SNOW CMDB DBNL'!$A:$H,8,0)</f>
        <v>Operational System Process Organisational data</v>
      </c>
      <c r="J531" t="str">
        <f>VLOOKUP(Append1[[#This Row],[Asset_Name]],'[1]SNOW CMDB DBNL'!$A:$I,9,0)</f>
        <v>Kept in own tribe</v>
      </c>
      <c r="K531" t="str">
        <f>VLOOKUP(Append1[[#This Row],[Asset_Name]],'[1]SNOW CMDB DBNL'!$A:$J,10,0)</f>
        <v>Messages in the inbox (legacy inbox NL) are only accesible for the customer, he/she can delete the message. We don't know if it is a system of record. We do add data e.g. the inbox-id to the message.</v>
      </c>
      <c r="L531" t="str">
        <f>VLOOKUP(Append1[[#This Row],[Asset_Name]],'[1]SNOW CMDB DBNL'!$A:$M,13,0)</f>
        <v>Installed</v>
      </c>
      <c r="M531" t="str">
        <f>VLOOKUP(Append1[[#This Row],[Asset_Name]],'[1]SNOW CMDB DBNL'!$A:$N,14,0)</f>
        <v>Operational</v>
      </c>
      <c r="N531" t="str">
        <f>VLOOKUP(Append1[[#This Row],[Asset_Name]],'[1]SNOW CMDB DBNL'!$A:$O,15,0)</f>
        <v>Production</v>
      </c>
      <c r="O531" t="str">
        <f>VLOOKUP(Append1[[#This Row],[Asset_Name]],'[1]SNOW CMDB DBNL'!$A:$P,16,0)</f>
        <v>be+nl/Document &amp; Content Services/Deliver Your Message/Obelix</v>
      </c>
      <c r="P531" t="s">
        <v>131</v>
      </c>
      <c r="Q531" t="s">
        <v>132</v>
      </c>
      <c r="R531" t="s">
        <v>22</v>
      </c>
      <c r="V531" s="8" t="s">
        <v>1229</v>
      </c>
      <c r="W531" s="8" t="s">
        <v>133</v>
      </c>
      <c r="X531" s="8" t="s">
        <v>133</v>
      </c>
      <c r="Y531" s="8" t="s">
        <v>558</v>
      </c>
      <c r="Z531" s="8" t="s">
        <v>488</v>
      </c>
      <c r="AA531" s="8" t="s">
        <v>488</v>
      </c>
      <c r="AB531" s="4" t="s">
        <v>1109</v>
      </c>
      <c r="AC531" s="4" t="s">
        <v>228</v>
      </c>
      <c r="AD531" s="8" t="s">
        <v>170</v>
      </c>
      <c r="AE531" s="8" t="s">
        <v>1230</v>
      </c>
      <c r="AF531" s="8" t="s">
        <v>136</v>
      </c>
      <c r="AG531" s="8" t="s">
        <v>137</v>
      </c>
      <c r="AH531" s="8" t="s">
        <v>138</v>
      </c>
      <c r="AI531" s="8" t="s">
        <v>1111</v>
      </c>
      <c r="AJ531" s="8" t="s">
        <v>22</v>
      </c>
      <c r="AK531" s="8" t="s">
        <v>131</v>
      </c>
      <c r="AL531" s="8" t="s">
        <v>132</v>
      </c>
      <c r="AM531" s="8"/>
      <c r="AN531" s="8"/>
      <c r="AO531" s="8"/>
      <c r="AP531" s="8"/>
      <c r="AQ531" s="8"/>
      <c r="AR531" s="8"/>
      <c r="AS531" s="8"/>
      <c r="AT531" s="8"/>
      <c r="AU531" s="8"/>
      <c r="AV531" s="4"/>
      <c r="AW531" s="4"/>
      <c r="AX531" s="8"/>
      <c r="AY531" s="8"/>
      <c r="AZ531" s="8"/>
      <c r="BA531" s="8"/>
      <c r="BB531" s="8"/>
      <c r="BC531" s="8"/>
      <c r="BD531" s="8"/>
      <c r="BE531" s="8"/>
      <c r="BF531" s="8"/>
      <c r="BG531" s="8" t="s">
        <v>5</v>
      </c>
    </row>
    <row r="532" spans="1:59" hidden="1">
      <c r="A532" t="str">
        <f>Append1[[#This Row],[COM_IN_LIST]]</f>
        <v>GDPR</v>
      </c>
      <c r="B532" s="31" t="s">
        <v>1231</v>
      </c>
      <c r="P532" t="s">
        <v>132</v>
      </c>
      <c r="Q532" t="s">
        <v>131</v>
      </c>
      <c r="R532" t="s">
        <v>22</v>
      </c>
      <c r="V532" s="8" t="s">
        <v>1231</v>
      </c>
      <c r="AJ532" s="8" t="s">
        <v>22</v>
      </c>
      <c r="AK532" s="8" t="s">
        <v>132</v>
      </c>
      <c r="AL532" s="8" t="s">
        <v>131</v>
      </c>
      <c r="AM532" s="8"/>
      <c r="AN532" s="8"/>
      <c r="AO532" s="8"/>
      <c r="AP532" s="8" t="s">
        <v>141</v>
      </c>
      <c r="AQ532" s="8" t="s">
        <v>133</v>
      </c>
      <c r="AR532" s="8" t="s">
        <v>133</v>
      </c>
      <c r="AS532" s="8" t="s">
        <v>141</v>
      </c>
      <c r="AT532" s="8" t="s">
        <v>141</v>
      </c>
      <c r="AU532" s="8" t="s">
        <v>145</v>
      </c>
      <c r="AV532" s="4" t="s">
        <v>145</v>
      </c>
      <c r="AW532" s="4">
        <v>44607</v>
      </c>
      <c r="AX532" s="8" t="s">
        <v>208</v>
      </c>
      <c r="AY532" s="8" t="s">
        <v>133</v>
      </c>
      <c r="AZ532" s="8"/>
      <c r="BA532" s="8"/>
      <c r="BB532" s="8" t="s">
        <v>145</v>
      </c>
      <c r="BC532" s="8"/>
      <c r="BD532" s="8">
        <v>2022</v>
      </c>
      <c r="BE532" s="8"/>
      <c r="BF532" s="8"/>
      <c r="BG532" s="8" t="s">
        <v>6</v>
      </c>
    </row>
    <row r="533" spans="1:59" hidden="1">
      <c r="A533" t="str">
        <f>Append1[[#This Row],[COM_IN_LIST]]</f>
        <v>GDPR</v>
      </c>
      <c r="B533" t="s">
        <v>1232</v>
      </c>
      <c r="P533" t="s">
        <v>132</v>
      </c>
      <c r="Q533" t="s">
        <v>131</v>
      </c>
      <c r="R533" t="s">
        <v>30</v>
      </c>
      <c r="V533" s="8" t="s">
        <v>1232</v>
      </c>
      <c r="AJ533" s="8" t="s">
        <v>30</v>
      </c>
      <c r="AK533" s="8" t="s">
        <v>132</v>
      </c>
      <c r="AL533" s="8" t="s">
        <v>131</v>
      </c>
      <c r="AM533" s="8"/>
      <c r="AN533" s="8"/>
      <c r="AO533" s="8"/>
      <c r="AP533" s="8" t="s">
        <v>141</v>
      </c>
      <c r="AQ533" s="8" t="s">
        <v>133</v>
      </c>
      <c r="AR533" s="8" t="s">
        <v>141</v>
      </c>
      <c r="AS533" s="8" t="s">
        <v>141</v>
      </c>
      <c r="AT533" s="8" t="s">
        <v>141</v>
      </c>
      <c r="AU533" s="8" t="s">
        <v>291</v>
      </c>
      <c r="AV533" s="4" t="s">
        <v>149</v>
      </c>
      <c r="AW533" s="4" t="s">
        <v>454</v>
      </c>
      <c r="AX533" s="8" t="s">
        <v>292</v>
      </c>
      <c r="AY533" s="8" t="s">
        <v>141</v>
      </c>
      <c r="AZ533" s="8"/>
      <c r="BA533" s="8"/>
      <c r="BB533" s="8" t="s">
        <v>145</v>
      </c>
      <c r="BC533" s="8"/>
      <c r="BD533" s="8" t="s">
        <v>149</v>
      </c>
      <c r="BE533" s="8"/>
      <c r="BF533" s="8"/>
      <c r="BG533" s="8" t="s">
        <v>6</v>
      </c>
    </row>
    <row r="534" spans="1:59">
      <c r="A534" t="str">
        <f>Append1[[#This Row],[COM_IN_LIST]]</f>
        <v>CMDB</v>
      </c>
      <c r="B534" t="s">
        <v>1233</v>
      </c>
      <c r="C534" t="str">
        <f>VLOOKUP(Append1[[#This Row],[Asset_Name]],'[1]SNOW CMDB DBNL'!$A:$B,2,0)</f>
        <v>No</v>
      </c>
      <c r="D534" t="str">
        <f>VLOOKUP(Append1[[#This Row],[Asset_Name]],'[1]SNOW CMDB DBNL'!$A:$C,3,0)</f>
        <v>No</v>
      </c>
      <c r="E534" t="str">
        <f>VLOOKUP(Append1[[#This Row],[Asset_Name]],'[1]SNOW CMDB DBNL'!$A:$D,4,0)</f>
        <v>Jan Reuterink</v>
      </c>
      <c r="F534" t="str">
        <f>VLOOKUP(Append1[[#This Row],[Asset_Name]],'[1]SNOW CMDB DBNL'!$A:$E,5,0)</f>
        <v>Sven Schenkel</v>
      </c>
      <c r="L534" t="str">
        <f>VLOOKUP(Append1[[#This Row],[Asset_Name]],'[1]SNOW CMDB DBNL'!$A:$M,13,0)</f>
        <v>Installed</v>
      </c>
      <c r="M534" t="str">
        <f>VLOOKUP(Append1[[#This Row],[Asset_Name]],'[1]SNOW CMDB DBNL'!$A:$N,14,0)</f>
        <v>Operational</v>
      </c>
      <c r="N534" t="str">
        <f>VLOOKUP(Append1[[#This Row],[Asset_Name]],'[1]SNOW CMDB DBNL'!$A:$O,15,0)</f>
        <v>Production</v>
      </c>
      <c r="O534" t="str">
        <f>VLOOKUP(Append1[[#This Row],[Asset_Name]],'[1]SNOW CMDB DBNL'!$A:$P,16,0)</f>
        <v>be+nl/Digital Business Banking/CD-NL/Cake</v>
      </c>
      <c r="P534" t="s">
        <v>131</v>
      </c>
      <c r="Q534" t="s">
        <v>132</v>
      </c>
      <c r="R534" t="s">
        <v>16</v>
      </c>
      <c r="V534" s="8" t="s">
        <v>1233</v>
      </c>
      <c r="W534" s="8" t="s">
        <v>133</v>
      </c>
      <c r="X534" s="8" t="s">
        <v>133</v>
      </c>
      <c r="Y534" s="8" t="s">
        <v>173</v>
      </c>
      <c r="Z534" s="8" t="s">
        <v>174</v>
      </c>
      <c r="AA534" s="8">
        <v>0</v>
      </c>
      <c r="AB534" s="4">
        <v>0</v>
      </c>
      <c r="AC534" s="4">
        <v>0</v>
      </c>
      <c r="AD534" s="8">
        <v>0</v>
      </c>
      <c r="AE534" s="8">
        <v>0</v>
      </c>
      <c r="AF534" s="8" t="s">
        <v>136</v>
      </c>
      <c r="AG534" s="8" t="s">
        <v>137</v>
      </c>
      <c r="AH534" s="8" t="s">
        <v>138</v>
      </c>
      <c r="AI534" s="8" t="s">
        <v>785</v>
      </c>
      <c r="AJ534" s="8" t="s">
        <v>16</v>
      </c>
      <c r="AK534" s="8" t="s">
        <v>131</v>
      </c>
      <c r="AL534" s="8" t="s">
        <v>132</v>
      </c>
      <c r="AM534" s="8"/>
      <c r="AN534" s="8"/>
      <c r="AO534" s="8"/>
      <c r="AP534" s="8"/>
      <c r="AQ534" s="8"/>
      <c r="AR534" s="8"/>
      <c r="AS534" s="8"/>
      <c r="AT534" s="8"/>
      <c r="AU534" s="8"/>
      <c r="AV534" s="4"/>
      <c r="AW534" s="4"/>
      <c r="AX534" s="8"/>
      <c r="AY534" s="8"/>
      <c r="AZ534" s="8"/>
      <c r="BA534" s="8"/>
      <c r="BB534" s="8"/>
      <c r="BC534" s="8"/>
      <c r="BD534" s="8"/>
      <c r="BE534" s="8"/>
      <c r="BF534" s="8"/>
      <c r="BG534" s="8" t="s">
        <v>5</v>
      </c>
    </row>
    <row r="535" spans="1:59" hidden="1">
      <c r="A535" t="str">
        <f>Append1[[#This Row],[COM_IN_LIST]]</f>
        <v>GDPR</v>
      </c>
      <c r="B535" t="s">
        <v>1234</v>
      </c>
      <c r="P535" t="s">
        <v>132</v>
      </c>
      <c r="Q535" t="s">
        <v>131</v>
      </c>
      <c r="R535" t="s">
        <v>22</v>
      </c>
      <c r="V535" s="8" t="s">
        <v>1234</v>
      </c>
      <c r="AJ535" s="8" t="s">
        <v>22</v>
      </c>
      <c r="AK535" s="8" t="s">
        <v>132</v>
      </c>
      <c r="AL535" s="8" t="s">
        <v>131</v>
      </c>
      <c r="AM535" s="8"/>
      <c r="AN535" s="8"/>
      <c r="AO535" s="8"/>
      <c r="AP535" s="8" t="s">
        <v>141</v>
      </c>
      <c r="AQ535" s="8" t="s">
        <v>133</v>
      </c>
      <c r="AR535" s="8" t="s">
        <v>141</v>
      </c>
      <c r="AS535" s="8" t="s">
        <v>141</v>
      </c>
      <c r="AT535" s="8" t="s">
        <v>141</v>
      </c>
      <c r="AU535" s="8" t="s">
        <v>891</v>
      </c>
      <c r="AV535" s="4">
        <v>44927</v>
      </c>
      <c r="AW535" s="4">
        <v>45077</v>
      </c>
      <c r="AX535" s="8" t="s">
        <v>208</v>
      </c>
      <c r="AY535" s="8" t="s">
        <v>141</v>
      </c>
      <c r="AZ535" s="8"/>
      <c r="BA535" s="8"/>
      <c r="BB535" s="8" t="s">
        <v>145</v>
      </c>
      <c r="BC535" s="8"/>
      <c r="BD535" s="8">
        <v>2023</v>
      </c>
      <c r="BE535" s="8" t="s">
        <v>458</v>
      </c>
      <c r="BF535" s="8" t="s">
        <v>178</v>
      </c>
      <c r="BG535" s="8" t="s">
        <v>6</v>
      </c>
    </row>
    <row r="536" spans="1:59">
      <c r="A536" t="str">
        <f>Append1[[#This Row],[COM_IN_LIST]]</f>
        <v>CMDB</v>
      </c>
      <c r="B536" t="s">
        <v>1235</v>
      </c>
      <c r="C536" t="str">
        <f>VLOOKUP(Append1[[#This Row],[Asset_Name]],'[1]SNOW CMDB DBNL'!$A:$B,2,0)</f>
        <v>No</v>
      </c>
      <c r="D536" t="str">
        <f>VLOOKUP(Append1[[#This Row],[Asset_Name]],'[1]SNOW CMDB DBNL'!$A:$C,3,0)</f>
        <v>No</v>
      </c>
      <c r="E536" t="str">
        <f>VLOOKUP(Append1[[#This Row],[Asset_Name]],'[1]SNOW CMDB DBNL'!$A:$D,4,0)</f>
        <v>Rein Heddema</v>
      </c>
      <c r="F536" t="str">
        <f>VLOOKUP(Append1[[#This Row],[Asset_Name]],'[1]SNOW CMDB DBNL'!$A:$E,5,0)</f>
        <v>Ed Spitteler</v>
      </c>
      <c r="G536" t="str">
        <f>VLOOKUP(Append1[[#This Row],[Asset_Name]],'[1]SNOW CMDB DBNL'!$A:$F,6,0)</f>
        <v>Ed Spitteler</v>
      </c>
      <c r="H536" t="str">
        <f>VLOOKUP(Append1[[#This Row],[Asset_Name]],'[1]SNOW CMDB DBNL'!$A:$G,7,0)</f>
        <v>Sebastian Tiemersma</v>
      </c>
      <c r="I536" t="str">
        <f>VLOOKUP(Append1[[#This Row],[Asset_Name]],'[1]SNOW CMDB DBNL'!$A:$H,8,0)</f>
        <v>Operational System Process Organisational data</v>
      </c>
      <c r="J536" t="str">
        <f>VLOOKUP(Append1[[#This Row],[Asset_Name]],'[1]SNOW CMDB DBNL'!$A:$I,9,0)</f>
        <v>Exchanged across domains</v>
      </c>
      <c r="K536" t="str">
        <f>VLOOKUP(Append1[[#This Row],[Asset_Name]],'[1]SNOW CMDB DBNL'!$A:$J,10,0)</f>
        <v>This is a system of copy for the party, agreement and transactional data as the lifecycle is managed in the productsytems e.g. mortgages. We don't know if it is also a system of record. We add data e.g. documentnumber and timestamp of insertion in the archive.</v>
      </c>
      <c r="L536" t="str">
        <f>VLOOKUP(Append1[[#This Row],[Asset_Name]],'[1]SNOW CMDB DBNL'!$A:$M,13,0)</f>
        <v>Installed</v>
      </c>
      <c r="M536" t="str">
        <f>VLOOKUP(Append1[[#This Row],[Asset_Name]],'[1]SNOW CMDB DBNL'!$A:$N,14,0)</f>
        <v>Operational</v>
      </c>
      <c r="N536" t="str">
        <f>VLOOKUP(Append1[[#This Row],[Asset_Name]],'[1]SNOW CMDB DBNL'!$A:$O,15,0)</f>
        <v>Production</v>
      </c>
      <c r="O536" t="str">
        <f>VLOOKUP(Append1[[#This Row],[Asset_Name]],'[1]SNOW CMDB DBNL'!$A:$P,16,0)</f>
        <v>be+nl/Document &amp; Content Services/Dossier Management/Custodian</v>
      </c>
      <c r="P536" t="s">
        <v>131</v>
      </c>
      <c r="Q536" t="s">
        <v>132</v>
      </c>
      <c r="R536" t="s">
        <v>22</v>
      </c>
      <c r="V536" s="8" t="s">
        <v>1235</v>
      </c>
      <c r="W536" s="8" t="s">
        <v>133</v>
      </c>
      <c r="X536" s="8" t="s">
        <v>133</v>
      </c>
      <c r="Y536" s="8" t="s">
        <v>558</v>
      </c>
      <c r="Z536" s="8" t="s">
        <v>488</v>
      </c>
      <c r="AA536" s="8" t="s">
        <v>488</v>
      </c>
      <c r="AB536" s="4" t="s">
        <v>1236</v>
      </c>
      <c r="AC536" s="4" t="s">
        <v>228</v>
      </c>
      <c r="AD536" s="8" t="s">
        <v>176</v>
      </c>
      <c r="AE536" s="8" t="s">
        <v>1080</v>
      </c>
      <c r="AF536" s="8" t="s">
        <v>136</v>
      </c>
      <c r="AG536" s="8" t="s">
        <v>137</v>
      </c>
      <c r="AH536" s="8" t="s">
        <v>138</v>
      </c>
      <c r="AI536" s="8" t="s">
        <v>1237</v>
      </c>
      <c r="AJ536" s="8" t="s">
        <v>22</v>
      </c>
      <c r="AK536" s="8" t="s">
        <v>131</v>
      </c>
      <c r="AL536" s="8" t="s">
        <v>132</v>
      </c>
      <c r="AM536" s="8"/>
      <c r="AN536" s="8"/>
      <c r="AO536" s="8"/>
      <c r="AP536" s="8"/>
      <c r="AQ536" s="8"/>
      <c r="AR536" s="8"/>
      <c r="AS536" s="8"/>
      <c r="AT536" s="8"/>
      <c r="AU536" s="8"/>
      <c r="AV536" s="4"/>
      <c r="AW536" s="4"/>
      <c r="AX536" s="8"/>
      <c r="AY536" s="8"/>
      <c r="AZ536" s="8"/>
      <c r="BA536" s="8"/>
      <c r="BB536" s="8"/>
      <c r="BC536" s="8"/>
      <c r="BD536" s="8"/>
      <c r="BE536" s="8"/>
      <c r="BF536" s="8"/>
      <c r="BG536" s="8" t="s">
        <v>5</v>
      </c>
    </row>
    <row r="537" spans="1:59" hidden="1">
      <c r="A537" t="str">
        <f>Append1[[#This Row],[COM_IN_LIST]]</f>
        <v>GDPR</v>
      </c>
      <c r="B537" t="s">
        <v>1238</v>
      </c>
      <c r="P537" t="s">
        <v>132</v>
      </c>
      <c r="Q537" t="s">
        <v>131</v>
      </c>
      <c r="R537" t="s">
        <v>36</v>
      </c>
      <c r="V537" s="8" t="s">
        <v>1238</v>
      </c>
      <c r="AJ537" s="8" t="s">
        <v>36</v>
      </c>
      <c r="AK537" s="8" t="s">
        <v>132</v>
      </c>
      <c r="AL537" s="8" t="s">
        <v>131</v>
      </c>
      <c r="AM537" s="8"/>
      <c r="AN537" s="8"/>
      <c r="AO537" s="8"/>
      <c r="AP537" s="8" t="s">
        <v>141</v>
      </c>
      <c r="AQ537" s="8" t="s">
        <v>133</v>
      </c>
      <c r="AR537" s="8" t="s">
        <v>1239</v>
      </c>
      <c r="AS537" s="8" t="s">
        <v>141</v>
      </c>
      <c r="AT537" s="8" t="s">
        <v>133</v>
      </c>
      <c r="AU537" s="8" t="s">
        <v>149</v>
      </c>
      <c r="AV537" s="4" t="s">
        <v>149</v>
      </c>
      <c r="AW537" s="4" t="s">
        <v>149</v>
      </c>
      <c r="AX537" s="8" t="s">
        <v>145</v>
      </c>
      <c r="AY537" s="8" t="s">
        <v>133</v>
      </c>
      <c r="AZ537" s="8"/>
      <c r="BA537" s="8" t="s">
        <v>1240</v>
      </c>
      <c r="BB537" s="8" t="s">
        <v>145</v>
      </c>
      <c r="BC537" s="8"/>
      <c r="BD537" s="8" t="s">
        <v>149</v>
      </c>
      <c r="BE537" s="8"/>
      <c r="BF537" s="8"/>
      <c r="BG537" s="8" t="s">
        <v>6</v>
      </c>
    </row>
    <row r="538" spans="1:59" hidden="1">
      <c r="A538" t="str">
        <f>Append1[[#This Row],[COM_IN_LIST]]</f>
        <v>CMDB</v>
      </c>
      <c r="B538" s="31" t="s">
        <v>1241</v>
      </c>
      <c r="C538" t="str">
        <f>VLOOKUP(Append1[[#This Row],[Asset_Name]],'[1]SNOW CMDB DBNL'!$A:$B,2,0)</f>
        <v>Yes</v>
      </c>
      <c r="D538" t="str">
        <f>VLOOKUP(Append1[[#This Row],[Asset_Name]],'[1]SNOW CMDB DBNL'!$A:$C,3,0)</f>
        <v>Yes</v>
      </c>
      <c r="E538" t="str">
        <f>VLOOKUP(Append1[[#This Row],[Asset_Name]],'[1]SNOW CMDB DBNL'!$A:$D,4,0)</f>
        <v>Khadija Khottoul</v>
      </c>
      <c r="F538" t="str">
        <f>VLOOKUP(Append1[[#This Row],[Asset_Name]],'[1]SNOW CMDB DBNL'!$A:$E,5,0)</f>
        <v>Marijn Janssen</v>
      </c>
      <c r="G538" t="str">
        <f>VLOOKUP(Append1[[#This Row],[Asset_Name]],'[1]SNOW CMDB DBNL'!$A:$F,6,0)</f>
        <v>Folkert van der Ploeg</v>
      </c>
      <c r="H538" t="str">
        <f>VLOOKUP(Append1[[#This Row],[Asset_Name]],'[1]SNOW CMDB DBNL'!$A:$G,7,0)</f>
        <v>Michiel Quee</v>
      </c>
      <c r="I538" t="str">
        <f>VLOOKUP(Append1[[#This Row],[Asset_Name]],'[1]SNOW CMDB DBNL'!$A:$H,8,0)</f>
        <v>Operational System Process Organisational data</v>
      </c>
      <c r="J538" t="str">
        <f>VLOOKUP(Append1[[#This Row],[Asset_Name]],'[1]SNOW CMDB DBNL'!$A:$I,9,0)</f>
        <v>Kept in own tribe</v>
      </c>
      <c r="L538" t="str">
        <f>VLOOKUP(Append1[[#This Row],[Asset_Name]],'[1]SNOW CMDB DBNL'!$A:$M,13,0)</f>
        <v>Installed</v>
      </c>
      <c r="M538" t="str">
        <f>VLOOKUP(Append1[[#This Row],[Asset_Name]],'[1]SNOW CMDB DBNL'!$A:$N,14,0)</f>
        <v>Operational</v>
      </c>
      <c r="N538" t="str">
        <f>VLOOKUP(Append1[[#This Row],[Asset_Name]],'[1]SNOW CMDB DBNL'!$A:$O,15,0)</f>
        <v>Production</v>
      </c>
      <c r="O538" t="str">
        <f>VLOOKUP(Append1[[#This Row],[Asset_Name]],'[1]SNOW CMDB DBNL'!$A:$P,16,0)</f>
        <v>be+nl/Mortgages NL/ILM/Pega/ Unicorn</v>
      </c>
      <c r="P538" t="s">
        <v>131</v>
      </c>
      <c r="Q538" t="s">
        <v>132</v>
      </c>
      <c r="R538" t="s">
        <v>19</v>
      </c>
      <c r="V538" s="8" t="s">
        <v>1241</v>
      </c>
      <c r="W538" s="8" t="s">
        <v>141</v>
      </c>
      <c r="X538" s="8" t="s">
        <v>141</v>
      </c>
      <c r="Y538" s="8" t="s">
        <v>446</v>
      </c>
      <c r="Z538" s="8" t="s">
        <v>1203</v>
      </c>
      <c r="AA538" s="8" t="s">
        <v>478</v>
      </c>
      <c r="AB538" s="4" t="s">
        <v>1242</v>
      </c>
      <c r="AC538" s="4" t="s">
        <v>228</v>
      </c>
      <c r="AD538" s="8" t="s">
        <v>170</v>
      </c>
      <c r="AE538" s="8">
        <v>0</v>
      </c>
      <c r="AF538" s="8" t="s">
        <v>136</v>
      </c>
      <c r="AG538" s="8" t="s">
        <v>137</v>
      </c>
      <c r="AH538" s="8" t="s">
        <v>138</v>
      </c>
      <c r="AI538" s="8" t="s">
        <v>1243</v>
      </c>
      <c r="AJ538" s="8" t="s">
        <v>19</v>
      </c>
      <c r="AK538" s="8" t="s">
        <v>131</v>
      </c>
      <c r="AL538" s="8" t="s">
        <v>132</v>
      </c>
      <c r="AM538" s="8"/>
      <c r="AN538" s="8"/>
      <c r="AO538" s="8"/>
      <c r="AP538" s="8"/>
      <c r="AQ538" s="8"/>
      <c r="AR538" s="8"/>
      <c r="AS538" s="8"/>
      <c r="AT538" s="8"/>
      <c r="AU538" s="8"/>
      <c r="AV538" s="4"/>
      <c r="AW538" s="4"/>
      <c r="AX538" s="8"/>
      <c r="AY538" s="8"/>
      <c r="AZ538" s="8"/>
      <c r="BA538" s="8"/>
      <c r="BB538" s="8"/>
      <c r="BC538" s="8"/>
      <c r="BD538" s="8"/>
      <c r="BE538" s="8"/>
      <c r="BF538" s="8"/>
      <c r="BG538" s="8" t="s">
        <v>5</v>
      </c>
    </row>
    <row r="539" spans="1:59" hidden="1">
      <c r="A539" t="str">
        <f>Append1[[#This Row],[COM_IN_LIST]]</f>
        <v>GDPR</v>
      </c>
      <c r="B539" s="31" t="s">
        <v>1244</v>
      </c>
      <c r="P539" t="s">
        <v>132</v>
      </c>
      <c r="Q539" t="s">
        <v>131</v>
      </c>
      <c r="R539" t="s">
        <v>21</v>
      </c>
      <c r="V539" s="8" t="s">
        <v>1244</v>
      </c>
      <c r="AJ539" s="8" t="s">
        <v>21</v>
      </c>
      <c r="AK539" s="8" t="s">
        <v>132</v>
      </c>
      <c r="AL539" s="8" t="s">
        <v>131</v>
      </c>
      <c r="AM539" s="8"/>
      <c r="AN539" s="8"/>
      <c r="AO539" s="8"/>
      <c r="AP539" s="8" t="s">
        <v>145</v>
      </c>
      <c r="AQ539" s="8" t="s">
        <v>133</v>
      </c>
      <c r="AR539" s="8" t="s">
        <v>141</v>
      </c>
      <c r="AS539" s="8" t="s">
        <v>145</v>
      </c>
      <c r="AT539" s="8" t="s">
        <v>141</v>
      </c>
      <c r="AU539" s="8" t="s">
        <v>145</v>
      </c>
      <c r="AV539" s="4" t="s">
        <v>149</v>
      </c>
      <c r="AW539" s="4" t="s">
        <v>149</v>
      </c>
      <c r="AX539" s="8" t="s">
        <v>145</v>
      </c>
      <c r="AY539" s="8" t="s">
        <v>141</v>
      </c>
      <c r="AZ539" s="8"/>
      <c r="BA539" s="8"/>
      <c r="BB539" s="8" t="s">
        <v>145</v>
      </c>
      <c r="BC539" s="8"/>
      <c r="BD539" s="8" t="s">
        <v>149</v>
      </c>
      <c r="BE539" s="8"/>
      <c r="BF539" s="8"/>
      <c r="BG539" s="8" t="s">
        <v>6</v>
      </c>
    </row>
    <row r="540" spans="1:59">
      <c r="A540" t="str">
        <f>Append1[[#This Row],[COM_IN_LIST]]</f>
        <v>CMDB</v>
      </c>
      <c r="B540" t="s">
        <v>1245</v>
      </c>
      <c r="C540" t="str">
        <f>VLOOKUP(Append1[[#This Row],[Asset_Name]],'[1]SNOW CMDB DBNL'!$A:$B,2,0)</f>
        <v>No</v>
      </c>
      <c r="E540" t="str">
        <f>VLOOKUP(Append1[[#This Row],[Asset_Name]],'[1]SNOW CMDB DBNL'!$A:$D,4,0)</f>
        <v>Georgian Bacain</v>
      </c>
      <c r="F540" t="str">
        <f>VLOOKUP(Append1[[#This Row],[Asset_Name]],'[1]SNOW CMDB DBNL'!$A:$E,5,0)</f>
        <v>Stefan Schoemaker</v>
      </c>
      <c r="L540" t="str">
        <f>VLOOKUP(Append1[[#This Row],[Asset_Name]],'[1]SNOW CMDB DBNL'!$A:$M,13,0)</f>
        <v>Installed</v>
      </c>
      <c r="M540" t="str">
        <f>VLOOKUP(Append1[[#This Row],[Asset_Name]],'[1]SNOW CMDB DBNL'!$A:$N,14,0)</f>
        <v>Operational</v>
      </c>
      <c r="N540" t="str">
        <f>VLOOKUP(Append1[[#This Row],[Asset_Name]],'[1]SNOW CMDB DBNL'!$A:$O,15,0)</f>
        <v>Production</v>
      </c>
      <c r="O540" t="str">
        <f>VLOOKUP(Append1[[#This Row],[Asset_Name]],'[1]SNOW CMDB DBNL'!$A:$P,16,0)</f>
        <v>be+nl/Finance NL/Office Tooling</v>
      </c>
      <c r="P540" t="s">
        <v>131</v>
      </c>
      <c r="Q540" t="s">
        <v>132</v>
      </c>
      <c r="R540" t="s">
        <v>18</v>
      </c>
      <c r="V540" s="8" t="s">
        <v>1245</v>
      </c>
      <c r="W540" s="8" t="s">
        <v>133</v>
      </c>
      <c r="X540" s="8">
        <v>0</v>
      </c>
      <c r="Y540" s="8" t="s">
        <v>339</v>
      </c>
      <c r="Z540" s="8" t="s">
        <v>340</v>
      </c>
      <c r="AA540" s="8">
        <v>0</v>
      </c>
      <c r="AB540" s="4">
        <v>0</v>
      </c>
      <c r="AC540" s="4">
        <v>0</v>
      </c>
      <c r="AD540" s="8">
        <v>0</v>
      </c>
      <c r="AE540" s="8">
        <v>0</v>
      </c>
      <c r="AF540" s="8" t="s">
        <v>136</v>
      </c>
      <c r="AG540" s="8" t="s">
        <v>137</v>
      </c>
      <c r="AH540" s="8" t="s">
        <v>138</v>
      </c>
      <c r="AI540" s="8" t="s">
        <v>216</v>
      </c>
      <c r="AJ540" s="8" t="s">
        <v>18</v>
      </c>
      <c r="AK540" s="8" t="s">
        <v>131</v>
      </c>
      <c r="AL540" s="8" t="s">
        <v>132</v>
      </c>
      <c r="AM540" s="8"/>
      <c r="AN540" s="8"/>
      <c r="AO540" s="8"/>
      <c r="AP540" s="8"/>
      <c r="AQ540" s="8"/>
      <c r="AR540" s="8"/>
      <c r="AS540" s="8"/>
      <c r="AT540" s="8"/>
      <c r="AU540" s="8"/>
      <c r="AV540" s="4"/>
      <c r="AW540" s="4"/>
      <c r="AX540" s="8"/>
      <c r="AY540" s="8"/>
      <c r="AZ540" s="8"/>
      <c r="BA540" s="8"/>
      <c r="BB540" s="8"/>
      <c r="BC540" s="8"/>
      <c r="BD540" s="8"/>
      <c r="BE540" s="8"/>
      <c r="BF540" s="8"/>
      <c r="BG540" s="8" t="s">
        <v>5</v>
      </c>
    </row>
    <row r="541" spans="1:59" hidden="1">
      <c r="A541" t="str">
        <f>Append1[[#This Row],[COM_IN_LIST]]</f>
        <v>GDPR</v>
      </c>
      <c r="B541" s="31" t="s">
        <v>1246</v>
      </c>
      <c r="P541" t="s">
        <v>132</v>
      </c>
      <c r="Q541" t="s">
        <v>131</v>
      </c>
      <c r="R541" t="s">
        <v>21</v>
      </c>
      <c r="V541" s="8" t="s">
        <v>1246</v>
      </c>
      <c r="AJ541" s="8" t="s">
        <v>21</v>
      </c>
      <c r="AK541" s="8" t="s">
        <v>132</v>
      </c>
      <c r="AL541" s="8" t="s">
        <v>131</v>
      </c>
      <c r="AM541" s="8"/>
      <c r="AN541" s="8"/>
      <c r="AO541" s="8"/>
      <c r="AP541" s="8" t="s">
        <v>145</v>
      </c>
      <c r="AQ541" s="8" t="s">
        <v>133</v>
      </c>
      <c r="AR541" s="8" t="s">
        <v>133</v>
      </c>
      <c r="AS541" s="8" t="s">
        <v>145</v>
      </c>
      <c r="AT541" s="8" t="s">
        <v>133</v>
      </c>
      <c r="AU541" s="8" t="s">
        <v>145</v>
      </c>
      <c r="AV541" s="4" t="s">
        <v>149</v>
      </c>
      <c r="AW541" s="4" t="s">
        <v>149</v>
      </c>
      <c r="AX541" s="8" t="s">
        <v>145</v>
      </c>
      <c r="AY541" s="8" t="s">
        <v>133</v>
      </c>
      <c r="AZ541" s="8"/>
      <c r="BA541" s="8"/>
      <c r="BB541" s="8" t="s">
        <v>145</v>
      </c>
      <c r="BC541" s="8"/>
      <c r="BD541" s="8" t="s">
        <v>149</v>
      </c>
      <c r="BE541" s="8"/>
      <c r="BF541" s="8"/>
      <c r="BG541" s="8" t="s">
        <v>6</v>
      </c>
    </row>
    <row r="542" spans="1:59" hidden="1">
      <c r="A542" t="str">
        <f>Append1[[#This Row],[COM_IN_LIST]]</f>
        <v>CMDB</v>
      </c>
      <c r="B542" s="31" t="s">
        <v>1247</v>
      </c>
      <c r="C542" t="str">
        <f>VLOOKUP(Append1[[#This Row],[Asset_Name]],'[1]SNOW CMDB DBNL'!$A:$B,2,0)</f>
        <v>Yes</v>
      </c>
      <c r="D542" t="str">
        <f>VLOOKUP(Append1[[#This Row],[Asset_Name]],'[1]SNOW CMDB DBNL'!$A:$C,3,0)</f>
        <v>No</v>
      </c>
      <c r="E542" t="str">
        <f>VLOOKUP(Append1[[#This Row],[Asset_Name]],'[1]SNOW CMDB DBNL'!$A:$D,4,0)</f>
        <v>Khadija Khottoul</v>
      </c>
      <c r="F542" t="str">
        <f>VLOOKUP(Append1[[#This Row],[Asset_Name]],'[1]SNOW CMDB DBNL'!$A:$E,5,0)</f>
        <v>Jacques Schram</v>
      </c>
      <c r="G542" t="str">
        <f>VLOOKUP(Append1[[#This Row],[Asset_Name]],'[1]SNOW CMDB DBNL'!$A:$F,6,0)</f>
        <v>Folkert van der Ploeg</v>
      </c>
      <c r="H542" t="str">
        <f>VLOOKUP(Append1[[#This Row],[Asset_Name]],'[1]SNOW CMDB DBNL'!$A:$G,7,0)</f>
        <v>Matthieu Luijpen</v>
      </c>
      <c r="I542" t="str">
        <f>VLOOKUP(Append1[[#This Row],[Asset_Name]],'[1]SNOW CMDB DBNL'!$A:$H,8,0)</f>
        <v>Product data</v>
      </c>
      <c r="J542" t="str">
        <f>VLOOKUP(Append1[[#This Row],[Asset_Name]],'[1]SNOW CMDB DBNL'!$A:$I,9,0)</f>
        <v>Exchanged across domains</v>
      </c>
      <c r="L542" t="str">
        <f>VLOOKUP(Append1[[#This Row],[Asset_Name]],'[1]SNOW CMDB DBNL'!$A:$M,13,0)</f>
        <v>Installed</v>
      </c>
      <c r="M542" t="str">
        <f>VLOOKUP(Append1[[#This Row],[Asset_Name]],'[1]SNOW CMDB DBNL'!$A:$N,14,0)</f>
        <v>Operational</v>
      </c>
      <c r="N542" t="str">
        <f>VLOOKUP(Append1[[#This Row],[Asset_Name]],'[1]SNOW CMDB DBNL'!$A:$O,15,0)</f>
        <v>Production</v>
      </c>
      <c r="O542" t="str">
        <f>VLOOKUP(Append1[[#This Row],[Asset_Name]],'[1]SNOW CMDB DBNL'!$A:$P,16,0)</f>
        <v>be+nl/Mortgages NL/Origination/Portal</v>
      </c>
      <c r="P542" t="s">
        <v>131</v>
      </c>
      <c r="Q542" t="s">
        <v>132</v>
      </c>
      <c r="R542" t="s">
        <v>19</v>
      </c>
      <c r="V542" s="8" t="s">
        <v>1247</v>
      </c>
      <c r="W542" s="8" t="s">
        <v>141</v>
      </c>
      <c r="X542" s="8" t="s">
        <v>133</v>
      </c>
      <c r="Y542" s="8" t="s">
        <v>446</v>
      </c>
      <c r="Z542" s="8" t="s">
        <v>893</v>
      </c>
      <c r="AA542" s="8" t="s">
        <v>478</v>
      </c>
      <c r="AB542" s="4" t="s">
        <v>1248</v>
      </c>
      <c r="AC542" s="4" t="s">
        <v>238</v>
      </c>
      <c r="AD542" s="8" t="s">
        <v>176</v>
      </c>
      <c r="AE542" s="8">
        <v>0</v>
      </c>
      <c r="AF542" s="8" t="s">
        <v>136</v>
      </c>
      <c r="AG542" s="8" t="s">
        <v>137</v>
      </c>
      <c r="AH542" s="8" t="s">
        <v>138</v>
      </c>
      <c r="AI542" s="8" t="s">
        <v>1249</v>
      </c>
      <c r="AJ542" s="8" t="s">
        <v>19</v>
      </c>
      <c r="AK542" s="8" t="s">
        <v>131</v>
      </c>
      <c r="AL542" s="8" t="s">
        <v>132</v>
      </c>
      <c r="AM542" s="8"/>
      <c r="AN542" s="8"/>
      <c r="AO542" s="8"/>
      <c r="AP542" s="8"/>
      <c r="AQ542" s="8"/>
      <c r="AR542" s="8"/>
      <c r="AS542" s="8"/>
      <c r="AT542" s="8"/>
      <c r="AU542" s="8"/>
      <c r="AV542" s="4"/>
      <c r="AW542" s="4"/>
      <c r="AX542" s="8"/>
      <c r="AY542" s="8"/>
      <c r="AZ542" s="8"/>
      <c r="BA542" s="8"/>
      <c r="BB542" s="8"/>
      <c r="BC542" s="8"/>
      <c r="BD542" s="8"/>
      <c r="BE542" s="8"/>
      <c r="BF542" s="8"/>
      <c r="BG542" s="8" t="s">
        <v>5</v>
      </c>
    </row>
    <row r="543" spans="1:59">
      <c r="A543" t="str">
        <f>Append1[[#This Row],[COM_IN_LIST]]</f>
        <v>CMDB</v>
      </c>
      <c r="B543" t="s">
        <v>1250</v>
      </c>
      <c r="C543" t="str">
        <f>VLOOKUP(Append1[[#This Row],[Asset_Name]],'[1]SNOW CMDB DBNL'!$A:$B,2,0)</f>
        <v>No</v>
      </c>
      <c r="E543" t="str">
        <f>VLOOKUP(Append1[[#This Row],[Asset_Name]],'[1]SNOW CMDB DBNL'!$A:$D,4,0)</f>
        <v>Sander Quik</v>
      </c>
      <c r="F543" t="str">
        <f>VLOOKUP(Append1[[#This Row],[Asset_Name]],'[1]SNOW CMDB DBNL'!$A:$E,5,0)</f>
        <v>Jeroen Losekoot</v>
      </c>
      <c r="G543" t="str">
        <f>VLOOKUP(Append1[[#This Row],[Asset_Name]],'[1]SNOW CMDB DBNL'!$A:$F,6,0)</f>
        <v>Jeroen Losekoot</v>
      </c>
      <c r="H543" t="str">
        <f>VLOOKUP(Append1[[#This Row],[Asset_Name]],'[1]SNOW CMDB DBNL'!$A:$G,7,0)</f>
        <v>GJ Reinders</v>
      </c>
      <c r="L543" t="str">
        <f>VLOOKUP(Append1[[#This Row],[Asset_Name]],'[1]SNOW CMDB DBNL'!$A:$M,13,0)</f>
        <v>Installed</v>
      </c>
      <c r="M543" t="str">
        <f>VLOOKUP(Append1[[#This Row],[Asset_Name]],'[1]SNOW CMDB DBNL'!$A:$N,14,0)</f>
        <v>Operational</v>
      </c>
      <c r="N543" t="str">
        <f>VLOOKUP(Append1[[#This Row],[Asset_Name]],'[1]SNOW CMDB DBNL'!$A:$O,15,0)</f>
        <v>Production</v>
      </c>
      <c r="O543" t="str">
        <f>VLOOKUP(Append1[[#This Row],[Asset_Name]],'[1]SNOW CMDB DBNL'!$A:$P,16,0)</f>
        <v>be+nl/Daily Banking Digital First NL/IL/Loyalty/Loyalty IT</v>
      </c>
      <c r="P543" t="s">
        <v>131</v>
      </c>
      <c r="Q543" t="s">
        <v>132</v>
      </c>
      <c r="R543" t="s">
        <v>23</v>
      </c>
      <c r="V543" s="8" t="s">
        <v>1250</v>
      </c>
      <c r="W543" s="8" t="s">
        <v>133</v>
      </c>
      <c r="X543" s="8">
        <v>0</v>
      </c>
      <c r="Y543" s="8" t="s">
        <v>385</v>
      </c>
      <c r="Z543" s="8" t="s">
        <v>273</v>
      </c>
      <c r="AA543" s="8" t="s">
        <v>273</v>
      </c>
      <c r="AB543" s="4" t="s">
        <v>160</v>
      </c>
      <c r="AC543" s="4">
        <v>0</v>
      </c>
      <c r="AD543" s="8">
        <v>0</v>
      </c>
      <c r="AE543" s="8">
        <v>0</v>
      </c>
      <c r="AF543" s="8" t="s">
        <v>136</v>
      </c>
      <c r="AG543" s="8" t="s">
        <v>137</v>
      </c>
      <c r="AH543" s="8" t="s">
        <v>138</v>
      </c>
      <c r="AI543" s="8" t="s">
        <v>1093</v>
      </c>
      <c r="AJ543" s="8" t="s">
        <v>23</v>
      </c>
      <c r="AK543" s="8" t="s">
        <v>131</v>
      </c>
      <c r="AL543" s="8" t="s">
        <v>132</v>
      </c>
      <c r="AM543" s="8"/>
      <c r="AN543" s="8"/>
      <c r="AO543" s="8"/>
      <c r="AP543" s="8"/>
      <c r="AQ543" s="8"/>
      <c r="AR543" s="8"/>
      <c r="AS543" s="8"/>
      <c r="AT543" s="8"/>
      <c r="AU543" s="8"/>
      <c r="AV543" s="4"/>
      <c r="AW543" s="4"/>
      <c r="AX543" s="8"/>
      <c r="AY543" s="8"/>
      <c r="AZ543" s="8"/>
      <c r="BA543" s="8"/>
      <c r="BB543" s="8"/>
      <c r="BC543" s="8"/>
      <c r="BD543" s="8"/>
      <c r="BE543" s="8"/>
      <c r="BF543" s="8"/>
      <c r="BG543" s="8" t="s">
        <v>5</v>
      </c>
    </row>
    <row r="544" spans="1:59">
      <c r="A544" t="str">
        <f>Append1[[#This Row],[COM_IN_LIST]]</f>
        <v>COMMON</v>
      </c>
      <c r="B544" t="s">
        <v>1251</v>
      </c>
      <c r="C544" t="str">
        <f>VLOOKUP(Append1[[#This Row],[Asset_Name]],'[1]SNOW CMDB DBNL'!$A:$B,2,0)</f>
        <v>No</v>
      </c>
      <c r="D544" t="str">
        <f>VLOOKUP(Append1[[#This Row],[Asset_Name]],'[1]SNOW CMDB DBNL'!$A:$C,3,0)</f>
        <v>No</v>
      </c>
      <c r="E544" t="str">
        <f>VLOOKUP(Append1[[#This Row],[Asset_Name]],'[1]SNOW CMDB DBNL'!$A:$D,4,0)</f>
        <v>Theo Frieswijk</v>
      </c>
      <c r="F544" t="str">
        <f>VLOOKUP(Append1[[#This Row],[Asset_Name]],'[1]SNOW CMDB DBNL'!$A:$E,5,0)</f>
        <v>Elles Ogink</v>
      </c>
      <c r="G544" t="str">
        <f>VLOOKUP(Append1[[#This Row],[Asset_Name]],'[1]SNOW CMDB DBNL'!$A:$F,6,0)</f>
        <v>DO per country -&gt; Local Ass. Channel TL or CC Head</v>
      </c>
      <c r="H544" t="str">
        <f>VLOOKUP(Append1[[#This Row],[Asset_Name]],'[1]SNOW CMDB DBNL'!$A:$G,7,0)</f>
        <v>Jan van Hoek</v>
      </c>
      <c r="L544" t="str">
        <f>VLOOKUP(Append1[[#This Row],[Asset_Name]],'[1]SNOW CMDB DBNL'!$A:$M,13,0)</f>
        <v>Installed</v>
      </c>
      <c r="M544" t="str">
        <f>VLOOKUP(Append1[[#This Row],[Asset_Name]],'[1]SNOW CMDB DBNL'!$A:$N,14,0)</f>
        <v>Operational</v>
      </c>
      <c r="N544" t="str">
        <f>VLOOKUP(Append1[[#This Row],[Asset_Name]],'[1]SNOW CMDB DBNL'!$A:$O,15,0)</f>
        <v>Production</v>
      </c>
      <c r="O544" t="str">
        <f>VLOOKUP(Append1[[#This Row],[Asset_Name]],'[1]SNOW CMDB DBNL'!$A:$P,16,0)</f>
        <v>be+nl/Assisted channels/PA1_IRIS Platform/One4All</v>
      </c>
      <c r="P544" t="s">
        <v>132</v>
      </c>
      <c r="Q544" t="s">
        <v>132</v>
      </c>
      <c r="R544" t="s">
        <v>11</v>
      </c>
      <c r="V544" s="8" t="s">
        <v>1251</v>
      </c>
      <c r="W544" s="8" t="s">
        <v>133</v>
      </c>
      <c r="X544" s="8" t="s">
        <v>133</v>
      </c>
      <c r="Y544" s="8" t="s">
        <v>252</v>
      </c>
      <c r="Z544" s="8" t="s">
        <v>253</v>
      </c>
      <c r="AA544" s="8" t="s">
        <v>254</v>
      </c>
      <c r="AB544" s="4" t="s">
        <v>255</v>
      </c>
      <c r="AC544" s="4">
        <v>0</v>
      </c>
      <c r="AD544" s="8">
        <v>0</v>
      </c>
      <c r="AE544" s="8">
        <v>0</v>
      </c>
      <c r="AF544" s="8" t="s">
        <v>136</v>
      </c>
      <c r="AG544" s="8" t="s">
        <v>137</v>
      </c>
      <c r="AH544" s="8" t="s">
        <v>138</v>
      </c>
      <c r="AI544" s="8" t="s">
        <v>1002</v>
      </c>
      <c r="AJ544" s="8" t="s">
        <v>11</v>
      </c>
      <c r="AK544" s="8" t="s">
        <v>132</v>
      </c>
      <c r="AL544" s="8" t="s">
        <v>132</v>
      </c>
      <c r="AM544" s="8"/>
      <c r="AN544" s="8"/>
      <c r="AO544" s="8"/>
      <c r="AP544" s="8" t="s">
        <v>145</v>
      </c>
      <c r="AQ544" s="8" t="s">
        <v>145</v>
      </c>
      <c r="AR544" s="8" t="s">
        <v>133</v>
      </c>
      <c r="AS544" s="8" t="s">
        <v>145</v>
      </c>
      <c r="AT544" s="8" t="s">
        <v>149</v>
      </c>
      <c r="AU544" s="8" t="s">
        <v>145</v>
      </c>
      <c r="AV544" s="4" t="s">
        <v>149</v>
      </c>
      <c r="AW544" s="4" t="s">
        <v>149</v>
      </c>
      <c r="AX544" s="8" t="s">
        <v>145</v>
      </c>
      <c r="AY544" s="8" t="s">
        <v>133</v>
      </c>
      <c r="AZ544" s="8"/>
      <c r="BA544" s="8" t="s">
        <v>1252</v>
      </c>
      <c r="BB544" s="8" t="s">
        <v>191</v>
      </c>
      <c r="BC544" s="8"/>
      <c r="BD544" s="8" t="s">
        <v>149</v>
      </c>
      <c r="BE544" s="8"/>
      <c r="BF544" s="8"/>
      <c r="BG544" s="8" t="s">
        <v>7</v>
      </c>
    </row>
    <row r="545" spans="1:59">
      <c r="A545" t="str">
        <f>Append1[[#This Row],[COM_IN_LIST]]</f>
        <v>CMDB</v>
      </c>
      <c r="B545" t="s">
        <v>1253</v>
      </c>
      <c r="C545" t="str">
        <f>VLOOKUP(Append1[[#This Row],[Asset_Name]],'[1]SNOW CMDB DBNL'!$A:$B,2,0)</f>
        <v>No</v>
      </c>
      <c r="D545" t="str">
        <f>VLOOKUP(Append1[[#This Row],[Asset_Name]],'[1]SNOW CMDB DBNL'!$A:$C,3,0)</f>
        <v>No</v>
      </c>
      <c r="E545" t="str">
        <f>VLOOKUP(Append1[[#This Row],[Asset_Name]],'[1]SNOW CMDB DBNL'!$A:$D,4,0)</f>
        <v>Sergiu Tudorache</v>
      </c>
      <c r="F545" t="str">
        <f>VLOOKUP(Append1[[#This Row],[Asset_Name]],'[1]SNOW CMDB DBNL'!$A:$E,5,0)</f>
        <v>Sergiu Tudorache</v>
      </c>
      <c r="K545" t="str">
        <f>VLOOKUP(Append1[[#This Row],[Asset_Name]],'[1]SNOW CMDB DBNL'!$A:$J,10,0)</f>
        <v>Developement guidance tool- static website with all content on azure repo and served by TouchPoint Frontend Server.</v>
      </c>
      <c r="L545" t="str">
        <f>VLOOKUP(Append1[[#This Row],[Asset_Name]],'[1]SNOW CMDB DBNL'!$A:$M,13,0)</f>
        <v>Installed</v>
      </c>
      <c r="M545" t="str">
        <f>VLOOKUP(Append1[[#This Row],[Asset_Name]],'[1]SNOW CMDB DBNL'!$A:$N,14,0)</f>
        <v>Operational</v>
      </c>
      <c r="N545" t="str">
        <f>VLOOKUP(Append1[[#This Row],[Asset_Name]],'[1]SNOW CMDB DBNL'!$A:$O,15,0)</f>
        <v>Production</v>
      </c>
      <c r="O545" t="str">
        <f>VLOOKUP(Append1[[#This Row],[Asset_Name]],'[1]SNOW CMDB DBNL'!$A:$P,16,0)</f>
        <v>be+nl/CoE IT Architects/Technology Foundation</v>
      </c>
      <c r="P545" t="s">
        <v>131</v>
      </c>
      <c r="Q545" t="s">
        <v>132</v>
      </c>
      <c r="R545" t="s">
        <v>56</v>
      </c>
      <c r="V545" s="8" t="s">
        <v>1253</v>
      </c>
      <c r="W545" s="8" t="s">
        <v>133</v>
      </c>
      <c r="X545" s="8" t="s">
        <v>133</v>
      </c>
      <c r="Y545" s="8" t="s">
        <v>1254</v>
      </c>
      <c r="Z545" s="8" t="s">
        <v>1254</v>
      </c>
      <c r="AA545" s="8">
        <v>0</v>
      </c>
      <c r="AB545" s="4">
        <v>0</v>
      </c>
      <c r="AC545" s="4">
        <v>0</v>
      </c>
      <c r="AD545" s="8">
        <v>0</v>
      </c>
      <c r="AE545" s="8" t="s">
        <v>1255</v>
      </c>
      <c r="AF545" s="8" t="s">
        <v>136</v>
      </c>
      <c r="AG545" s="8" t="s">
        <v>137</v>
      </c>
      <c r="AH545" s="8" t="s">
        <v>138</v>
      </c>
      <c r="AI545" s="8" t="s">
        <v>1256</v>
      </c>
      <c r="AJ545" s="8" t="s">
        <v>56</v>
      </c>
      <c r="AK545" s="8" t="s">
        <v>131</v>
      </c>
      <c r="AL545" s="8" t="s">
        <v>132</v>
      </c>
      <c r="AM545" s="8"/>
      <c r="AN545" s="8"/>
      <c r="AO545" s="8"/>
      <c r="AP545" s="8"/>
      <c r="AQ545" s="8"/>
      <c r="AR545" s="8"/>
      <c r="AS545" s="8"/>
      <c r="AT545" s="8"/>
      <c r="AU545" s="8"/>
      <c r="AV545" s="4"/>
      <c r="AW545" s="4"/>
      <c r="AX545" s="8"/>
      <c r="AY545" s="8"/>
      <c r="AZ545" s="8"/>
      <c r="BA545" s="8"/>
      <c r="BB545" s="8"/>
      <c r="BC545" s="8"/>
      <c r="BD545" s="8"/>
      <c r="BE545" s="8"/>
      <c r="BF545" s="8"/>
      <c r="BG545" s="8" t="s">
        <v>5</v>
      </c>
    </row>
    <row r="546" spans="1:59" hidden="1">
      <c r="A546" t="str">
        <f>Append1[[#This Row],[COM_IN_LIST]]</f>
        <v>CMDB</v>
      </c>
      <c r="B546" t="s">
        <v>1257</v>
      </c>
      <c r="E546" t="str">
        <f>VLOOKUP(Append1[[#This Row],[Asset_Name]],'[1]SNOW CMDB DBNL'!$A:$D,4,0)</f>
        <v>Christophe Van Campfort</v>
      </c>
      <c r="F546" t="str">
        <f>VLOOKUP(Append1[[#This Row],[Asset_Name]],'[1]SNOW CMDB DBNL'!$A:$E,5,0)</f>
        <v>Christophe Van Campfort</v>
      </c>
      <c r="L546" t="str">
        <f>VLOOKUP(Append1[[#This Row],[Asset_Name]],'[1]SNOW CMDB DBNL'!$A:$M,13,0)</f>
        <v>Installed</v>
      </c>
      <c r="M546" t="str">
        <f>VLOOKUP(Append1[[#This Row],[Asset_Name]],'[1]SNOW CMDB DBNL'!$A:$N,14,0)</f>
        <v>Operational</v>
      </c>
      <c r="N546" t="str">
        <f>VLOOKUP(Append1[[#This Row],[Asset_Name]],'[1]SNOW CMDB DBNL'!$A:$O,15,0)</f>
        <v>Production</v>
      </c>
      <c r="O546" t="str">
        <f>VLOOKUP(Append1[[#This Row],[Asset_Name]],'[1]SNOW CMDB DBNL'!$A:$P,16,0)</f>
        <v>be+nl/Finance NL/Office Tooling</v>
      </c>
      <c r="P546" t="s">
        <v>131</v>
      </c>
      <c r="Q546" t="s">
        <v>132</v>
      </c>
      <c r="R546" t="s">
        <v>18</v>
      </c>
      <c r="V546" s="8" t="s">
        <v>1257</v>
      </c>
      <c r="W546" s="8">
        <v>0</v>
      </c>
      <c r="X546" s="8">
        <v>0</v>
      </c>
      <c r="Y546" s="8" t="s">
        <v>215</v>
      </c>
      <c r="Z546" s="8" t="s">
        <v>215</v>
      </c>
      <c r="AA546" s="8">
        <v>0</v>
      </c>
      <c r="AB546" s="4">
        <v>0</v>
      </c>
      <c r="AC546" s="4">
        <v>0</v>
      </c>
      <c r="AD546" s="8">
        <v>0</v>
      </c>
      <c r="AE546" s="8">
        <v>0</v>
      </c>
      <c r="AF546" s="8" t="s">
        <v>136</v>
      </c>
      <c r="AG546" s="8" t="s">
        <v>137</v>
      </c>
      <c r="AH546" s="8" t="s">
        <v>138</v>
      </c>
      <c r="AI546" s="8" t="s">
        <v>216</v>
      </c>
      <c r="AJ546" s="8" t="s">
        <v>18</v>
      </c>
      <c r="AK546" s="8" t="s">
        <v>131</v>
      </c>
      <c r="AL546" s="8" t="s">
        <v>132</v>
      </c>
      <c r="AM546" s="8"/>
      <c r="AN546" s="8"/>
      <c r="AO546" s="8"/>
      <c r="AP546" s="8"/>
      <c r="AQ546" s="8"/>
      <c r="AR546" s="8"/>
      <c r="AS546" s="8"/>
      <c r="AT546" s="8"/>
      <c r="AU546" s="8"/>
      <c r="AV546" s="4"/>
      <c r="AW546" s="4"/>
      <c r="AX546" s="8"/>
      <c r="AY546" s="8"/>
      <c r="AZ546" s="8"/>
      <c r="BA546" s="8"/>
      <c r="BB546" s="8"/>
      <c r="BC546" s="8"/>
      <c r="BD546" s="8"/>
      <c r="BE546" s="8"/>
      <c r="BF546" s="8"/>
      <c r="BG546" s="8" t="s">
        <v>5</v>
      </c>
    </row>
    <row r="547" spans="1:59">
      <c r="A547" t="str">
        <f>Append1[[#This Row],[COM_IN_LIST]]</f>
        <v>CMDB</v>
      </c>
      <c r="B547" t="s">
        <v>1258</v>
      </c>
      <c r="C547" t="str">
        <f>VLOOKUP(Append1[[#This Row],[Asset_Name]],'[1]SNOW CMDB DBNL'!$A:$B,2,0)</f>
        <v>No</v>
      </c>
      <c r="E547" t="str">
        <f>VLOOKUP(Append1[[#This Row],[Asset_Name]],'[1]SNOW CMDB DBNL'!$A:$D,4,0)</f>
        <v>Sander Quik</v>
      </c>
      <c r="F547" t="str">
        <f>VLOOKUP(Append1[[#This Row],[Asset_Name]],'[1]SNOW CMDB DBNL'!$A:$E,5,0)</f>
        <v>Tim Lebbe</v>
      </c>
      <c r="L547" t="str">
        <f>VLOOKUP(Append1[[#This Row],[Asset_Name]],'[1]SNOW CMDB DBNL'!$A:$M,13,0)</f>
        <v>Installed</v>
      </c>
      <c r="M547" t="str">
        <f>VLOOKUP(Append1[[#This Row],[Asset_Name]],'[1]SNOW CMDB DBNL'!$A:$N,14,0)</f>
        <v>Operational</v>
      </c>
      <c r="N547" t="str">
        <f>VLOOKUP(Append1[[#This Row],[Asset_Name]],'[1]SNOW CMDB DBNL'!$A:$O,15,0)</f>
        <v>Production</v>
      </c>
      <c r="O547" t="str">
        <f>VLOOKUP(Append1[[#This Row],[Asset_Name]],'[1]SNOW CMDB DBNL'!$A:$P,16,0)</f>
        <v>be+nl/Insurance/NL/Converting</v>
      </c>
      <c r="P547" t="s">
        <v>131</v>
      </c>
      <c r="Q547" t="s">
        <v>132</v>
      </c>
      <c r="R547" t="s">
        <v>51</v>
      </c>
      <c r="V547" s="8" t="s">
        <v>1258</v>
      </c>
      <c r="W547" s="8" t="s">
        <v>133</v>
      </c>
      <c r="X547" s="8">
        <v>0</v>
      </c>
      <c r="Y547" s="8" t="s">
        <v>385</v>
      </c>
      <c r="Z547" s="8" t="s">
        <v>1259</v>
      </c>
      <c r="AA547" s="8">
        <v>0</v>
      </c>
      <c r="AB547" s="4">
        <v>0</v>
      </c>
      <c r="AC547" s="4">
        <v>0</v>
      </c>
      <c r="AD547" s="8">
        <v>0</v>
      </c>
      <c r="AE547" s="8">
        <v>0</v>
      </c>
      <c r="AF547" s="8" t="s">
        <v>136</v>
      </c>
      <c r="AG547" s="8" t="s">
        <v>137</v>
      </c>
      <c r="AH547" s="8" t="s">
        <v>138</v>
      </c>
      <c r="AI547" s="8" t="s">
        <v>1260</v>
      </c>
      <c r="AJ547" s="8" t="s">
        <v>51</v>
      </c>
      <c r="AK547" s="8" t="s">
        <v>131</v>
      </c>
      <c r="AL547" s="8" t="s">
        <v>132</v>
      </c>
      <c r="AM547" s="8"/>
      <c r="AN547" s="8"/>
      <c r="AO547" s="8"/>
      <c r="AP547" s="8"/>
      <c r="AQ547" s="8"/>
      <c r="AR547" s="8"/>
      <c r="AS547" s="8"/>
      <c r="AT547" s="8"/>
      <c r="AU547" s="8"/>
      <c r="AV547" s="4"/>
      <c r="AW547" s="4"/>
      <c r="AX547" s="8"/>
      <c r="AY547" s="8"/>
      <c r="AZ547" s="8"/>
      <c r="BA547" s="8"/>
      <c r="BB547" s="8"/>
      <c r="BC547" s="8"/>
      <c r="BD547" s="8"/>
      <c r="BE547" s="8"/>
      <c r="BF547" s="8"/>
      <c r="BG547" s="8" t="s">
        <v>5</v>
      </c>
    </row>
    <row r="548" spans="1:59">
      <c r="A548" t="str">
        <f>Append1[[#This Row],[COM_IN_LIST]]</f>
        <v>CMDB</v>
      </c>
      <c r="B548" t="s">
        <v>1261</v>
      </c>
      <c r="C548" t="str">
        <f>VLOOKUP(Append1[[#This Row],[Asset_Name]],'[1]SNOW CMDB DBNL'!$A:$B,2,0)</f>
        <v>No</v>
      </c>
      <c r="E548" t="str">
        <f>VLOOKUP(Append1[[#This Row],[Asset_Name]],'[1]SNOW CMDB DBNL'!$A:$D,4,0)</f>
        <v>Sander Quik</v>
      </c>
      <c r="F548" t="str">
        <f>VLOOKUP(Append1[[#This Row],[Asset_Name]],'[1]SNOW CMDB DBNL'!$A:$E,5,0)</f>
        <v>Tim Lebbe</v>
      </c>
      <c r="L548" t="str">
        <f>VLOOKUP(Append1[[#This Row],[Asset_Name]],'[1]SNOW CMDB DBNL'!$A:$M,13,0)</f>
        <v>Installed</v>
      </c>
      <c r="M548" t="str">
        <f>VLOOKUP(Append1[[#This Row],[Asset_Name]],'[1]SNOW CMDB DBNL'!$A:$N,14,0)</f>
        <v>Operational</v>
      </c>
      <c r="N548" t="str">
        <f>VLOOKUP(Append1[[#This Row],[Asset_Name]],'[1]SNOW CMDB DBNL'!$A:$O,15,0)</f>
        <v>Production</v>
      </c>
      <c r="O548" t="str">
        <f>VLOOKUP(Append1[[#This Row],[Asset_Name]],'[1]SNOW CMDB DBNL'!$A:$P,16,0)</f>
        <v>be+nl/Insurance/NL/Converting</v>
      </c>
      <c r="P548" t="s">
        <v>131</v>
      </c>
      <c r="Q548" t="s">
        <v>132</v>
      </c>
      <c r="R548" t="s">
        <v>51</v>
      </c>
      <c r="V548" s="8" t="s">
        <v>1261</v>
      </c>
      <c r="W548" s="8" t="s">
        <v>133</v>
      </c>
      <c r="X548" s="8">
        <v>0</v>
      </c>
      <c r="Y548" s="8" t="s">
        <v>385</v>
      </c>
      <c r="Z548" s="8" t="s">
        <v>1259</v>
      </c>
      <c r="AA548" s="8">
        <v>0</v>
      </c>
      <c r="AB548" s="4">
        <v>0</v>
      </c>
      <c r="AC548" s="4">
        <v>0</v>
      </c>
      <c r="AD548" s="8">
        <v>0</v>
      </c>
      <c r="AE548" s="8">
        <v>0</v>
      </c>
      <c r="AF548" s="8" t="s">
        <v>136</v>
      </c>
      <c r="AG548" s="8" t="s">
        <v>137</v>
      </c>
      <c r="AH548" s="8" t="s">
        <v>138</v>
      </c>
      <c r="AI548" s="8" t="s">
        <v>1260</v>
      </c>
      <c r="AJ548" s="8" t="s">
        <v>51</v>
      </c>
      <c r="AK548" s="8" t="s">
        <v>131</v>
      </c>
      <c r="AL548" s="8" t="s">
        <v>132</v>
      </c>
      <c r="AM548" s="8"/>
      <c r="AN548" s="8"/>
      <c r="AO548" s="8"/>
      <c r="AP548" s="8"/>
      <c r="AQ548" s="8"/>
      <c r="AR548" s="8"/>
      <c r="AS548" s="8"/>
      <c r="AT548" s="8"/>
      <c r="AU548" s="8"/>
      <c r="AV548" s="4"/>
      <c r="AW548" s="4"/>
      <c r="AX548" s="8"/>
      <c r="AY548" s="8"/>
      <c r="AZ548" s="8"/>
      <c r="BA548" s="8"/>
      <c r="BB548" s="8"/>
      <c r="BC548" s="8"/>
      <c r="BD548" s="8"/>
      <c r="BE548" s="8"/>
      <c r="BF548" s="8"/>
      <c r="BG548" s="8" t="s">
        <v>5</v>
      </c>
    </row>
    <row r="549" spans="1:59">
      <c r="A549" t="str">
        <f>Append1[[#This Row],[COM_IN_LIST]]</f>
        <v>CMDB</v>
      </c>
      <c r="B549" t="s">
        <v>1262</v>
      </c>
      <c r="C549" t="str">
        <f>VLOOKUP(Append1[[#This Row],[Asset_Name]],'[1]SNOW CMDB DBNL'!$A:$B,2,0)</f>
        <v>No</v>
      </c>
      <c r="E549" t="str">
        <f>VLOOKUP(Append1[[#This Row],[Asset_Name]],'[1]SNOW CMDB DBNL'!$A:$D,4,0)</f>
        <v>Sander Quik</v>
      </c>
      <c r="F549" t="str">
        <f>VLOOKUP(Append1[[#This Row],[Asset_Name]],'[1]SNOW CMDB DBNL'!$A:$E,5,0)</f>
        <v>Tim Lebbe</v>
      </c>
      <c r="L549" t="str">
        <f>VLOOKUP(Append1[[#This Row],[Asset_Name]],'[1]SNOW CMDB DBNL'!$A:$M,13,0)</f>
        <v>Installed</v>
      </c>
      <c r="M549" t="str">
        <f>VLOOKUP(Append1[[#This Row],[Asset_Name]],'[1]SNOW CMDB DBNL'!$A:$N,14,0)</f>
        <v>Operational</v>
      </c>
      <c r="N549" t="str">
        <f>VLOOKUP(Append1[[#This Row],[Asset_Name]],'[1]SNOW CMDB DBNL'!$A:$O,15,0)</f>
        <v>Production</v>
      </c>
      <c r="O549" t="str">
        <f>VLOOKUP(Append1[[#This Row],[Asset_Name]],'[1]SNOW CMDB DBNL'!$A:$P,16,0)</f>
        <v>be+nl/Insurance/NL/Converting</v>
      </c>
      <c r="P549" t="s">
        <v>131</v>
      </c>
      <c r="Q549" t="s">
        <v>132</v>
      </c>
      <c r="R549" t="s">
        <v>51</v>
      </c>
      <c r="V549" s="8" t="s">
        <v>1262</v>
      </c>
      <c r="W549" s="8" t="s">
        <v>133</v>
      </c>
      <c r="X549" s="8">
        <v>0</v>
      </c>
      <c r="Y549" s="8" t="s">
        <v>385</v>
      </c>
      <c r="Z549" s="8" t="s">
        <v>1259</v>
      </c>
      <c r="AA549" s="8">
        <v>0</v>
      </c>
      <c r="AB549" s="4">
        <v>0</v>
      </c>
      <c r="AC549" s="4">
        <v>0</v>
      </c>
      <c r="AD549" s="8">
        <v>0</v>
      </c>
      <c r="AE549" s="8">
        <v>0</v>
      </c>
      <c r="AF549" s="8" t="s">
        <v>136</v>
      </c>
      <c r="AG549" s="8" t="s">
        <v>137</v>
      </c>
      <c r="AH549" s="8" t="s">
        <v>138</v>
      </c>
      <c r="AI549" s="8" t="s">
        <v>1260</v>
      </c>
      <c r="AJ549" s="8" t="s">
        <v>51</v>
      </c>
      <c r="AK549" s="8" t="s">
        <v>131</v>
      </c>
      <c r="AL549" s="8" t="s">
        <v>132</v>
      </c>
      <c r="AM549" s="8"/>
      <c r="AN549" s="8"/>
      <c r="AO549" s="8"/>
      <c r="AP549" s="8"/>
      <c r="AQ549" s="8"/>
      <c r="AR549" s="8"/>
      <c r="AS549" s="8"/>
      <c r="AT549" s="8"/>
      <c r="AU549" s="8"/>
      <c r="AV549" s="4"/>
      <c r="AW549" s="4"/>
      <c r="AX549" s="8"/>
      <c r="AY549" s="8"/>
      <c r="AZ549" s="8"/>
      <c r="BA549" s="8"/>
      <c r="BB549" s="8"/>
      <c r="BC549" s="8"/>
      <c r="BD549" s="8"/>
      <c r="BE549" s="8"/>
      <c r="BF549" s="8"/>
      <c r="BG549" s="8" t="s">
        <v>5</v>
      </c>
    </row>
    <row r="550" spans="1:59">
      <c r="A550" t="str">
        <f>Append1[[#This Row],[COM_IN_LIST]]</f>
        <v>COMMON</v>
      </c>
      <c r="B550" t="s">
        <v>1263</v>
      </c>
      <c r="C550" t="str">
        <f>VLOOKUP(Append1[[#This Row],[Asset_Name]],'[1]SNOW CMDB DBNL'!$A:$B,2,0)</f>
        <v>No</v>
      </c>
      <c r="E550" t="str">
        <f>VLOOKUP(Append1[[#This Row],[Asset_Name]],'[1]SNOW CMDB DBNL'!$A:$D,4,0)</f>
        <v>Steven Frieswijk</v>
      </c>
      <c r="F550" t="str">
        <f>VLOOKUP(Append1[[#This Row],[Asset_Name]],'[1]SNOW CMDB DBNL'!$A:$E,5,0)</f>
        <v>Liesbeth Berns</v>
      </c>
      <c r="L550" t="str">
        <f>VLOOKUP(Append1[[#This Row],[Asset_Name]],'[1]SNOW CMDB DBNL'!$A:$M,13,0)</f>
        <v>Installed</v>
      </c>
      <c r="M550" t="str">
        <f>VLOOKUP(Append1[[#This Row],[Asset_Name]],'[1]SNOW CMDB DBNL'!$A:$N,14,0)</f>
        <v>Operational</v>
      </c>
      <c r="N550" t="str">
        <f>VLOOKUP(Append1[[#This Row],[Asset_Name]],'[1]SNOW CMDB DBNL'!$A:$O,15,0)</f>
        <v>Production</v>
      </c>
      <c r="O550" t="str">
        <f>VLOOKUP(Append1[[#This Row],[Asset_Name]],'[1]SNOW CMDB DBNL'!$A:$P,16,0)</f>
        <v>be+nl/Digital &amp; Customer Interaction/DiPr SSE/Search &amp; Intelligent assistance</v>
      </c>
      <c r="P550" t="s">
        <v>132</v>
      </c>
      <c r="Q550" t="s">
        <v>132</v>
      </c>
      <c r="R550" t="s">
        <v>12</v>
      </c>
      <c r="V550" s="8" t="s">
        <v>1263</v>
      </c>
      <c r="W550" s="8" t="s">
        <v>133</v>
      </c>
      <c r="X550" s="8">
        <v>0</v>
      </c>
      <c r="Y550" s="8" t="s">
        <v>185</v>
      </c>
      <c r="Z550" s="8" t="s">
        <v>242</v>
      </c>
      <c r="AA550" s="8">
        <v>0</v>
      </c>
      <c r="AB550" s="4">
        <v>0</v>
      </c>
      <c r="AC550" s="4">
        <v>0</v>
      </c>
      <c r="AD550" s="8">
        <v>0</v>
      </c>
      <c r="AE550" s="8">
        <v>0</v>
      </c>
      <c r="AF550" s="8" t="s">
        <v>136</v>
      </c>
      <c r="AG550" s="8" t="s">
        <v>137</v>
      </c>
      <c r="AH550" s="8" t="s">
        <v>138</v>
      </c>
      <c r="AI550" s="8" t="s">
        <v>460</v>
      </c>
      <c r="AJ550" s="8" t="s">
        <v>12</v>
      </c>
      <c r="AK550" s="8" t="s">
        <v>132</v>
      </c>
      <c r="AL550" s="8" t="s">
        <v>132</v>
      </c>
      <c r="AM550" s="8"/>
      <c r="AN550" s="8"/>
      <c r="AO550" s="8"/>
      <c r="AP550" s="8" t="s">
        <v>141</v>
      </c>
      <c r="AQ550" s="8" t="s">
        <v>133</v>
      </c>
      <c r="AR550" s="8" t="s">
        <v>141</v>
      </c>
      <c r="AS550" s="8" t="s">
        <v>141</v>
      </c>
      <c r="AT550" s="8" t="s">
        <v>141</v>
      </c>
      <c r="AU550" s="8"/>
      <c r="AV550" s="4"/>
      <c r="AW550" s="4" t="s">
        <v>149</v>
      </c>
      <c r="AX550" s="8"/>
      <c r="AY550" s="8" t="s">
        <v>141</v>
      </c>
      <c r="AZ550" s="8"/>
      <c r="BA550" s="8"/>
      <c r="BB550" s="8" t="s">
        <v>191</v>
      </c>
      <c r="BC550" s="8"/>
      <c r="BD550" s="8" t="s">
        <v>149</v>
      </c>
      <c r="BE550" s="8"/>
      <c r="BF550" s="8"/>
      <c r="BG550" s="8" t="s">
        <v>7</v>
      </c>
    </row>
    <row r="551" spans="1:59">
      <c r="A551" t="str">
        <f>Append1[[#This Row],[COM_IN_LIST]]</f>
        <v>CMDB</v>
      </c>
      <c r="B551" t="s">
        <v>1264</v>
      </c>
      <c r="C551" t="str">
        <f>VLOOKUP(Append1[[#This Row],[Asset_Name]],'[1]SNOW CMDB DBNL'!$A:$B,2,0)</f>
        <v>No</v>
      </c>
      <c r="D551" t="str">
        <f>VLOOKUP(Append1[[#This Row],[Asset_Name]],'[1]SNOW CMDB DBNL'!$A:$C,3,0)</f>
        <v>No</v>
      </c>
      <c r="E551" t="str">
        <f>VLOOKUP(Append1[[#This Row],[Asset_Name]],'[1]SNOW CMDB DBNL'!$A:$D,4,0)</f>
        <v>Rik-Jan van Bree</v>
      </c>
      <c r="F551" t="str">
        <f>VLOOKUP(Append1[[#This Row],[Asset_Name]],'[1]SNOW CMDB DBNL'!$A:$E,5,0)</f>
        <v>Hans Krak</v>
      </c>
      <c r="G551" t="str">
        <f>VLOOKUP(Append1[[#This Row],[Asset_Name]],'[1]SNOW CMDB DBNL'!$A:$F,6,0)</f>
        <v>Narjiss Aydoun</v>
      </c>
      <c r="H551" t="str">
        <f>VLOOKUP(Append1[[#This Row],[Asset_Name]],'[1]SNOW CMDB DBNL'!$A:$G,7,0)</f>
        <v>Hans Krak</v>
      </c>
      <c r="L551" t="str">
        <f>VLOOKUP(Append1[[#This Row],[Asset_Name]],'[1]SNOW CMDB DBNL'!$A:$M,13,0)</f>
        <v>Installed</v>
      </c>
      <c r="M551" t="str">
        <f>VLOOKUP(Append1[[#This Row],[Asset_Name]],'[1]SNOW CMDB DBNL'!$A:$N,14,0)</f>
        <v>Operational</v>
      </c>
      <c r="N551" t="str">
        <f>VLOOKUP(Append1[[#This Row],[Asset_Name]],'[1]SNOW CMDB DBNL'!$A:$O,15,0)</f>
        <v>Production</v>
      </c>
      <c r="O551" t="str">
        <f>VLOOKUP(Append1[[#This Row],[Asset_Name]],'[1]SNOW CMDB DBNL'!$A:$P,16,0)</f>
        <v>be+nl/Payments NL/Products/GeckoS</v>
      </c>
      <c r="P551" t="s">
        <v>131</v>
      </c>
      <c r="Q551" t="s">
        <v>132</v>
      </c>
      <c r="R551" t="s">
        <v>25</v>
      </c>
      <c r="V551" s="8" t="s">
        <v>1264</v>
      </c>
      <c r="W551" s="8" t="s">
        <v>133</v>
      </c>
      <c r="X551" s="8" t="s">
        <v>133</v>
      </c>
      <c r="Y551" s="8" t="s">
        <v>153</v>
      </c>
      <c r="Z551" s="8" t="s">
        <v>154</v>
      </c>
      <c r="AA551" s="8" t="s">
        <v>155</v>
      </c>
      <c r="AB551" s="4" t="s">
        <v>154</v>
      </c>
      <c r="AC551" s="4">
        <v>0</v>
      </c>
      <c r="AD551" s="8">
        <v>0</v>
      </c>
      <c r="AE551" s="8">
        <v>0</v>
      </c>
      <c r="AF551" s="8" t="s">
        <v>136</v>
      </c>
      <c r="AG551" s="8" t="s">
        <v>137</v>
      </c>
      <c r="AH551" s="8" t="s">
        <v>138</v>
      </c>
      <c r="AI551" s="8" t="s">
        <v>156</v>
      </c>
      <c r="AJ551" s="8" t="s">
        <v>25</v>
      </c>
      <c r="AK551" s="8" t="s">
        <v>131</v>
      </c>
      <c r="AL551" s="8" t="s">
        <v>132</v>
      </c>
      <c r="AM551" s="8"/>
      <c r="AN551" s="8"/>
      <c r="AO551" s="8"/>
      <c r="AP551" s="8"/>
      <c r="AQ551" s="8"/>
      <c r="AR551" s="8"/>
      <c r="AS551" s="8"/>
      <c r="AT551" s="8"/>
      <c r="AU551" s="8"/>
      <c r="AV551" s="4"/>
      <c r="AW551" s="4"/>
      <c r="AX551" s="8"/>
      <c r="AY551" s="8"/>
      <c r="AZ551" s="8"/>
      <c r="BA551" s="8"/>
      <c r="BB551" s="8"/>
      <c r="BC551" s="8"/>
      <c r="BD551" s="8"/>
      <c r="BE551" s="8"/>
      <c r="BF551" s="8"/>
      <c r="BG551" s="8" t="s">
        <v>5</v>
      </c>
    </row>
    <row r="552" spans="1:59">
      <c r="A552" t="str">
        <f>Append1[[#This Row],[COM_IN_LIST]]</f>
        <v>CMDB</v>
      </c>
      <c r="B552" t="s">
        <v>1265</v>
      </c>
      <c r="C552" t="str">
        <f>VLOOKUP(Append1[[#This Row],[Asset_Name]],'[1]SNOW CMDB DBNL'!$A:$B,2,0)</f>
        <v>No</v>
      </c>
      <c r="D552" t="str">
        <f>VLOOKUP(Append1[[#This Row],[Asset_Name]],'[1]SNOW CMDB DBNL'!$A:$C,3,0)</f>
        <v>No</v>
      </c>
      <c r="E552" t="str">
        <f>VLOOKUP(Append1[[#This Row],[Asset_Name]],'[1]SNOW CMDB DBNL'!$A:$D,4,0)</f>
        <v>Feitze Vogel</v>
      </c>
      <c r="F552" t="str">
        <f>VLOOKUP(Append1[[#This Row],[Asset_Name]],'[1]SNOW CMDB DBNL'!$A:$E,5,0)</f>
        <v>Ronald de Vries</v>
      </c>
      <c r="G552" t="str">
        <f>VLOOKUP(Append1[[#This Row],[Asset_Name]],'[1]SNOW CMDB DBNL'!$A:$F,6,0)</f>
        <v>Feitze Vogel</v>
      </c>
      <c r="H552" t="str">
        <f>VLOOKUP(Append1[[#This Row],[Asset_Name]],'[1]SNOW CMDB DBNL'!$A:$G,7,0)</f>
        <v>Feitze Vogel</v>
      </c>
      <c r="I552" t="str">
        <f>VLOOKUP(Append1[[#This Row],[Asset_Name]],'[1]SNOW CMDB DBNL'!$A:$H,8,0)</f>
        <v>Party data</v>
      </c>
      <c r="J552" t="str">
        <f>VLOOKUP(Append1[[#This Row],[Asset_Name]],'[1]SNOW CMDB DBNL'!$A:$I,9,0)</f>
        <v>Kept in own tribe</v>
      </c>
      <c r="K552" t="str">
        <f>VLOOKUP(Append1[[#This Row],[Asset_Name]],'[1]SNOW CMDB DBNL'!$A:$J,10,0)</f>
        <v>will be decommissioned end of 2023</v>
      </c>
      <c r="L552" t="str">
        <f>VLOOKUP(Append1[[#This Row],[Asset_Name]],'[1]SNOW CMDB DBNL'!$A:$M,13,0)</f>
        <v>Installed</v>
      </c>
      <c r="M552" t="str">
        <f>VLOOKUP(Append1[[#This Row],[Asset_Name]],'[1]SNOW CMDB DBNL'!$A:$N,14,0)</f>
        <v>Operational</v>
      </c>
      <c r="N552" t="str">
        <f>VLOOKUP(Append1[[#This Row],[Asset_Name]],'[1]SNOW CMDB DBNL'!$A:$O,15,0)</f>
        <v>Production</v>
      </c>
      <c r="O552" t="str">
        <f>VLOOKUP(Append1[[#This Row],[Asset_Name]],'[1]SNOW CMDB DBNL'!$A:$P,16,0)</f>
        <v>be+nl/Lease/The Order of the Holy Flow</v>
      </c>
      <c r="P552" t="s">
        <v>131</v>
      </c>
      <c r="Q552" t="s">
        <v>132</v>
      </c>
      <c r="R552" t="s">
        <v>32</v>
      </c>
      <c r="V552" s="8" t="s">
        <v>1265</v>
      </c>
      <c r="W552" s="8" t="s">
        <v>133</v>
      </c>
      <c r="X552" s="8" t="s">
        <v>133</v>
      </c>
      <c r="Y552" s="8" t="s">
        <v>1266</v>
      </c>
      <c r="Z552" s="8" t="s">
        <v>434</v>
      </c>
      <c r="AA552" s="8" t="s">
        <v>1266</v>
      </c>
      <c r="AB552" s="4" t="s">
        <v>1266</v>
      </c>
      <c r="AC552" s="4" t="s">
        <v>169</v>
      </c>
      <c r="AD552" s="8" t="s">
        <v>170</v>
      </c>
      <c r="AE552" s="8" t="s">
        <v>1267</v>
      </c>
      <c r="AF552" s="8" t="s">
        <v>136</v>
      </c>
      <c r="AG552" s="8" t="s">
        <v>137</v>
      </c>
      <c r="AH552" s="8" t="s">
        <v>138</v>
      </c>
      <c r="AI552" s="8" t="s">
        <v>967</v>
      </c>
      <c r="AJ552" s="8" t="s">
        <v>32</v>
      </c>
      <c r="AK552" s="8" t="s">
        <v>131</v>
      </c>
      <c r="AL552" s="8" t="s">
        <v>132</v>
      </c>
      <c r="AM552" s="8"/>
      <c r="AN552" s="8"/>
      <c r="AO552" s="8"/>
      <c r="AP552" s="8"/>
      <c r="AQ552" s="8"/>
      <c r="AR552" s="8"/>
      <c r="AS552" s="8"/>
      <c r="AT552" s="8"/>
      <c r="AU552" s="8"/>
      <c r="AV552" s="4"/>
      <c r="AW552" s="4"/>
      <c r="AX552" s="8"/>
      <c r="AY552" s="8"/>
      <c r="AZ552" s="8"/>
      <c r="BA552" s="8"/>
      <c r="BB552" s="8"/>
      <c r="BC552" s="8"/>
      <c r="BD552" s="8"/>
      <c r="BE552" s="8"/>
      <c r="BF552" s="8"/>
      <c r="BG552" s="8" t="s">
        <v>5</v>
      </c>
    </row>
    <row r="553" spans="1:59">
      <c r="A553" t="str">
        <f>Append1[[#This Row],[COM_IN_LIST]]</f>
        <v>CMDB</v>
      </c>
      <c r="B553" t="s">
        <v>1268</v>
      </c>
      <c r="C553" t="str">
        <f>VLOOKUP(Append1[[#This Row],[Asset_Name]],'[1]SNOW CMDB DBNL'!$A:$B,2,0)</f>
        <v>No</v>
      </c>
      <c r="D553" t="str">
        <f>VLOOKUP(Append1[[#This Row],[Asset_Name]],'[1]SNOW CMDB DBNL'!$A:$C,3,0)</f>
        <v>No</v>
      </c>
      <c r="E553" t="str">
        <f>VLOOKUP(Append1[[#This Row],[Asset_Name]],'[1]SNOW CMDB DBNL'!$A:$D,4,0)</f>
        <v>Sandra Nieuwenhuis</v>
      </c>
      <c r="F553" t="str">
        <f>VLOOKUP(Append1[[#This Row],[Asset_Name]],'[1]SNOW CMDB DBNL'!$A:$E,5,0)</f>
        <v>Serkan Turhal</v>
      </c>
      <c r="L553" t="str">
        <f>VLOOKUP(Append1[[#This Row],[Asset_Name]],'[1]SNOW CMDB DBNL'!$A:$M,13,0)</f>
        <v>Installed</v>
      </c>
      <c r="M553" t="str">
        <f>VLOOKUP(Append1[[#This Row],[Asset_Name]],'[1]SNOW CMDB DBNL'!$A:$N,14,0)</f>
        <v>Operational</v>
      </c>
      <c r="N553" t="str">
        <f>VLOOKUP(Append1[[#This Row],[Asset_Name]],'[1]SNOW CMDB DBNL'!$A:$O,15,0)</f>
        <v>Production</v>
      </c>
      <c r="O553" t="str">
        <f>VLOOKUP(Append1[[#This Row],[Asset_Name]],'[1]SNOW CMDB DBNL'!$A:$P,16,0)</f>
        <v>be+nl/Business lending/Customer Value Proposition/EZ Jet</v>
      </c>
      <c r="P553" t="s">
        <v>131</v>
      </c>
      <c r="Q553" t="s">
        <v>132</v>
      </c>
      <c r="R553" t="s">
        <v>609</v>
      </c>
      <c r="V553" s="8" t="s">
        <v>1268</v>
      </c>
      <c r="W553" s="8" t="s">
        <v>133</v>
      </c>
      <c r="X553" s="8" t="s">
        <v>133</v>
      </c>
      <c r="Y553" s="8" t="s">
        <v>313</v>
      </c>
      <c r="Z553" s="8" t="s">
        <v>314</v>
      </c>
      <c r="AA553" s="8">
        <v>0</v>
      </c>
      <c r="AB553" s="4">
        <v>0</v>
      </c>
      <c r="AC553" s="4">
        <v>0</v>
      </c>
      <c r="AD553" s="8">
        <v>0</v>
      </c>
      <c r="AE553" s="8">
        <v>0</v>
      </c>
      <c r="AF553" s="8" t="s">
        <v>136</v>
      </c>
      <c r="AG553" s="8" t="s">
        <v>137</v>
      </c>
      <c r="AH553" s="8" t="s">
        <v>138</v>
      </c>
      <c r="AI553" s="8" t="s">
        <v>1269</v>
      </c>
      <c r="AJ553" s="8" t="s">
        <v>609</v>
      </c>
      <c r="AK553" s="8" t="s">
        <v>131</v>
      </c>
      <c r="AL553" s="8" t="s">
        <v>132</v>
      </c>
      <c r="AM553" s="8"/>
      <c r="AN553" s="8"/>
      <c r="AO553" s="8"/>
      <c r="AP553" s="8"/>
      <c r="AQ553" s="8"/>
      <c r="AR553" s="8"/>
      <c r="AS553" s="8"/>
      <c r="AT553" s="8"/>
      <c r="AU553" s="8"/>
      <c r="AV553" s="4"/>
      <c r="AW553" s="4"/>
      <c r="AX553" s="8"/>
      <c r="AY553" s="8"/>
      <c r="AZ553" s="8"/>
      <c r="BA553" s="8"/>
      <c r="BB553" s="8"/>
      <c r="BC553" s="8"/>
      <c r="BD553" s="8"/>
      <c r="BE553" s="8"/>
      <c r="BF553" s="8"/>
      <c r="BG553" s="8" t="s">
        <v>5</v>
      </c>
    </row>
    <row r="554" spans="1:59">
      <c r="A554" t="str">
        <f>Append1[[#This Row],[COM_IN_LIST]]</f>
        <v>CMDB</v>
      </c>
      <c r="B554" t="s">
        <v>1270</v>
      </c>
      <c r="C554" t="str">
        <f>VLOOKUP(Append1[[#This Row],[Asset_Name]],'[1]SNOW CMDB DBNL'!$A:$B,2,0)</f>
        <v>No</v>
      </c>
      <c r="D554" t="str">
        <f>VLOOKUP(Append1[[#This Row],[Asset_Name]],'[1]SNOW CMDB DBNL'!$A:$C,3,0)</f>
        <v>No</v>
      </c>
      <c r="E554" t="str">
        <f>VLOOKUP(Append1[[#This Row],[Asset_Name]],'[1]SNOW CMDB DBNL'!$A:$D,4,0)</f>
        <v>Sandra Nieuwenhuis</v>
      </c>
      <c r="F554" t="str">
        <f>VLOOKUP(Append1[[#This Row],[Asset_Name]],'[1]SNOW CMDB DBNL'!$A:$E,5,0)</f>
        <v>Serkan Turhal</v>
      </c>
      <c r="L554" t="str">
        <f>VLOOKUP(Append1[[#This Row],[Asset_Name]],'[1]SNOW CMDB DBNL'!$A:$M,13,0)</f>
        <v>Installed</v>
      </c>
      <c r="M554" t="str">
        <f>VLOOKUP(Append1[[#This Row],[Asset_Name]],'[1]SNOW CMDB DBNL'!$A:$N,14,0)</f>
        <v>Operational</v>
      </c>
      <c r="N554" t="str">
        <f>VLOOKUP(Append1[[#This Row],[Asset_Name]],'[1]SNOW CMDB DBNL'!$A:$O,15,0)</f>
        <v>Production</v>
      </c>
      <c r="O554" t="str">
        <f>VLOOKUP(Append1[[#This Row],[Asset_Name]],'[1]SNOW CMDB DBNL'!$A:$P,16,0)</f>
        <v>be+nl/Business lending/Customer Value Proposition/EZ Jet</v>
      </c>
      <c r="P554" t="s">
        <v>131</v>
      </c>
      <c r="Q554" t="s">
        <v>132</v>
      </c>
      <c r="R554" t="s">
        <v>609</v>
      </c>
      <c r="V554" s="8" t="s">
        <v>1270</v>
      </c>
      <c r="W554" s="8" t="s">
        <v>133</v>
      </c>
      <c r="X554" s="8" t="s">
        <v>133</v>
      </c>
      <c r="Y554" s="8" t="s">
        <v>313</v>
      </c>
      <c r="Z554" s="8" t="s">
        <v>314</v>
      </c>
      <c r="AA554" s="8">
        <v>0</v>
      </c>
      <c r="AB554" s="4">
        <v>0</v>
      </c>
      <c r="AC554" s="4">
        <v>0</v>
      </c>
      <c r="AD554" s="8">
        <v>0</v>
      </c>
      <c r="AE554" s="8">
        <v>0</v>
      </c>
      <c r="AF554" s="8" t="s">
        <v>136</v>
      </c>
      <c r="AG554" s="8" t="s">
        <v>137</v>
      </c>
      <c r="AH554" s="8" t="s">
        <v>138</v>
      </c>
      <c r="AI554" s="8" t="s">
        <v>1269</v>
      </c>
      <c r="AJ554" s="8" t="s">
        <v>609</v>
      </c>
      <c r="AK554" s="8" t="s">
        <v>131</v>
      </c>
      <c r="AL554" s="8" t="s">
        <v>132</v>
      </c>
      <c r="AM554" s="8"/>
      <c r="AN554" s="8"/>
      <c r="AO554" s="8"/>
      <c r="AP554" s="8"/>
      <c r="AQ554" s="8"/>
      <c r="AR554" s="8"/>
      <c r="AS554" s="8"/>
      <c r="AT554" s="8"/>
      <c r="AU554" s="8"/>
      <c r="AV554" s="4"/>
      <c r="AW554" s="4"/>
      <c r="AX554" s="8"/>
      <c r="AY554" s="8"/>
      <c r="AZ554" s="8"/>
      <c r="BA554" s="8"/>
      <c r="BB554" s="8"/>
      <c r="BC554" s="8"/>
      <c r="BD554" s="8"/>
      <c r="BE554" s="8"/>
      <c r="BF554" s="8"/>
      <c r="BG554" s="8" t="s">
        <v>5</v>
      </c>
    </row>
    <row r="555" spans="1:59" hidden="1">
      <c r="A555" t="str">
        <f>Append1[[#This Row],[COM_IN_LIST]]</f>
        <v>COMMON</v>
      </c>
      <c r="B555" t="s">
        <v>1271</v>
      </c>
      <c r="C555" t="str">
        <f>VLOOKUP(Append1[[#This Row],[Asset_Name]],'[1]SNOW CMDB DBNL'!$A:$B,2,0)</f>
        <v>Yes</v>
      </c>
      <c r="D555" t="str">
        <f>VLOOKUP(Append1[[#This Row],[Asset_Name]],'[1]SNOW CMDB DBNL'!$A:$C,3,0)</f>
        <v>No</v>
      </c>
      <c r="E555" t="str">
        <f>VLOOKUP(Append1[[#This Row],[Asset_Name]],'[1]SNOW CMDB DBNL'!$A:$D,4,0)</f>
        <v>Emile Scheilen</v>
      </c>
      <c r="F555" t="str">
        <f>VLOOKUP(Append1[[#This Row],[Asset_Name]],'[1]SNOW CMDB DBNL'!$A:$E,5,0)</f>
        <v>Adine Wempe - Kalff</v>
      </c>
      <c r="G555" t="str">
        <f>VLOOKUP(Append1[[#This Row],[Asset_Name]],'[1]SNOW CMDB DBNL'!$A:$F,6,0)</f>
        <v>Adine Wempe - Kalff</v>
      </c>
      <c r="H555" t="str">
        <f>VLOOKUP(Append1[[#This Row],[Asset_Name]],'[1]SNOW CMDB DBNL'!$A:$G,7,0)</f>
        <v>Gertjan Kruijt</v>
      </c>
      <c r="I555" t="str">
        <f>VLOOKUP(Append1[[#This Row],[Asset_Name]],'[1]SNOW CMDB DBNL'!$A:$H,8,0)</f>
        <v>Party data</v>
      </c>
      <c r="J555" t="str">
        <f>VLOOKUP(Append1[[#This Row],[Asset_Name]],'[1]SNOW CMDB DBNL'!$A:$I,9,0)</f>
        <v>Kept in own tribe</v>
      </c>
      <c r="L555" t="str">
        <f>VLOOKUP(Append1[[#This Row],[Asset_Name]],'[1]SNOW CMDB DBNL'!$A:$M,13,0)</f>
        <v>Installed</v>
      </c>
      <c r="M555" t="str">
        <f>VLOOKUP(Append1[[#This Row],[Asset_Name]],'[1]SNOW CMDB DBNL'!$A:$N,14,0)</f>
        <v>Operational</v>
      </c>
      <c r="N555" t="str">
        <f>VLOOKUP(Append1[[#This Row],[Asset_Name]],'[1]SNOW CMDB DBNL'!$A:$O,15,0)</f>
        <v>Production</v>
      </c>
      <c r="O555" t="str">
        <f>VLOOKUP(Append1[[#This Row],[Asset_Name]],'[1]SNOW CMDB DBNL'!$A:$P,16,0)</f>
        <v>be+nl/Fraud &amp; Cyber Security NL/Prevention/JAWAS</v>
      </c>
      <c r="P555" t="s">
        <v>132</v>
      </c>
      <c r="Q555" t="s">
        <v>132</v>
      </c>
      <c r="R555" t="s">
        <v>13</v>
      </c>
      <c r="V555" s="8" t="s">
        <v>1271</v>
      </c>
      <c r="W555" s="8" t="s">
        <v>141</v>
      </c>
      <c r="X555" s="8" t="s">
        <v>133</v>
      </c>
      <c r="Y555" s="8" t="s">
        <v>202</v>
      </c>
      <c r="Z555" s="8" t="s">
        <v>203</v>
      </c>
      <c r="AA555" s="8" t="s">
        <v>203</v>
      </c>
      <c r="AB555" s="4" t="s">
        <v>269</v>
      </c>
      <c r="AC555" s="4" t="s">
        <v>169</v>
      </c>
      <c r="AD555" s="8" t="s">
        <v>170</v>
      </c>
      <c r="AE555" s="8">
        <v>0</v>
      </c>
      <c r="AF555" s="8" t="s">
        <v>136</v>
      </c>
      <c r="AG555" s="8" t="s">
        <v>137</v>
      </c>
      <c r="AH555" s="8" t="s">
        <v>138</v>
      </c>
      <c r="AI555" s="8" t="s">
        <v>270</v>
      </c>
      <c r="AJ555" s="8" t="s">
        <v>13</v>
      </c>
      <c r="AK555" s="8" t="s">
        <v>132</v>
      </c>
      <c r="AL555" s="8" t="s">
        <v>132</v>
      </c>
      <c r="AM555" s="8"/>
      <c r="AN555" s="8"/>
      <c r="AO555" s="8"/>
      <c r="AP555" s="8" t="s">
        <v>145</v>
      </c>
      <c r="AQ555" s="8" t="s">
        <v>145</v>
      </c>
      <c r="AR555" s="8" t="s">
        <v>133</v>
      </c>
      <c r="AS555" s="8" t="s">
        <v>133</v>
      </c>
      <c r="AT555" s="8" t="s">
        <v>149</v>
      </c>
      <c r="AU555" s="8"/>
      <c r="AV555" s="4"/>
      <c r="AW555" s="4" t="s">
        <v>145</v>
      </c>
      <c r="AX555" s="8"/>
      <c r="AY555" s="8" t="s">
        <v>133</v>
      </c>
      <c r="AZ555" s="8"/>
      <c r="BA555" s="8"/>
      <c r="BB555" s="8" t="s">
        <v>178</v>
      </c>
      <c r="BC555" s="8"/>
      <c r="BD555" s="8" t="s">
        <v>145</v>
      </c>
      <c r="BE555" s="8"/>
      <c r="BF555" s="8"/>
      <c r="BG555" s="8" t="s">
        <v>7</v>
      </c>
    </row>
    <row r="556" spans="1:59">
      <c r="A556" t="str">
        <f>Append1[[#This Row],[COM_IN_LIST]]</f>
        <v>CMDB</v>
      </c>
      <c r="B556" t="s">
        <v>1272</v>
      </c>
      <c r="C556" t="str">
        <f>VLOOKUP(Append1[[#This Row],[Asset_Name]],'[1]SNOW CMDB DBNL'!$A:$B,2,0)</f>
        <v>No</v>
      </c>
      <c r="E556" t="str">
        <f>VLOOKUP(Append1[[#This Row],[Asset_Name]],'[1]SNOW CMDB DBNL'!$A:$D,4,0)</f>
        <v>Jos Klompe</v>
      </c>
      <c r="F556" t="str">
        <f>VLOOKUP(Append1[[#This Row],[Asset_Name]],'[1]SNOW CMDB DBNL'!$A:$E,5,0)</f>
        <v>Hans Overeem</v>
      </c>
      <c r="G556" t="str">
        <f>VLOOKUP(Append1[[#This Row],[Asset_Name]],'[1]SNOW CMDB DBNL'!$A:$F,6,0)</f>
        <v>Hans Overeem</v>
      </c>
      <c r="H556" t="str">
        <f>VLOOKUP(Append1[[#This Row],[Asset_Name]],'[1]SNOW CMDB DBNL'!$A:$G,7,0)</f>
        <v>GJ Reinders</v>
      </c>
      <c r="L556" t="str">
        <f>VLOOKUP(Append1[[#This Row],[Asset_Name]],'[1]SNOW CMDB DBNL'!$A:$M,13,0)</f>
        <v>Installed</v>
      </c>
      <c r="M556" t="str">
        <f>VLOOKUP(Append1[[#This Row],[Asset_Name]],'[1]SNOW CMDB DBNL'!$A:$N,14,0)</f>
        <v>Operational</v>
      </c>
      <c r="N556" t="str">
        <f>VLOOKUP(Append1[[#This Row],[Asset_Name]],'[1]SNOW CMDB DBNL'!$A:$O,15,0)</f>
        <v>Production</v>
      </c>
      <c r="O556" t="str">
        <f>VLOOKUP(Append1[[#This Row],[Asset_Name]],'[1]SNOW CMDB DBNL'!$A:$P,16,0)</f>
        <v>be+nl/Daily Banking Digital First NL/O&amp;A/Mobile Onboarding/Idefix</v>
      </c>
      <c r="P556" t="s">
        <v>131</v>
      </c>
      <c r="Q556" t="s">
        <v>132</v>
      </c>
      <c r="R556" t="s">
        <v>23</v>
      </c>
      <c r="V556" s="8" t="s">
        <v>1272</v>
      </c>
      <c r="W556" s="8" t="s">
        <v>133</v>
      </c>
      <c r="X556" s="8">
        <v>0</v>
      </c>
      <c r="Y556" s="8" t="s">
        <v>586</v>
      </c>
      <c r="Z556" s="8" t="s">
        <v>159</v>
      </c>
      <c r="AA556" s="8" t="s">
        <v>159</v>
      </c>
      <c r="AB556" s="4" t="s">
        <v>160</v>
      </c>
      <c r="AC556" s="4">
        <v>0</v>
      </c>
      <c r="AD556" s="8">
        <v>0</v>
      </c>
      <c r="AE556" s="8">
        <v>0</v>
      </c>
      <c r="AF556" s="8" t="s">
        <v>136</v>
      </c>
      <c r="AG556" s="8" t="s">
        <v>137</v>
      </c>
      <c r="AH556" s="8" t="s">
        <v>138</v>
      </c>
      <c r="AI556" s="8" t="s">
        <v>1273</v>
      </c>
      <c r="AJ556" s="8" t="s">
        <v>23</v>
      </c>
      <c r="AK556" s="8" t="s">
        <v>131</v>
      </c>
      <c r="AL556" s="8" t="s">
        <v>132</v>
      </c>
      <c r="AM556" s="8"/>
      <c r="AN556" s="8"/>
      <c r="AO556" s="8"/>
      <c r="AP556" s="8"/>
      <c r="AQ556" s="8"/>
      <c r="AR556" s="8"/>
      <c r="AS556" s="8"/>
      <c r="AT556" s="8"/>
      <c r="AU556" s="8"/>
      <c r="AV556" s="4"/>
      <c r="AW556" s="4"/>
      <c r="AX556" s="8"/>
      <c r="AY556" s="8"/>
      <c r="AZ556" s="8"/>
      <c r="BA556" s="8"/>
      <c r="BB556" s="8"/>
      <c r="BC556" s="8"/>
      <c r="BD556" s="8"/>
      <c r="BE556" s="8"/>
      <c r="BF556" s="8"/>
      <c r="BG556" s="8" t="s">
        <v>5</v>
      </c>
    </row>
    <row r="557" spans="1:59" hidden="1">
      <c r="A557" t="str">
        <f>Append1[[#This Row],[COM_IN_LIST]]</f>
        <v>GDPR</v>
      </c>
      <c r="B557" t="s">
        <v>1274</v>
      </c>
      <c r="P557" t="s">
        <v>132</v>
      </c>
      <c r="Q557" t="s">
        <v>131</v>
      </c>
      <c r="R557" t="s">
        <v>28</v>
      </c>
      <c r="V557" s="8" t="s">
        <v>1274</v>
      </c>
      <c r="AJ557" s="8" t="s">
        <v>28</v>
      </c>
      <c r="AK557" s="8" t="s">
        <v>132</v>
      </c>
      <c r="AL557" s="8" t="s">
        <v>131</v>
      </c>
      <c r="AM557" s="8"/>
      <c r="AN557" s="8"/>
      <c r="AO557" s="8"/>
      <c r="AP557" s="8" t="s">
        <v>145</v>
      </c>
      <c r="AQ557" s="8" t="s">
        <v>145</v>
      </c>
      <c r="AR557" s="8" t="s">
        <v>141</v>
      </c>
      <c r="AS557" s="8" t="s">
        <v>145</v>
      </c>
      <c r="AT557" s="8" t="s">
        <v>133</v>
      </c>
      <c r="AU557" s="8" t="s">
        <v>145</v>
      </c>
      <c r="AV557" s="4">
        <v>44927</v>
      </c>
      <c r="AW557" s="4">
        <v>45291</v>
      </c>
      <c r="AX557" s="8" t="s">
        <v>145</v>
      </c>
      <c r="AY557" s="8" t="s">
        <v>141</v>
      </c>
      <c r="AZ557" s="8"/>
      <c r="BA557" s="8"/>
      <c r="BB557" s="8" t="s">
        <v>145</v>
      </c>
      <c r="BC557" s="8"/>
      <c r="BD557" s="8">
        <v>2023</v>
      </c>
      <c r="BE557" s="8" t="s">
        <v>182</v>
      </c>
      <c r="BF557" s="8"/>
      <c r="BG557" s="8" t="s">
        <v>6</v>
      </c>
    </row>
    <row r="558" spans="1:59" hidden="1">
      <c r="A558" t="str">
        <f>Append1[[#This Row],[COM_IN_LIST]]</f>
        <v>GDPR</v>
      </c>
      <c r="B558" t="s">
        <v>1275</v>
      </c>
      <c r="P558" t="s">
        <v>132</v>
      </c>
      <c r="Q558" t="s">
        <v>131</v>
      </c>
      <c r="R558" t="s">
        <v>10</v>
      </c>
      <c r="V558" s="8" t="s">
        <v>1275</v>
      </c>
      <c r="AJ558" s="8" t="s">
        <v>10</v>
      </c>
      <c r="AK558" s="8" t="s">
        <v>132</v>
      </c>
      <c r="AL558" s="8" t="s">
        <v>131</v>
      </c>
      <c r="AM558" s="8"/>
      <c r="AN558" s="8"/>
      <c r="AO558" s="8"/>
      <c r="AP558" s="8" t="s">
        <v>145</v>
      </c>
      <c r="AQ558" s="8" t="s">
        <v>145</v>
      </c>
      <c r="AR558" s="8" t="s">
        <v>133</v>
      </c>
      <c r="AS558" s="8"/>
      <c r="AT558" s="8"/>
      <c r="AU558" s="8" t="s">
        <v>145</v>
      </c>
      <c r="AV558" s="4" t="s">
        <v>145</v>
      </c>
      <c r="AW558" s="4" t="s">
        <v>145</v>
      </c>
      <c r="AX558" s="8" t="s">
        <v>145</v>
      </c>
      <c r="AY558" s="8" t="s">
        <v>133</v>
      </c>
      <c r="AZ558" s="8"/>
      <c r="BA558" s="8"/>
      <c r="BB558" s="8" t="s">
        <v>145</v>
      </c>
      <c r="BC558" s="8"/>
      <c r="BD558" s="8" t="s">
        <v>145</v>
      </c>
      <c r="BE558" s="8"/>
      <c r="BF558" s="8"/>
      <c r="BG558" s="8" t="s">
        <v>6</v>
      </c>
    </row>
    <row r="559" spans="1:59">
      <c r="A559" t="str">
        <f>Append1[[#This Row],[COM_IN_LIST]]</f>
        <v>CMDB</v>
      </c>
      <c r="B559" t="s">
        <v>1276</v>
      </c>
      <c r="C559" t="str">
        <f>VLOOKUP(Append1[[#This Row],[Asset_Name]],'[1]SNOW CMDB DBNL'!$A:$B,2,0)</f>
        <v>No</v>
      </c>
      <c r="D559" t="str">
        <f>VLOOKUP(Append1[[#This Row],[Asset_Name]],'[1]SNOW CMDB DBNL'!$A:$C,3,0)</f>
        <v>No</v>
      </c>
      <c r="E559" t="str">
        <f>VLOOKUP(Append1[[#This Row],[Asset_Name]],'[1]SNOW CMDB DBNL'!$A:$D,4,0)</f>
        <v>Ameet Singh</v>
      </c>
      <c r="F559" t="str">
        <f>VLOOKUP(Append1[[#This Row],[Asset_Name]],'[1]SNOW CMDB DBNL'!$A:$E,5,0)</f>
        <v>Annemieke Tromp</v>
      </c>
      <c r="G559" t="str">
        <f>VLOOKUP(Append1[[#This Row],[Asset_Name]],'[1]SNOW CMDB DBNL'!$A:$F,6,0)</f>
        <v>Annemieke Tromp</v>
      </c>
      <c r="H559" t="str">
        <f>VLOOKUP(Append1[[#This Row],[Asset_Name]],'[1]SNOW CMDB DBNL'!$A:$G,7,0)</f>
        <v>No formal Data Steward appointed yet after Mo Abarkan left the Tribe</v>
      </c>
      <c r="I559" t="str">
        <f>VLOOKUP(Append1[[#This Row],[Asset_Name]],'[1]SNOW CMDB DBNL'!$A:$H,8,0)</f>
        <v>Data derived by Risk</v>
      </c>
      <c r="J559" t="str">
        <f>VLOOKUP(Append1[[#This Row],[Asset_Name]],'[1]SNOW CMDB DBNL'!$A:$I,9,0)</f>
        <v>Kept in own tribe</v>
      </c>
      <c r="L559" t="str">
        <f>VLOOKUP(Append1[[#This Row],[Asset_Name]],'[1]SNOW CMDB DBNL'!$A:$M,13,0)</f>
        <v>Installed</v>
      </c>
      <c r="M559" t="str">
        <f>VLOOKUP(Append1[[#This Row],[Asset_Name]],'[1]SNOW CMDB DBNL'!$A:$N,14,0)</f>
        <v>Operational</v>
      </c>
      <c r="N559" t="str">
        <f>VLOOKUP(Append1[[#This Row],[Asset_Name]],'[1]SNOW CMDB DBNL'!$A:$O,15,0)</f>
        <v>Production</v>
      </c>
      <c r="O559" t="str">
        <f>VLOOKUP(Append1[[#This Row],[Asset_Name]],'[1]SNOW CMDB DBNL'!$A:$P,16,0)</f>
        <v>be+nl/CRO NL/MRM/Office Tooling</v>
      </c>
      <c r="P559" t="s">
        <v>131</v>
      </c>
      <c r="Q559" t="s">
        <v>132</v>
      </c>
      <c r="R559" t="s">
        <v>20</v>
      </c>
      <c r="V559" s="8" t="s">
        <v>1276</v>
      </c>
      <c r="W559" s="8" t="s">
        <v>133</v>
      </c>
      <c r="X559" s="8" t="s">
        <v>133</v>
      </c>
      <c r="Y559" s="8" t="s">
        <v>593</v>
      </c>
      <c r="Z559" s="8" t="s">
        <v>329</v>
      </c>
      <c r="AA559" s="8" t="s">
        <v>329</v>
      </c>
      <c r="AB559" s="4" t="s">
        <v>428</v>
      </c>
      <c r="AC559" s="4" t="s">
        <v>429</v>
      </c>
      <c r="AD559" s="8" t="s">
        <v>170</v>
      </c>
      <c r="AE559" s="8">
        <v>0</v>
      </c>
      <c r="AF559" s="8" t="s">
        <v>136</v>
      </c>
      <c r="AG559" s="8" t="s">
        <v>137</v>
      </c>
      <c r="AH559" s="8" t="s">
        <v>138</v>
      </c>
      <c r="AI559" s="8" t="s">
        <v>331</v>
      </c>
      <c r="AJ559" s="8" t="s">
        <v>20</v>
      </c>
      <c r="AK559" s="8" t="s">
        <v>131</v>
      </c>
      <c r="AL559" s="8" t="s">
        <v>132</v>
      </c>
      <c r="AM559" s="8"/>
      <c r="AN559" s="8"/>
      <c r="AO559" s="8"/>
      <c r="AP559" s="8"/>
      <c r="AQ559" s="8"/>
      <c r="AR559" s="8"/>
      <c r="AS559" s="8"/>
      <c r="AT559" s="8"/>
      <c r="AU559" s="8"/>
      <c r="AV559" s="4"/>
      <c r="AW559" s="4"/>
      <c r="AX559" s="8"/>
      <c r="AY559" s="8"/>
      <c r="AZ559" s="8"/>
      <c r="BA559" s="8"/>
      <c r="BB559" s="8"/>
      <c r="BC559" s="8"/>
      <c r="BD559" s="8"/>
      <c r="BE559" s="8"/>
      <c r="BF559" s="8"/>
      <c r="BG559" s="8" t="s">
        <v>5</v>
      </c>
    </row>
    <row r="560" spans="1:59" hidden="1">
      <c r="A560" t="str">
        <f>Append1[[#This Row],[COM_IN_LIST]]</f>
        <v>COMMON</v>
      </c>
      <c r="B560" t="s">
        <v>1277</v>
      </c>
      <c r="C560" t="str">
        <f>VLOOKUP(Append1[[#This Row],[Asset_Name]],'[1]SNOW CMDB DBNL'!$A:$B,2,0)</f>
        <v>Yes</v>
      </c>
      <c r="D560" t="str">
        <f>VLOOKUP(Append1[[#This Row],[Asset_Name]],'[1]SNOW CMDB DBNL'!$A:$C,3,0)</f>
        <v>No</v>
      </c>
      <c r="E560" t="str">
        <f>VLOOKUP(Append1[[#This Row],[Asset_Name]],'[1]SNOW CMDB DBNL'!$A:$D,4,0)</f>
        <v>Rik-Jan van Bree</v>
      </c>
      <c r="F560" t="str">
        <f>VLOOKUP(Append1[[#This Row],[Asset_Name]],'[1]SNOW CMDB DBNL'!$A:$E,5,0)</f>
        <v>Milan Staalenhoef</v>
      </c>
      <c r="G560" t="str">
        <f>VLOOKUP(Append1[[#This Row],[Asset_Name]],'[1]SNOW CMDB DBNL'!$A:$F,6,0)</f>
        <v>Narjiss Aydoun</v>
      </c>
      <c r="H560" t="str">
        <f>VLOOKUP(Append1[[#This Row],[Asset_Name]],'[1]SNOW CMDB DBNL'!$A:$G,7,0)</f>
        <v>Maaike Teeuwen</v>
      </c>
      <c r="I560" t="str">
        <f>VLOOKUP(Append1[[#This Row],[Asset_Name]],'[1]SNOW CMDB DBNL'!$A:$H,8,0)</f>
        <v>Agreement data</v>
      </c>
      <c r="J560" t="str">
        <f>VLOOKUP(Append1[[#This Row],[Asset_Name]],'[1]SNOW CMDB DBNL'!$A:$I,9,0)</f>
        <v>Kept in own tribe</v>
      </c>
      <c r="K560" t="str">
        <f>VLOOKUP(Append1[[#This Row],[Asset_Name]],'[1]SNOW CMDB DBNL'!$A:$J,10,0)</f>
        <v>Milan Staalenhoef is the new Asset Owner (for the mean time) replacing Tom Bettelheim</v>
      </c>
      <c r="L560" t="str">
        <f>VLOOKUP(Append1[[#This Row],[Asset_Name]],'[1]SNOW CMDB DBNL'!$A:$M,13,0)</f>
        <v>Installed</v>
      </c>
      <c r="M560" t="str">
        <f>VLOOKUP(Append1[[#This Row],[Asset_Name]],'[1]SNOW CMDB DBNL'!$A:$N,14,0)</f>
        <v>Operational</v>
      </c>
      <c r="N560" t="str">
        <f>VLOOKUP(Append1[[#This Row],[Asset_Name]],'[1]SNOW CMDB DBNL'!$A:$O,15,0)</f>
        <v>Production</v>
      </c>
      <c r="O560" t="str">
        <f>VLOOKUP(Append1[[#This Row],[Asset_Name]],'[1]SNOW CMDB DBNL'!$A:$P,16,0)</f>
        <v>be+nl/Payments NL/Products/MIP</v>
      </c>
      <c r="P560" t="s">
        <v>132</v>
      </c>
      <c r="Q560" t="s">
        <v>132</v>
      </c>
      <c r="R560" t="s">
        <v>9</v>
      </c>
      <c r="V560" s="8" t="s">
        <v>1277</v>
      </c>
      <c r="W560" s="8" t="s">
        <v>141</v>
      </c>
      <c r="X560" s="8" t="s">
        <v>133</v>
      </c>
      <c r="Y560" s="8" t="s">
        <v>153</v>
      </c>
      <c r="Z560" s="8" t="s">
        <v>1191</v>
      </c>
      <c r="AA560" s="8" t="s">
        <v>155</v>
      </c>
      <c r="AB560" s="4" t="s">
        <v>1278</v>
      </c>
      <c r="AC560" s="4" t="s">
        <v>187</v>
      </c>
      <c r="AD560" s="8" t="s">
        <v>170</v>
      </c>
      <c r="AE560" s="8" t="s">
        <v>1192</v>
      </c>
      <c r="AF560" s="8" t="s">
        <v>136</v>
      </c>
      <c r="AG560" s="8" t="s">
        <v>137</v>
      </c>
      <c r="AH560" s="8" t="s">
        <v>138</v>
      </c>
      <c r="AI560" s="8" t="s">
        <v>1193</v>
      </c>
      <c r="AJ560" s="8" t="s">
        <v>9</v>
      </c>
      <c r="AK560" s="8" t="s">
        <v>132</v>
      </c>
      <c r="AL560" s="8" t="s">
        <v>132</v>
      </c>
      <c r="AM560" s="8"/>
      <c r="AN560" s="8"/>
      <c r="AO560" s="8"/>
      <c r="AP560" s="8" t="s">
        <v>145</v>
      </c>
      <c r="AQ560" s="8" t="s">
        <v>145</v>
      </c>
      <c r="AR560" s="8" t="s">
        <v>141</v>
      </c>
      <c r="AS560" s="8" t="s">
        <v>141</v>
      </c>
      <c r="AT560" s="8" t="s">
        <v>141</v>
      </c>
      <c r="AU560" s="8" t="s">
        <v>145</v>
      </c>
      <c r="AV560" s="4">
        <v>44927</v>
      </c>
      <c r="AW560" s="4">
        <v>45291</v>
      </c>
      <c r="AX560" s="8" t="s">
        <v>145</v>
      </c>
      <c r="AY560" s="8" t="s">
        <v>141</v>
      </c>
      <c r="AZ560" s="8"/>
      <c r="BA560" s="8" t="s">
        <v>1279</v>
      </c>
      <c r="BB560" s="8" t="s">
        <v>178</v>
      </c>
      <c r="BC560" s="8"/>
      <c r="BD560" s="8">
        <v>2023</v>
      </c>
      <c r="BE560" s="8" t="s">
        <v>182</v>
      </c>
      <c r="BF560" s="8" t="s">
        <v>178</v>
      </c>
      <c r="BG560" s="8" t="s">
        <v>7</v>
      </c>
    </row>
    <row r="561" spans="1:59" hidden="1">
      <c r="A561" t="str">
        <f>Append1[[#This Row],[COM_IN_LIST]]</f>
        <v>GDPR</v>
      </c>
      <c r="B561" t="s">
        <v>1280</v>
      </c>
      <c r="P561" t="s">
        <v>132</v>
      </c>
      <c r="Q561" t="s">
        <v>131</v>
      </c>
      <c r="R561" t="s">
        <v>34</v>
      </c>
      <c r="V561" s="8" t="s">
        <v>1280</v>
      </c>
      <c r="AJ561" s="8" t="s">
        <v>34</v>
      </c>
      <c r="AK561" s="8" t="s">
        <v>132</v>
      </c>
      <c r="AL561" s="8" t="s">
        <v>131</v>
      </c>
      <c r="AM561" s="8"/>
      <c r="AN561" s="8"/>
      <c r="AO561" s="8"/>
      <c r="AP561" s="8" t="s">
        <v>145</v>
      </c>
      <c r="AQ561" s="8" t="s">
        <v>145</v>
      </c>
      <c r="AR561" s="8" t="s">
        <v>141</v>
      </c>
      <c r="AS561" s="8" t="s">
        <v>141</v>
      </c>
      <c r="AT561" s="8" t="s">
        <v>141</v>
      </c>
      <c r="AU561" s="8" t="s">
        <v>145</v>
      </c>
      <c r="AV561" s="4">
        <v>44927</v>
      </c>
      <c r="AW561" s="4">
        <v>45275</v>
      </c>
      <c r="AX561" s="8" t="s">
        <v>145</v>
      </c>
      <c r="AY561" s="8" t="s">
        <v>141</v>
      </c>
      <c r="AZ561" s="8"/>
      <c r="BA561" s="8"/>
      <c r="BB561" s="8" t="s">
        <v>145</v>
      </c>
      <c r="BC561" s="8"/>
      <c r="BD561" s="8">
        <v>2023</v>
      </c>
      <c r="BE561" s="8" t="s">
        <v>182</v>
      </c>
      <c r="BF561" s="8"/>
      <c r="BG561" s="8" t="s">
        <v>6</v>
      </c>
    </row>
    <row r="562" spans="1:59" hidden="1">
      <c r="A562" t="str">
        <f>Append1[[#This Row],[COM_IN_LIST]]</f>
        <v>GDPR</v>
      </c>
      <c r="B562" t="s">
        <v>1281</v>
      </c>
      <c r="P562" t="s">
        <v>132</v>
      </c>
      <c r="Q562" t="s">
        <v>131</v>
      </c>
      <c r="R562" t="s">
        <v>9</v>
      </c>
      <c r="V562" s="8" t="s">
        <v>1281</v>
      </c>
      <c r="AJ562" s="8" t="s">
        <v>9</v>
      </c>
      <c r="AK562" s="8" t="s">
        <v>132</v>
      </c>
      <c r="AL562" s="8" t="s">
        <v>131</v>
      </c>
      <c r="AM562" s="8"/>
      <c r="AN562" s="8"/>
      <c r="AO562" s="8"/>
      <c r="AP562" s="8" t="s">
        <v>145</v>
      </c>
      <c r="AQ562" s="8" t="s">
        <v>145</v>
      </c>
      <c r="AR562" s="8" t="s">
        <v>133</v>
      </c>
      <c r="AS562" s="8" t="s">
        <v>133</v>
      </c>
      <c r="AT562" s="8" t="s">
        <v>133</v>
      </c>
      <c r="AU562" s="8" t="s">
        <v>145</v>
      </c>
      <c r="AV562" s="4" t="s">
        <v>145</v>
      </c>
      <c r="AW562" s="4" t="s">
        <v>145</v>
      </c>
      <c r="AX562" s="8" t="s">
        <v>145</v>
      </c>
      <c r="AY562" s="8" t="s">
        <v>133</v>
      </c>
      <c r="AZ562" s="8"/>
      <c r="BA562" s="8"/>
      <c r="BB562" s="8" t="s">
        <v>145</v>
      </c>
      <c r="BC562" s="8"/>
      <c r="BD562" s="8" t="s">
        <v>145</v>
      </c>
      <c r="BE562" s="8"/>
      <c r="BF562" s="8"/>
      <c r="BG562" s="8" t="s">
        <v>6</v>
      </c>
    </row>
    <row r="563" spans="1:59" hidden="1">
      <c r="A563" t="str">
        <f>Append1[[#This Row],[COM_IN_LIST]]</f>
        <v>GDPR</v>
      </c>
      <c r="B563" t="s">
        <v>1282</v>
      </c>
      <c r="P563" t="s">
        <v>132</v>
      </c>
      <c r="Q563" t="s">
        <v>131</v>
      </c>
      <c r="R563" t="s">
        <v>11</v>
      </c>
      <c r="V563" s="8" t="s">
        <v>1282</v>
      </c>
      <c r="AJ563" s="8" t="s">
        <v>11</v>
      </c>
      <c r="AK563" s="8" t="s">
        <v>132</v>
      </c>
      <c r="AL563" s="8" t="s">
        <v>131</v>
      </c>
      <c r="AM563" s="8"/>
      <c r="AN563" s="8"/>
      <c r="AO563" s="8"/>
      <c r="AP563" s="8" t="s">
        <v>145</v>
      </c>
      <c r="AQ563" s="8" t="s">
        <v>145</v>
      </c>
      <c r="AR563" s="8" t="s">
        <v>133</v>
      </c>
      <c r="AS563" s="8" t="s">
        <v>145</v>
      </c>
      <c r="AT563" s="8" t="s">
        <v>133</v>
      </c>
      <c r="AU563" s="8" t="s">
        <v>145</v>
      </c>
      <c r="AV563" s="4">
        <v>44927</v>
      </c>
      <c r="AW563" s="4">
        <v>45291</v>
      </c>
      <c r="AX563" s="8" t="s">
        <v>145</v>
      </c>
      <c r="AY563" s="8" t="s">
        <v>133</v>
      </c>
      <c r="AZ563" s="8"/>
      <c r="BA563" s="8" t="s">
        <v>181</v>
      </c>
      <c r="BB563" s="8" t="s">
        <v>145</v>
      </c>
      <c r="BC563" s="8"/>
      <c r="BD563" s="8">
        <v>2023</v>
      </c>
      <c r="BE563" s="8" t="s">
        <v>182</v>
      </c>
      <c r="BF563" s="8"/>
      <c r="BG563" s="8" t="s">
        <v>6</v>
      </c>
    </row>
    <row r="564" spans="1:59" hidden="1">
      <c r="A564" t="str">
        <f>Append1[[#This Row],[COM_IN_LIST]]</f>
        <v>GDPR</v>
      </c>
      <c r="B564" t="s">
        <v>1283</v>
      </c>
      <c r="P564" t="s">
        <v>132</v>
      </c>
      <c r="Q564" t="s">
        <v>131</v>
      </c>
      <c r="R564" t="s">
        <v>11</v>
      </c>
      <c r="V564" s="8" t="s">
        <v>1283</v>
      </c>
      <c r="AJ564" s="8" t="s">
        <v>11</v>
      </c>
      <c r="AK564" s="8" t="s">
        <v>132</v>
      </c>
      <c r="AL564" s="8" t="s">
        <v>131</v>
      </c>
      <c r="AM564" s="8"/>
      <c r="AN564" s="8"/>
      <c r="AO564" s="8"/>
      <c r="AP564" s="8" t="s">
        <v>145</v>
      </c>
      <c r="AQ564" s="8" t="s">
        <v>145</v>
      </c>
      <c r="AR564" s="8" t="s">
        <v>141</v>
      </c>
      <c r="AS564" s="8" t="s">
        <v>145</v>
      </c>
      <c r="AT564" s="8" t="s">
        <v>141</v>
      </c>
      <c r="AU564" s="8" t="s">
        <v>145</v>
      </c>
      <c r="AV564" s="4" t="s">
        <v>149</v>
      </c>
      <c r="AW564" s="4" t="s">
        <v>149</v>
      </c>
      <c r="AX564" s="8" t="s">
        <v>145</v>
      </c>
      <c r="AY564" s="8" t="s">
        <v>141</v>
      </c>
      <c r="AZ564" s="8" t="s">
        <v>150</v>
      </c>
      <c r="BA564" s="8" t="s">
        <v>151</v>
      </c>
      <c r="BB564" s="8" t="s">
        <v>145</v>
      </c>
      <c r="BC564" s="8"/>
      <c r="BD564" s="8" t="s">
        <v>149</v>
      </c>
      <c r="BE564" s="8"/>
      <c r="BF564" s="8"/>
      <c r="BG564" s="8" t="s">
        <v>6</v>
      </c>
    </row>
    <row r="565" spans="1:59" hidden="1">
      <c r="A565" t="str">
        <f>Append1[[#This Row],[COM_IN_LIST]]</f>
        <v>COMMON</v>
      </c>
      <c r="B565" t="s">
        <v>1284</v>
      </c>
      <c r="C565" t="str">
        <f>VLOOKUP(Append1[[#This Row],[Asset_Name]],'[1]SNOW CMDB DBNL'!$A:$B,2,0)</f>
        <v>Yes</v>
      </c>
      <c r="D565" t="str">
        <f>VLOOKUP(Append1[[#This Row],[Asset_Name]],'[1]SNOW CMDB DBNL'!$A:$C,3,0)</f>
        <v>No</v>
      </c>
      <c r="E565" t="str">
        <f>VLOOKUP(Append1[[#This Row],[Asset_Name]],'[1]SNOW CMDB DBNL'!$A:$D,4,0)</f>
        <v>Manish Vashishtha</v>
      </c>
      <c r="F565" t="str">
        <f>VLOOKUP(Append1[[#This Row],[Asset_Name]],'[1]SNOW CMDB DBNL'!$A:$E,5,0)</f>
        <v>Miente Bakker</v>
      </c>
      <c r="I565" t="str">
        <f>VLOOKUP(Append1[[#This Row],[Asset_Name]],'[1]SNOW CMDB DBNL'!$A:$H,8,0)</f>
        <v>Product data</v>
      </c>
      <c r="J565" t="str">
        <f>VLOOKUP(Append1[[#This Row],[Asset_Name]],'[1]SNOW CMDB DBNL'!$A:$I,9,0)</f>
        <v>Kept in own tribe</v>
      </c>
      <c r="K565" t="str">
        <f>VLOOKUP(Append1[[#This Row],[Asset_Name]],'[1]SNOW CMDB DBNL'!$A:$J,10,0)</f>
        <v xml:space="preserve">Task assignments of Advisors (similar to a task calendar) - has connections </v>
      </c>
      <c r="L565" t="str">
        <f>VLOOKUP(Append1[[#This Row],[Asset_Name]],'[1]SNOW CMDB DBNL'!$A:$M,13,0)</f>
        <v>Installed</v>
      </c>
      <c r="M565" t="str">
        <f>VLOOKUP(Append1[[#This Row],[Asset_Name]],'[1]SNOW CMDB DBNL'!$A:$N,14,0)</f>
        <v>Operational</v>
      </c>
      <c r="N565" t="str">
        <f>VLOOKUP(Append1[[#This Row],[Asset_Name]],'[1]SNOW CMDB DBNL'!$A:$O,15,0)</f>
        <v>Production</v>
      </c>
      <c r="O565" t="str">
        <f>VLOOKUP(Append1[[#This Row],[Asset_Name]],'[1]SNOW CMDB DBNL'!$A:$P,16,0)</f>
        <v>be+nl/Assisted channels/PA3_PhCh NL/Business Support Applications 2</v>
      </c>
      <c r="P565" t="s">
        <v>132</v>
      </c>
      <c r="Q565" t="s">
        <v>132</v>
      </c>
      <c r="R565" t="s">
        <v>11</v>
      </c>
      <c r="V565" s="8" t="s">
        <v>1284</v>
      </c>
      <c r="W565" s="8" t="s">
        <v>141</v>
      </c>
      <c r="X565" s="8" t="s">
        <v>133</v>
      </c>
      <c r="Y565" s="8" t="s">
        <v>260</v>
      </c>
      <c r="Z565" s="8" t="s">
        <v>261</v>
      </c>
      <c r="AA565" s="8">
        <v>0</v>
      </c>
      <c r="AB565" s="4">
        <v>0</v>
      </c>
      <c r="AC565" s="4" t="s">
        <v>238</v>
      </c>
      <c r="AD565" s="8" t="s">
        <v>170</v>
      </c>
      <c r="AE565" s="8" t="s">
        <v>1285</v>
      </c>
      <c r="AF565" s="8" t="s">
        <v>136</v>
      </c>
      <c r="AG565" s="8" t="s">
        <v>137</v>
      </c>
      <c r="AH565" s="8" t="s">
        <v>138</v>
      </c>
      <c r="AI565" s="8" t="s">
        <v>1215</v>
      </c>
      <c r="AJ565" s="8" t="s">
        <v>11</v>
      </c>
      <c r="AK565" s="8" t="s">
        <v>132</v>
      </c>
      <c r="AL565" s="8" t="s">
        <v>132</v>
      </c>
      <c r="AM565" s="8"/>
      <c r="AN565" s="8"/>
      <c r="AO565" s="8"/>
      <c r="AP565" s="8" t="s">
        <v>145</v>
      </c>
      <c r="AQ565" s="8" t="s">
        <v>145</v>
      </c>
      <c r="AR565" s="8" t="s">
        <v>141</v>
      </c>
      <c r="AS565" s="8" t="s">
        <v>145</v>
      </c>
      <c r="AT565" s="8" t="s">
        <v>149</v>
      </c>
      <c r="AU565" s="8" t="s">
        <v>145</v>
      </c>
      <c r="AV565" s="4">
        <v>44927</v>
      </c>
      <c r="AW565" s="4">
        <v>45291</v>
      </c>
      <c r="AX565" s="8" t="s">
        <v>145</v>
      </c>
      <c r="AY565" s="8" t="s">
        <v>133</v>
      </c>
      <c r="AZ565" s="8"/>
      <c r="BA565" s="8" t="s">
        <v>181</v>
      </c>
      <c r="BB565" s="8" t="s">
        <v>178</v>
      </c>
      <c r="BC565" s="8"/>
      <c r="BD565" s="8">
        <v>2023</v>
      </c>
      <c r="BE565" s="8" t="s">
        <v>182</v>
      </c>
      <c r="BF565" s="8"/>
      <c r="BG565" s="8" t="s">
        <v>7</v>
      </c>
    </row>
    <row r="566" spans="1:59" hidden="1">
      <c r="A566" t="str">
        <f>Append1[[#This Row],[COM_IN_LIST]]</f>
        <v>GDPR</v>
      </c>
      <c r="B566" t="s">
        <v>1286</v>
      </c>
      <c r="P566" t="s">
        <v>132</v>
      </c>
      <c r="Q566" t="s">
        <v>131</v>
      </c>
      <c r="R566" t="s">
        <v>17</v>
      </c>
      <c r="V566" s="8" t="s">
        <v>1286</v>
      </c>
      <c r="AJ566" s="8" t="s">
        <v>17</v>
      </c>
      <c r="AK566" s="8" t="s">
        <v>132</v>
      </c>
      <c r="AL566" s="8" t="s">
        <v>131</v>
      </c>
      <c r="AM566" s="8"/>
      <c r="AN566" s="8"/>
      <c r="AO566" s="8"/>
      <c r="AP566" s="8" t="s">
        <v>145</v>
      </c>
      <c r="AQ566" s="8" t="s">
        <v>145</v>
      </c>
      <c r="AR566" s="8" t="s">
        <v>141</v>
      </c>
      <c r="AS566" s="8" t="s">
        <v>145</v>
      </c>
      <c r="AT566" s="8" t="s">
        <v>133</v>
      </c>
      <c r="AU566" s="8" t="s">
        <v>145</v>
      </c>
      <c r="AV566" s="4">
        <v>44927</v>
      </c>
      <c r="AW566" s="4">
        <v>45291</v>
      </c>
      <c r="AX566" s="8" t="s">
        <v>145</v>
      </c>
      <c r="AY566" s="8" t="s">
        <v>141</v>
      </c>
      <c r="AZ566" s="8"/>
      <c r="BA566" s="8"/>
      <c r="BB566" s="8" t="s">
        <v>145</v>
      </c>
      <c r="BC566" s="8"/>
      <c r="BD566" s="8">
        <v>2023</v>
      </c>
      <c r="BE566" s="8" t="s">
        <v>182</v>
      </c>
      <c r="BF566" s="8" t="s">
        <v>178</v>
      </c>
      <c r="BG566" s="8" t="s">
        <v>6</v>
      </c>
    </row>
    <row r="567" spans="1:59" hidden="1">
      <c r="A567" t="str">
        <f>Append1[[#This Row],[COM_IN_LIST]]</f>
        <v>CMDB</v>
      </c>
      <c r="B567" t="s">
        <v>1287</v>
      </c>
      <c r="E567" t="str">
        <f>VLOOKUP(Append1[[#This Row],[Asset_Name]],'[1]SNOW CMDB DBNL'!$A:$D,4,0)</f>
        <v>Christophe Van Campfort</v>
      </c>
      <c r="F567" t="str">
        <f>VLOOKUP(Append1[[#This Row],[Asset_Name]],'[1]SNOW CMDB DBNL'!$A:$E,5,0)</f>
        <v>Christophe Van Campfort</v>
      </c>
      <c r="L567" t="str">
        <f>VLOOKUP(Append1[[#This Row],[Asset_Name]],'[1]SNOW CMDB DBNL'!$A:$M,13,0)</f>
        <v>Installed</v>
      </c>
      <c r="M567" t="str">
        <f>VLOOKUP(Append1[[#This Row],[Asset_Name]],'[1]SNOW CMDB DBNL'!$A:$N,14,0)</f>
        <v>Operational</v>
      </c>
      <c r="N567" t="str">
        <f>VLOOKUP(Append1[[#This Row],[Asset_Name]],'[1]SNOW CMDB DBNL'!$A:$O,15,0)</f>
        <v>Production</v>
      </c>
      <c r="O567" t="str">
        <f>VLOOKUP(Append1[[#This Row],[Asset_Name]],'[1]SNOW CMDB DBNL'!$A:$P,16,0)</f>
        <v>be+nl/Finance NL/Office Tooling</v>
      </c>
      <c r="P567" t="s">
        <v>131</v>
      </c>
      <c r="Q567" t="s">
        <v>132</v>
      </c>
      <c r="R567" t="s">
        <v>18</v>
      </c>
      <c r="V567" s="8" t="s">
        <v>1287</v>
      </c>
      <c r="W567" s="8">
        <v>0</v>
      </c>
      <c r="X567" s="8">
        <v>0</v>
      </c>
      <c r="Y567" s="8" t="s">
        <v>215</v>
      </c>
      <c r="Z567" s="8" t="s">
        <v>215</v>
      </c>
      <c r="AA567" s="8">
        <v>0</v>
      </c>
      <c r="AB567" s="4">
        <v>0</v>
      </c>
      <c r="AC567" s="4">
        <v>0</v>
      </c>
      <c r="AD567" s="8">
        <v>0</v>
      </c>
      <c r="AE567" s="8">
        <v>0</v>
      </c>
      <c r="AF567" s="8" t="s">
        <v>136</v>
      </c>
      <c r="AG567" s="8" t="s">
        <v>137</v>
      </c>
      <c r="AH567" s="8" t="s">
        <v>138</v>
      </c>
      <c r="AI567" s="8" t="s">
        <v>216</v>
      </c>
      <c r="AJ567" s="8" t="s">
        <v>18</v>
      </c>
      <c r="AK567" s="8" t="s">
        <v>131</v>
      </c>
      <c r="AL567" s="8" t="s">
        <v>132</v>
      </c>
      <c r="AM567" s="8"/>
      <c r="AN567" s="8"/>
      <c r="AO567" s="8"/>
      <c r="AP567" s="8"/>
      <c r="AQ567" s="8"/>
      <c r="AR567" s="8"/>
      <c r="AS567" s="8"/>
      <c r="AT567" s="8"/>
      <c r="AU567" s="8"/>
      <c r="AV567" s="4"/>
      <c r="AW567" s="4"/>
      <c r="AX567" s="8"/>
      <c r="AY567" s="8"/>
      <c r="AZ567" s="8"/>
      <c r="BA567" s="8"/>
      <c r="BB567" s="8"/>
      <c r="BC567" s="8"/>
      <c r="BD567" s="8"/>
      <c r="BE567" s="8"/>
      <c r="BF567" s="8"/>
      <c r="BG567" s="8" t="s">
        <v>5</v>
      </c>
    </row>
    <row r="568" spans="1:59" hidden="1">
      <c r="A568" t="str">
        <f>Append1[[#This Row],[COM_IN_LIST]]</f>
        <v>COMMON</v>
      </c>
      <c r="B568" t="s">
        <v>1288</v>
      </c>
      <c r="C568" t="str">
        <f>VLOOKUP(Append1[[#This Row],[Asset_Name]],'[1]SNOW CMDB DBNL'!$A:$B,2,0)</f>
        <v>Yes</v>
      </c>
      <c r="D568" t="str">
        <f>VLOOKUP(Append1[[#This Row],[Asset_Name]],'[1]SNOW CMDB DBNL'!$A:$C,3,0)</f>
        <v>no</v>
      </c>
      <c r="E568" t="str">
        <f>VLOOKUP(Append1[[#This Row],[Asset_Name]],'[1]SNOW CMDB DBNL'!$A:$D,4,0)</f>
        <v>Klaas Jan Wieringa</v>
      </c>
      <c r="F568" t="str">
        <f>VLOOKUP(Append1[[#This Row],[Asset_Name]],'[1]SNOW CMDB DBNL'!$A:$E,5,0)</f>
        <v>Nick van Boven</v>
      </c>
      <c r="G568" t="str">
        <f>VLOOKUP(Append1[[#This Row],[Asset_Name]],'[1]SNOW CMDB DBNL'!$A:$F,6,0)</f>
        <v>Katja Kok</v>
      </c>
      <c r="H568" t="str">
        <f>VLOOKUP(Append1[[#This Row],[Asset_Name]],'[1]SNOW CMDB DBNL'!$A:$G,7,0)</f>
        <v>Martijn Zorn</v>
      </c>
      <c r="I568" t="str">
        <f>VLOOKUP(Append1[[#This Row],[Asset_Name]],'[1]SNOW CMDB DBNL'!$A:$H,8,0)</f>
        <v>Party data</v>
      </c>
      <c r="J568" t="str">
        <f>VLOOKUP(Append1[[#This Row],[Asset_Name]],'[1]SNOW CMDB DBNL'!$A:$I,9,0)</f>
        <v>Kept in own tribe</v>
      </c>
      <c r="K568" t="str">
        <f>VLOOKUP(Append1[[#This Row],[Asset_Name]],'[1]SNOW CMDB DBNL'!$A:$J,10,0)</f>
        <v>External application</v>
      </c>
      <c r="L568" t="str">
        <f>VLOOKUP(Append1[[#This Row],[Asset_Name]],'[1]SNOW CMDB DBNL'!$A:$M,13,0)</f>
        <v>Installed</v>
      </c>
      <c r="M568" t="str">
        <f>VLOOKUP(Append1[[#This Row],[Asset_Name]],'[1]SNOW CMDB DBNL'!$A:$N,14,0)</f>
        <v>Operational</v>
      </c>
      <c r="N568" t="str">
        <f>VLOOKUP(Append1[[#This Row],[Asset_Name]],'[1]SNOW CMDB DBNL'!$A:$O,15,0)</f>
        <v>Production</v>
      </c>
      <c r="O568" t="str">
        <f>VLOOKUP(Append1[[#This Row],[Asset_Name]],'[1]SNOW CMDB DBNL'!$A:$P,16,0)</f>
        <v>be+nl/Investments/Operational Journeys &amp; Ordering/DevOps_Cloud</v>
      </c>
      <c r="P568" t="s">
        <v>132</v>
      </c>
      <c r="Q568" t="s">
        <v>132</v>
      </c>
      <c r="R568" t="s">
        <v>15</v>
      </c>
      <c r="V568" s="8" t="s">
        <v>1288</v>
      </c>
      <c r="W568" s="8" t="s">
        <v>141</v>
      </c>
      <c r="X568" s="8" t="s">
        <v>786</v>
      </c>
      <c r="Y568" s="8" t="s">
        <v>234</v>
      </c>
      <c r="Z568" s="8" t="s">
        <v>235</v>
      </c>
      <c r="AA568" s="8" t="s">
        <v>1289</v>
      </c>
      <c r="AB568" s="4" t="s">
        <v>1290</v>
      </c>
      <c r="AC568" s="4" t="s">
        <v>169</v>
      </c>
      <c r="AD568" s="8" t="s">
        <v>170</v>
      </c>
      <c r="AE568" s="8" t="s">
        <v>239</v>
      </c>
      <c r="AF568" s="8" t="s">
        <v>136</v>
      </c>
      <c r="AG568" s="8" t="s">
        <v>137</v>
      </c>
      <c r="AH568" s="8" t="s">
        <v>138</v>
      </c>
      <c r="AI568" s="8" t="s">
        <v>240</v>
      </c>
      <c r="AJ568" s="8" t="s">
        <v>15</v>
      </c>
      <c r="AK568" s="8" t="s">
        <v>132</v>
      </c>
      <c r="AL568" s="8" t="s">
        <v>132</v>
      </c>
      <c r="AM568" s="8"/>
      <c r="AN568" s="8"/>
      <c r="AO568" s="8"/>
      <c r="AP568" s="8" t="s">
        <v>141</v>
      </c>
      <c r="AQ568" s="8" t="s">
        <v>133</v>
      </c>
      <c r="AR568" s="8" t="s">
        <v>141</v>
      </c>
      <c r="AS568" s="8" t="s">
        <v>141</v>
      </c>
      <c r="AT568" s="8" t="s">
        <v>141</v>
      </c>
      <c r="AU568" s="8" t="s">
        <v>145</v>
      </c>
      <c r="AV568" s="4" t="s">
        <v>149</v>
      </c>
      <c r="AW568" s="4" t="s">
        <v>149</v>
      </c>
      <c r="AX568" s="8" t="s">
        <v>163</v>
      </c>
      <c r="AY568" s="8" t="s">
        <v>141</v>
      </c>
      <c r="AZ568" s="8"/>
      <c r="BA568" s="8"/>
      <c r="BB568" s="8" t="s">
        <v>178</v>
      </c>
      <c r="BC568" s="8"/>
      <c r="BD568" s="8" t="s">
        <v>149</v>
      </c>
      <c r="BE568" s="8"/>
      <c r="BF568" s="8"/>
      <c r="BG568" s="8" t="s">
        <v>7</v>
      </c>
    </row>
    <row r="569" spans="1:59">
      <c r="A569" t="str">
        <f>Append1[[#This Row],[COM_IN_LIST]]</f>
        <v>COMMON</v>
      </c>
      <c r="B569" t="s">
        <v>1291</v>
      </c>
      <c r="C569" t="str">
        <f>VLOOKUP(Append1[[#This Row],[Asset_Name]],'[1]SNOW CMDB DBNL'!$A:$B,2,0)</f>
        <v>No</v>
      </c>
      <c r="D569" t="str">
        <f>VLOOKUP(Append1[[#This Row],[Asset_Name]],'[1]SNOW CMDB DBNL'!$A:$C,3,0)</f>
        <v>No</v>
      </c>
      <c r="E569" t="str">
        <f>VLOOKUP(Append1[[#This Row],[Asset_Name]],'[1]SNOW CMDB DBNL'!$A:$D,4,0)</f>
        <v>Maarten Post</v>
      </c>
      <c r="F569" t="str">
        <f>VLOOKUP(Append1[[#This Row],[Asset_Name]],'[1]SNOW CMDB DBNL'!$A:$E,5,0)</f>
        <v>Wim Heinstra</v>
      </c>
      <c r="G569" t="str">
        <f>VLOOKUP(Append1[[#This Row],[Asset_Name]],'[1]SNOW CMDB DBNL'!$A:$F,6,0)</f>
        <v>Wim Heinstra</v>
      </c>
      <c r="H569" t="str">
        <f>VLOOKUP(Append1[[#This Row],[Asset_Name]],'[1]SNOW CMDB DBNL'!$A:$G,7,0)</f>
        <v>Maarten Post</v>
      </c>
      <c r="I569" t="str">
        <f>VLOOKUP(Append1[[#This Row],[Asset_Name]],'[1]SNOW CMDB DBNL'!$A:$H,8,0)</f>
        <v>Product data</v>
      </c>
      <c r="J569" t="str">
        <f>VLOOKUP(Append1[[#This Row],[Asset_Name]],'[1]SNOW CMDB DBNL'!$A:$I,9,0)</f>
        <v>Kept in own tribe</v>
      </c>
      <c r="L569" t="str">
        <f>VLOOKUP(Append1[[#This Row],[Asset_Name]],'[1]SNOW CMDB DBNL'!$A:$M,13,0)</f>
        <v>Installed</v>
      </c>
      <c r="M569" t="str">
        <f>VLOOKUP(Append1[[#This Row],[Asset_Name]],'[1]SNOW CMDB DBNL'!$A:$N,14,0)</f>
        <v>Operational</v>
      </c>
      <c r="N569" t="str">
        <f>VLOOKUP(Append1[[#This Row],[Asset_Name]],'[1]SNOW CMDB DBNL'!$A:$O,15,0)</f>
        <v>Production</v>
      </c>
      <c r="O569" t="str">
        <f>VLOOKUP(Append1[[#This Row],[Asset_Name]],'[1]SNOW CMDB DBNL'!$A:$P,16,0)</f>
        <v>be+nl/Branches NL/IT Boys</v>
      </c>
      <c r="P569" t="s">
        <v>132</v>
      </c>
      <c r="Q569" t="s">
        <v>132</v>
      </c>
      <c r="R569" t="s">
        <v>30</v>
      </c>
      <c r="V569" s="8" t="s">
        <v>1291</v>
      </c>
      <c r="W569" s="8" t="s">
        <v>133</v>
      </c>
      <c r="X569" s="8" t="s">
        <v>133</v>
      </c>
      <c r="Y569" s="8" t="s">
        <v>779</v>
      </c>
      <c r="Z569" s="8" t="s">
        <v>780</v>
      </c>
      <c r="AA569" s="8" t="s">
        <v>780</v>
      </c>
      <c r="AB569" s="4" t="s">
        <v>779</v>
      </c>
      <c r="AC569" s="4" t="s">
        <v>238</v>
      </c>
      <c r="AD569" s="8" t="s">
        <v>170</v>
      </c>
      <c r="AE569" s="8">
        <v>0</v>
      </c>
      <c r="AF569" s="8" t="s">
        <v>136</v>
      </c>
      <c r="AG569" s="8" t="s">
        <v>137</v>
      </c>
      <c r="AH569" s="8" t="s">
        <v>138</v>
      </c>
      <c r="AI569" s="8" t="s">
        <v>781</v>
      </c>
      <c r="AJ569" s="8" t="s">
        <v>30</v>
      </c>
      <c r="AK569" s="8" t="s">
        <v>132</v>
      </c>
      <c r="AL569" s="8" t="s">
        <v>132</v>
      </c>
      <c r="AM569" s="8"/>
      <c r="AN569" s="8"/>
      <c r="AO569" s="8"/>
      <c r="AP569" s="8" t="s">
        <v>133</v>
      </c>
      <c r="AQ569" s="8" t="s">
        <v>133</v>
      </c>
      <c r="AR569" s="8" t="s">
        <v>133</v>
      </c>
      <c r="AS569" s="8" t="s">
        <v>291</v>
      </c>
      <c r="AT569" s="8" t="s">
        <v>291</v>
      </c>
      <c r="AU569" s="8" t="s">
        <v>291</v>
      </c>
      <c r="AV569" s="4" t="s">
        <v>149</v>
      </c>
      <c r="AW569" s="4" t="s">
        <v>291</v>
      </c>
      <c r="AX569" s="8" t="s">
        <v>292</v>
      </c>
      <c r="AY569" s="8" t="s">
        <v>133</v>
      </c>
      <c r="AZ569" s="8"/>
      <c r="BA569" s="8"/>
      <c r="BB569" s="8" t="s">
        <v>191</v>
      </c>
      <c r="BC569" s="8"/>
      <c r="BD569" s="8" t="s">
        <v>149</v>
      </c>
      <c r="BE569" s="8"/>
      <c r="BF569" s="8"/>
      <c r="BG569" s="8" t="s">
        <v>7</v>
      </c>
    </row>
    <row r="570" spans="1:59" hidden="1">
      <c r="A570" t="str">
        <f>Append1[[#This Row],[COM_IN_LIST]]</f>
        <v>GDPR</v>
      </c>
      <c r="B570" t="s">
        <v>1292</v>
      </c>
      <c r="P570" t="s">
        <v>132</v>
      </c>
      <c r="Q570" t="s">
        <v>131</v>
      </c>
      <c r="R570" t="s">
        <v>11</v>
      </c>
      <c r="V570" s="8" t="s">
        <v>1292</v>
      </c>
      <c r="AJ570" s="8" t="s">
        <v>11</v>
      </c>
      <c r="AK570" s="8" t="s">
        <v>132</v>
      </c>
      <c r="AL570" s="8" t="s">
        <v>131</v>
      </c>
      <c r="AM570" s="8"/>
      <c r="AN570" s="8"/>
      <c r="AO570" s="8"/>
      <c r="AP570" s="8" t="s">
        <v>145</v>
      </c>
      <c r="AQ570" s="8" t="s">
        <v>145</v>
      </c>
      <c r="AR570" s="8" t="s">
        <v>141</v>
      </c>
      <c r="AS570" s="8" t="s">
        <v>145</v>
      </c>
      <c r="AT570" s="8" t="s">
        <v>149</v>
      </c>
      <c r="AU570" s="8" t="s">
        <v>145</v>
      </c>
      <c r="AV570" s="4">
        <v>44927</v>
      </c>
      <c r="AW570" s="4">
        <v>45291</v>
      </c>
      <c r="AX570" s="8" t="s">
        <v>145</v>
      </c>
      <c r="AY570" s="8" t="s">
        <v>133</v>
      </c>
      <c r="AZ570" s="8" t="s">
        <v>150</v>
      </c>
      <c r="BA570" s="8" t="s">
        <v>151</v>
      </c>
      <c r="BB570" s="8" t="s">
        <v>145</v>
      </c>
      <c r="BC570" s="8" t="s">
        <v>178</v>
      </c>
      <c r="BD570" s="8">
        <v>2023</v>
      </c>
      <c r="BE570" s="8" t="s">
        <v>182</v>
      </c>
      <c r="BF570" s="8"/>
      <c r="BG570" s="8" t="s">
        <v>6</v>
      </c>
    </row>
    <row r="571" spans="1:59" hidden="1">
      <c r="A571" t="str">
        <f>Append1[[#This Row],[COM_IN_LIST]]</f>
        <v>GDPR</v>
      </c>
      <c r="B571" s="31" t="s">
        <v>1293</v>
      </c>
      <c r="P571" t="s">
        <v>132</v>
      </c>
      <c r="Q571" t="s">
        <v>131</v>
      </c>
      <c r="R571" t="s">
        <v>16</v>
      </c>
      <c r="V571" s="8" t="s">
        <v>1293</v>
      </c>
      <c r="AJ571" s="8" t="s">
        <v>16</v>
      </c>
      <c r="AK571" s="8" t="s">
        <v>132</v>
      </c>
      <c r="AL571" s="8" t="s">
        <v>131</v>
      </c>
      <c r="AM571" s="8"/>
      <c r="AN571" s="8"/>
      <c r="AO571" s="8"/>
      <c r="AP571" s="8" t="s">
        <v>145</v>
      </c>
      <c r="AQ571" s="8" t="s">
        <v>145</v>
      </c>
      <c r="AR571" s="8" t="s">
        <v>141</v>
      </c>
      <c r="AS571" s="8" t="s">
        <v>145</v>
      </c>
      <c r="AT571" s="8" t="s">
        <v>133</v>
      </c>
      <c r="AU571" s="8" t="s">
        <v>145</v>
      </c>
      <c r="AV571" s="4">
        <v>44927</v>
      </c>
      <c r="AW571" s="4">
        <v>45077</v>
      </c>
      <c r="AX571" s="8" t="s">
        <v>145</v>
      </c>
      <c r="AY571" s="8" t="s">
        <v>141</v>
      </c>
      <c r="AZ571" s="8"/>
      <c r="BA571" s="8" t="s">
        <v>1294</v>
      </c>
      <c r="BB571" s="8" t="s">
        <v>145</v>
      </c>
      <c r="BC571" s="8"/>
      <c r="BD571" s="8">
        <v>2023</v>
      </c>
      <c r="BE571" s="8" t="s">
        <v>458</v>
      </c>
      <c r="BF571" s="8" t="s">
        <v>178</v>
      </c>
      <c r="BG571" s="8" t="s">
        <v>6</v>
      </c>
    </row>
    <row r="572" spans="1:59" hidden="1">
      <c r="A572" t="str">
        <f>Append1[[#This Row],[COM_IN_LIST]]</f>
        <v>CMDB</v>
      </c>
      <c r="B572" s="31" t="s">
        <v>1295</v>
      </c>
      <c r="C572" t="str">
        <f>VLOOKUP(Append1[[#This Row],[Asset_Name]],'[1]SNOW CMDB DBNL'!$A:$B,2,0)</f>
        <v>Yes</v>
      </c>
      <c r="D572" t="str">
        <f>VLOOKUP(Append1[[#This Row],[Asset_Name]],'[1]SNOW CMDB DBNL'!$A:$C,3,0)</f>
        <v>No</v>
      </c>
      <c r="E572" t="str">
        <f>VLOOKUP(Append1[[#This Row],[Asset_Name]],'[1]SNOW CMDB DBNL'!$A:$D,4,0)</f>
        <v>Jos Klompe</v>
      </c>
      <c r="F572" t="str">
        <f>VLOOKUP(Append1[[#This Row],[Asset_Name]],'[1]SNOW CMDB DBNL'!$A:$E,5,0)</f>
        <v>Sven Schenkel</v>
      </c>
      <c r="G572" t="str">
        <f>VLOOKUP(Append1[[#This Row],[Asset_Name]],'[1]SNOW CMDB DBNL'!$A:$F,6,0)</f>
        <v>Sven Schenkel</v>
      </c>
      <c r="H572" t="str">
        <f>VLOOKUP(Append1[[#This Row],[Asset_Name]],'[1]SNOW CMDB DBNL'!$A:$G,7,0)</f>
        <v>Ariane Swets</v>
      </c>
      <c r="I572" t="str">
        <f>VLOOKUP(Append1[[#This Row],[Asset_Name]],'[1]SNOW CMDB DBNL'!$A:$H,8,0)</f>
        <v>Party data</v>
      </c>
      <c r="J572" t="str">
        <f>VLOOKUP(Append1[[#This Row],[Asset_Name]],'[1]SNOW CMDB DBNL'!$A:$I,9,0)</f>
        <v>Kept in own tribe</v>
      </c>
      <c r="L572" t="str">
        <f>VLOOKUP(Append1[[#This Row],[Asset_Name]],'[1]SNOW CMDB DBNL'!$A:$M,13,0)</f>
        <v>Installed</v>
      </c>
      <c r="M572" t="str">
        <f>VLOOKUP(Append1[[#This Row],[Asset_Name]],'[1]SNOW CMDB DBNL'!$A:$N,14,0)</f>
        <v>Operational</v>
      </c>
      <c r="N572" t="str">
        <f>VLOOKUP(Append1[[#This Row],[Asset_Name]],'[1]SNOW CMDB DBNL'!$A:$O,15,0)</f>
        <v>Production</v>
      </c>
      <c r="O572" t="str">
        <f>VLOOKUP(Append1[[#This Row],[Asset_Name]],'[1]SNOW CMDB DBNL'!$A:$P,16,0)</f>
        <v>be+nl/Digital Business Banking/CD-NL/klantoverzichten</v>
      </c>
      <c r="P572" t="s">
        <v>131</v>
      </c>
      <c r="Q572" t="s">
        <v>132</v>
      </c>
      <c r="R572" t="s">
        <v>16</v>
      </c>
      <c r="V572" s="8" t="s">
        <v>1295</v>
      </c>
      <c r="W572" s="8" t="s">
        <v>141</v>
      </c>
      <c r="X572" s="8" t="s">
        <v>133</v>
      </c>
      <c r="Y572" s="8" t="s">
        <v>586</v>
      </c>
      <c r="Z572" s="8" t="s">
        <v>174</v>
      </c>
      <c r="AA572" s="8" t="s">
        <v>174</v>
      </c>
      <c r="AB572" s="4" t="s">
        <v>175</v>
      </c>
      <c r="AC572" s="4" t="s">
        <v>169</v>
      </c>
      <c r="AD572" s="8" t="s">
        <v>170</v>
      </c>
      <c r="AE572" s="8">
        <v>0</v>
      </c>
      <c r="AF572" s="8" t="s">
        <v>136</v>
      </c>
      <c r="AG572" s="8" t="s">
        <v>137</v>
      </c>
      <c r="AH572" s="8" t="s">
        <v>138</v>
      </c>
      <c r="AI572" s="8" t="s">
        <v>690</v>
      </c>
      <c r="AJ572" s="8" t="s">
        <v>16</v>
      </c>
      <c r="AK572" s="8" t="s">
        <v>131</v>
      </c>
      <c r="AL572" s="8" t="s">
        <v>132</v>
      </c>
      <c r="AM572" s="8"/>
      <c r="AN572" s="8"/>
      <c r="AO572" s="8"/>
      <c r="AP572" s="8"/>
      <c r="AQ572" s="8"/>
      <c r="AR572" s="8"/>
      <c r="AS572" s="8"/>
      <c r="AT572" s="8"/>
      <c r="AU572" s="8"/>
      <c r="AV572" s="4"/>
      <c r="AW572" s="4"/>
      <c r="AX572" s="8"/>
      <c r="AY572" s="8"/>
      <c r="AZ572" s="8"/>
      <c r="BA572" s="8"/>
      <c r="BB572" s="8"/>
      <c r="BC572" s="8"/>
      <c r="BD572" s="8"/>
      <c r="BE572" s="8"/>
      <c r="BF572" s="8"/>
      <c r="BG572" s="8" t="s">
        <v>5</v>
      </c>
    </row>
    <row r="573" spans="1:59" hidden="1">
      <c r="A573" t="str">
        <f>Append1[[#This Row],[COM_IN_LIST]]</f>
        <v>GDPR</v>
      </c>
      <c r="B573" t="s">
        <v>1296</v>
      </c>
      <c r="P573" t="s">
        <v>132</v>
      </c>
      <c r="Q573" t="s">
        <v>131</v>
      </c>
      <c r="R573" t="s">
        <v>11</v>
      </c>
      <c r="V573" s="8" t="s">
        <v>1296</v>
      </c>
      <c r="AJ573" s="8" t="s">
        <v>11</v>
      </c>
      <c r="AK573" s="8" t="s">
        <v>132</v>
      </c>
      <c r="AL573" s="8" t="s">
        <v>131</v>
      </c>
      <c r="AM573" s="8"/>
      <c r="AN573" s="8"/>
      <c r="AO573" s="8"/>
      <c r="AP573" s="8" t="s">
        <v>145</v>
      </c>
      <c r="AQ573" s="8" t="s">
        <v>145</v>
      </c>
      <c r="AR573" s="8" t="s">
        <v>141</v>
      </c>
      <c r="AS573" s="8" t="s">
        <v>145</v>
      </c>
      <c r="AT573" s="8" t="s">
        <v>141</v>
      </c>
      <c r="AU573" s="8" t="s">
        <v>145</v>
      </c>
      <c r="AV573" s="4" t="s">
        <v>149</v>
      </c>
      <c r="AW573" s="4" t="s">
        <v>149</v>
      </c>
      <c r="AX573" s="8" t="s">
        <v>145</v>
      </c>
      <c r="AY573" s="8" t="s">
        <v>141</v>
      </c>
      <c r="AZ573" s="8" t="s">
        <v>150</v>
      </c>
      <c r="BA573" s="8" t="s">
        <v>151</v>
      </c>
      <c r="BB573" s="8" t="s">
        <v>145</v>
      </c>
      <c r="BC573" s="8"/>
      <c r="BD573" s="8" t="s">
        <v>149</v>
      </c>
      <c r="BE573" s="8"/>
      <c r="BF573" s="8"/>
      <c r="BG573" s="8" t="s">
        <v>6</v>
      </c>
    </row>
    <row r="574" spans="1:59" hidden="1">
      <c r="A574" t="str">
        <f>Append1[[#This Row],[COM_IN_LIST]]</f>
        <v>GDPR</v>
      </c>
      <c r="B574" s="31" t="s">
        <v>1297</v>
      </c>
      <c r="P574" t="s">
        <v>132</v>
      </c>
      <c r="Q574" t="s">
        <v>131</v>
      </c>
      <c r="R574" t="s">
        <v>10</v>
      </c>
      <c r="V574" s="8" t="s">
        <v>1297</v>
      </c>
      <c r="AJ574" s="8" t="s">
        <v>10</v>
      </c>
      <c r="AK574" s="8" t="s">
        <v>132</v>
      </c>
      <c r="AL574" s="8" t="s">
        <v>131</v>
      </c>
      <c r="AM574" s="8"/>
      <c r="AN574" s="8"/>
      <c r="AO574" s="8"/>
      <c r="AP574" s="8" t="s">
        <v>145</v>
      </c>
      <c r="AQ574" s="8" t="s">
        <v>145</v>
      </c>
      <c r="AR574" s="8" t="s">
        <v>133</v>
      </c>
      <c r="AS574" s="8" t="s">
        <v>149</v>
      </c>
      <c r="AT574" s="8" t="s">
        <v>149</v>
      </c>
      <c r="AU574" s="8" t="s">
        <v>145</v>
      </c>
      <c r="AV574" s="4" t="s">
        <v>145</v>
      </c>
      <c r="AW574" s="4" t="s">
        <v>145</v>
      </c>
      <c r="AX574" s="8" t="s">
        <v>145</v>
      </c>
      <c r="AY574" s="8" t="s">
        <v>133</v>
      </c>
      <c r="AZ574" s="8"/>
      <c r="BA574" s="8"/>
      <c r="BB574" s="8" t="s">
        <v>145</v>
      </c>
      <c r="BC574" s="8"/>
      <c r="BD574" s="8" t="s">
        <v>145</v>
      </c>
      <c r="BE574" s="8"/>
      <c r="BF574" s="8"/>
      <c r="BG574" s="8" t="s">
        <v>6</v>
      </c>
    </row>
    <row r="575" spans="1:59" hidden="1">
      <c r="A575" t="str">
        <f>Append1[[#This Row],[COM_IN_LIST]]</f>
        <v>GDPR</v>
      </c>
      <c r="B575" t="s">
        <v>1298</v>
      </c>
      <c r="P575" t="s">
        <v>132</v>
      </c>
      <c r="Q575" t="s">
        <v>131</v>
      </c>
      <c r="R575" t="s">
        <v>10</v>
      </c>
      <c r="V575" s="8" t="s">
        <v>1298</v>
      </c>
      <c r="AJ575" s="8" t="s">
        <v>10</v>
      </c>
      <c r="AK575" s="8" t="s">
        <v>132</v>
      </c>
      <c r="AL575" s="8" t="s">
        <v>131</v>
      </c>
      <c r="AM575" s="8"/>
      <c r="AN575" s="8"/>
      <c r="AO575" s="8"/>
      <c r="AP575" s="8" t="s">
        <v>145</v>
      </c>
      <c r="AQ575" s="8" t="s">
        <v>145</v>
      </c>
      <c r="AR575" s="8" t="s">
        <v>133</v>
      </c>
      <c r="AS575" s="8" t="s">
        <v>149</v>
      </c>
      <c r="AT575" s="8" t="s">
        <v>149</v>
      </c>
      <c r="AU575" s="8" t="s">
        <v>145</v>
      </c>
      <c r="AV575" s="4" t="s">
        <v>145</v>
      </c>
      <c r="AW575" s="4" t="s">
        <v>145</v>
      </c>
      <c r="AX575" s="8" t="s">
        <v>145</v>
      </c>
      <c r="AY575" s="8" t="s">
        <v>133</v>
      </c>
      <c r="AZ575" s="8"/>
      <c r="BA575" s="8"/>
      <c r="BB575" s="8" t="s">
        <v>145</v>
      </c>
      <c r="BC575" s="8"/>
      <c r="BD575" s="8" t="s">
        <v>145</v>
      </c>
      <c r="BE575" s="8"/>
      <c r="BF575" s="8"/>
      <c r="BG575" s="8" t="s">
        <v>6</v>
      </c>
    </row>
    <row r="576" spans="1:59" hidden="1">
      <c r="A576" t="str">
        <f>Append1[[#This Row],[COM_IN_LIST]]</f>
        <v>GDPR</v>
      </c>
      <c r="B576" s="31" t="s">
        <v>1299</v>
      </c>
      <c r="P576" t="s">
        <v>132</v>
      </c>
      <c r="Q576" t="s">
        <v>131</v>
      </c>
      <c r="R576" t="s">
        <v>10</v>
      </c>
      <c r="V576" s="8" t="s">
        <v>1299</v>
      </c>
      <c r="AJ576" s="8" t="s">
        <v>10</v>
      </c>
      <c r="AK576" s="8" t="s">
        <v>132</v>
      </c>
      <c r="AL576" s="8" t="s">
        <v>131</v>
      </c>
      <c r="AM576" s="8"/>
      <c r="AN576" s="8"/>
      <c r="AO576" s="8"/>
      <c r="AP576" s="8" t="s">
        <v>145</v>
      </c>
      <c r="AQ576" s="8" t="s">
        <v>145</v>
      </c>
      <c r="AR576" s="8" t="s">
        <v>133</v>
      </c>
      <c r="AS576" s="8" t="s">
        <v>149</v>
      </c>
      <c r="AT576" s="8" t="s">
        <v>149</v>
      </c>
      <c r="AU576" s="8" t="s">
        <v>145</v>
      </c>
      <c r="AV576" s="4" t="s">
        <v>145</v>
      </c>
      <c r="AW576" s="4" t="s">
        <v>145</v>
      </c>
      <c r="AX576" s="8" t="s">
        <v>145</v>
      </c>
      <c r="AY576" s="8" t="s">
        <v>133</v>
      </c>
      <c r="AZ576" s="8"/>
      <c r="BA576" s="8"/>
      <c r="BB576" s="8" t="s">
        <v>145</v>
      </c>
      <c r="BC576" s="8"/>
      <c r="BD576" s="8" t="s">
        <v>145</v>
      </c>
      <c r="BE576" s="8"/>
      <c r="BF576" s="8"/>
      <c r="BG576" s="8" t="s">
        <v>6</v>
      </c>
    </row>
    <row r="577" spans="1:59" hidden="1">
      <c r="A577" t="str">
        <f>Append1[[#This Row],[COM_IN_LIST]]</f>
        <v>GDPR</v>
      </c>
      <c r="B577" s="31" t="s">
        <v>1300</v>
      </c>
      <c r="P577" t="s">
        <v>132</v>
      </c>
      <c r="Q577" t="s">
        <v>131</v>
      </c>
      <c r="R577" t="s">
        <v>10</v>
      </c>
      <c r="V577" s="8" t="s">
        <v>1300</v>
      </c>
      <c r="AJ577" s="8" t="s">
        <v>10</v>
      </c>
      <c r="AK577" s="8" t="s">
        <v>132</v>
      </c>
      <c r="AL577" s="8" t="s">
        <v>131</v>
      </c>
      <c r="AM577" s="8"/>
      <c r="AN577" s="8"/>
      <c r="AO577" s="8"/>
      <c r="AP577" s="8" t="s">
        <v>145</v>
      </c>
      <c r="AQ577" s="8" t="s">
        <v>145</v>
      </c>
      <c r="AR577" s="8" t="s">
        <v>133</v>
      </c>
      <c r="AS577" s="8" t="s">
        <v>149</v>
      </c>
      <c r="AT577" s="8" t="s">
        <v>149</v>
      </c>
      <c r="AU577" s="8" t="s">
        <v>145</v>
      </c>
      <c r="AV577" s="4" t="s">
        <v>145</v>
      </c>
      <c r="AW577" s="4" t="s">
        <v>145</v>
      </c>
      <c r="AX577" s="8" t="s">
        <v>145</v>
      </c>
      <c r="AY577" s="8" t="s">
        <v>133</v>
      </c>
      <c r="AZ577" s="8"/>
      <c r="BA577" s="8"/>
      <c r="BB577" s="8" t="s">
        <v>145</v>
      </c>
      <c r="BC577" s="8"/>
      <c r="BD577" s="8" t="s">
        <v>145</v>
      </c>
      <c r="BE577" s="8"/>
      <c r="BF577" s="8"/>
      <c r="BG577" s="8" t="s">
        <v>6</v>
      </c>
    </row>
    <row r="578" spans="1:59" hidden="1">
      <c r="A578" t="str">
        <f>Append1[[#This Row],[COM_IN_LIST]]</f>
        <v>GDPR</v>
      </c>
      <c r="B578" s="31" t="s">
        <v>1301</v>
      </c>
      <c r="P578" t="s">
        <v>132</v>
      </c>
      <c r="Q578" t="s">
        <v>131</v>
      </c>
      <c r="R578" t="s">
        <v>10</v>
      </c>
      <c r="V578" s="8" t="s">
        <v>1301</v>
      </c>
      <c r="AJ578" s="8" t="s">
        <v>10</v>
      </c>
      <c r="AK578" s="8" t="s">
        <v>132</v>
      </c>
      <c r="AL578" s="8" t="s">
        <v>131</v>
      </c>
      <c r="AM578" s="8"/>
      <c r="AN578" s="8"/>
      <c r="AO578" s="8"/>
      <c r="AP578" s="8" t="s">
        <v>145</v>
      </c>
      <c r="AQ578" s="8" t="s">
        <v>145</v>
      </c>
      <c r="AR578" s="8" t="s">
        <v>133</v>
      </c>
      <c r="AS578" s="8" t="s">
        <v>149</v>
      </c>
      <c r="AT578" s="8" t="s">
        <v>149</v>
      </c>
      <c r="AU578" s="8" t="s">
        <v>145</v>
      </c>
      <c r="AV578" s="4" t="s">
        <v>145</v>
      </c>
      <c r="AW578" s="4" t="s">
        <v>145</v>
      </c>
      <c r="AX578" s="8" t="s">
        <v>145</v>
      </c>
      <c r="AY578" s="8" t="s">
        <v>133</v>
      </c>
      <c r="AZ578" s="8"/>
      <c r="BA578" s="8"/>
      <c r="BB578" s="8" t="s">
        <v>145</v>
      </c>
      <c r="BC578" s="8"/>
      <c r="BD578" s="8" t="s">
        <v>145</v>
      </c>
      <c r="BE578" s="8"/>
      <c r="BF578" s="8"/>
      <c r="BG578" s="8" t="s">
        <v>6</v>
      </c>
    </row>
    <row r="579" spans="1:59" hidden="1">
      <c r="A579" t="str">
        <f>Append1[[#This Row],[COM_IN_LIST]]</f>
        <v>GDPR</v>
      </c>
      <c r="B579" t="s">
        <v>1302</v>
      </c>
      <c r="P579" t="s">
        <v>132</v>
      </c>
      <c r="Q579" t="s">
        <v>131</v>
      </c>
      <c r="R579" t="s">
        <v>10</v>
      </c>
      <c r="V579" s="8" t="s">
        <v>1302</v>
      </c>
      <c r="AJ579" s="8" t="s">
        <v>10</v>
      </c>
      <c r="AK579" s="8" t="s">
        <v>132</v>
      </c>
      <c r="AL579" s="8" t="s">
        <v>131</v>
      </c>
      <c r="AM579" s="8"/>
      <c r="AN579" s="8"/>
      <c r="AO579" s="8"/>
      <c r="AP579" s="8" t="s">
        <v>145</v>
      </c>
      <c r="AQ579" s="8" t="s">
        <v>145</v>
      </c>
      <c r="AR579" s="8" t="s">
        <v>133</v>
      </c>
      <c r="AS579" s="8" t="s">
        <v>149</v>
      </c>
      <c r="AT579" s="8" t="s">
        <v>149</v>
      </c>
      <c r="AU579" s="8" t="s">
        <v>145</v>
      </c>
      <c r="AV579" s="4" t="s">
        <v>145</v>
      </c>
      <c r="AW579" s="4" t="s">
        <v>145</v>
      </c>
      <c r="AX579" s="8" t="s">
        <v>145</v>
      </c>
      <c r="AY579" s="8" t="s">
        <v>133</v>
      </c>
      <c r="AZ579" s="8"/>
      <c r="BA579" s="8"/>
      <c r="BB579" s="8" t="s">
        <v>145</v>
      </c>
      <c r="BC579" s="8"/>
      <c r="BD579" s="8" t="s">
        <v>145</v>
      </c>
      <c r="BE579" s="8"/>
      <c r="BF579" s="8"/>
      <c r="BG579" s="8" t="s">
        <v>6</v>
      </c>
    </row>
    <row r="580" spans="1:59" hidden="1">
      <c r="A580" t="str">
        <f>Append1[[#This Row],[COM_IN_LIST]]</f>
        <v>GDPR</v>
      </c>
      <c r="B580" t="s">
        <v>1303</v>
      </c>
      <c r="P580" t="s">
        <v>132</v>
      </c>
      <c r="Q580" t="s">
        <v>131</v>
      </c>
      <c r="R580" t="s">
        <v>10</v>
      </c>
      <c r="V580" s="8" t="s">
        <v>1303</v>
      </c>
      <c r="AJ580" s="8" t="s">
        <v>10</v>
      </c>
      <c r="AK580" s="8" t="s">
        <v>132</v>
      </c>
      <c r="AL580" s="8" t="s">
        <v>131</v>
      </c>
      <c r="AM580" s="8"/>
      <c r="AN580" s="8"/>
      <c r="AO580" s="8"/>
      <c r="AP580" s="8" t="s">
        <v>145</v>
      </c>
      <c r="AQ580" s="8" t="s">
        <v>145</v>
      </c>
      <c r="AR580" s="8" t="s">
        <v>133</v>
      </c>
      <c r="AS580" s="8" t="s">
        <v>149</v>
      </c>
      <c r="AT580" s="8" t="s">
        <v>149</v>
      </c>
      <c r="AU580" s="8" t="s">
        <v>145</v>
      </c>
      <c r="AV580" s="4" t="s">
        <v>145</v>
      </c>
      <c r="AW580" s="4" t="s">
        <v>145</v>
      </c>
      <c r="AX580" s="8" t="s">
        <v>145</v>
      </c>
      <c r="AY580" s="8" t="s">
        <v>133</v>
      </c>
      <c r="AZ580" s="8"/>
      <c r="BA580" s="8"/>
      <c r="BB580" s="8" t="s">
        <v>145</v>
      </c>
      <c r="BC580" s="8"/>
      <c r="BD580" s="8" t="s">
        <v>145</v>
      </c>
      <c r="BE580" s="8"/>
      <c r="BF580" s="8"/>
      <c r="BG580" s="8" t="s">
        <v>6</v>
      </c>
    </row>
    <row r="581" spans="1:59" hidden="1">
      <c r="A581" t="str">
        <f>Append1[[#This Row],[COM_IN_LIST]]</f>
        <v>GDPR</v>
      </c>
      <c r="B581" t="s">
        <v>1304</v>
      </c>
      <c r="P581" t="s">
        <v>132</v>
      </c>
      <c r="Q581" t="s">
        <v>131</v>
      </c>
      <c r="R581" t="s">
        <v>11</v>
      </c>
      <c r="V581" s="8" t="s">
        <v>1304</v>
      </c>
      <c r="AJ581" s="8" t="s">
        <v>11</v>
      </c>
      <c r="AK581" s="8" t="s">
        <v>132</v>
      </c>
      <c r="AL581" s="8" t="s">
        <v>131</v>
      </c>
      <c r="AM581" s="8"/>
      <c r="AN581" s="8"/>
      <c r="AO581" s="8"/>
      <c r="AP581" s="8" t="s">
        <v>145</v>
      </c>
      <c r="AQ581" s="8" t="s">
        <v>145</v>
      </c>
      <c r="AR581" s="8" t="s">
        <v>133</v>
      </c>
      <c r="AS581" s="8" t="s">
        <v>145</v>
      </c>
      <c r="AT581" s="8" t="s">
        <v>133</v>
      </c>
      <c r="AU581" s="8" t="s">
        <v>145</v>
      </c>
      <c r="AV581" s="4">
        <v>44927</v>
      </c>
      <c r="AW581" s="4">
        <v>45291</v>
      </c>
      <c r="AX581" s="8" t="s">
        <v>145</v>
      </c>
      <c r="AY581" s="8" t="s">
        <v>133</v>
      </c>
      <c r="AZ581" s="8" t="s">
        <v>150</v>
      </c>
      <c r="BA581" s="8" t="s">
        <v>151</v>
      </c>
      <c r="BB581" s="8" t="s">
        <v>145</v>
      </c>
      <c r="BC581" s="8" t="s">
        <v>178</v>
      </c>
      <c r="BD581" s="8">
        <v>2023</v>
      </c>
      <c r="BE581" s="8" t="s">
        <v>182</v>
      </c>
      <c r="BF581" s="8"/>
      <c r="BG581" s="8" t="s">
        <v>6</v>
      </c>
    </row>
    <row r="582" spans="1:59" hidden="1">
      <c r="A582" t="str">
        <f>Append1[[#This Row],[COM_IN_LIST]]</f>
        <v>GDPR</v>
      </c>
      <c r="B582" t="s">
        <v>1305</v>
      </c>
      <c r="P582" t="s">
        <v>132</v>
      </c>
      <c r="Q582" t="s">
        <v>131</v>
      </c>
      <c r="R582" t="s">
        <v>11</v>
      </c>
      <c r="V582" s="8" t="s">
        <v>1305</v>
      </c>
      <c r="AJ582" s="8" t="s">
        <v>11</v>
      </c>
      <c r="AK582" s="8" t="s">
        <v>132</v>
      </c>
      <c r="AL582" s="8" t="s">
        <v>131</v>
      </c>
      <c r="AM582" s="8"/>
      <c r="AN582" s="8"/>
      <c r="AO582" s="8"/>
      <c r="AP582" s="8" t="s">
        <v>145</v>
      </c>
      <c r="AQ582" s="8" t="s">
        <v>145</v>
      </c>
      <c r="AR582" s="8" t="s">
        <v>133</v>
      </c>
      <c r="AS582" s="8" t="s">
        <v>145</v>
      </c>
      <c r="AT582" s="8" t="s">
        <v>133</v>
      </c>
      <c r="AU582" s="8" t="s">
        <v>145</v>
      </c>
      <c r="AV582" s="4">
        <v>44927</v>
      </c>
      <c r="AW582" s="4">
        <v>45291</v>
      </c>
      <c r="AX582" s="8" t="s">
        <v>145</v>
      </c>
      <c r="AY582" s="8" t="s">
        <v>133</v>
      </c>
      <c r="AZ582" s="8" t="s">
        <v>150</v>
      </c>
      <c r="BA582" s="8" t="s">
        <v>151</v>
      </c>
      <c r="BB582" s="8" t="s">
        <v>145</v>
      </c>
      <c r="BC582" s="8" t="s">
        <v>178</v>
      </c>
      <c r="BD582" s="8">
        <v>2023</v>
      </c>
      <c r="BE582" s="8" t="s">
        <v>182</v>
      </c>
      <c r="BF582" s="8"/>
      <c r="BG582" s="8" t="s">
        <v>6</v>
      </c>
    </row>
    <row r="583" spans="1:59" hidden="1">
      <c r="A583" t="str">
        <f>Append1[[#This Row],[COM_IN_LIST]]</f>
        <v>COMMON</v>
      </c>
      <c r="B583" t="s">
        <v>1306</v>
      </c>
      <c r="C583" t="str">
        <f>VLOOKUP(Append1[[#This Row],[Asset_Name]],'[1]SNOW CMDB DBNL'!$A:$B,2,0)</f>
        <v>Yes</v>
      </c>
      <c r="D583" t="str">
        <f>VLOOKUP(Append1[[#This Row],[Asset_Name]],'[1]SNOW CMDB DBNL'!$A:$C,3,0)</f>
        <v>No</v>
      </c>
      <c r="E583" t="str">
        <f>VLOOKUP(Append1[[#This Row],[Asset_Name]],'[1]SNOW CMDB DBNL'!$A:$D,4,0)</f>
        <v>Khadija Khottoul</v>
      </c>
      <c r="F583" t="str">
        <f>VLOOKUP(Append1[[#This Row],[Asset_Name]],'[1]SNOW CMDB DBNL'!$A:$E,5,0)</f>
        <v>Peter Kuijpers</v>
      </c>
      <c r="G583" t="str">
        <f>VLOOKUP(Append1[[#This Row],[Asset_Name]],'[1]SNOW CMDB DBNL'!$A:$F,6,0)</f>
        <v>Folkert van der Ploeg</v>
      </c>
      <c r="H583" t="str">
        <f>VLOOKUP(Append1[[#This Row],[Asset_Name]],'[1]SNOW CMDB DBNL'!$A:$G,7,0)</f>
        <v>Marcel de Ruiter</v>
      </c>
      <c r="I583" t="str">
        <f>VLOOKUP(Append1[[#This Row],[Asset_Name]],'[1]SNOW CMDB DBNL'!$A:$H,8,0)</f>
        <v>Product data</v>
      </c>
      <c r="J583" t="str">
        <f>VLOOKUP(Append1[[#This Row],[Asset_Name]],'[1]SNOW CMDB DBNL'!$A:$I,9,0)</f>
        <v>Exchanged across domains</v>
      </c>
      <c r="L583" t="str">
        <f>VLOOKUP(Append1[[#This Row],[Asset_Name]],'[1]SNOW CMDB DBNL'!$A:$M,13,0)</f>
        <v>Installed</v>
      </c>
      <c r="M583" t="str">
        <f>VLOOKUP(Append1[[#This Row],[Asset_Name]],'[1]SNOW CMDB DBNL'!$A:$N,14,0)</f>
        <v>Operational</v>
      </c>
      <c r="N583" t="str">
        <f>VLOOKUP(Append1[[#This Row],[Asset_Name]],'[1]SNOW CMDB DBNL'!$A:$O,15,0)</f>
        <v>Production</v>
      </c>
      <c r="O583" t="str">
        <f>VLOOKUP(Append1[[#This Row],[Asset_Name]],'[1]SNOW CMDB DBNL'!$A:$P,16,0)</f>
        <v>be+nl/Mortgages NL/Independent/Triple A</v>
      </c>
      <c r="P583" t="s">
        <v>132</v>
      </c>
      <c r="Q583" t="s">
        <v>132</v>
      </c>
      <c r="R583" t="s">
        <v>21</v>
      </c>
      <c r="V583" s="8" t="s">
        <v>1306</v>
      </c>
      <c r="W583" s="8" t="s">
        <v>141</v>
      </c>
      <c r="X583" s="8" t="s">
        <v>133</v>
      </c>
      <c r="Y583" s="8" t="s">
        <v>446</v>
      </c>
      <c r="Z583" s="8" t="s">
        <v>477</v>
      </c>
      <c r="AA583" s="8" t="s">
        <v>478</v>
      </c>
      <c r="AB583" s="4" t="s">
        <v>1307</v>
      </c>
      <c r="AC583" s="4" t="s">
        <v>238</v>
      </c>
      <c r="AD583" s="8" t="s">
        <v>176</v>
      </c>
      <c r="AE583" s="8">
        <v>0</v>
      </c>
      <c r="AF583" s="8" t="s">
        <v>136</v>
      </c>
      <c r="AG583" s="8" t="s">
        <v>137</v>
      </c>
      <c r="AH583" s="8" t="s">
        <v>138</v>
      </c>
      <c r="AI583" s="8" t="s">
        <v>1308</v>
      </c>
      <c r="AJ583" s="8" t="s">
        <v>21</v>
      </c>
      <c r="AK583" s="8" t="s">
        <v>132</v>
      </c>
      <c r="AL583" s="8" t="s">
        <v>132</v>
      </c>
      <c r="AM583" s="8"/>
      <c r="AN583" s="8"/>
      <c r="AO583" s="8"/>
      <c r="AP583" s="8" t="s">
        <v>145</v>
      </c>
      <c r="AQ583" s="8" t="s">
        <v>133</v>
      </c>
      <c r="AR583" s="8" t="s">
        <v>133</v>
      </c>
      <c r="AS583" s="8" t="s">
        <v>145</v>
      </c>
      <c r="AT583" s="8" t="s">
        <v>133</v>
      </c>
      <c r="AU583" s="8" t="s">
        <v>145</v>
      </c>
      <c r="AV583" s="4" t="s">
        <v>149</v>
      </c>
      <c r="AW583" s="4" t="s">
        <v>149</v>
      </c>
      <c r="AX583" s="8" t="s">
        <v>145</v>
      </c>
      <c r="AY583" s="8" t="s">
        <v>133</v>
      </c>
      <c r="AZ583" s="8"/>
      <c r="BA583" s="8"/>
      <c r="BB583" s="8" t="s">
        <v>178</v>
      </c>
      <c r="BC583" s="8"/>
      <c r="BD583" s="8" t="s">
        <v>149</v>
      </c>
      <c r="BE583" s="8"/>
      <c r="BF583" s="8"/>
      <c r="BG583" s="8" t="s">
        <v>7</v>
      </c>
    </row>
    <row r="584" spans="1:59" hidden="1">
      <c r="A584" t="str">
        <f>Append1[[#This Row],[COM_IN_LIST]]</f>
        <v>GDPR</v>
      </c>
      <c r="B584" t="s">
        <v>1309</v>
      </c>
      <c r="P584" t="s">
        <v>132</v>
      </c>
      <c r="Q584" t="s">
        <v>131</v>
      </c>
      <c r="R584" t="s">
        <v>17</v>
      </c>
      <c r="V584" s="8" t="s">
        <v>1309</v>
      </c>
      <c r="AJ584" s="8" t="s">
        <v>17</v>
      </c>
      <c r="AK584" s="8" t="s">
        <v>132</v>
      </c>
      <c r="AL584" s="8" t="s">
        <v>131</v>
      </c>
      <c r="AM584" s="8"/>
      <c r="AN584" s="8"/>
      <c r="AO584" s="8"/>
      <c r="AP584" s="8" t="s">
        <v>145</v>
      </c>
      <c r="AQ584" s="8" t="s">
        <v>145</v>
      </c>
      <c r="AR584" s="8" t="s">
        <v>141</v>
      </c>
      <c r="AS584" s="8" t="s">
        <v>145</v>
      </c>
      <c r="AT584" s="8" t="s">
        <v>141</v>
      </c>
      <c r="AU584" s="8" t="s">
        <v>145</v>
      </c>
      <c r="AV584" s="4">
        <v>44927</v>
      </c>
      <c r="AW584" s="4">
        <v>45199</v>
      </c>
      <c r="AX584" s="8" t="s">
        <v>145</v>
      </c>
      <c r="AY584" s="8" t="s">
        <v>141</v>
      </c>
      <c r="AZ584" s="8"/>
      <c r="BA584" s="8"/>
      <c r="BB584" s="8" t="s">
        <v>145</v>
      </c>
      <c r="BC584" s="8"/>
      <c r="BD584" s="8">
        <v>2023</v>
      </c>
      <c r="BE584" s="8" t="s">
        <v>318</v>
      </c>
      <c r="BF584" s="8" t="s">
        <v>178</v>
      </c>
      <c r="BG584" s="8" t="s">
        <v>6</v>
      </c>
    </row>
    <row r="585" spans="1:59">
      <c r="A585" t="str">
        <f>Append1[[#This Row],[COM_IN_LIST]]</f>
        <v>CMDB</v>
      </c>
      <c r="B585" t="s">
        <v>1310</v>
      </c>
      <c r="C585" t="str">
        <f>VLOOKUP(Append1[[#This Row],[Asset_Name]],'[1]SNOW CMDB DBNL'!$A:$B,2,0)</f>
        <v>No</v>
      </c>
      <c r="D585" t="str">
        <f>VLOOKUP(Append1[[#This Row],[Asset_Name]],'[1]SNOW CMDB DBNL'!$A:$C,3,0)</f>
        <v>No</v>
      </c>
      <c r="E585" t="str">
        <f>VLOOKUP(Append1[[#This Row],[Asset_Name]],'[1]SNOW CMDB DBNL'!$A:$D,4,0)</f>
        <v>Ameet Singh</v>
      </c>
      <c r="F585" t="str">
        <f>VLOOKUP(Append1[[#This Row],[Asset_Name]],'[1]SNOW CMDB DBNL'!$A:$E,5,0)</f>
        <v>Annemieke Tromp</v>
      </c>
      <c r="G585" t="str">
        <f>VLOOKUP(Append1[[#This Row],[Asset_Name]],'[1]SNOW CMDB DBNL'!$A:$F,6,0)</f>
        <v>Annemieke Tromp</v>
      </c>
      <c r="H585" t="str">
        <f>VLOOKUP(Append1[[#This Row],[Asset_Name]],'[1]SNOW CMDB DBNL'!$A:$G,7,0)</f>
        <v>No formal Data Steward appointed yet after Mo Abarkan left the Tribe</v>
      </c>
      <c r="I585" t="str">
        <f>VLOOKUP(Append1[[#This Row],[Asset_Name]],'[1]SNOW CMDB DBNL'!$A:$H,8,0)</f>
        <v>Data derived by Risk</v>
      </c>
      <c r="J585" t="str">
        <f>VLOOKUP(Append1[[#This Row],[Asset_Name]],'[1]SNOW CMDB DBNL'!$A:$I,9,0)</f>
        <v>Kept in own tribe</v>
      </c>
      <c r="L585" t="str">
        <f>VLOOKUP(Append1[[#This Row],[Asset_Name]],'[1]SNOW CMDB DBNL'!$A:$M,13,0)</f>
        <v>Installed</v>
      </c>
      <c r="M585" t="str">
        <f>VLOOKUP(Append1[[#This Row],[Asset_Name]],'[1]SNOW CMDB DBNL'!$A:$N,14,0)</f>
        <v>Operational</v>
      </c>
      <c r="N585" t="str">
        <f>VLOOKUP(Append1[[#This Row],[Asset_Name]],'[1]SNOW CMDB DBNL'!$A:$O,15,0)</f>
        <v>Production</v>
      </c>
      <c r="O585" t="str">
        <f>VLOOKUP(Append1[[#This Row],[Asset_Name]],'[1]SNOW CMDB DBNL'!$A:$P,16,0)</f>
        <v>be+nl/CRO NL/MRM/Office Tooling</v>
      </c>
      <c r="P585" t="s">
        <v>131</v>
      </c>
      <c r="Q585" t="s">
        <v>132</v>
      </c>
      <c r="R585" t="s">
        <v>20</v>
      </c>
      <c r="V585" s="8" t="s">
        <v>1310</v>
      </c>
      <c r="W585" s="8" t="s">
        <v>133</v>
      </c>
      <c r="X585" s="8" t="s">
        <v>133</v>
      </c>
      <c r="Y585" s="8" t="s">
        <v>593</v>
      </c>
      <c r="Z585" s="8" t="s">
        <v>329</v>
      </c>
      <c r="AA585" s="8" t="s">
        <v>329</v>
      </c>
      <c r="AB585" s="4" t="s">
        <v>428</v>
      </c>
      <c r="AC585" s="4" t="s">
        <v>429</v>
      </c>
      <c r="AD585" s="8" t="s">
        <v>170</v>
      </c>
      <c r="AE585" s="8">
        <v>0</v>
      </c>
      <c r="AF585" s="8" t="s">
        <v>136</v>
      </c>
      <c r="AG585" s="8" t="s">
        <v>137</v>
      </c>
      <c r="AH585" s="8" t="s">
        <v>138</v>
      </c>
      <c r="AI585" s="8" t="s">
        <v>331</v>
      </c>
      <c r="AJ585" s="8" t="s">
        <v>20</v>
      </c>
      <c r="AK585" s="8" t="s">
        <v>131</v>
      </c>
      <c r="AL585" s="8" t="s">
        <v>132</v>
      </c>
      <c r="AM585" s="8"/>
      <c r="AN585" s="8"/>
      <c r="AO585" s="8"/>
      <c r="AP585" s="8"/>
      <c r="AQ585" s="8"/>
      <c r="AR585" s="8"/>
      <c r="AS585" s="8"/>
      <c r="AT585" s="8"/>
      <c r="AU585" s="8"/>
      <c r="AV585" s="4"/>
      <c r="AW585" s="4"/>
      <c r="AX585" s="8"/>
      <c r="AY585" s="8"/>
      <c r="AZ585" s="8"/>
      <c r="BA585" s="8"/>
      <c r="BB585" s="8"/>
      <c r="BC585" s="8"/>
      <c r="BD585" s="8"/>
      <c r="BE585" s="8"/>
      <c r="BF585" s="8"/>
      <c r="BG585" s="8" t="s">
        <v>5</v>
      </c>
    </row>
    <row r="586" spans="1:59" hidden="1">
      <c r="A586" t="str">
        <f>Append1[[#This Row],[COM_IN_LIST]]</f>
        <v>CMDB</v>
      </c>
      <c r="B586" t="s">
        <v>1311</v>
      </c>
      <c r="C586" t="str">
        <f>VLOOKUP(Append1[[#This Row],[Asset_Name]],'[1]SNOW CMDB DBNL'!$A:$B,2,0)</f>
        <v>Yes</v>
      </c>
      <c r="D586" t="str">
        <f>VLOOKUP(Append1[[#This Row],[Asset_Name]],'[1]SNOW CMDB DBNL'!$A:$C,3,0)</f>
        <v>Yes</v>
      </c>
      <c r="E586" t="str">
        <f>VLOOKUP(Append1[[#This Row],[Asset_Name]],'[1]SNOW CMDB DBNL'!$A:$D,4,0)</f>
        <v>Sandra Nieuwenhuis</v>
      </c>
      <c r="F586" t="str">
        <f>VLOOKUP(Append1[[#This Row],[Asset_Name]],'[1]SNOW CMDB DBNL'!$A:$E,5,0)</f>
        <v>Serkan Turhal</v>
      </c>
      <c r="G586" t="str">
        <f>VLOOKUP(Append1[[#This Row],[Asset_Name]],'[1]SNOW CMDB DBNL'!$A:$F,6,0)</f>
        <v>Serkan Turhal</v>
      </c>
      <c r="H586" t="str">
        <f>VLOOKUP(Append1[[#This Row],[Asset_Name]],'[1]SNOW CMDB DBNL'!$A:$G,7,0)</f>
        <v>Berber Visser and Marlene Metkemeijer</v>
      </c>
      <c r="I586" t="str">
        <f>VLOOKUP(Append1[[#This Row],[Asset_Name]],'[1]SNOW CMDB DBNL'!$A:$H,8,0)</f>
        <v>Product data</v>
      </c>
      <c r="J586" t="str">
        <f>VLOOKUP(Append1[[#This Row],[Asset_Name]],'[1]SNOW CMDB DBNL'!$A:$I,9,0)</f>
        <v>Kept in own tribe</v>
      </c>
      <c r="L586" t="str">
        <f>VLOOKUP(Append1[[#This Row],[Asset_Name]],'[1]SNOW CMDB DBNL'!$A:$M,13,0)</f>
        <v>Installed</v>
      </c>
      <c r="M586" t="str">
        <f>VLOOKUP(Append1[[#This Row],[Asset_Name]],'[1]SNOW CMDB DBNL'!$A:$N,14,0)</f>
        <v>Operational</v>
      </c>
      <c r="N586" t="str">
        <f>VLOOKUP(Append1[[#This Row],[Asset_Name]],'[1]SNOW CMDB DBNL'!$A:$O,15,0)</f>
        <v>Production</v>
      </c>
      <c r="O586" t="str">
        <f>VLOOKUP(Append1[[#This Row],[Asset_Name]],'[1]SNOW CMDB DBNL'!$A:$P,16,0)</f>
        <v>be+nl/Business lending/Product Engines</v>
      </c>
      <c r="P586" t="s">
        <v>131</v>
      </c>
      <c r="Q586" t="s">
        <v>132</v>
      </c>
      <c r="R586" t="s">
        <v>609</v>
      </c>
      <c r="V586" s="8" t="s">
        <v>1311</v>
      </c>
      <c r="W586" s="8" t="s">
        <v>141</v>
      </c>
      <c r="X586" s="8" t="s">
        <v>141</v>
      </c>
      <c r="Y586" s="8" t="s">
        <v>313</v>
      </c>
      <c r="Z586" s="8" t="s">
        <v>314</v>
      </c>
      <c r="AA586" s="8" t="s">
        <v>314</v>
      </c>
      <c r="AB586" s="4" t="s">
        <v>315</v>
      </c>
      <c r="AC586" s="4" t="s">
        <v>238</v>
      </c>
      <c r="AD586" s="8" t="s">
        <v>170</v>
      </c>
      <c r="AE586" s="8">
        <v>0</v>
      </c>
      <c r="AF586" s="8" t="s">
        <v>136</v>
      </c>
      <c r="AG586" s="8" t="s">
        <v>137</v>
      </c>
      <c r="AH586" s="8" t="s">
        <v>138</v>
      </c>
      <c r="AI586" s="8" t="s">
        <v>1037</v>
      </c>
      <c r="AJ586" s="8" t="s">
        <v>609</v>
      </c>
      <c r="AK586" s="8" t="s">
        <v>131</v>
      </c>
      <c r="AL586" s="8" t="s">
        <v>132</v>
      </c>
      <c r="AM586" s="8"/>
      <c r="AN586" s="8"/>
      <c r="AO586" s="8"/>
      <c r="AP586" s="8"/>
      <c r="AQ586" s="8"/>
      <c r="AR586" s="8"/>
      <c r="AS586" s="8"/>
      <c r="AT586" s="8"/>
      <c r="AU586" s="8"/>
      <c r="AV586" s="4"/>
      <c r="AW586" s="4"/>
      <c r="AX586" s="8"/>
      <c r="AY586" s="8"/>
      <c r="AZ586" s="8"/>
      <c r="BA586" s="8"/>
      <c r="BB586" s="8"/>
      <c r="BC586" s="8"/>
      <c r="BD586" s="8"/>
      <c r="BE586" s="8"/>
      <c r="BF586" s="8"/>
      <c r="BG586" s="8" t="s">
        <v>5</v>
      </c>
    </row>
    <row r="587" spans="1:59">
      <c r="A587" t="str">
        <f>Append1[[#This Row],[COM_IN_LIST]]</f>
        <v>CMDB</v>
      </c>
      <c r="B587" t="s">
        <v>1312</v>
      </c>
      <c r="C587" t="str">
        <f>VLOOKUP(Append1[[#This Row],[Asset_Name]],'[1]SNOW CMDB DBNL'!$A:$B,2,0)</f>
        <v>No</v>
      </c>
      <c r="D587" t="str">
        <f>VLOOKUP(Append1[[#This Row],[Asset_Name]],'[1]SNOW CMDB DBNL'!$A:$C,3,0)</f>
        <v>no</v>
      </c>
      <c r="E587" t="str">
        <f>VLOOKUP(Append1[[#This Row],[Asset_Name]],'[1]SNOW CMDB DBNL'!$A:$D,4,0)</f>
        <v>Johannes Erftemeijer</v>
      </c>
      <c r="F587" t="str">
        <f>VLOOKUP(Append1[[#This Row],[Asset_Name]],'[1]SNOW CMDB DBNL'!$A:$E,5,0)</f>
        <v>Nick van Boven</v>
      </c>
      <c r="G587" t="str">
        <f>VLOOKUP(Append1[[#This Row],[Asset_Name]],'[1]SNOW CMDB DBNL'!$A:$F,6,0)</f>
        <v>SQ DPM and Advice</v>
      </c>
      <c r="H587" t="str">
        <f>VLOOKUP(Append1[[#This Row],[Asset_Name]],'[1]SNOW CMDB DBNL'!$A:$G,7,0)</f>
        <v>NA</v>
      </c>
      <c r="I587" t="str">
        <f>VLOOKUP(Append1[[#This Row],[Asset_Name]],'[1]SNOW CMDB DBNL'!$A:$H,8,0)</f>
        <v>Pricing data</v>
      </c>
      <c r="J587" t="str">
        <f>VLOOKUP(Append1[[#This Row],[Asset_Name]],'[1]SNOW CMDB DBNL'!$A:$I,9,0)</f>
        <v>Kept in own tribe</v>
      </c>
      <c r="K587" t="str">
        <f>VLOOKUP(Append1[[#This Row],[Asset_Name]],'[1]SNOW CMDB DBNL'!$A:$J,10,0)</f>
        <v>It's an excel cost tool for used calculations, our Priba sales peolpe use it.</v>
      </c>
      <c r="L587" t="str">
        <f>VLOOKUP(Append1[[#This Row],[Asset_Name]],'[1]SNOW CMDB DBNL'!$A:$M,13,0)</f>
        <v>Installed</v>
      </c>
      <c r="M587" t="str">
        <f>VLOOKUP(Append1[[#This Row],[Asset_Name]],'[1]SNOW CMDB DBNL'!$A:$N,14,0)</f>
        <v>Operational</v>
      </c>
      <c r="N587" t="str">
        <f>VLOOKUP(Append1[[#This Row],[Asset_Name]],'[1]SNOW CMDB DBNL'!$A:$O,15,0)</f>
        <v>Production</v>
      </c>
      <c r="O587" t="str">
        <f>VLOOKUP(Append1[[#This Row],[Asset_Name]],'[1]SNOW CMDB DBNL'!$A:$P,16,0)</f>
        <v>be+nl/Investments/Operational Journeys &amp; ordering/PMI Front end</v>
      </c>
      <c r="P587" t="s">
        <v>131</v>
      </c>
      <c r="Q587" t="s">
        <v>132</v>
      </c>
      <c r="R587" t="s">
        <v>15</v>
      </c>
      <c r="V587" s="8" t="s">
        <v>1312</v>
      </c>
      <c r="W587" s="8" t="s">
        <v>133</v>
      </c>
      <c r="X587" s="8" t="s">
        <v>786</v>
      </c>
      <c r="Y587" s="8" t="s">
        <v>1313</v>
      </c>
      <c r="Z587" s="8" t="s">
        <v>235</v>
      </c>
      <c r="AA587" s="8" t="s">
        <v>1314</v>
      </c>
      <c r="AB587" s="4" t="s">
        <v>149</v>
      </c>
      <c r="AC587" s="4" t="s">
        <v>306</v>
      </c>
      <c r="AD587" s="8" t="s">
        <v>170</v>
      </c>
      <c r="AE587" s="8" t="s">
        <v>1315</v>
      </c>
      <c r="AF587" s="8" t="s">
        <v>136</v>
      </c>
      <c r="AG587" s="8" t="s">
        <v>137</v>
      </c>
      <c r="AH587" s="8" t="s">
        <v>138</v>
      </c>
      <c r="AI587" s="8" t="s">
        <v>1316</v>
      </c>
      <c r="AJ587" s="8" t="s">
        <v>15</v>
      </c>
      <c r="AK587" s="8" t="s">
        <v>131</v>
      </c>
      <c r="AL587" s="8" t="s">
        <v>132</v>
      </c>
      <c r="AM587" s="8"/>
      <c r="AN587" s="8"/>
      <c r="AO587" s="8"/>
      <c r="AP587" s="8"/>
      <c r="AQ587" s="8"/>
      <c r="AR587" s="8"/>
      <c r="AS587" s="8"/>
      <c r="AT587" s="8"/>
      <c r="AU587" s="8"/>
      <c r="AV587" s="4"/>
      <c r="AW587" s="4"/>
      <c r="AX587" s="8"/>
      <c r="AY587" s="8"/>
      <c r="AZ587" s="8"/>
      <c r="BA587" s="8"/>
      <c r="BB587" s="8"/>
      <c r="BC587" s="8"/>
      <c r="BD587" s="8"/>
      <c r="BE587" s="8"/>
      <c r="BF587" s="8"/>
      <c r="BG587" s="8" t="s">
        <v>5</v>
      </c>
    </row>
    <row r="588" spans="1:59" hidden="1">
      <c r="A588" t="str">
        <f>Append1[[#This Row],[COM_IN_LIST]]</f>
        <v>GDPR</v>
      </c>
      <c r="B588" t="s">
        <v>1317</v>
      </c>
      <c r="P588" t="s">
        <v>132</v>
      </c>
      <c r="Q588" t="s">
        <v>131</v>
      </c>
      <c r="R588" t="s">
        <v>17</v>
      </c>
      <c r="V588" s="8" t="s">
        <v>1317</v>
      </c>
      <c r="AJ588" s="8" t="s">
        <v>17</v>
      </c>
      <c r="AK588" s="8" t="s">
        <v>132</v>
      </c>
      <c r="AL588" s="8" t="s">
        <v>131</v>
      </c>
      <c r="AM588" s="8"/>
      <c r="AN588" s="8"/>
      <c r="AO588" s="8"/>
      <c r="AP588" s="8" t="s">
        <v>145</v>
      </c>
      <c r="AQ588" s="8" t="s">
        <v>145</v>
      </c>
      <c r="AR588" s="8" t="s">
        <v>133</v>
      </c>
      <c r="AS588" s="8" t="s">
        <v>145</v>
      </c>
      <c r="AT588" s="8" t="s">
        <v>133</v>
      </c>
      <c r="AU588" s="8" t="s">
        <v>145</v>
      </c>
      <c r="AV588" s="4" t="s">
        <v>149</v>
      </c>
      <c r="AW588" s="4" t="s">
        <v>149</v>
      </c>
      <c r="AX588" s="8" t="s">
        <v>145</v>
      </c>
      <c r="AY588" s="8" t="s">
        <v>133</v>
      </c>
      <c r="AZ588" s="8"/>
      <c r="BA588" s="8"/>
      <c r="BB588" s="8" t="s">
        <v>145</v>
      </c>
      <c r="BC588" s="8"/>
      <c r="BD588" s="8" t="s">
        <v>149</v>
      </c>
      <c r="BE588" s="8"/>
      <c r="BF588" s="8"/>
      <c r="BG588" s="8" t="s">
        <v>6</v>
      </c>
    </row>
    <row r="589" spans="1:59" hidden="1">
      <c r="A589" t="str">
        <f>Append1[[#This Row],[COM_IN_LIST]]</f>
        <v>GDPR</v>
      </c>
      <c r="B589" t="s">
        <v>1318</v>
      </c>
      <c r="P589" t="s">
        <v>132</v>
      </c>
      <c r="Q589" t="s">
        <v>131</v>
      </c>
      <c r="R589" t="s">
        <v>11</v>
      </c>
      <c r="V589" s="8" t="s">
        <v>1318</v>
      </c>
      <c r="AJ589" s="8" t="s">
        <v>11</v>
      </c>
      <c r="AK589" s="8" t="s">
        <v>132</v>
      </c>
      <c r="AL589" s="8" t="s">
        <v>131</v>
      </c>
      <c r="AM589" s="8"/>
      <c r="AN589" s="8"/>
      <c r="AO589" s="8"/>
      <c r="AP589" s="8" t="s">
        <v>145</v>
      </c>
      <c r="AQ589" s="8" t="s">
        <v>145</v>
      </c>
      <c r="AR589" s="8" t="s">
        <v>141</v>
      </c>
      <c r="AS589" s="8" t="s">
        <v>145</v>
      </c>
      <c r="AT589" s="8" t="s">
        <v>141</v>
      </c>
      <c r="AU589" s="8" t="s">
        <v>145</v>
      </c>
      <c r="AV589" s="4" t="s">
        <v>149</v>
      </c>
      <c r="AW589" s="4" t="s">
        <v>149</v>
      </c>
      <c r="AX589" s="8" t="s">
        <v>145</v>
      </c>
      <c r="AY589" s="8" t="s">
        <v>141</v>
      </c>
      <c r="AZ589" s="8"/>
      <c r="BA589" s="8" t="s">
        <v>181</v>
      </c>
      <c r="BB589" s="8" t="s">
        <v>145</v>
      </c>
      <c r="BC589" s="8"/>
      <c r="BD589" s="8" t="s">
        <v>149</v>
      </c>
      <c r="BE589" s="8"/>
      <c r="BF589" s="8"/>
      <c r="BG589" s="8" t="s">
        <v>6</v>
      </c>
    </row>
    <row r="590" spans="1:59" hidden="1">
      <c r="A590" t="str">
        <f>Append1[[#This Row],[COM_IN_LIST]]</f>
        <v>GDPR</v>
      </c>
      <c r="B590" t="s">
        <v>1319</v>
      </c>
      <c r="P590" t="s">
        <v>132</v>
      </c>
      <c r="Q590" t="s">
        <v>131</v>
      </c>
      <c r="R590" t="s">
        <v>11</v>
      </c>
      <c r="V590" s="8" t="s">
        <v>1319</v>
      </c>
      <c r="AJ590" s="8" t="s">
        <v>11</v>
      </c>
      <c r="AK590" s="8" t="s">
        <v>132</v>
      </c>
      <c r="AL590" s="8" t="s">
        <v>131</v>
      </c>
      <c r="AM590" s="8"/>
      <c r="AN590" s="8"/>
      <c r="AO590" s="8"/>
      <c r="AP590" s="8" t="s">
        <v>145</v>
      </c>
      <c r="AQ590" s="8" t="s">
        <v>145</v>
      </c>
      <c r="AR590" s="8" t="s">
        <v>133</v>
      </c>
      <c r="AS590" s="8" t="s">
        <v>145</v>
      </c>
      <c r="AT590" s="8" t="s">
        <v>149</v>
      </c>
      <c r="AU590" s="8" t="s">
        <v>145</v>
      </c>
      <c r="AV590" s="4" t="s">
        <v>149</v>
      </c>
      <c r="AW590" s="4" t="s">
        <v>149</v>
      </c>
      <c r="AX590" s="8" t="s">
        <v>145</v>
      </c>
      <c r="AY590" s="8" t="s">
        <v>133</v>
      </c>
      <c r="AZ590" s="8" t="s">
        <v>150</v>
      </c>
      <c r="BA590" s="8" t="s">
        <v>151</v>
      </c>
      <c r="BB590" s="8" t="s">
        <v>145</v>
      </c>
      <c r="BC590" s="8"/>
      <c r="BD590" s="8" t="s">
        <v>149</v>
      </c>
      <c r="BE590" s="8"/>
      <c r="BF590" s="8"/>
      <c r="BG590" s="8" t="s">
        <v>6</v>
      </c>
    </row>
    <row r="591" spans="1:59" hidden="1">
      <c r="A591" t="str">
        <f>Append1[[#This Row],[COM_IN_LIST]]</f>
        <v>GDPR</v>
      </c>
      <c r="B591" t="s">
        <v>1320</v>
      </c>
      <c r="P591" t="s">
        <v>132</v>
      </c>
      <c r="Q591" t="s">
        <v>131</v>
      </c>
      <c r="R591" t="s">
        <v>11</v>
      </c>
      <c r="V591" s="8" t="s">
        <v>1320</v>
      </c>
      <c r="AJ591" s="8" t="s">
        <v>11</v>
      </c>
      <c r="AK591" s="8" t="s">
        <v>132</v>
      </c>
      <c r="AL591" s="8" t="s">
        <v>131</v>
      </c>
      <c r="AM591" s="8"/>
      <c r="AN591" s="8"/>
      <c r="AO591" s="8"/>
      <c r="AP591" s="8" t="s">
        <v>145</v>
      </c>
      <c r="AQ591" s="8" t="s">
        <v>145</v>
      </c>
      <c r="AR591" s="8" t="s">
        <v>133</v>
      </c>
      <c r="AS591" s="8" t="s">
        <v>145</v>
      </c>
      <c r="AT591" s="8" t="s">
        <v>133</v>
      </c>
      <c r="AU591" s="8" t="s">
        <v>145</v>
      </c>
      <c r="AV591" s="4">
        <v>44927</v>
      </c>
      <c r="AW591" s="4">
        <v>45291</v>
      </c>
      <c r="AX591" s="8" t="s">
        <v>145</v>
      </c>
      <c r="AY591" s="8" t="s">
        <v>133</v>
      </c>
      <c r="AZ591" s="8" t="s">
        <v>150</v>
      </c>
      <c r="BA591" s="8" t="s">
        <v>151</v>
      </c>
      <c r="BB591" s="8" t="s">
        <v>145</v>
      </c>
      <c r="BC591" s="8" t="s">
        <v>178</v>
      </c>
      <c r="BD591" s="8">
        <v>2023</v>
      </c>
      <c r="BE591" s="8" t="s">
        <v>182</v>
      </c>
      <c r="BF591" s="8"/>
      <c r="BG591" s="8" t="s">
        <v>6</v>
      </c>
    </row>
    <row r="592" spans="1:59">
      <c r="A592" t="str">
        <f>Append1[[#This Row],[COM_IN_LIST]]</f>
        <v>COMMON</v>
      </c>
      <c r="B592" t="s">
        <v>1321</v>
      </c>
      <c r="C592" t="str">
        <f>VLOOKUP(Append1[[#This Row],[Asset_Name]],'[1]SNOW CMDB DBNL'!$A:$B,2,0)</f>
        <v>No</v>
      </c>
      <c r="D592" t="str">
        <f>VLOOKUP(Append1[[#This Row],[Asset_Name]],'[1]SNOW CMDB DBNL'!$A:$C,3,0)</f>
        <v>No</v>
      </c>
      <c r="E592" t="str">
        <f>VLOOKUP(Append1[[#This Row],[Asset_Name]],'[1]SNOW CMDB DBNL'!$A:$D,4,0)</f>
        <v>Jan Reuterink</v>
      </c>
      <c r="F592" t="str">
        <f>VLOOKUP(Append1[[#This Row],[Asset_Name]],'[1]SNOW CMDB DBNL'!$A:$E,5,0)</f>
        <v>Sven Schenkel</v>
      </c>
      <c r="L592" t="str">
        <f>VLOOKUP(Append1[[#This Row],[Asset_Name]],'[1]SNOW CMDB DBNL'!$A:$M,13,0)</f>
        <v>Installed</v>
      </c>
      <c r="M592" t="str">
        <f>VLOOKUP(Append1[[#This Row],[Asset_Name]],'[1]SNOW CMDB DBNL'!$A:$N,14,0)</f>
        <v>Operational</v>
      </c>
      <c r="N592" t="str">
        <f>VLOOKUP(Append1[[#This Row],[Asset_Name]],'[1]SNOW CMDB DBNL'!$A:$O,15,0)</f>
        <v>Production</v>
      </c>
      <c r="O592" t="str">
        <f>VLOOKUP(Append1[[#This Row],[Asset_Name]],'[1]SNOW CMDB DBNL'!$A:$P,16,0)</f>
        <v>be+nl/Digital Business Banking/CD-NL/GLaDOS</v>
      </c>
      <c r="P592" t="s">
        <v>132</v>
      </c>
      <c r="Q592" t="s">
        <v>132</v>
      </c>
      <c r="R592" t="s">
        <v>16</v>
      </c>
      <c r="V592" s="8" t="s">
        <v>1321</v>
      </c>
      <c r="W592" s="8" t="s">
        <v>133</v>
      </c>
      <c r="X592" s="8" t="s">
        <v>133</v>
      </c>
      <c r="Y592" s="8" t="s">
        <v>173</v>
      </c>
      <c r="Z592" s="8" t="s">
        <v>174</v>
      </c>
      <c r="AA592" s="8">
        <v>0</v>
      </c>
      <c r="AB592" s="4">
        <v>0</v>
      </c>
      <c r="AC592" s="4">
        <v>0</v>
      </c>
      <c r="AD592" s="8">
        <v>0</v>
      </c>
      <c r="AE592" s="8">
        <v>0</v>
      </c>
      <c r="AF592" s="8" t="s">
        <v>136</v>
      </c>
      <c r="AG592" s="8" t="s">
        <v>137</v>
      </c>
      <c r="AH592" s="8" t="s">
        <v>138</v>
      </c>
      <c r="AI592" s="8" t="s">
        <v>278</v>
      </c>
      <c r="AJ592" s="8" t="s">
        <v>16</v>
      </c>
      <c r="AK592" s="8" t="s">
        <v>132</v>
      </c>
      <c r="AL592" s="8" t="s">
        <v>132</v>
      </c>
      <c r="AM592" s="8"/>
      <c r="AN592" s="8"/>
      <c r="AO592" s="8"/>
      <c r="AP592" s="8" t="s">
        <v>145</v>
      </c>
      <c r="AQ592" s="8" t="s">
        <v>145</v>
      </c>
      <c r="AR592" s="8" t="s">
        <v>133</v>
      </c>
      <c r="AS592" s="8" t="s">
        <v>133</v>
      </c>
      <c r="AT592" s="8" t="s">
        <v>133</v>
      </c>
      <c r="AU592" s="8" t="s">
        <v>145</v>
      </c>
      <c r="AV592" s="4" t="s">
        <v>145</v>
      </c>
      <c r="AW592" s="4" t="s">
        <v>145</v>
      </c>
      <c r="AX592" s="8" t="s">
        <v>145</v>
      </c>
      <c r="AY592" s="8" t="s">
        <v>133</v>
      </c>
      <c r="AZ592" s="8"/>
      <c r="BA592" s="8"/>
      <c r="BB592" s="8" t="s">
        <v>191</v>
      </c>
      <c r="BC592" s="8"/>
      <c r="BD592" s="8" t="s">
        <v>145</v>
      </c>
      <c r="BE592" s="8"/>
      <c r="BF592" s="8"/>
      <c r="BG592" s="8" t="s">
        <v>7</v>
      </c>
    </row>
    <row r="593" spans="1:59" hidden="1">
      <c r="A593" t="str">
        <f>Append1[[#This Row],[COM_IN_LIST]]</f>
        <v>GDPR</v>
      </c>
      <c r="B593" t="s">
        <v>1322</v>
      </c>
      <c r="P593" t="s">
        <v>132</v>
      </c>
      <c r="Q593" t="s">
        <v>131</v>
      </c>
      <c r="R593" t="s">
        <v>11</v>
      </c>
      <c r="V593" s="8" t="s">
        <v>1322</v>
      </c>
      <c r="AJ593" s="8" t="s">
        <v>11</v>
      </c>
      <c r="AK593" s="8" t="s">
        <v>132</v>
      </c>
      <c r="AL593" s="8" t="s">
        <v>131</v>
      </c>
      <c r="AM593" s="8"/>
      <c r="AN593" s="8"/>
      <c r="AO593" s="8"/>
      <c r="AP593" s="8" t="s">
        <v>145</v>
      </c>
      <c r="AQ593" s="8" t="s">
        <v>145</v>
      </c>
      <c r="AR593" s="8" t="s">
        <v>141</v>
      </c>
      <c r="AS593" s="8" t="s">
        <v>145</v>
      </c>
      <c r="AT593" s="8" t="s">
        <v>149</v>
      </c>
      <c r="AU593" s="8" t="s">
        <v>145</v>
      </c>
      <c r="AV593" s="4">
        <v>44927</v>
      </c>
      <c r="AW593" s="4">
        <v>45291</v>
      </c>
      <c r="AX593" s="8" t="s">
        <v>145</v>
      </c>
      <c r="AY593" s="8" t="s">
        <v>133</v>
      </c>
      <c r="AZ593" s="8" t="s">
        <v>150</v>
      </c>
      <c r="BA593" s="8" t="s">
        <v>151</v>
      </c>
      <c r="BB593" s="8" t="s">
        <v>145</v>
      </c>
      <c r="BC593" s="8" t="s">
        <v>178</v>
      </c>
      <c r="BD593" s="8">
        <v>2023</v>
      </c>
      <c r="BE593" s="8" t="s">
        <v>182</v>
      </c>
      <c r="BF593" s="8"/>
      <c r="BG593" s="8" t="s">
        <v>6</v>
      </c>
    </row>
    <row r="594" spans="1:59" hidden="1">
      <c r="A594" t="str">
        <f>Append1[[#This Row],[COM_IN_LIST]]</f>
        <v>CMDB</v>
      </c>
      <c r="B594" t="s">
        <v>33</v>
      </c>
      <c r="C594" t="str">
        <f>VLOOKUP(Append1[[#This Row],[Asset_Name]],'[1]SNOW CMDB DBNL'!$A:$B,2,0)</f>
        <v>Yes</v>
      </c>
      <c r="D594" t="str">
        <f>VLOOKUP(Append1[[#This Row],[Asset_Name]],'[1]SNOW CMDB DBNL'!$A:$C,3,0)</f>
        <v>Yes</v>
      </c>
      <c r="E594" t="str">
        <f>VLOOKUP(Append1[[#This Row],[Asset_Name]],'[1]SNOW CMDB DBNL'!$A:$D,4,0)</f>
        <v>Jos Klompe</v>
      </c>
      <c r="F594" t="str">
        <f>VLOOKUP(Append1[[#This Row],[Asset_Name]],'[1]SNOW CMDB DBNL'!$A:$E,5,0)</f>
        <v>Marieke Bragt</v>
      </c>
      <c r="G594" t="str">
        <f>VLOOKUP(Append1[[#This Row],[Asset_Name]],'[1]SNOW CMDB DBNL'!$A:$F,6,0)</f>
        <v>Marieke Bragt</v>
      </c>
      <c r="H594" t="str">
        <f>VLOOKUP(Append1[[#This Row],[Asset_Name]],'[1]SNOW CMDB DBNL'!$A:$G,7,0)</f>
        <v>Femke van den End</v>
      </c>
      <c r="I594" t="str">
        <f>VLOOKUP(Append1[[#This Row],[Asset_Name]],'[1]SNOW CMDB DBNL'!$A:$H,8,0)</f>
        <v>Party data</v>
      </c>
      <c r="J594" t="str">
        <f>VLOOKUP(Append1[[#This Row],[Asset_Name]],'[1]SNOW CMDB DBNL'!$A:$I,9,0)</f>
        <v>Transferred outside ING</v>
      </c>
      <c r="K594" t="str">
        <f>VLOOKUP(Append1[[#This Row],[Asset_Name]],'[1]SNOW CMDB DBNL'!$A:$J,10,0)</f>
        <v xml:space="preserve">Data is sent out to customers </v>
      </c>
      <c r="L594" t="str">
        <f>VLOOKUP(Append1[[#This Row],[Asset_Name]],'[1]SNOW CMDB DBNL'!$A:$M,13,0)</f>
        <v>Installed</v>
      </c>
      <c r="M594" t="str">
        <f>VLOOKUP(Append1[[#This Row],[Asset_Name]],'[1]SNOW CMDB DBNL'!$A:$N,14,0)</f>
        <v>Operational</v>
      </c>
      <c r="N594" t="str">
        <f>VLOOKUP(Append1[[#This Row],[Asset_Name]],'[1]SNOW CMDB DBNL'!$A:$O,15,0)</f>
        <v>Production</v>
      </c>
      <c r="O594" t="str">
        <f>VLOOKUP(Append1[[#This Row],[Asset_Name]],'[1]SNOW CMDB DBNL'!$A:$P,16,0)</f>
        <v>be+nl/KYC Services NL/KYC on(e) flow</v>
      </c>
      <c r="P594" t="s">
        <v>131</v>
      </c>
      <c r="Q594" t="s">
        <v>132</v>
      </c>
      <c r="R594" t="s">
        <v>31</v>
      </c>
      <c r="V594" s="8" t="s">
        <v>33</v>
      </c>
      <c r="W594" s="8" t="s">
        <v>141</v>
      </c>
      <c r="X594" s="8" t="s">
        <v>141</v>
      </c>
      <c r="Y594" s="8" t="s">
        <v>586</v>
      </c>
      <c r="Z594" s="8" t="s">
        <v>1128</v>
      </c>
      <c r="AA594" s="8" t="s">
        <v>1128</v>
      </c>
      <c r="AB594" s="4" t="s">
        <v>631</v>
      </c>
      <c r="AC594" s="4" t="s">
        <v>169</v>
      </c>
      <c r="AD594" s="8" t="s">
        <v>206</v>
      </c>
      <c r="AE594" s="8" t="s">
        <v>1323</v>
      </c>
      <c r="AF594" s="8" t="s">
        <v>136</v>
      </c>
      <c r="AG594" s="8" t="s">
        <v>137</v>
      </c>
      <c r="AH594" s="8" t="s">
        <v>138</v>
      </c>
      <c r="AI594" s="8" t="s">
        <v>1324</v>
      </c>
      <c r="AJ594" s="8" t="s">
        <v>31</v>
      </c>
      <c r="AK594" s="8" t="s">
        <v>131</v>
      </c>
      <c r="AL594" s="8" t="s">
        <v>132</v>
      </c>
      <c r="AM594" s="8"/>
      <c r="AN594" s="8"/>
      <c r="AO594" s="8"/>
      <c r="AP594" s="8"/>
      <c r="AQ594" s="8"/>
      <c r="AR594" s="8"/>
      <c r="AS594" s="8"/>
      <c r="AT594" s="8"/>
      <c r="AU594" s="8"/>
      <c r="AV594" s="4"/>
      <c r="AW594" s="4"/>
      <c r="AX594" s="8"/>
      <c r="AY594" s="8"/>
      <c r="AZ594" s="8"/>
      <c r="BA594" s="8"/>
      <c r="BB594" s="8"/>
      <c r="BC594" s="8"/>
      <c r="BD594" s="8"/>
      <c r="BE594" s="8"/>
      <c r="BF594" s="8"/>
      <c r="BG594" s="8" t="s">
        <v>5</v>
      </c>
    </row>
    <row r="595" spans="1:59" hidden="1">
      <c r="A595" t="str">
        <f>Append1[[#This Row],[COM_IN_LIST]]</f>
        <v>GDPR</v>
      </c>
      <c r="B595" t="s">
        <v>1325</v>
      </c>
      <c r="P595" t="s">
        <v>132</v>
      </c>
      <c r="Q595" t="s">
        <v>131</v>
      </c>
      <c r="R595" t="s">
        <v>11</v>
      </c>
      <c r="V595" s="8" t="s">
        <v>1325</v>
      </c>
      <c r="AJ595" s="8" t="s">
        <v>11</v>
      </c>
      <c r="AK595" s="8" t="s">
        <v>132</v>
      </c>
      <c r="AL595" s="8" t="s">
        <v>131</v>
      </c>
      <c r="AM595" s="8"/>
      <c r="AN595" s="8"/>
      <c r="AO595" s="8"/>
      <c r="AP595" s="8" t="s">
        <v>145</v>
      </c>
      <c r="AQ595" s="8" t="s">
        <v>145</v>
      </c>
      <c r="AR595" s="8" t="s">
        <v>133</v>
      </c>
      <c r="AS595" s="8" t="s">
        <v>145</v>
      </c>
      <c r="AT595" s="8" t="s">
        <v>133</v>
      </c>
      <c r="AU595" s="8" t="s">
        <v>145</v>
      </c>
      <c r="AV595" s="4">
        <v>44927</v>
      </c>
      <c r="AW595" s="4">
        <v>45291</v>
      </c>
      <c r="AX595" s="8" t="s">
        <v>145</v>
      </c>
      <c r="AY595" s="8" t="s">
        <v>133</v>
      </c>
      <c r="AZ595" s="8" t="s">
        <v>150</v>
      </c>
      <c r="BA595" s="8" t="s">
        <v>151</v>
      </c>
      <c r="BB595" s="8" t="s">
        <v>145</v>
      </c>
      <c r="BC595" s="8" t="s">
        <v>178</v>
      </c>
      <c r="BD595" s="8">
        <v>2023</v>
      </c>
      <c r="BE595" s="8" t="s">
        <v>182</v>
      </c>
      <c r="BF595" s="8"/>
      <c r="BG595" s="8" t="s">
        <v>6</v>
      </c>
    </row>
    <row r="596" spans="1:59" hidden="1">
      <c r="A596" t="str">
        <f>Append1[[#This Row],[COM_IN_LIST]]</f>
        <v>GDPR</v>
      </c>
      <c r="B596" t="s">
        <v>1326</v>
      </c>
      <c r="P596" t="s">
        <v>132</v>
      </c>
      <c r="Q596" t="s">
        <v>131</v>
      </c>
      <c r="R596" t="s">
        <v>16</v>
      </c>
      <c r="V596" s="8" t="s">
        <v>1326</v>
      </c>
      <c r="AJ596" s="8" t="s">
        <v>16</v>
      </c>
      <c r="AK596" s="8" t="s">
        <v>132</v>
      </c>
      <c r="AL596" s="8" t="s">
        <v>131</v>
      </c>
      <c r="AM596" s="8"/>
      <c r="AN596" s="8"/>
      <c r="AO596" s="8"/>
      <c r="AP596" s="8" t="s">
        <v>145</v>
      </c>
      <c r="AQ596" s="8" t="s">
        <v>145</v>
      </c>
      <c r="AR596" s="8" t="s">
        <v>133</v>
      </c>
      <c r="AS596" s="8" t="s">
        <v>133</v>
      </c>
      <c r="AT596" s="8" t="s">
        <v>133</v>
      </c>
      <c r="AU596" s="8" t="s">
        <v>145</v>
      </c>
      <c r="AV596" s="4" t="s">
        <v>145</v>
      </c>
      <c r="AW596" s="4" t="s">
        <v>145</v>
      </c>
      <c r="AX596" s="8" t="s">
        <v>145</v>
      </c>
      <c r="AY596" s="8" t="s">
        <v>133</v>
      </c>
      <c r="AZ596" s="8">
        <v>44743</v>
      </c>
      <c r="BA596" s="8"/>
      <c r="BB596" s="8" t="s">
        <v>145</v>
      </c>
      <c r="BC596" s="8"/>
      <c r="BD596" s="8" t="s">
        <v>145</v>
      </c>
      <c r="BE596" s="8"/>
      <c r="BF596" s="8"/>
      <c r="BG596" s="8" t="s">
        <v>6</v>
      </c>
    </row>
    <row r="597" spans="1:59">
      <c r="A597" t="str">
        <f>Append1[[#This Row],[COM_IN_LIST]]</f>
        <v>CMDB</v>
      </c>
      <c r="B597" t="s">
        <v>1327</v>
      </c>
      <c r="C597" t="str">
        <f>VLOOKUP(Append1[[#This Row],[Asset_Name]],'[1]SNOW CMDB DBNL'!$A:$B,2,0)</f>
        <v>No</v>
      </c>
      <c r="E597" t="str">
        <f>VLOOKUP(Append1[[#This Row],[Asset_Name]],'[1]SNOW CMDB DBNL'!$A:$D,4,0)</f>
        <v>Jos Klompe</v>
      </c>
      <c r="F597" t="str">
        <f>VLOOKUP(Append1[[#This Row],[Asset_Name]],'[1]SNOW CMDB DBNL'!$A:$E,5,0)</f>
        <v>Hans Overeem</v>
      </c>
      <c r="G597" t="str">
        <f>VLOOKUP(Append1[[#This Row],[Asset_Name]],'[1]SNOW CMDB DBNL'!$A:$F,6,0)</f>
        <v>Hans Overeem</v>
      </c>
      <c r="H597" t="str">
        <f>VLOOKUP(Append1[[#This Row],[Asset_Name]],'[1]SNOW CMDB DBNL'!$A:$G,7,0)</f>
        <v>GJ Reinders</v>
      </c>
      <c r="L597" t="str">
        <f>VLOOKUP(Append1[[#This Row],[Asset_Name]],'[1]SNOW CMDB DBNL'!$A:$M,13,0)</f>
        <v>Installed</v>
      </c>
      <c r="M597" t="str">
        <f>VLOOKUP(Append1[[#This Row],[Asset_Name]],'[1]SNOW CMDB DBNL'!$A:$N,14,0)</f>
        <v>Operational</v>
      </c>
      <c r="N597" t="str">
        <f>VLOOKUP(Append1[[#This Row],[Asset_Name]],'[1]SNOW CMDB DBNL'!$A:$O,15,0)</f>
        <v>Production</v>
      </c>
      <c r="O597" t="str">
        <f>VLOOKUP(Append1[[#This Row],[Asset_Name]],'[1]SNOW CMDB DBNL'!$A:$P,16,0)</f>
        <v>be+nl/Daily Banking Digital First NL/O&amp;A/Mobile Onboarding/Ten24</v>
      </c>
      <c r="P597" t="s">
        <v>131</v>
      </c>
      <c r="Q597" t="s">
        <v>132</v>
      </c>
      <c r="R597" t="s">
        <v>23</v>
      </c>
      <c r="V597" s="8" t="s">
        <v>1327</v>
      </c>
      <c r="W597" s="8" t="s">
        <v>133</v>
      </c>
      <c r="X597" s="8">
        <v>0</v>
      </c>
      <c r="Y597" s="8" t="s">
        <v>586</v>
      </c>
      <c r="Z597" s="8" t="s">
        <v>159</v>
      </c>
      <c r="AA597" s="8" t="s">
        <v>159</v>
      </c>
      <c r="AB597" s="4" t="s">
        <v>160</v>
      </c>
      <c r="AC597" s="4">
        <v>0</v>
      </c>
      <c r="AD597" s="8">
        <v>0</v>
      </c>
      <c r="AE597" s="8">
        <v>0</v>
      </c>
      <c r="AF597" s="8" t="s">
        <v>136</v>
      </c>
      <c r="AG597" s="8" t="s">
        <v>137</v>
      </c>
      <c r="AH597" s="8" t="s">
        <v>138</v>
      </c>
      <c r="AI597" s="8" t="s">
        <v>1328</v>
      </c>
      <c r="AJ597" s="8" t="s">
        <v>23</v>
      </c>
      <c r="AK597" s="8" t="s">
        <v>131</v>
      </c>
      <c r="AL597" s="8" t="s">
        <v>132</v>
      </c>
      <c r="AM597" s="8"/>
      <c r="AN597" s="8"/>
      <c r="AO597" s="8"/>
      <c r="AP597" s="8"/>
      <c r="AQ597" s="8"/>
      <c r="AR597" s="8"/>
      <c r="AS597" s="8"/>
      <c r="AT597" s="8"/>
      <c r="AU597" s="8"/>
      <c r="AV597" s="4"/>
      <c r="AW597" s="4"/>
      <c r="AX597" s="8"/>
      <c r="AY597" s="8"/>
      <c r="AZ597" s="8"/>
      <c r="BA597" s="8"/>
      <c r="BB597" s="8"/>
      <c r="BC597" s="8"/>
      <c r="BD597" s="8"/>
      <c r="BE597" s="8"/>
      <c r="BF597" s="8"/>
      <c r="BG597" s="8" t="s">
        <v>5</v>
      </c>
    </row>
    <row r="598" spans="1:59">
      <c r="A598" t="str">
        <f>Append1[[#This Row],[COM_IN_LIST]]</f>
        <v>CMDB</v>
      </c>
      <c r="B598" t="s">
        <v>1329</v>
      </c>
      <c r="C598" t="str">
        <f>VLOOKUP(Append1[[#This Row],[Asset_Name]],'[1]SNOW CMDB DBNL'!$A:$B,2,0)</f>
        <v>No</v>
      </c>
      <c r="D598" t="str">
        <f>VLOOKUP(Append1[[#This Row],[Asset_Name]],'[1]SNOW CMDB DBNL'!$A:$C,3,0)</f>
        <v>No</v>
      </c>
      <c r="E598" t="str">
        <f>VLOOKUP(Append1[[#This Row],[Asset_Name]],'[1]SNOW CMDB DBNL'!$A:$D,4,0)</f>
        <v>Michiel van Hes</v>
      </c>
      <c r="F598" t="str">
        <f>VLOOKUP(Append1[[#This Row],[Asset_Name]],'[1]SNOW CMDB DBNL'!$A:$E,5,0)</f>
        <v>Ajdin Causevic</v>
      </c>
      <c r="G598" t="str">
        <f>VLOOKUP(Append1[[#This Row],[Asset_Name]],'[1]SNOW CMDB DBNL'!$A:$F,6,0)</f>
        <v>Ihsan çakir</v>
      </c>
      <c r="J598" t="str">
        <f>VLOOKUP(Append1[[#This Row],[Asset_Name]],'[1]SNOW CMDB DBNL'!$A:$I,9,0)</f>
        <v>Kept in own tribe</v>
      </c>
      <c r="L598" t="str">
        <f>VLOOKUP(Append1[[#This Row],[Asset_Name]],'[1]SNOW CMDB DBNL'!$A:$M,13,0)</f>
        <v>Installed</v>
      </c>
      <c r="M598" t="str">
        <f>VLOOKUP(Append1[[#This Row],[Asset_Name]],'[1]SNOW CMDB DBNL'!$A:$N,14,0)</f>
        <v>Operational</v>
      </c>
      <c r="N598" t="str">
        <f>VLOOKUP(Append1[[#This Row],[Asset_Name]],'[1]SNOW CMDB DBNL'!$A:$O,15,0)</f>
        <v>Production</v>
      </c>
      <c r="O598" t="str">
        <f>VLOOKUP(Append1[[#This Row],[Asset_Name]],'[1]SNOW CMDB DBNL'!$A:$P,16,0)</f>
        <v>be+nl/Asset Based Finance/Office tooling</v>
      </c>
      <c r="P598" t="s">
        <v>131</v>
      </c>
      <c r="Q598" t="s">
        <v>132</v>
      </c>
      <c r="R598" t="s">
        <v>49</v>
      </c>
      <c r="V598" s="8" t="s">
        <v>1329</v>
      </c>
      <c r="W598" s="8" t="s">
        <v>133</v>
      </c>
      <c r="X598" s="8" t="s">
        <v>133</v>
      </c>
      <c r="Y598" s="8" t="s">
        <v>860</v>
      </c>
      <c r="Z598" s="8" t="s">
        <v>1330</v>
      </c>
      <c r="AA598" s="8" t="s">
        <v>789</v>
      </c>
      <c r="AB598" s="4">
        <v>0</v>
      </c>
      <c r="AC598" s="4">
        <v>0</v>
      </c>
      <c r="AD598" s="8" t="s">
        <v>170</v>
      </c>
      <c r="AE598" s="8">
        <v>0</v>
      </c>
      <c r="AF598" s="8" t="s">
        <v>136</v>
      </c>
      <c r="AG598" s="8" t="s">
        <v>137</v>
      </c>
      <c r="AH598" s="8" t="s">
        <v>138</v>
      </c>
      <c r="AI598" s="8" t="s">
        <v>963</v>
      </c>
      <c r="AJ598" s="8" t="s">
        <v>49</v>
      </c>
      <c r="AK598" s="8" t="s">
        <v>131</v>
      </c>
      <c r="AL598" s="8" t="s">
        <v>132</v>
      </c>
      <c r="AM598" s="8"/>
      <c r="AN598" s="8"/>
      <c r="AO598" s="8"/>
      <c r="AP598" s="8"/>
      <c r="AQ598" s="8"/>
      <c r="AR598" s="8"/>
      <c r="AS598" s="8"/>
      <c r="AT598" s="8"/>
      <c r="AU598" s="8"/>
      <c r="AV598" s="4"/>
      <c r="AW598" s="4"/>
      <c r="AX598" s="8"/>
      <c r="AY598" s="8"/>
      <c r="AZ598" s="8"/>
      <c r="BA598" s="8"/>
      <c r="BB598" s="8"/>
      <c r="BC598" s="8"/>
      <c r="BD598" s="8"/>
      <c r="BE598" s="8"/>
      <c r="BF598" s="8"/>
      <c r="BG598" s="8" t="s">
        <v>5</v>
      </c>
    </row>
    <row r="599" spans="1:59" hidden="1">
      <c r="A599" t="str">
        <f>Append1[[#This Row],[COM_IN_LIST]]</f>
        <v>GDPR</v>
      </c>
      <c r="B599" t="s">
        <v>1331</v>
      </c>
      <c r="P599" t="s">
        <v>132</v>
      </c>
      <c r="Q599" t="s">
        <v>131</v>
      </c>
      <c r="R599" t="s">
        <v>17</v>
      </c>
      <c r="V599" s="8" t="s">
        <v>1331</v>
      </c>
      <c r="AJ599" s="8" t="s">
        <v>17</v>
      </c>
      <c r="AK599" s="8" t="s">
        <v>132</v>
      </c>
      <c r="AL599" s="8" t="s">
        <v>131</v>
      </c>
      <c r="AM599" s="8"/>
      <c r="AN599" s="8"/>
      <c r="AO599" s="8"/>
      <c r="AP599" s="8" t="s">
        <v>145</v>
      </c>
      <c r="AQ599" s="8" t="s">
        <v>145</v>
      </c>
      <c r="AR599" s="8" t="s">
        <v>133</v>
      </c>
      <c r="AS599" s="8" t="s">
        <v>145</v>
      </c>
      <c r="AT599" s="8" t="s">
        <v>149</v>
      </c>
      <c r="AU599" s="8" t="s">
        <v>145</v>
      </c>
      <c r="AV599" s="4" t="s">
        <v>149</v>
      </c>
      <c r="AW599" s="4" t="s">
        <v>149</v>
      </c>
      <c r="AX599" s="8" t="s">
        <v>145</v>
      </c>
      <c r="AY599" s="8" t="s">
        <v>133</v>
      </c>
      <c r="AZ599" s="8"/>
      <c r="BA599" s="8"/>
      <c r="BB599" s="8" t="s">
        <v>145</v>
      </c>
      <c r="BC599" s="8"/>
      <c r="BD599" s="8" t="s">
        <v>149</v>
      </c>
      <c r="BE599" s="8"/>
      <c r="BF599" s="8"/>
      <c r="BG599" s="8" t="s">
        <v>6</v>
      </c>
    </row>
    <row r="600" spans="1:59">
      <c r="A600" t="str">
        <f>Append1[[#This Row],[COM_IN_LIST]]</f>
        <v>CMDB</v>
      </c>
      <c r="B600" t="s">
        <v>1332</v>
      </c>
      <c r="C600" t="str">
        <f>VLOOKUP(Append1[[#This Row],[Asset_Name]],'[1]SNOW CMDB DBNL'!$A:$B,2,0)</f>
        <v>No</v>
      </c>
      <c r="E600" t="str">
        <f>VLOOKUP(Append1[[#This Row],[Asset_Name]],'[1]SNOW CMDB DBNL'!$A:$D,4,0)</f>
        <v>Wouter Kallenberg</v>
      </c>
      <c r="F600" t="str">
        <f>VLOOKUP(Append1[[#This Row],[Asset_Name]],'[1]SNOW CMDB DBNL'!$A:$E,5,0)</f>
        <v>Annemieke Tromp</v>
      </c>
      <c r="K600" t="str">
        <f>VLOOKUP(Append1[[#This Row],[Asset_Name]],'[1]SNOW CMDB DBNL'!$A:$J,10,0)</f>
        <v>Obsolete and to removed in CMDB</v>
      </c>
      <c r="L600" t="str">
        <f>VLOOKUP(Append1[[#This Row],[Asset_Name]],'[1]SNOW CMDB DBNL'!$A:$M,13,0)</f>
        <v>Installed</v>
      </c>
      <c r="M600" t="str">
        <f>VLOOKUP(Append1[[#This Row],[Asset_Name]],'[1]SNOW CMDB DBNL'!$A:$N,14,0)</f>
        <v>Operational</v>
      </c>
      <c r="N600" t="str">
        <f>VLOOKUP(Append1[[#This Row],[Asset_Name]],'[1]SNOW CMDB DBNL'!$A:$O,15,0)</f>
        <v>Production</v>
      </c>
      <c r="O600" t="str">
        <f>VLOOKUP(Append1[[#This Row],[Asset_Name]],'[1]SNOW CMDB DBNL'!$A:$P,16,0)</f>
        <v>be+nl/CRO NL/MRM/Office Tooling</v>
      </c>
      <c r="P600" t="s">
        <v>131</v>
      </c>
      <c r="Q600" t="s">
        <v>132</v>
      </c>
      <c r="R600" t="s">
        <v>20</v>
      </c>
      <c r="V600" s="8" t="s">
        <v>1332</v>
      </c>
      <c r="W600" s="8" t="s">
        <v>133</v>
      </c>
      <c r="X600" s="8">
        <v>0</v>
      </c>
      <c r="Y600" s="8" t="s">
        <v>328</v>
      </c>
      <c r="Z600" s="8" t="s">
        <v>329</v>
      </c>
      <c r="AA600" s="8">
        <v>0</v>
      </c>
      <c r="AB600" s="4">
        <v>0</v>
      </c>
      <c r="AC600" s="4">
        <v>0</v>
      </c>
      <c r="AD600" s="8">
        <v>0</v>
      </c>
      <c r="AE600" s="8" t="s">
        <v>330</v>
      </c>
      <c r="AF600" s="8" t="s">
        <v>136</v>
      </c>
      <c r="AG600" s="8" t="s">
        <v>137</v>
      </c>
      <c r="AH600" s="8" t="s">
        <v>138</v>
      </c>
      <c r="AI600" s="8" t="s">
        <v>331</v>
      </c>
      <c r="AJ600" s="8" t="s">
        <v>20</v>
      </c>
      <c r="AK600" s="8" t="s">
        <v>131</v>
      </c>
      <c r="AL600" s="8" t="s">
        <v>132</v>
      </c>
      <c r="AM600" s="8"/>
      <c r="AN600" s="8"/>
      <c r="AO600" s="8"/>
      <c r="AP600" s="8"/>
      <c r="AQ600" s="8"/>
      <c r="AR600" s="8"/>
      <c r="AS600" s="8"/>
      <c r="AT600" s="8"/>
      <c r="AU600" s="8"/>
      <c r="AV600" s="4"/>
      <c r="AW600" s="4"/>
      <c r="AX600" s="8"/>
      <c r="AY600" s="8"/>
      <c r="AZ600" s="8"/>
      <c r="BA600" s="8"/>
      <c r="BB600" s="8"/>
      <c r="BC600" s="8"/>
      <c r="BD600" s="8"/>
      <c r="BE600" s="8"/>
      <c r="BF600" s="8"/>
      <c r="BG600" s="8" t="s">
        <v>5</v>
      </c>
    </row>
    <row r="601" spans="1:59">
      <c r="A601" t="str">
        <f>Append1[[#This Row],[COM_IN_LIST]]</f>
        <v>CMDB</v>
      </c>
      <c r="B601" t="s">
        <v>1333</v>
      </c>
      <c r="C601" t="str">
        <f>VLOOKUP(Append1[[#This Row],[Asset_Name]],'[1]SNOW CMDB DBNL'!$A:$B,2,0)</f>
        <v>No</v>
      </c>
      <c r="D601" t="str">
        <f>VLOOKUP(Append1[[#This Row],[Asset_Name]],'[1]SNOW CMDB DBNL'!$A:$C,3,0)</f>
        <v>No</v>
      </c>
      <c r="E601" t="str">
        <f>VLOOKUP(Append1[[#This Row],[Asset_Name]],'[1]SNOW CMDB DBNL'!$A:$D,4,0)</f>
        <v>Ameet Singh</v>
      </c>
      <c r="F601" t="str">
        <f>VLOOKUP(Append1[[#This Row],[Asset_Name]],'[1]SNOW CMDB DBNL'!$A:$E,5,0)</f>
        <v>Annemieke Tromp</v>
      </c>
      <c r="G601" t="str">
        <f>VLOOKUP(Append1[[#This Row],[Asset_Name]],'[1]SNOW CMDB DBNL'!$A:$F,6,0)</f>
        <v>Annemieke Tromp</v>
      </c>
      <c r="H601" t="str">
        <f>VLOOKUP(Append1[[#This Row],[Asset_Name]],'[1]SNOW CMDB DBNL'!$A:$G,7,0)</f>
        <v>No formal Data Steward appointed yet after Mo Abarkan left the Tribe</v>
      </c>
      <c r="I601" t="str">
        <f>VLOOKUP(Append1[[#This Row],[Asset_Name]],'[1]SNOW CMDB DBNL'!$A:$H,8,0)</f>
        <v>Data derived by Risk</v>
      </c>
      <c r="J601" t="str">
        <f>VLOOKUP(Append1[[#This Row],[Asset_Name]],'[1]SNOW CMDB DBNL'!$A:$I,9,0)</f>
        <v>Kept in own tribe</v>
      </c>
      <c r="L601" t="str">
        <f>VLOOKUP(Append1[[#This Row],[Asset_Name]],'[1]SNOW CMDB DBNL'!$A:$M,13,0)</f>
        <v>Installed</v>
      </c>
      <c r="M601" t="str">
        <f>VLOOKUP(Append1[[#This Row],[Asset_Name]],'[1]SNOW CMDB DBNL'!$A:$N,14,0)</f>
        <v>Operational</v>
      </c>
      <c r="N601" t="str">
        <f>VLOOKUP(Append1[[#This Row],[Asset_Name]],'[1]SNOW CMDB DBNL'!$A:$O,15,0)</f>
        <v>Production</v>
      </c>
      <c r="O601" t="str">
        <f>VLOOKUP(Append1[[#This Row],[Asset_Name]],'[1]SNOW CMDB DBNL'!$A:$P,16,0)</f>
        <v>be+nl/CRO NL/MRM/Office Tooling</v>
      </c>
      <c r="P601" t="s">
        <v>131</v>
      </c>
      <c r="Q601" t="s">
        <v>132</v>
      </c>
      <c r="R601" t="s">
        <v>20</v>
      </c>
      <c r="V601" s="8" t="s">
        <v>1333</v>
      </c>
      <c r="W601" s="8" t="s">
        <v>133</v>
      </c>
      <c r="X601" s="8" t="s">
        <v>133</v>
      </c>
      <c r="Y601" s="8" t="s">
        <v>593</v>
      </c>
      <c r="Z601" s="8" t="s">
        <v>329</v>
      </c>
      <c r="AA601" s="8" t="s">
        <v>329</v>
      </c>
      <c r="AB601" s="4" t="s">
        <v>428</v>
      </c>
      <c r="AC601" s="4" t="s">
        <v>429</v>
      </c>
      <c r="AD601" s="8" t="s">
        <v>170</v>
      </c>
      <c r="AE601" s="8">
        <v>0</v>
      </c>
      <c r="AF601" s="8" t="s">
        <v>136</v>
      </c>
      <c r="AG601" s="8" t="s">
        <v>137</v>
      </c>
      <c r="AH601" s="8" t="s">
        <v>138</v>
      </c>
      <c r="AI601" s="8" t="s">
        <v>331</v>
      </c>
      <c r="AJ601" s="8" t="s">
        <v>20</v>
      </c>
      <c r="AK601" s="8" t="s">
        <v>131</v>
      </c>
      <c r="AL601" s="8" t="s">
        <v>132</v>
      </c>
      <c r="AM601" s="8"/>
      <c r="AN601" s="8"/>
      <c r="AO601" s="8"/>
      <c r="AP601" s="8"/>
      <c r="AQ601" s="8"/>
      <c r="AR601" s="8"/>
      <c r="AS601" s="8"/>
      <c r="AT601" s="8"/>
      <c r="AU601" s="8"/>
      <c r="AV601" s="4"/>
      <c r="AW601" s="4"/>
      <c r="AX601" s="8"/>
      <c r="AY601" s="8"/>
      <c r="AZ601" s="8"/>
      <c r="BA601" s="8"/>
      <c r="BB601" s="8"/>
      <c r="BC601" s="8"/>
      <c r="BD601" s="8"/>
      <c r="BE601" s="8"/>
      <c r="BF601" s="8"/>
      <c r="BG601" s="8" t="s">
        <v>5</v>
      </c>
    </row>
    <row r="602" spans="1:59">
      <c r="A602" t="str">
        <f>Append1[[#This Row],[COM_IN_LIST]]</f>
        <v>CMDB</v>
      </c>
      <c r="B602" t="s">
        <v>1334</v>
      </c>
      <c r="C602" t="str">
        <f>VLOOKUP(Append1[[#This Row],[Asset_Name]],'[1]SNOW CMDB DBNL'!$A:$B,2,0)</f>
        <v>No</v>
      </c>
      <c r="D602" t="str">
        <f>VLOOKUP(Append1[[#This Row],[Asset_Name]],'[1]SNOW CMDB DBNL'!$A:$C,3,0)</f>
        <v>No</v>
      </c>
      <c r="E602" t="str">
        <f>VLOOKUP(Append1[[#This Row],[Asset_Name]],'[1]SNOW CMDB DBNL'!$A:$D,4,0)</f>
        <v>Ameet Singh</v>
      </c>
      <c r="F602" t="str">
        <f>VLOOKUP(Append1[[#This Row],[Asset_Name]],'[1]SNOW CMDB DBNL'!$A:$E,5,0)</f>
        <v>Annemieke Tromp</v>
      </c>
      <c r="G602" t="str">
        <f>VLOOKUP(Append1[[#This Row],[Asset_Name]],'[1]SNOW CMDB DBNL'!$A:$F,6,0)</f>
        <v>Annemieke Tromp</v>
      </c>
      <c r="H602" t="str">
        <f>VLOOKUP(Append1[[#This Row],[Asset_Name]],'[1]SNOW CMDB DBNL'!$A:$G,7,0)</f>
        <v>No formal Data Steward appointed yet after Mo Abarkan left the Tribe</v>
      </c>
      <c r="I602" t="str">
        <f>VLOOKUP(Append1[[#This Row],[Asset_Name]],'[1]SNOW CMDB DBNL'!$A:$H,8,0)</f>
        <v>Data derived by Risk</v>
      </c>
      <c r="J602" t="str">
        <f>VLOOKUP(Append1[[#This Row],[Asset_Name]],'[1]SNOW CMDB DBNL'!$A:$I,9,0)</f>
        <v>Kept in own tribe</v>
      </c>
      <c r="L602" t="str">
        <f>VLOOKUP(Append1[[#This Row],[Asset_Name]],'[1]SNOW CMDB DBNL'!$A:$M,13,0)</f>
        <v>Installed</v>
      </c>
      <c r="M602" t="str">
        <f>VLOOKUP(Append1[[#This Row],[Asset_Name]],'[1]SNOW CMDB DBNL'!$A:$N,14,0)</f>
        <v>Operational</v>
      </c>
      <c r="N602" t="str">
        <f>VLOOKUP(Append1[[#This Row],[Asset_Name]],'[1]SNOW CMDB DBNL'!$A:$O,15,0)</f>
        <v>Production</v>
      </c>
      <c r="O602" t="str">
        <f>VLOOKUP(Append1[[#This Row],[Asset_Name]],'[1]SNOW CMDB DBNL'!$A:$P,16,0)</f>
        <v>be+nl/CRO NL/MRM/Office Tooling</v>
      </c>
      <c r="P602" t="s">
        <v>131</v>
      </c>
      <c r="Q602" t="s">
        <v>132</v>
      </c>
      <c r="R602" t="s">
        <v>20</v>
      </c>
      <c r="V602" s="8" t="s">
        <v>1334</v>
      </c>
      <c r="W602" s="8" t="s">
        <v>133</v>
      </c>
      <c r="X602" s="8" t="s">
        <v>133</v>
      </c>
      <c r="Y602" s="8" t="s">
        <v>593</v>
      </c>
      <c r="Z602" s="8" t="s">
        <v>329</v>
      </c>
      <c r="AA602" s="8" t="s">
        <v>329</v>
      </c>
      <c r="AB602" s="4" t="s">
        <v>428</v>
      </c>
      <c r="AC602" s="4" t="s">
        <v>429</v>
      </c>
      <c r="AD602" s="8" t="s">
        <v>170</v>
      </c>
      <c r="AE602" s="8">
        <v>0</v>
      </c>
      <c r="AF602" s="8" t="s">
        <v>136</v>
      </c>
      <c r="AG602" s="8" t="s">
        <v>137</v>
      </c>
      <c r="AH602" s="8" t="s">
        <v>138</v>
      </c>
      <c r="AI602" s="8" t="s">
        <v>331</v>
      </c>
      <c r="AJ602" s="8" t="s">
        <v>20</v>
      </c>
      <c r="AK602" s="8" t="s">
        <v>131</v>
      </c>
      <c r="AL602" s="8" t="s">
        <v>132</v>
      </c>
      <c r="AM602" s="8"/>
      <c r="AN602" s="8"/>
      <c r="AO602" s="8"/>
      <c r="AP602" s="8"/>
      <c r="AQ602" s="8"/>
      <c r="AR602" s="8"/>
      <c r="AS602" s="8"/>
      <c r="AT602" s="8"/>
      <c r="AU602" s="8"/>
      <c r="AV602" s="4"/>
      <c r="AW602" s="4"/>
      <c r="AX602" s="8"/>
      <c r="AY602" s="8"/>
      <c r="AZ602" s="8"/>
      <c r="BA602" s="8"/>
      <c r="BB602" s="8"/>
      <c r="BC602" s="8"/>
      <c r="BD602" s="8"/>
      <c r="BE602" s="8"/>
      <c r="BF602" s="8"/>
      <c r="BG602" s="8" t="s">
        <v>5</v>
      </c>
    </row>
    <row r="603" spans="1:59">
      <c r="A603" t="str">
        <f>Append1[[#This Row],[COM_IN_LIST]]</f>
        <v>CMDB</v>
      </c>
      <c r="B603" t="s">
        <v>1335</v>
      </c>
      <c r="C603" t="str">
        <f>VLOOKUP(Append1[[#This Row],[Asset_Name]],'[1]SNOW CMDB DBNL'!$A:$B,2,0)</f>
        <v>No</v>
      </c>
      <c r="E603" t="str">
        <f>VLOOKUP(Append1[[#This Row],[Asset_Name]],'[1]SNOW CMDB DBNL'!$A:$D,4,0)</f>
        <v>Wouter Kallenberg</v>
      </c>
      <c r="F603" t="str">
        <f>VLOOKUP(Append1[[#This Row],[Asset_Name]],'[1]SNOW CMDB DBNL'!$A:$E,5,0)</f>
        <v>Annemieke Tromp</v>
      </c>
      <c r="K603" t="str">
        <f>VLOOKUP(Append1[[#This Row],[Asset_Name]],'[1]SNOW CMDB DBNL'!$A:$J,10,0)</f>
        <v>Obsolete and to removed in CMDB</v>
      </c>
      <c r="L603" t="str">
        <f>VLOOKUP(Append1[[#This Row],[Asset_Name]],'[1]SNOW CMDB DBNL'!$A:$M,13,0)</f>
        <v>Installed</v>
      </c>
      <c r="M603" t="str">
        <f>VLOOKUP(Append1[[#This Row],[Asset_Name]],'[1]SNOW CMDB DBNL'!$A:$N,14,0)</f>
        <v>Operational</v>
      </c>
      <c r="N603" t="str">
        <f>VLOOKUP(Append1[[#This Row],[Asset_Name]],'[1]SNOW CMDB DBNL'!$A:$O,15,0)</f>
        <v>Production</v>
      </c>
      <c r="O603" t="str">
        <f>VLOOKUP(Append1[[#This Row],[Asset_Name]],'[1]SNOW CMDB DBNL'!$A:$P,16,0)</f>
        <v>be+nl/CRO NL/MRM/Office Tooling</v>
      </c>
      <c r="P603" t="s">
        <v>131</v>
      </c>
      <c r="Q603" t="s">
        <v>132</v>
      </c>
      <c r="R603" t="s">
        <v>20</v>
      </c>
      <c r="V603" s="8" t="s">
        <v>1335</v>
      </c>
      <c r="W603" s="8" t="s">
        <v>133</v>
      </c>
      <c r="X603" s="8">
        <v>0</v>
      </c>
      <c r="Y603" s="8" t="s">
        <v>328</v>
      </c>
      <c r="Z603" s="8" t="s">
        <v>329</v>
      </c>
      <c r="AA603" s="8">
        <v>0</v>
      </c>
      <c r="AB603" s="4">
        <v>0</v>
      </c>
      <c r="AC603" s="4">
        <v>0</v>
      </c>
      <c r="AD603" s="8">
        <v>0</v>
      </c>
      <c r="AE603" s="8" t="s">
        <v>330</v>
      </c>
      <c r="AF603" s="8" t="s">
        <v>136</v>
      </c>
      <c r="AG603" s="8" t="s">
        <v>137</v>
      </c>
      <c r="AH603" s="8" t="s">
        <v>138</v>
      </c>
      <c r="AI603" s="8" t="s">
        <v>331</v>
      </c>
      <c r="AJ603" s="8" t="s">
        <v>20</v>
      </c>
      <c r="AK603" s="8" t="s">
        <v>131</v>
      </c>
      <c r="AL603" s="8" t="s">
        <v>132</v>
      </c>
      <c r="AM603" s="8"/>
      <c r="AN603" s="8"/>
      <c r="AO603" s="8"/>
      <c r="AP603" s="8"/>
      <c r="AQ603" s="8"/>
      <c r="AR603" s="8"/>
      <c r="AS603" s="8"/>
      <c r="AT603" s="8"/>
      <c r="AU603" s="8"/>
      <c r="AV603" s="4"/>
      <c r="AW603" s="4"/>
      <c r="AX603" s="8"/>
      <c r="AY603" s="8"/>
      <c r="AZ603" s="8"/>
      <c r="BA603" s="8"/>
      <c r="BB603" s="8"/>
      <c r="BC603" s="8"/>
      <c r="BD603" s="8"/>
      <c r="BE603" s="8"/>
      <c r="BF603" s="8"/>
      <c r="BG603" s="8" t="s">
        <v>5</v>
      </c>
    </row>
    <row r="604" spans="1:59">
      <c r="A604" t="str">
        <f>Append1[[#This Row],[COM_IN_LIST]]</f>
        <v>CMDB</v>
      </c>
      <c r="B604" t="s">
        <v>1336</v>
      </c>
      <c r="C604" t="str">
        <f>VLOOKUP(Append1[[#This Row],[Asset_Name]],'[1]SNOW CMDB DBNL'!$A:$B,2,0)</f>
        <v>No</v>
      </c>
      <c r="D604" t="str">
        <f>VLOOKUP(Append1[[#This Row],[Asset_Name]],'[1]SNOW CMDB DBNL'!$A:$C,3,0)</f>
        <v>No</v>
      </c>
      <c r="E604" t="str">
        <f>VLOOKUP(Append1[[#This Row],[Asset_Name]],'[1]SNOW CMDB DBNL'!$A:$D,4,0)</f>
        <v>Pieter van Valenberg</v>
      </c>
      <c r="F604" t="str">
        <f>VLOOKUP(Append1[[#This Row],[Asset_Name]],'[1]SNOW CMDB DBNL'!$A:$E,5,0)</f>
        <v>Nick van Boven</v>
      </c>
      <c r="I604" t="str">
        <f>VLOOKUP(Append1[[#This Row],[Asset_Name]],'[1]SNOW CMDB DBNL'!$A:$H,8,0)</f>
        <v>Party data</v>
      </c>
      <c r="J604" t="str">
        <f>VLOOKUP(Append1[[#This Row],[Asset_Name]],'[1]SNOW CMDB DBNL'!$A:$I,9,0)</f>
        <v>Kept in own tribe</v>
      </c>
      <c r="L604" t="str">
        <f>VLOOKUP(Append1[[#This Row],[Asset_Name]],'[1]SNOW CMDB DBNL'!$A:$M,13,0)</f>
        <v>Installed</v>
      </c>
      <c r="M604" t="str">
        <f>VLOOKUP(Append1[[#This Row],[Asset_Name]],'[1]SNOW CMDB DBNL'!$A:$N,14,0)</f>
        <v>Operational</v>
      </c>
      <c r="N604" t="str">
        <f>VLOOKUP(Append1[[#This Row],[Asset_Name]],'[1]SNOW CMDB DBNL'!$A:$O,15,0)</f>
        <v>Production</v>
      </c>
      <c r="O604" t="str">
        <f>VLOOKUP(Append1[[#This Row],[Asset_Name]],'[1]SNOW CMDB DBNL'!$A:$P,16,0)</f>
        <v>be+nl/Investments/Operational Journeys &amp; Ordering/EP Transaction Management</v>
      </c>
      <c r="P604" t="s">
        <v>131</v>
      </c>
      <c r="Q604" t="s">
        <v>132</v>
      </c>
      <c r="R604" t="s">
        <v>15</v>
      </c>
      <c r="V604" s="8" t="s">
        <v>1336</v>
      </c>
      <c r="W604" s="8" t="s">
        <v>133</v>
      </c>
      <c r="X604" s="8" t="s">
        <v>133</v>
      </c>
      <c r="Y604" s="8" t="s">
        <v>325</v>
      </c>
      <c r="Z604" s="8" t="s">
        <v>235</v>
      </c>
      <c r="AA604" s="8">
        <v>0</v>
      </c>
      <c r="AB604" s="4">
        <v>0</v>
      </c>
      <c r="AC604" s="4" t="s">
        <v>169</v>
      </c>
      <c r="AD604" s="8" t="s">
        <v>170</v>
      </c>
      <c r="AE604" s="8">
        <v>0</v>
      </c>
      <c r="AF604" s="8" t="s">
        <v>136</v>
      </c>
      <c r="AG604" s="8" t="s">
        <v>137</v>
      </c>
      <c r="AH604" s="8" t="s">
        <v>138</v>
      </c>
      <c r="AI604" s="8" t="s">
        <v>326</v>
      </c>
      <c r="AJ604" s="8" t="s">
        <v>15</v>
      </c>
      <c r="AK604" s="8" t="s">
        <v>131</v>
      </c>
      <c r="AL604" s="8" t="s">
        <v>132</v>
      </c>
      <c r="AM604" s="8"/>
      <c r="AN604" s="8"/>
      <c r="AO604" s="8"/>
      <c r="AP604" s="8"/>
      <c r="AQ604" s="8"/>
      <c r="AR604" s="8"/>
      <c r="AS604" s="8"/>
      <c r="AT604" s="8"/>
      <c r="AU604" s="8"/>
      <c r="AV604" s="4"/>
      <c r="AW604" s="4"/>
      <c r="AX604" s="8"/>
      <c r="AY604" s="8"/>
      <c r="AZ604" s="8"/>
      <c r="BA604" s="8"/>
      <c r="BB604" s="8"/>
      <c r="BC604" s="8"/>
      <c r="BD604" s="8"/>
      <c r="BE604" s="8"/>
      <c r="BF604" s="8"/>
      <c r="BG604" s="8" t="s">
        <v>5</v>
      </c>
    </row>
    <row r="605" spans="1:59">
      <c r="A605" t="str">
        <f>Append1[[#This Row],[COM_IN_LIST]]</f>
        <v>CMDB</v>
      </c>
      <c r="B605" t="s">
        <v>1337</v>
      </c>
      <c r="C605" t="str">
        <f>VLOOKUP(Append1[[#This Row],[Asset_Name]],'[1]SNOW CMDB DBNL'!$A:$B,2,0)</f>
        <v>No</v>
      </c>
      <c r="D605" t="str">
        <f>VLOOKUP(Append1[[#This Row],[Asset_Name]],'[1]SNOW CMDB DBNL'!$A:$C,3,0)</f>
        <v>No</v>
      </c>
      <c r="E605" t="str">
        <f>VLOOKUP(Append1[[#This Row],[Asset_Name]],'[1]SNOW CMDB DBNL'!$A:$D,4,0)</f>
        <v>Petra Danisevska</v>
      </c>
      <c r="F605" t="str">
        <f>VLOOKUP(Append1[[#This Row],[Asset_Name]],'[1]SNOW CMDB DBNL'!$A:$E,5,0)</f>
        <v>Annemieke Tromp</v>
      </c>
      <c r="G605" t="str">
        <f>VLOOKUP(Append1[[#This Row],[Asset_Name]],'[1]SNOW CMDB DBNL'!$A:$F,6,0)</f>
        <v>Annemieke Tromp</v>
      </c>
      <c r="H605" t="str">
        <f>VLOOKUP(Append1[[#This Row],[Asset_Name]],'[1]SNOW CMDB DBNL'!$A:$G,7,0)</f>
        <v>No formal Data Steward appointed yet after Mo Abarkan left the Tribe</v>
      </c>
      <c r="I605" t="str">
        <f>VLOOKUP(Append1[[#This Row],[Asset_Name]],'[1]SNOW CMDB DBNL'!$A:$H,8,0)</f>
        <v>Data derived by Risk</v>
      </c>
      <c r="J605" t="str">
        <f>VLOOKUP(Append1[[#This Row],[Asset_Name]],'[1]SNOW CMDB DBNL'!$A:$I,9,0)</f>
        <v>Exchanged across domains</v>
      </c>
      <c r="L605" t="str">
        <f>VLOOKUP(Append1[[#This Row],[Asset_Name]],'[1]SNOW CMDB DBNL'!$A:$M,13,0)</f>
        <v>Installed</v>
      </c>
      <c r="M605" t="str">
        <f>VLOOKUP(Append1[[#This Row],[Asset_Name]],'[1]SNOW CMDB DBNL'!$A:$N,14,0)</f>
        <v>Operational</v>
      </c>
      <c r="N605" t="str">
        <f>VLOOKUP(Append1[[#This Row],[Asset_Name]],'[1]SNOW CMDB DBNL'!$A:$O,15,0)</f>
        <v>Production</v>
      </c>
      <c r="O605" t="str">
        <f>VLOOKUP(Append1[[#This Row],[Asset_Name]],'[1]SNOW CMDB DBNL'!$A:$P,16,0)</f>
        <v>be+nl/CRO NL/MRM/Office Tooling</v>
      </c>
      <c r="P605" t="s">
        <v>131</v>
      </c>
      <c r="Q605" t="s">
        <v>132</v>
      </c>
      <c r="R605" t="s">
        <v>20</v>
      </c>
      <c r="V605" s="8" t="s">
        <v>1337</v>
      </c>
      <c r="W605" s="8" t="s">
        <v>133</v>
      </c>
      <c r="X605" s="8" t="s">
        <v>133</v>
      </c>
      <c r="Y605" s="8" t="s">
        <v>427</v>
      </c>
      <c r="Z605" s="8" t="s">
        <v>329</v>
      </c>
      <c r="AA605" s="8" t="s">
        <v>329</v>
      </c>
      <c r="AB605" s="4" t="s">
        <v>428</v>
      </c>
      <c r="AC605" s="4" t="s">
        <v>429</v>
      </c>
      <c r="AD605" s="8" t="s">
        <v>176</v>
      </c>
      <c r="AE605" s="8">
        <v>0</v>
      </c>
      <c r="AF605" s="8" t="s">
        <v>136</v>
      </c>
      <c r="AG605" s="8" t="s">
        <v>137</v>
      </c>
      <c r="AH605" s="8" t="s">
        <v>138</v>
      </c>
      <c r="AI605" s="8" t="s">
        <v>331</v>
      </c>
      <c r="AJ605" s="8" t="s">
        <v>20</v>
      </c>
      <c r="AK605" s="8" t="s">
        <v>131</v>
      </c>
      <c r="AL605" s="8" t="s">
        <v>132</v>
      </c>
      <c r="AM605" s="8"/>
      <c r="AN605" s="8"/>
      <c r="AO605" s="8"/>
      <c r="AP605" s="8"/>
      <c r="AQ605" s="8"/>
      <c r="AR605" s="8"/>
      <c r="AS605" s="8"/>
      <c r="AT605" s="8"/>
      <c r="AU605" s="8"/>
      <c r="AV605" s="4"/>
      <c r="AW605" s="4"/>
      <c r="AX605" s="8"/>
      <c r="AY605" s="8"/>
      <c r="AZ605" s="8"/>
      <c r="BA605" s="8"/>
      <c r="BB605" s="8"/>
      <c r="BC605" s="8"/>
      <c r="BD605" s="8"/>
      <c r="BE605" s="8"/>
      <c r="BF605" s="8"/>
      <c r="BG605" s="8" t="s">
        <v>5</v>
      </c>
    </row>
    <row r="606" spans="1:59">
      <c r="A606" t="str">
        <f>Append1[[#This Row],[COM_IN_LIST]]</f>
        <v>CMDB</v>
      </c>
      <c r="B606" t="s">
        <v>1338</v>
      </c>
      <c r="C606" t="str">
        <f>VLOOKUP(Append1[[#This Row],[Asset_Name]],'[1]SNOW CMDB DBNL'!$A:$B,2,0)</f>
        <v>No</v>
      </c>
      <c r="E606" t="str">
        <f>VLOOKUP(Append1[[#This Row],[Asset_Name]],'[1]SNOW CMDB DBNL'!$A:$D,4,0)</f>
        <v>Guido Smit</v>
      </c>
      <c r="F606" t="str">
        <f>VLOOKUP(Append1[[#This Row],[Asset_Name]],'[1]SNOW CMDB DBNL'!$A:$E,5,0)</f>
        <v>Hans Overeem</v>
      </c>
      <c r="G606" t="str">
        <f>VLOOKUP(Append1[[#This Row],[Asset_Name]],'[1]SNOW CMDB DBNL'!$A:$F,6,0)</f>
        <v>Hans Overeem</v>
      </c>
      <c r="H606" t="str">
        <f>VLOOKUP(Append1[[#This Row],[Asset_Name]],'[1]SNOW CMDB DBNL'!$A:$G,7,0)</f>
        <v>GJ Reinders</v>
      </c>
      <c r="L606" t="str">
        <f>VLOOKUP(Append1[[#This Row],[Asset_Name]],'[1]SNOW CMDB DBNL'!$A:$M,13,0)</f>
        <v>Installed</v>
      </c>
      <c r="M606" t="str">
        <f>VLOOKUP(Append1[[#This Row],[Asset_Name]],'[1]SNOW CMDB DBNL'!$A:$N,14,0)</f>
        <v>Operational</v>
      </c>
      <c r="N606" t="str">
        <f>VLOOKUP(Append1[[#This Row],[Asset_Name]],'[1]SNOW CMDB DBNL'!$A:$O,15,0)</f>
        <v>Production</v>
      </c>
      <c r="O606" t="str">
        <f>VLOOKUP(Append1[[#This Row],[Asset_Name]],'[1]SNOW CMDB DBNL'!$A:$P,16,0)</f>
        <v>be+nl/Daily Banking Digital First NL/Deceased &amp; Seizures/PEGA Life Events</v>
      </c>
      <c r="P606" t="s">
        <v>131</v>
      </c>
      <c r="Q606" t="s">
        <v>132</v>
      </c>
      <c r="R606" t="s">
        <v>23</v>
      </c>
      <c r="V606" s="8" t="s">
        <v>1338</v>
      </c>
      <c r="W606" s="8" t="s">
        <v>133</v>
      </c>
      <c r="X606" s="8">
        <v>0</v>
      </c>
      <c r="Y606" s="8" t="s">
        <v>158</v>
      </c>
      <c r="Z606" s="8" t="s">
        <v>159</v>
      </c>
      <c r="AA606" s="8" t="s">
        <v>159</v>
      </c>
      <c r="AB606" s="4" t="s">
        <v>160</v>
      </c>
      <c r="AC606" s="4">
        <v>0</v>
      </c>
      <c r="AD606" s="8">
        <v>0</v>
      </c>
      <c r="AE606" s="8">
        <v>0</v>
      </c>
      <c r="AF606" s="8" t="s">
        <v>136</v>
      </c>
      <c r="AG606" s="8" t="s">
        <v>137</v>
      </c>
      <c r="AH606" s="8" t="s">
        <v>138</v>
      </c>
      <c r="AI606" s="8" t="s">
        <v>1339</v>
      </c>
      <c r="AJ606" s="8" t="s">
        <v>23</v>
      </c>
      <c r="AK606" s="8" t="s">
        <v>131</v>
      </c>
      <c r="AL606" s="8" t="s">
        <v>132</v>
      </c>
      <c r="AM606" s="8"/>
      <c r="AN606" s="8"/>
      <c r="AO606" s="8"/>
      <c r="AP606" s="8"/>
      <c r="AQ606" s="8"/>
      <c r="AR606" s="8"/>
      <c r="AS606" s="8"/>
      <c r="AT606" s="8"/>
      <c r="AU606" s="8"/>
      <c r="AV606" s="4"/>
      <c r="AW606" s="4"/>
      <c r="AX606" s="8"/>
      <c r="AY606" s="8"/>
      <c r="AZ606" s="8"/>
      <c r="BA606" s="8"/>
      <c r="BB606" s="8"/>
      <c r="BC606" s="8"/>
      <c r="BD606" s="8"/>
      <c r="BE606" s="8"/>
      <c r="BF606" s="8"/>
      <c r="BG606" s="8" t="s">
        <v>5</v>
      </c>
    </row>
    <row r="607" spans="1:59" hidden="1">
      <c r="A607" t="str">
        <f>Append1[[#This Row],[COM_IN_LIST]]</f>
        <v>GDPR</v>
      </c>
      <c r="B607" t="s">
        <v>1340</v>
      </c>
      <c r="P607" t="s">
        <v>132</v>
      </c>
      <c r="Q607" t="s">
        <v>131</v>
      </c>
      <c r="R607" t="s">
        <v>15</v>
      </c>
      <c r="V607" s="8" t="s">
        <v>1340</v>
      </c>
      <c r="AJ607" s="8" t="s">
        <v>15</v>
      </c>
      <c r="AK607" s="8" t="s">
        <v>132</v>
      </c>
      <c r="AL607" s="8" t="s">
        <v>131</v>
      </c>
      <c r="AM607" s="8"/>
      <c r="AN607" s="8"/>
      <c r="AO607" s="8"/>
      <c r="AP607" s="8" t="s">
        <v>133</v>
      </c>
      <c r="AQ607" s="8" t="s">
        <v>133</v>
      </c>
      <c r="AR607" s="8" t="s">
        <v>141</v>
      </c>
      <c r="AS607" s="8" t="s">
        <v>141</v>
      </c>
      <c r="AT607" s="8" t="s">
        <v>141</v>
      </c>
      <c r="AU607" s="8" t="s">
        <v>149</v>
      </c>
      <c r="AV607" s="4" t="s">
        <v>149</v>
      </c>
      <c r="AW607" s="4" t="s">
        <v>149</v>
      </c>
      <c r="AX607" s="8" t="s">
        <v>145</v>
      </c>
      <c r="AY607" s="8" t="s">
        <v>141</v>
      </c>
      <c r="AZ607" s="8" t="s">
        <v>1341</v>
      </c>
      <c r="BA607" s="8" t="s">
        <v>1010</v>
      </c>
      <c r="BB607" s="8" t="s">
        <v>145</v>
      </c>
      <c r="BC607" s="8"/>
      <c r="BD607" s="8" t="s">
        <v>149</v>
      </c>
      <c r="BE607" s="8"/>
      <c r="BF607" s="8"/>
      <c r="BG607" s="8" t="s">
        <v>6</v>
      </c>
    </row>
    <row r="608" spans="1:59" hidden="1">
      <c r="A608" t="str">
        <f>Append1[[#This Row],[COM_IN_LIST]]</f>
        <v>COMMON</v>
      </c>
      <c r="B608" t="s">
        <v>1342</v>
      </c>
      <c r="C608" t="str">
        <f>VLOOKUP(Append1[[#This Row],[Asset_Name]],'[1]SNOW CMDB DBNL'!$A:$B,2,0)</f>
        <v>Yes</v>
      </c>
      <c r="D608" t="str">
        <f>VLOOKUP(Append1[[#This Row],[Asset_Name]],'[1]SNOW CMDB DBNL'!$A:$C,3,0)</f>
        <v>No</v>
      </c>
      <c r="E608" t="str">
        <f>VLOOKUP(Append1[[#This Row],[Asset_Name]],'[1]SNOW CMDB DBNL'!$A:$D,4,0)</f>
        <v>Emile Scheilen</v>
      </c>
      <c r="F608" t="str">
        <f>VLOOKUP(Append1[[#This Row],[Asset_Name]],'[1]SNOW CMDB DBNL'!$A:$E,5,0)</f>
        <v>Adine Wempe - Kalff</v>
      </c>
      <c r="G608" t="str">
        <f>VLOOKUP(Append1[[#This Row],[Asset_Name]],'[1]SNOW CMDB DBNL'!$A:$F,6,0)</f>
        <v>Adine Wempe - Kalff</v>
      </c>
      <c r="H608" t="str">
        <f>VLOOKUP(Append1[[#This Row],[Asset_Name]],'[1]SNOW CMDB DBNL'!$A:$G,7,0)</f>
        <v>Britt Grimpe</v>
      </c>
      <c r="I608" t="str">
        <f>VLOOKUP(Append1[[#This Row],[Asset_Name]],'[1]SNOW CMDB DBNL'!$A:$H,8,0)</f>
        <v>Data derived by other data users</v>
      </c>
      <c r="J608" t="str">
        <f>VLOOKUP(Append1[[#This Row],[Asset_Name]],'[1]SNOW CMDB DBNL'!$A:$I,9,0)</f>
        <v>Exchanged across domains</v>
      </c>
      <c r="L608" t="str">
        <f>VLOOKUP(Append1[[#This Row],[Asset_Name]],'[1]SNOW CMDB DBNL'!$A:$M,13,0)</f>
        <v>Installed</v>
      </c>
      <c r="M608" t="str">
        <f>VLOOKUP(Append1[[#This Row],[Asset_Name]],'[1]SNOW CMDB DBNL'!$A:$N,14,0)</f>
        <v>Operational</v>
      </c>
      <c r="N608" t="str">
        <f>VLOOKUP(Append1[[#This Row],[Asset_Name]],'[1]SNOW CMDB DBNL'!$A:$O,15,0)</f>
        <v>Production</v>
      </c>
      <c r="O608" t="str">
        <f>VLOOKUP(Append1[[#This Row],[Asset_Name]],'[1]SNOW CMDB DBNL'!$A:$P,16,0)</f>
        <v>be+nl/Fraud &amp; Cyber Security NL/Detection/Justice League</v>
      </c>
      <c r="P608" t="s">
        <v>132</v>
      </c>
      <c r="Q608" t="s">
        <v>132</v>
      </c>
      <c r="R608" t="s">
        <v>13</v>
      </c>
      <c r="V608" s="8" t="s">
        <v>1342</v>
      </c>
      <c r="W608" s="8" t="s">
        <v>141</v>
      </c>
      <c r="X608" s="8" t="s">
        <v>133</v>
      </c>
      <c r="Y608" s="8" t="s">
        <v>202</v>
      </c>
      <c r="Z608" s="8" t="s">
        <v>203</v>
      </c>
      <c r="AA608" s="8" t="s">
        <v>203</v>
      </c>
      <c r="AB608" s="4" t="s">
        <v>204</v>
      </c>
      <c r="AC608" s="4" t="s">
        <v>205</v>
      </c>
      <c r="AD608" s="8" t="s">
        <v>176</v>
      </c>
      <c r="AE608" s="8">
        <v>0</v>
      </c>
      <c r="AF608" s="8" t="s">
        <v>136</v>
      </c>
      <c r="AG608" s="8" t="s">
        <v>137</v>
      </c>
      <c r="AH608" s="8" t="s">
        <v>138</v>
      </c>
      <c r="AI608" s="8" t="s">
        <v>207</v>
      </c>
      <c r="AJ608" s="8" t="s">
        <v>13</v>
      </c>
      <c r="AK608" s="8" t="s">
        <v>132</v>
      </c>
      <c r="AL608" s="8" t="s">
        <v>132</v>
      </c>
      <c r="AM608" s="8"/>
      <c r="AN608" s="8"/>
      <c r="AO608" s="8"/>
      <c r="AP608" s="8" t="s">
        <v>145</v>
      </c>
      <c r="AQ608" s="8" t="s">
        <v>145</v>
      </c>
      <c r="AR608" s="8" t="s">
        <v>141</v>
      </c>
      <c r="AS608" s="8" t="s">
        <v>141</v>
      </c>
      <c r="AT608" s="8" t="s">
        <v>141</v>
      </c>
      <c r="AU608" s="8"/>
      <c r="AV608" s="4"/>
      <c r="AW608" s="4">
        <v>43982</v>
      </c>
      <c r="AX608" s="8"/>
      <c r="AY608" s="8" t="s">
        <v>141</v>
      </c>
      <c r="AZ608" s="8"/>
      <c r="BA608" s="8"/>
      <c r="BB608" s="8" t="s">
        <v>178</v>
      </c>
      <c r="BC608" s="8"/>
      <c r="BD608" s="8">
        <v>2020</v>
      </c>
      <c r="BE608" s="8"/>
      <c r="BF608" s="8"/>
      <c r="BG608" s="8" t="s">
        <v>7</v>
      </c>
    </row>
    <row r="609" spans="1:59">
      <c r="A609" t="str">
        <f>Append1[[#This Row],[COM_IN_LIST]]</f>
        <v>COMMON</v>
      </c>
      <c r="B609" t="s">
        <v>1343</v>
      </c>
      <c r="C609" t="str">
        <f>VLOOKUP(Append1[[#This Row],[Asset_Name]],'[1]SNOW CMDB DBNL'!$A:$B,2,0)</f>
        <v>No</v>
      </c>
      <c r="D609" t="str">
        <f>VLOOKUP(Append1[[#This Row],[Asset_Name]],'[1]SNOW CMDB DBNL'!$A:$C,3,0)</f>
        <v>No</v>
      </c>
      <c r="E609" t="str">
        <f>VLOOKUP(Append1[[#This Row],[Asset_Name]],'[1]SNOW CMDB DBNL'!$A:$D,4,0)</f>
        <v>Rein Heddema</v>
      </c>
      <c r="F609" t="str">
        <f>VLOOKUP(Append1[[#This Row],[Asset_Name]],'[1]SNOW CMDB DBNL'!$A:$E,5,0)</f>
        <v>Ed Spitteler</v>
      </c>
      <c r="G609" t="str">
        <f>VLOOKUP(Append1[[#This Row],[Asset_Name]],'[1]SNOW CMDB DBNL'!$A:$F,6,0)</f>
        <v>Ed Spitteler</v>
      </c>
      <c r="H609" t="str">
        <f>VLOOKUP(Append1[[#This Row],[Asset_Name]],'[1]SNOW CMDB DBNL'!$A:$G,7,0)</f>
        <v>Johan Deen</v>
      </c>
      <c r="K609" t="str">
        <f>VLOOKUP(Append1[[#This Row],[Asset_Name]],'[1]SNOW CMDB DBNL'!$A:$J,10,0)</f>
        <v>Lijnco as a external printsupplier passes on data (party and agreement / Overschrijvingsboekjes) for distribution to customers on paper.</v>
      </c>
      <c r="L609" t="str">
        <f>VLOOKUP(Append1[[#This Row],[Asset_Name]],'[1]SNOW CMDB DBNL'!$A:$M,13,0)</f>
        <v>Installed</v>
      </c>
      <c r="M609" t="str">
        <f>VLOOKUP(Append1[[#This Row],[Asset_Name]],'[1]SNOW CMDB DBNL'!$A:$N,14,0)</f>
        <v>Operational</v>
      </c>
      <c r="N609" t="str">
        <f>VLOOKUP(Append1[[#This Row],[Asset_Name]],'[1]SNOW CMDB DBNL'!$A:$O,15,0)</f>
        <v>Production</v>
      </c>
      <c r="O609" t="str">
        <f>VLOOKUP(Append1[[#This Row],[Asset_Name]],'[1]SNOW CMDB DBNL'!$A:$P,16,0)</f>
        <v>be+nl/Document &amp; Content Services/Deliver Your Message/Paper &amp; Send</v>
      </c>
      <c r="P609" t="s">
        <v>132</v>
      </c>
      <c r="Q609" t="s">
        <v>132</v>
      </c>
      <c r="R609" t="s">
        <v>22</v>
      </c>
      <c r="V609" s="8" t="s">
        <v>1343</v>
      </c>
      <c r="W609" s="8" t="s">
        <v>133</v>
      </c>
      <c r="X609" s="8" t="s">
        <v>133</v>
      </c>
      <c r="Y609" s="8" t="s">
        <v>558</v>
      </c>
      <c r="Z609" s="8" t="s">
        <v>488</v>
      </c>
      <c r="AA609" s="8" t="s">
        <v>488</v>
      </c>
      <c r="AB609" s="4" t="s">
        <v>1344</v>
      </c>
      <c r="AC609" s="4">
        <v>0</v>
      </c>
      <c r="AD609" s="8">
        <v>0</v>
      </c>
      <c r="AE609" s="8" t="s">
        <v>1345</v>
      </c>
      <c r="AF609" s="8" t="s">
        <v>136</v>
      </c>
      <c r="AG609" s="8" t="s">
        <v>137</v>
      </c>
      <c r="AH609" s="8" t="s">
        <v>138</v>
      </c>
      <c r="AI609" s="8" t="s">
        <v>1136</v>
      </c>
      <c r="AJ609" s="8" t="s">
        <v>22</v>
      </c>
      <c r="AK609" s="8" t="s">
        <v>132</v>
      </c>
      <c r="AL609" s="8" t="s">
        <v>132</v>
      </c>
      <c r="AM609" s="8"/>
      <c r="AN609" s="8"/>
      <c r="AO609" s="8"/>
      <c r="AP609" s="8" t="s">
        <v>141</v>
      </c>
      <c r="AQ609" s="8" t="s">
        <v>133</v>
      </c>
      <c r="AR609" s="8" t="s">
        <v>133</v>
      </c>
      <c r="AS609" s="8" t="s">
        <v>141</v>
      </c>
      <c r="AT609" s="8" t="s">
        <v>141</v>
      </c>
      <c r="AU609" s="8" t="s">
        <v>573</v>
      </c>
      <c r="AV609" s="4"/>
      <c r="AW609" s="4" t="s">
        <v>145</v>
      </c>
      <c r="AX609" s="8" t="s">
        <v>292</v>
      </c>
      <c r="AY609" s="8" t="s">
        <v>133</v>
      </c>
      <c r="AZ609" s="8"/>
      <c r="BA609" s="8"/>
      <c r="BB609" s="8" t="s">
        <v>191</v>
      </c>
      <c r="BC609" s="8"/>
      <c r="BD609" s="8" t="s">
        <v>145</v>
      </c>
      <c r="BE609" s="8"/>
      <c r="BF609" s="8"/>
      <c r="BG609" s="8" t="s">
        <v>7</v>
      </c>
    </row>
    <row r="610" spans="1:59" hidden="1">
      <c r="A610" t="str">
        <f>Append1[[#This Row],[COM_IN_LIST]]</f>
        <v>COMMON</v>
      </c>
      <c r="B610" t="s">
        <v>1346</v>
      </c>
      <c r="C610" t="str">
        <f>VLOOKUP(Append1[[#This Row],[Asset_Name]],'[1]SNOW CMDB DBNL'!$A:$B,2,0)</f>
        <v>Yes</v>
      </c>
      <c r="D610" t="str">
        <f>VLOOKUP(Append1[[#This Row],[Asset_Name]],'[1]SNOW CMDB DBNL'!$A:$C,3,0)</f>
        <v>No</v>
      </c>
      <c r="E610" t="str">
        <f>VLOOKUP(Append1[[#This Row],[Asset_Name]],'[1]SNOW CMDB DBNL'!$A:$D,4,0)</f>
        <v>Emile Scheilen</v>
      </c>
      <c r="F610" t="str">
        <f>VLOOKUP(Append1[[#This Row],[Asset_Name]],'[1]SNOW CMDB DBNL'!$A:$E,5,0)</f>
        <v>Adine Wempe - Kalff</v>
      </c>
      <c r="G610" t="str">
        <f>VLOOKUP(Append1[[#This Row],[Asset_Name]],'[1]SNOW CMDB DBNL'!$A:$F,6,0)</f>
        <v>Adine Wempe - Kalff</v>
      </c>
      <c r="H610" t="str">
        <f>VLOOKUP(Append1[[#This Row],[Asset_Name]],'[1]SNOW CMDB DBNL'!$A:$G,7,0)</f>
        <v>Aurora Montoya Guillen</v>
      </c>
      <c r="I610" t="str">
        <f>VLOOKUP(Append1[[#This Row],[Asset_Name]],'[1]SNOW CMDB DBNL'!$A:$H,8,0)</f>
        <v>Party data</v>
      </c>
      <c r="J610" t="str">
        <f>VLOOKUP(Append1[[#This Row],[Asset_Name]],'[1]SNOW CMDB DBNL'!$A:$I,9,0)</f>
        <v>Kept in own tribe</v>
      </c>
      <c r="L610" t="str">
        <f>VLOOKUP(Append1[[#This Row],[Asset_Name]],'[1]SNOW CMDB DBNL'!$A:$M,13,0)</f>
        <v>Installed</v>
      </c>
      <c r="M610" t="str">
        <f>VLOOKUP(Append1[[#This Row],[Asset_Name]],'[1]SNOW CMDB DBNL'!$A:$N,14,0)</f>
        <v>Operational</v>
      </c>
      <c r="N610" t="str">
        <f>VLOOKUP(Append1[[#This Row],[Asset_Name]],'[1]SNOW CMDB DBNL'!$A:$O,15,0)</f>
        <v>Production</v>
      </c>
      <c r="O610" t="str">
        <f>VLOOKUP(Append1[[#This Row],[Asset_Name]],'[1]SNOW CMDB DBNL'!$A:$P,16,0)</f>
        <v>be+nl/Fraud &amp; Cyber Security NL/Prevention/Wookiee</v>
      </c>
      <c r="P610" t="s">
        <v>132</v>
      </c>
      <c r="Q610" t="s">
        <v>132</v>
      </c>
      <c r="R610" t="s">
        <v>13</v>
      </c>
      <c r="V610" s="8" t="s">
        <v>1346</v>
      </c>
      <c r="W610" s="8" t="s">
        <v>141</v>
      </c>
      <c r="X610" s="8" t="s">
        <v>133</v>
      </c>
      <c r="Y610" s="8" t="s">
        <v>202</v>
      </c>
      <c r="Z610" s="8" t="s">
        <v>203</v>
      </c>
      <c r="AA610" s="8" t="s">
        <v>203</v>
      </c>
      <c r="AB610" s="4" t="s">
        <v>550</v>
      </c>
      <c r="AC610" s="4" t="s">
        <v>169</v>
      </c>
      <c r="AD610" s="8" t="s">
        <v>170</v>
      </c>
      <c r="AE610" s="8">
        <v>0</v>
      </c>
      <c r="AF610" s="8" t="s">
        <v>136</v>
      </c>
      <c r="AG610" s="8" t="s">
        <v>137</v>
      </c>
      <c r="AH610" s="8" t="s">
        <v>138</v>
      </c>
      <c r="AI610" s="8" t="s">
        <v>551</v>
      </c>
      <c r="AJ610" s="8" t="s">
        <v>13</v>
      </c>
      <c r="AK610" s="8" t="s">
        <v>132</v>
      </c>
      <c r="AL610" s="8" t="s">
        <v>132</v>
      </c>
      <c r="AM610" s="8"/>
      <c r="AN610" s="8"/>
      <c r="AO610" s="8"/>
      <c r="AP610" s="8" t="s">
        <v>145</v>
      </c>
      <c r="AQ610" s="8" t="s">
        <v>145</v>
      </c>
      <c r="AR610" s="8" t="s">
        <v>145</v>
      </c>
      <c r="AS610" s="8" t="s">
        <v>145</v>
      </c>
      <c r="AT610" s="8" t="s">
        <v>145</v>
      </c>
      <c r="AU610" s="8"/>
      <c r="AV610" s="4"/>
      <c r="AW610" s="4">
        <v>43982</v>
      </c>
      <c r="AX610" s="8"/>
      <c r="AY610" s="8" t="s">
        <v>141</v>
      </c>
      <c r="AZ610" s="8"/>
      <c r="BA610" s="8" t="s">
        <v>1347</v>
      </c>
      <c r="BB610" s="8" t="s">
        <v>178</v>
      </c>
      <c r="BC610" s="8"/>
      <c r="BD610" s="8">
        <v>2020</v>
      </c>
      <c r="BE610" s="8"/>
      <c r="BF610" s="8"/>
      <c r="BG610" s="8" t="s">
        <v>7</v>
      </c>
    </row>
    <row r="611" spans="1:59" hidden="1">
      <c r="A611" t="str">
        <f>Append1[[#This Row],[COM_IN_LIST]]</f>
        <v>CMDB</v>
      </c>
      <c r="B611" t="s">
        <v>1348</v>
      </c>
      <c r="C611" t="str">
        <f>VLOOKUP(Append1[[#This Row],[Asset_Name]],'[1]SNOW CMDB DBNL'!$A:$B,2,0)</f>
        <v>Yes</v>
      </c>
      <c r="D611" t="str">
        <f>VLOOKUP(Append1[[#This Row],[Asset_Name]],'[1]SNOW CMDB DBNL'!$A:$C,3,0)</f>
        <v>No</v>
      </c>
      <c r="E611" t="str">
        <f>VLOOKUP(Append1[[#This Row],[Asset_Name]],'[1]SNOW CMDB DBNL'!$A:$D,4,0)</f>
        <v>Niels Nijs</v>
      </c>
      <c r="F611" t="str">
        <f>VLOOKUP(Append1[[#This Row],[Asset_Name]],'[1]SNOW CMDB DBNL'!$A:$E,5,0)</f>
        <v>Jan van Opdorp</v>
      </c>
      <c r="G611" t="str">
        <f>VLOOKUP(Append1[[#This Row],[Asset_Name]],'[1]SNOW CMDB DBNL'!$A:$F,6,0)</f>
        <v>Narjiss Aydoun</v>
      </c>
      <c r="H611" t="str">
        <f>VLOOKUP(Append1[[#This Row],[Asset_Name]],'[1]SNOW CMDB DBNL'!$A:$G,7,0)</f>
        <v>Priscilla Pelser</v>
      </c>
      <c r="I611" t="str">
        <f>VLOOKUP(Append1[[#This Row],[Asset_Name]],'[1]SNOW CMDB DBNL'!$A:$H,8,0)</f>
        <v>Agreement data</v>
      </c>
      <c r="J611" t="str">
        <f>VLOOKUP(Append1[[#This Row],[Asset_Name]],'[1]SNOW CMDB DBNL'!$A:$I,9,0)</f>
        <v>Transferred outside ING</v>
      </c>
      <c r="K611" t="str">
        <f>VLOOKUP(Append1[[#This Row],[Asset_Name]],'[1]SNOW CMDB DBNL'!$A:$J,10,0)</f>
        <v>Outside ING (only to Geldmaat) &amp; across ING domains</v>
      </c>
      <c r="L611" t="str">
        <f>VLOOKUP(Append1[[#This Row],[Asset_Name]],'[1]SNOW CMDB DBNL'!$A:$M,13,0)</f>
        <v>Installed</v>
      </c>
      <c r="M611" t="str">
        <f>VLOOKUP(Append1[[#This Row],[Asset_Name]],'[1]SNOW CMDB DBNL'!$A:$N,14,0)</f>
        <v>Operational</v>
      </c>
      <c r="N611" t="str">
        <f>VLOOKUP(Append1[[#This Row],[Asset_Name]],'[1]SNOW CMDB DBNL'!$A:$O,15,0)</f>
        <v>Production</v>
      </c>
      <c r="O611" t="str">
        <f>VLOOKUP(Append1[[#This Row],[Asset_Name]],'[1]SNOW CMDB DBNL'!$A:$P,16,0)</f>
        <v>be+nl/Payments NL/Cash/Deposit</v>
      </c>
      <c r="P611" t="s">
        <v>131</v>
      </c>
      <c r="Q611" t="s">
        <v>132</v>
      </c>
      <c r="R611" t="s">
        <v>25</v>
      </c>
      <c r="V611" s="8" t="s">
        <v>1348</v>
      </c>
      <c r="W611" s="8" t="s">
        <v>141</v>
      </c>
      <c r="X611" s="8" t="s">
        <v>133</v>
      </c>
      <c r="Y611" s="8" t="s">
        <v>401</v>
      </c>
      <c r="Z611" s="8" t="s">
        <v>402</v>
      </c>
      <c r="AA611" s="8" t="s">
        <v>155</v>
      </c>
      <c r="AB611" s="4" t="s">
        <v>403</v>
      </c>
      <c r="AC611" s="4" t="s">
        <v>187</v>
      </c>
      <c r="AD611" s="8" t="s">
        <v>206</v>
      </c>
      <c r="AE611" s="8" t="s">
        <v>408</v>
      </c>
      <c r="AF611" s="8" t="s">
        <v>136</v>
      </c>
      <c r="AG611" s="8" t="s">
        <v>137</v>
      </c>
      <c r="AH611" s="8" t="s">
        <v>138</v>
      </c>
      <c r="AI611" s="8" t="s">
        <v>410</v>
      </c>
      <c r="AJ611" s="8" t="s">
        <v>25</v>
      </c>
      <c r="AK611" s="8" t="s">
        <v>131</v>
      </c>
      <c r="AL611" s="8" t="s">
        <v>132</v>
      </c>
      <c r="AM611" s="8"/>
      <c r="AN611" s="8"/>
      <c r="AO611" s="8"/>
      <c r="AP611" s="8"/>
      <c r="AQ611" s="8"/>
      <c r="AR611" s="8"/>
      <c r="AS611" s="8"/>
      <c r="AT611" s="8"/>
      <c r="AU611" s="8"/>
      <c r="AV611" s="4"/>
      <c r="AW611" s="4"/>
      <c r="AX611" s="8"/>
      <c r="AY611" s="8"/>
      <c r="AZ611" s="8"/>
      <c r="BA611" s="8"/>
      <c r="BB611" s="8"/>
      <c r="BC611" s="8"/>
      <c r="BD611" s="8"/>
      <c r="BE611" s="8"/>
      <c r="BF611" s="8"/>
      <c r="BG611" s="8" t="s">
        <v>5</v>
      </c>
    </row>
    <row r="612" spans="1:59">
      <c r="A612" t="str">
        <f>Append1[[#This Row],[COM_IN_LIST]]</f>
        <v>CMDB</v>
      </c>
      <c r="B612" t="s">
        <v>1349</v>
      </c>
      <c r="C612" t="str">
        <f>VLOOKUP(Append1[[#This Row],[Asset_Name]],'[1]SNOW CMDB DBNL'!$A:$B,2,0)</f>
        <v>No</v>
      </c>
      <c r="E612" t="str">
        <f>VLOOKUP(Append1[[#This Row],[Asset_Name]],'[1]SNOW CMDB DBNL'!$A:$D,4,0)</f>
        <v>Georgian Bacain</v>
      </c>
      <c r="F612" t="str">
        <f>VLOOKUP(Append1[[#This Row],[Asset_Name]],'[1]SNOW CMDB DBNL'!$A:$E,5,0)</f>
        <v>Stefan Schoemaker</v>
      </c>
      <c r="L612" t="str">
        <f>VLOOKUP(Append1[[#This Row],[Asset_Name]],'[1]SNOW CMDB DBNL'!$A:$M,13,0)</f>
        <v>Installed</v>
      </c>
      <c r="M612" t="str">
        <f>VLOOKUP(Append1[[#This Row],[Asset_Name]],'[1]SNOW CMDB DBNL'!$A:$N,14,0)</f>
        <v>Operational</v>
      </c>
      <c r="N612" t="str">
        <f>VLOOKUP(Append1[[#This Row],[Asset_Name]],'[1]SNOW CMDB DBNL'!$A:$O,15,0)</f>
        <v>Production</v>
      </c>
      <c r="O612" t="str">
        <f>VLOOKUP(Append1[[#This Row],[Asset_Name]],'[1]SNOW CMDB DBNL'!$A:$P,16,0)</f>
        <v>be+nl/Finance NL/Office Tooling</v>
      </c>
      <c r="P612" t="s">
        <v>131</v>
      </c>
      <c r="Q612" t="s">
        <v>132</v>
      </c>
      <c r="R612" t="s">
        <v>18</v>
      </c>
      <c r="V612" s="8" t="s">
        <v>1349</v>
      </c>
      <c r="W612" s="8" t="s">
        <v>133</v>
      </c>
      <c r="X612" s="8">
        <v>0</v>
      </c>
      <c r="Y612" s="8" t="s">
        <v>339</v>
      </c>
      <c r="Z612" s="8" t="s">
        <v>340</v>
      </c>
      <c r="AA612" s="8">
        <v>0</v>
      </c>
      <c r="AB612" s="4">
        <v>0</v>
      </c>
      <c r="AC612" s="4">
        <v>0</v>
      </c>
      <c r="AD612" s="8">
        <v>0</v>
      </c>
      <c r="AE612" s="8">
        <v>0</v>
      </c>
      <c r="AF612" s="8" t="s">
        <v>136</v>
      </c>
      <c r="AG612" s="8" t="s">
        <v>137</v>
      </c>
      <c r="AH612" s="8" t="s">
        <v>138</v>
      </c>
      <c r="AI612" s="8" t="s">
        <v>216</v>
      </c>
      <c r="AJ612" s="8" t="s">
        <v>18</v>
      </c>
      <c r="AK612" s="8" t="s">
        <v>131</v>
      </c>
      <c r="AL612" s="8" t="s">
        <v>132</v>
      </c>
      <c r="AM612" s="8"/>
      <c r="AN612" s="8"/>
      <c r="AO612" s="8"/>
      <c r="AP612" s="8"/>
      <c r="AQ612" s="8"/>
      <c r="AR612" s="8"/>
      <c r="AS612" s="8"/>
      <c r="AT612" s="8"/>
      <c r="AU612" s="8"/>
      <c r="AV612" s="4"/>
      <c r="AW612" s="4"/>
      <c r="AX612" s="8"/>
      <c r="AY612" s="8"/>
      <c r="AZ612" s="8"/>
      <c r="BA612" s="8"/>
      <c r="BB612" s="8"/>
      <c r="BC612" s="8"/>
      <c r="BD612" s="8"/>
      <c r="BE612" s="8"/>
      <c r="BF612" s="8"/>
      <c r="BG612" s="8" t="s">
        <v>5</v>
      </c>
    </row>
    <row r="613" spans="1:59" hidden="1">
      <c r="A613" t="str">
        <f>Append1[[#This Row],[COM_IN_LIST]]</f>
        <v>GDPR</v>
      </c>
      <c r="B613" t="s">
        <v>1350</v>
      </c>
      <c r="P613" t="s">
        <v>132</v>
      </c>
      <c r="Q613" t="s">
        <v>131</v>
      </c>
      <c r="R613" t="s">
        <v>10</v>
      </c>
      <c r="V613" s="8" t="s">
        <v>1350</v>
      </c>
      <c r="AJ613" s="8" t="s">
        <v>10</v>
      </c>
      <c r="AK613" s="8" t="s">
        <v>132</v>
      </c>
      <c r="AL613" s="8" t="s">
        <v>131</v>
      </c>
      <c r="AM613" s="8"/>
      <c r="AN613" s="8"/>
      <c r="AO613" s="8"/>
      <c r="AP613" s="8" t="s">
        <v>145</v>
      </c>
      <c r="AQ613" s="8" t="s">
        <v>145</v>
      </c>
      <c r="AR613" s="8" t="s">
        <v>133</v>
      </c>
      <c r="AS613" s="8"/>
      <c r="AT613" s="8"/>
      <c r="AU613" s="8" t="s">
        <v>145</v>
      </c>
      <c r="AV613" s="4" t="s">
        <v>145</v>
      </c>
      <c r="AW613" s="4" t="s">
        <v>145</v>
      </c>
      <c r="AX613" s="8" t="s">
        <v>145</v>
      </c>
      <c r="AY613" s="8" t="s">
        <v>133</v>
      </c>
      <c r="AZ613" s="8"/>
      <c r="BA613" s="8"/>
      <c r="BB613" s="8" t="s">
        <v>145</v>
      </c>
      <c r="BC613" s="8"/>
      <c r="BD613" s="8" t="s">
        <v>145</v>
      </c>
      <c r="BE613" s="8"/>
      <c r="BF613" s="8"/>
      <c r="BG613" s="8" t="s">
        <v>6</v>
      </c>
    </row>
    <row r="614" spans="1:59">
      <c r="A614" t="str">
        <f>Append1[[#This Row],[COM_IN_LIST]]</f>
        <v>COMMON</v>
      </c>
      <c r="B614" t="s">
        <v>1351</v>
      </c>
      <c r="C614" t="str">
        <f>VLOOKUP(Append1[[#This Row],[Asset_Name]],'[1]SNOW CMDB DBNL'!$A:$B,2,0)</f>
        <v>No</v>
      </c>
      <c r="D614" t="str">
        <f>VLOOKUP(Append1[[#This Row],[Asset_Name]],'[1]SNOW CMDB DBNL'!$A:$C,3,0)</f>
        <v>No</v>
      </c>
      <c r="E614" t="str">
        <f>VLOOKUP(Append1[[#This Row],[Asset_Name]],'[1]SNOW CMDB DBNL'!$A:$D,4,0)</f>
        <v>Rik-Jan van Bree</v>
      </c>
      <c r="F614" t="str">
        <f>VLOOKUP(Append1[[#This Row],[Asset_Name]],'[1]SNOW CMDB DBNL'!$A:$E,5,0)</f>
        <v>Hans Krak</v>
      </c>
      <c r="G614" t="str">
        <f>VLOOKUP(Append1[[#This Row],[Asset_Name]],'[1]SNOW CMDB DBNL'!$A:$F,6,0)</f>
        <v>Narjiss Aydoun</v>
      </c>
      <c r="H614" t="str">
        <f>VLOOKUP(Append1[[#This Row],[Asset_Name]],'[1]SNOW CMDB DBNL'!$A:$G,7,0)</f>
        <v>Hans Krak</v>
      </c>
      <c r="L614" t="str">
        <f>VLOOKUP(Append1[[#This Row],[Asset_Name]],'[1]SNOW CMDB DBNL'!$A:$M,13,0)</f>
        <v>Installed</v>
      </c>
      <c r="M614" t="str">
        <f>VLOOKUP(Append1[[#This Row],[Asset_Name]],'[1]SNOW CMDB DBNL'!$A:$N,14,0)</f>
        <v>Operational</v>
      </c>
      <c r="N614" t="str">
        <f>VLOOKUP(Append1[[#This Row],[Asset_Name]],'[1]SNOW CMDB DBNL'!$A:$O,15,0)</f>
        <v>Production</v>
      </c>
      <c r="O614" t="str">
        <f>VLOOKUP(Append1[[#This Row],[Asset_Name]],'[1]SNOW CMDB DBNL'!$A:$P,16,0)</f>
        <v>be+nl/Payments NL/Products/Digital Insight</v>
      </c>
      <c r="P614" t="s">
        <v>132</v>
      </c>
      <c r="Q614" t="s">
        <v>132</v>
      </c>
      <c r="R614" t="s">
        <v>9</v>
      </c>
      <c r="V614" s="8" t="s">
        <v>1351</v>
      </c>
      <c r="W614" s="8" t="s">
        <v>133</v>
      </c>
      <c r="X614" s="8" t="s">
        <v>133</v>
      </c>
      <c r="Y614" s="8" t="s">
        <v>153</v>
      </c>
      <c r="Z614" s="8" t="s">
        <v>154</v>
      </c>
      <c r="AA614" s="8" t="s">
        <v>155</v>
      </c>
      <c r="AB614" s="4" t="s">
        <v>154</v>
      </c>
      <c r="AC614" s="4">
        <v>0</v>
      </c>
      <c r="AD614" s="8">
        <v>0</v>
      </c>
      <c r="AE614" s="8">
        <v>0</v>
      </c>
      <c r="AF614" s="8" t="s">
        <v>136</v>
      </c>
      <c r="AG614" s="8" t="s">
        <v>137</v>
      </c>
      <c r="AH614" s="8" t="s">
        <v>138</v>
      </c>
      <c r="AI614" s="8" t="s">
        <v>422</v>
      </c>
      <c r="AJ614" s="8" t="s">
        <v>9</v>
      </c>
      <c r="AK614" s="8" t="s">
        <v>132</v>
      </c>
      <c r="AL614" s="8" t="s">
        <v>132</v>
      </c>
      <c r="AM614" s="8"/>
      <c r="AN614" s="8"/>
      <c r="AO614" s="8"/>
      <c r="AP614" s="8" t="s">
        <v>145</v>
      </c>
      <c r="AQ614" s="8" t="s">
        <v>145</v>
      </c>
      <c r="AR614" s="8" t="s">
        <v>133</v>
      </c>
      <c r="AS614" s="8" t="s">
        <v>133</v>
      </c>
      <c r="AT614" s="8" t="s">
        <v>133</v>
      </c>
      <c r="AU614" s="8" t="s">
        <v>145</v>
      </c>
      <c r="AV614" s="4" t="s">
        <v>145</v>
      </c>
      <c r="AW614" s="4" t="s">
        <v>145</v>
      </c>
      <c r="AX614" s="8" t="s">
        <v>145</v>
      </c>
      <c r="AY614" s="8" t="s">
        <v>133</v>
      </c>
      <c r="AZ614" s="8"/>
      <c r="BA614" s="8"/>
      <c r="BB614" s="8" t="s">
        <v>191</v>
      </c>
      <c r="BC614" s="8"/>
      <c r="BD614" s="8" t="s">
        <v>145</v>
      </c>
      <c r="BE614" s="8"/>
      <c r="BF614" s="8"/>
      <c r="BG614" s="8" t="s">
        <v>7</v>
      </c>
    </row>
    <row r="615" spans="1:59">
      <c r="A615" t="str">
        <f>Append1[[#This Row],[COM_IN_LIST]]</f>
        <v>COMMON</v>
      </c>
      <c r="B615" t="s">
        <v>1352</v>
      </c>
      <c r="C615" t="str">
        <f>VLOOKUP(Append1[[#This Row],[Asset_Name]],'[1]SNOW CMDB DBNL'!$A:$B,2,0)</f>
        <v>No</v>
      </c>
      <c r="D615" t="str">
        <f>VLOOKUP(Append1[[#This Row],[Asset_Name]],'[1]SNOW CMDB DBNL'!$A:$C,3,0)</f>
        <v>No</v>
      </c>
      <c r="E615" t="str">
        <f>VLOOKUP(Append1[[#This Row],[Asset_Name]],'[1]SNOW CMDB DBNL'!$A:$D,4,0)</f>
        <v>Rik-Jan van Bree</v>
      </c>
      <c r="F615" t="str">
        <f>VLOOKUP(Append1[[#This Row],[Asset_Name]],'[1]SNOW CMDB DBNL'!$A:$E,5,0)</f>
        <v>Hans Krak</v>
      </c>
      <c r="G615" t="str">
        <f>VLOOKUP(Append1[[#This Row],[Asset_Name]],'[1]SNOW CMDB DBNL'!$A:$F,6,0)</f>
        <v>Narjiss Aydoun</v>
      </c>
      <c r="H615" t="str">
        <f>VLOOKUP(Append1[[#This Row],[Asset_Name]],'[1]SNOW CMDB DBNL'!$A:$G,7,0)</f>
        <v>Hans Krak</v>
      </c>
      <c r="L615" t="str">
        <f>VLOOKUP(Append1[[#This Row],[Asset_Name]],'[1]SNOW CMDB DBNL'!$A:$M,13,0)</f>
        <v>Installed</v>
      </c>
      <c r="M615" t="str">
        <f>VLOOKUP(Append1[[#This Row],[Asset_Name]],'[1]SNOW CMDB DBNL'!$A:$N,14,0)</f>
        <v>Operational</v>
      </c>
      <c r="N615" t="str">
        <f>VLOOKUP(Append1[[#This Row],[Asset_Name]],'[1]SNOW CMDB DBNL'!$A:$O,15,0)</f>
        <v>Production</v>
      </c>
      <c r="O615" t="str">
        <f>VLOOKUP(Append1[[#This Row],[Asset_Name]],'[1]SNOW CMDB DBNL'!$A:$P,16,0)</f>
        <v>be+nl/Payments NL/Products/Digital Insight</v>
      </c>
      <c r="P615" t="s">
        <v>132</v>
      </c>
      <c r="Q615" t="s">
        <v>132</v>
      </c>
      <c r="R615" t="s">
        <v>9</v>
      </c>
      <c r="V615" s="8" t="s">
        <v>1352</v>
      </c>
      <c r="W615" s="8" t="s">
        <v>133</v>
      </c>
      <c r="X615" s="8" t="s">
        <v>133</v>
      </c>
      <c r="Y615" s="8" t="s">
        <v>153</v>
      </c>
      <c r="Z615" s="8" t="s">
        <v>154</v>
      </c>
      <c r="AA615" s="8" t="s">
        <v>155</v>
      </c>
      <c r="AB615" s="4" t="s">
        <v>154</v>
      </c>
      <c r="AC615" s="4">
        <v>0</v>
      </c>
      <c r="AD615" s="8">
        <v>0</v>
      </c>
      <c r="AE615" s="8">
        <v>0</v>
      </c>
      <c r="AF615" s="8" t="s">
        <v>136</v>
      </c>
      <c r="AG615" s="8" t="s">
        <v>137</v>
      </c>
      <c r="AH615" s="8" t="s">
        <v>138</v>
      </c>
      <c r="AI615" s="8" t="s">
        <v>422</v>
      </c>
      <c r="AJ615" s="8" t="s">
        <v>9</v>
      </c>
      <c r="AK615" s="8" t="s">
        <v>132</v>
      </c>
      <c r="AL615" s="8" t="s">
        <v>132</v>
      </c>
      <c r="AM615" s="8"/>
      <c r="AN615" s="8"/>
      <c r="AO615" s="8"/>
      <c r="AP615" s="8" t="s">
        <v>145</v>
      </c>
      <c r="AQ615" s="8" t="s">
        <v>145</v>
      </c>
      <c r="AR615" s="8" t="s">
        <v>133</v>
      </c>
      <c r="AS615" s="8" t="s">
        <v>133</v>
      </c>
      <c r="AT615" s="8" t="s">
        <v>133</v>
      </c>
      <c r="AU615" s="8" t="s">
        <v>145</v>
      </c>
      <c r="AV615" s="4" t="s">
        <v>145</v>
      </c>
      <c r="AW615" s="4" t="s">
        <v>145</v>
      </c>
      <c r="AX615" s="8" t="s">
        <v>145</v>
      </c>
      <c r="AY615" s="8" t="s">
        <v>133</v>
      </c>
      <c r="AZ615" s="8"/>
      <c r="BA615" s="8"/>
      <c r="BB615" s="8" t="s">
        <v>191</v>
      </c>
      <c r="BC615" s="8"/>
      <c r="BD615" s="8" t="s">
        <v>145</v>
      </c>
      <c r="BE615" s="8"/>
      <c r="BF615" s="8"/>
      <c r="BG615" s="8" t="s">
        <v>7</v>
      </c>
    </row>
    <row r="616" spans="1:59">
      <c r="A616" t="str">
        <f>Append1[[#This Row],[COM_IN_LIST]]</f>
        <v>CMDB</v>
      </c>
      <c r="B616" t="s">
        <v>1353</v>
      </c>
      <c r="C616" t="str">
        <f>VLOOKUP(Append1[[#This Row],[Asset_Name]],'[1]SNOW CMDB DBNL'!$A:$B,2,0)</f>
        <v>No</v>
      </c>
      <c r="D616" t="str">
        <f>VLOOKUP(Append1[[#This Row],[Asset_Name]],'[1]SNOW CMDB DBNL'!$A:$C,3,0)</f>
        <v>No</v>
      </c>
      <c r="E616" t="str">
        <f>VLOOKUP(Append1[[#This Row],[Asset_Name]],'[1]SNOW CMDB DBNL'!$A:$D,4,0)</f>
        <v>Pieter van Valenberg</v>
      </c>
      <c r="F616" t="str">
        <f>VLOOKUP(Append1[[#This Row],[Asset_Name]],'[1]SNOW CMDB DBNL'!$A:$E,5,0)</f>
        <v>Nick van Boven</v>
      </c>
      <c r="I616" t="str">
        <f>VLOOKUP(Append1[[#This Row],[Asset_Name]],'[1]SNOW CMDB DBNL'!$A:$H,8,0)</f>
        <v>Party data</v>
      </c>
      <c r="J616" t="str">
        <f>VLOOKUP(Append1[[#This Row],[Asset_Name]],'[1]SNOW CMDB DBNL'!$A:$I,9,0)</f>
        <v>Transferred outside ING</v>
      </c>
      <c r="L616" t="str">
        <f>VLOOKUP(Append1[[#This Row],[Asset_Name]],'[1]SNOW CMDB DBNL'!$A:$M,13,0)</f>
        <v>Installed</v>
      </c>
      <c r="M616" t="str">
        <f>VLOOKUP(Append1[[#This Row],[Asset_Name]],'[1]SNOW CMDB DBNL'!$A:$N,14,0)</f>
        <v>Operational</v>
      </c>
      <c r="N616" t="str">
        <f>VLOOKUP(Append1[[#This Row],[Asset_Name]],'[1]SNOW CMDB DBNL'!$A:$O,15,0)</f>
        <v>Production</v>
      </c>
      <c r="O616" t="str">
        <f>VLOOKUP(Append1[[#This Row],[Asset_Name]],'[1]SNOW CMDB DBNL'!$A:$P,16,0)</f>
        <v>be+nl/Investments/Operational Journeys &amp; Ordering/Reporting &amp; Client Output</v>
      </c>
      <c r="P616" t="s">
        <v>131</v>
      </c>
      <c r="Q616" t="s">
        <v>132</v>
      </c>
      <c r="R616" t="s">
        <v>15</v>
      </c>
      <c r="V616" s="8" t="s">
        <v>1353</v>
      </c>
      <c r="W616" s="8" t="s">
        <v>133</v>
      </c>
      <c r="X616" s="8" t="s">
        <v>133</v>
      </c>
      <c r="Y616" s="8" t="s">
        <v>325</v>
      </c>
      <c r="Z616" s="8" t="s">
        <v>235</v>
      </c>
      <c r="AA616" s="8">
        <v>0</v>
      </c>
      <c r="AB616" s="4">
        <v>0</v>
      </c>
      <c r="AC616" s="4" t="s">
        <v>169</v>
      </c>
      <c r="AD616" s="8" t="s">
        <v>206</v>
      </c>
      <c r="AE616" s="8">
        <v>0</v>
      </c>
      <c r="AF616" s="8" t="s">
        <v>136</v>
      </c>
      <c r="AG616" s="8" t="s">
        <v>137</v>
      </c>
      <c r="AH616" s="8" t="s">
        <v>138</v>
      </c>
      <c r="AI616" s="8" t="s">
        <v>463</v>
      </c>
      <c r="AJ616" s="8" t="s">
        <v>15</v>
      </c>
      <c r="AK616" s="8" t="s">
        <v>131</v>
      </c>
      <c r="AL616" s="8" t="s">
        <v>132</v>
      </c>
      <c r="AM616" s="8"/>
      <c r="AN616" s="8"/>
      <c r="AO616" s="8"/>
      <c r="AP616" s="8"/>
      <c r="AQ616" s="8"/>
      <c r="AR616" s="8"/>
      <c r="AS616" s="8"/>
      <c r="AT616" s="8"/>
      <c r="AU616" s="8"/>
      <c r="AV616" s="4"/>
      <c r="AW616" s="4"/>
      <c r="AX616" s="8"/>
      <c r="AY616" s="8"/>
      <c r="AZ616" s="8"/>
      <c r="BA616" s="8"/>
      <c r="BB616" s="8"/>
      <c r="BC616" s="8"/>
      <c r="BD616" s="8"/>
      <c r="BE616" s="8"/>
      <c r="BF616" s="8"/>
      <c r="BG616" s="8" t="s">
        <v>5</v>
      </c>
    </row>
    <row r="617" spans="1:59">
      <c r="A617" t="str">
        <f>Append1[[#This Row],[COM_IN_LIST]]</f>
        <v>CMDB</v>
      </c>
      <c r="B617" t="s">
        <v>1354</v>
      </c>
      <c r="C617" t="str">
        <f>VLOOKUP(Append1[[#This Row],[Asset_Name]],'[1]SNOW CMDB DBNL'!$A:$B,2,0)</f>
        <v>No</v>
      </c>
      <c r="D617" t="str">
        <f>VLOOKUP(Append1[[#This Row],[Asset_Name]],'[1]SNOW CMDB DBNL'!$A:$C,3,0)</f>
        <v>No</v>
      </c>
      <c r="E617" t="str">
        <f>VLOOKUP(Append1[[#This Row],[Asset_Name]],'[1]SNOW CMDB DBNL'!$A:$D,4,0)</f>
        <v>Martijn Boshuisen</v>
      </c>
      <c r="F617" t="str">
        <f>VLOOKUP(Append1[[#This Row],[Asset_Name]],'[1]SNOW CMDB DBNL'!$A:$E,5,0)</f>
        <v>Cornelia Coman</v>
      </c>
      <c r="G617" t="str">
        <f>VLOOKUP(Append1[[#This Row],[Asset_Name]],'[1]SNOW CMDB DBNL'!$A:$F,6,0)</f>
        <v>n..a.</v>
      </c>
      <c r="H617" t="str">
        <f>VLOOKUP(Append1[[#This Row],[Asset_Name]],'[1]SNOW CMDB DBNL'!$A:$G,7,0)</f>
        <v>n.a.</v>
      </c>
      <c r="L617" t="str">
        <f>VLOOKUP(Append1[[#This Row],[Asset_Name]],'[1]SNOW CMDB DBNL'!$A:$M,13,0)</f>
        <v>Installed</v>
      </c>
      <c r="M617" t="str">
        <f>VLOOKUP(Append1[[#This Row],[Asset_Name]],'[1]SNOW CMDB DBNL'!$A:$N,14,0)</f>
        <v>Operational</v>
      </c>
      <c r="N617" t="str">
        <f>VLOOKUP(Append1[[#This Row],[Asset_Name]],'[1]SNOW CMDB DBNL'!$A:$O,15,0)</f>
        <v>Production</v>
      </c>
      <c r="O617" t="str">
        <f>VLOOKUP(Append1[[#This Row],[Asset_Name]],'[1]SNOW CMDB DBNL'!$A:$P,16,0)</f>
        <v>be+nl/Consumer Loans/Evolution</v>
      </c>
      <c r="P617" t="s">
        <v>131</v>
      </c>
      <c r="Q617" t="s">
        <v>132</v>
      </c>
      <c r="R617" t="s">
        <v>27</v>
      </c>
      <c r="V617" s="8" t="s">
        <v>1354</v>
      </c>
      <c r="W617" s="8" t="s">
        <v>133</v>
      </c>
      <c r="X617" s="8" t="s">
        <v>133</v>
      </c>
      <c r="Y617" s="8" t="s">
        <v>305</v>
      </c>
      <c r="Z617" s="8" t="s">
        <v>505</v>
      </c>
      <c r="AA617" s="8" t="s">
        <v>546</v>
      </c>
      <c r="AB617" s="4" t="s">
        <v>506</v>
      </c>
      <c r="AC617" s="4">
        <v>0</v>
      </c>
      <c r="AD617" s="8">
        <v>0</v>
      </c>
      <c r="AE617" s="8">
        <v>0</v>
      </c>
      <c r="AF617" s="8" t="s">
        <v>136</v>
      </c>
      <c r="AG617" s="8" t="s">
        <v>137</v>
      </c>
      <c r="AH617" s="8" t="s">
        <v>138</v>
      </c>
      <c r="AI617" s="8" t="s">
        <v>547</v>
      </c>
      <c r="AJ617" s="8" t="s">
        <v>27</v>
      </c>
      <c r="AK617" s="8" t="s">
        <v>131</v>
      </c>
      <c r="AL617" s="8" t="s">
        <v>132</v>
      </c>
      <c r="AM617" s="8"/>
      <c r="AN617" s="8"/>
      <c r="AO617" s="8"/>
      <c r="AP617" s="8"/>
      <c r="AQ617" s="8"/>
      <c r="AR617" s="8"/>
      <c r="AS617" s="8"/>
      <c r="AT617" s="8"/>
      <c r="AU617" s="8"/>
      <c r="AV617" s="4"/>
      <c r="AW617" s="4"/>
      <c r="AX617" s="8"/>
      <c r="AY617" s="8"/>
      <c r="AZ617" s="8"/>
      <c r="BA617" s="8"/>
      <c r="BB617" s="8"/>
      <c r="BC617" s="8"/>
      <c r="BD617" s="8"/>
      <c r="BE617" s="8"/>
      <c r="BF617" s="8"/>
      <c r="BG617" s="8" t="s">
        <v>5</v>
      </c>
    </row>
    <row r="618" spans="1:59">
      <c r="A618" t="str">
        <f>Append1[[#This Row],[COM_IN_LIST]]</f>
        <v>CMDB</v>
      </c>
      <c r="B618" t="s">
        <v>1355</v>
      </c>
      <c r="C618" t="str">
        <f>VLOOKUP(Append1[[#This Row],[Asset_Name]],'[1]SNOW CMDB DBNL'!$A:$B,2,0)</f>
        <v>No</v>
      </c>
      <c r="D618" t="str">
        <f>VLOOKUP(Append1[[#This Row],[Asset_Name]],'[1]SNOW CMDB DBNL'!$A:$C,3,0)</f>
        <v>No</v>
      </c>
      <c r="E618" t="str">
        <f>VLOOKUP(Append1[[#This Row],[Asset_Name]],'[1]SNOW CMDB DBNL'!$A:$D,4,0)</f>
        <v>Martijn Boshuisen</v>
      </c>
      <c r="F618" t="str">
        <f>VLOOKUP(Append1[[#This Row],[Asset_Name]],'[1]SNOW CMDB DBNL'!$A:$E,5,0)</f>
        <v>Cornelia Coman</v>
      </c>
      <c r="G618" t="str">
        <f>VLOOKUP(Append1[[#This Row],[Asset_Name]],'[1]SNOW CMDB DBNL'!$A:$F,6,0)</f>
        <v>n.a.</v>
      </c>
      <c r="H618" t="str">
        <f>VLOOKUP(Append1[[#This Row],[Asset_Name]],'[1]SNOW CMDB DBNL'!$A:$G,7,0)</f>
        <v>n.a.</v>
      </c>
      <c r="L618" t="str">
        <f>VLOOKUP(Append1[[#This Row],[Asset_Name]],'[1]SNOW CMDB DBNL'!$A:$M,13,0)</f>
        <v>Installed</v>
      </c>
      <c r="M618" t="str">
        <f>VLOOKUP(Append1[[#This Row],[Asset_Name]],'[1]SNOW CMDB DBNL'!$A:$N,14,0)</f>
        <v>Operational</v>
      </c>
      <c r="N618" t="str">
        <f>VLOOKUP(Append1[[#This Row],[Asset_Name]],'[1]SNOW CMDB DBNL'!$A:$O,15,0)</f>
        <v>Production</v>
      </c>
      <c r="O618" t="str">
        <f>VLOOKUP(Append1[[#This Row],[Asset_Name]],'[1]SNOW CMDB DBNL'!$A:$P,16,0)</f>
        <v>be+nl/Consumer Loans/Tempo Team</v>
      </c>
      <c r="P618" t="s">
        <v>131</v>
      </c>
      <c r="Q618" t="s">
        <v>132</v>
      </c>
      <c r="R618" t="s">
        <v>27</v>
      </c>
      <c r="V618" s="8" t="s">
        <v>1355</v>
      </c>
      <c r="W618" s="8" t="s">
        <v>133</v>
      </c>
      <c r="X618" s="8" t="s">
        <v>133</v>
      </c>
      <c r="Y618" s="8" t="s">
        <v>305</v>
      </c>
      <c r="Z618" s="8" t="s">
        <v>505</v>
      </c>
      <c r="AA618" s="8" t="s">
        <v>506</v>
      </c>
      <c r="AB618" s="4" t="s">
        <v>506</v>
      </c>
      <c r="AC618" s="4">
        <v>0</v>
      </c>
      <c r="AD618" s="8">
        <v>0</v>
      </c>
      <c r="AE618" s="8">
        <v>0</v>
      </c>
      <c r="AF618" s="8" t="s">
        <v>136</v>
      </c>
      <c r="AG618" s="8" t="s">
        <v>137</v>
      </c>
      <c r="AH618" s="8" t="s">
        <v>138</v>
      </c>
      <c r="AI618" s="8" t="s">
        <v>507</v>
      </c>
      <c r="AJ618" s="8" t="s">
        <v>27</v>
      </c>
      <c r="AK618" s="8" t="s">
        <v>131</v>
      </c>
      <c r="AL618" s="8" t="s">
        <v>132</v>
      </c>
      <c r="AM618" s="8"/>
      <c r="AN618" s="8"/>
      <c r="AO618" s="8"/>
      <c r="AP618" s="8"/>
      <c r="AQ618" s="8"/>
      <c r="AR618" s="8"/>
      <c r="AS618" s="8"/>
      <c r="AT618" s="8"/>
      <c r="AU618" s="8"/>
      <c r="AV618" s="4"/>
      <c r="AW618" s="4"/>
      <c r="AX618" s="8"/>
      <c r="AY618" s="8"/>
      <c r="AZ618" s="8"/>
      <c r="BA618" s="8"/>
      <c r="BB618" s="8"/>
      <c r="BC618" s="8"/>
      <c r="BD618" s="8"/>
      <c r="BE618" s="8"/>
      <c r="BF618" s="8"/>
      <c r="BG618" s="8" t="s">
        <v>5</v>
      </c>
    </row>
    <row r="619" spans="1:59">
      <c r="A619" t="str">
        <f>Append1[[#This Row],[COM_IN_LIST]]</f>
        <v>CMDB</v>
      </c>
      <c r="B619" t="s">
        <v>1356</v>
      </c>
      <c r="C619" t="str">
        <f>VLOOKUP(Append1[[#This Row],[Asset_Name]],'[1]SNOW CMDB DBNL'!$A:$B,2,0)</f>
        <v>No</v>
      </c>
      <c r="D619" t="str">
        <f>VLOOKUP(Append1[[#This Row],[Asset_Name]],'[1]SNOW CMDB DBNL'!$A:$C,3,0)</f>
        <v>No</v>
      </c>
      <c r="E619" t="str">
        <f>VLOOKUP(Append1[[#This Row],[Asset_Name]],'[1]SNOW CMDB DBNL'!$A:$D,4,0)</f>
        <v>Martijn Boshuisen</v>
      </c>
      <c r="F619" t="str">
        <f>VLOOKUP(Append1[[#This Row],[Asset_Name]],'[1]SNOW CMDB DBNL'!$A:$E,5,0)</f>
        <v>Cornelia Coman</v>
      </c>
      <c r="G619" t="str">
        <f>VLOOKUP(Append1[[#This Row],[Asset_Name]],'[1]SNOW CMDB DBNL'!$A:$F,6,0)</f>
        <v>n..a.</v>
      </c>
      <c r="H619" t="str">
        <f>VLOOKUP(Append1[[#This Row],[Asset_Name]],'[1]SNOW CMDB DBNL'!$A:$G,7,0)</f>
        <v>n.a.</v>
      </c>
      <c r="L619" t="str">
        <f>VLOOKUP(Append1[[#This Row],[Asset_Name]],'[1]SNOW CMDB DBNL'!$A:$M,13,0)</f>
        <v>Installed</v>
      </c>
      <c r="M619" t="str">
        <f>VLOOKUP(Append1[[#This Row],[Asset_Name]],'[1]SNOW CMDB DBNL'!$A:$N,14,0)</f>
        <v>Operational</v>
      </c>
      <c r="N619" t="str">
        <f>VLOOKUP(Append1[[#This Row],[Asset_Name]],'[1]SNOW CMDB DBNL'!$A:$O,15,0)</f>
        <v>Production</v>
      </c>
      <c r="O619" t="str">
        <f>VLOOKUP(Append1[[#This Row],[Asset_Name]],'[1]SNOW CMDB DBNL'!$A:$P,16,0)</f>
        <v>be+nl/Consumer Loans/Evolution</v>
      </c>
      <c r="P619" t="s">
        <v>131</v>
      </c>
      <c r="Q619" t="s">
        <v>132</v>
      </c>
      <c r="R619" t="s">
        <v>27</v>
      </c>
      <c r="V619" s="8" t="s">
        <v>1356</v>
      </c>
      <c r="W619" s="8" t="s">
        <v>133</v>
      </c>
      <c r="X619" s="8" t="s">
        <v>133</v>
      </c>
      <c r="Y619" s="8" t="s">
        <v>305</v>
      </c>
      <c r="Z619" s="8" t="s">
        <v>505</v>
      </c>
      <c r="AA619" s="8" t="s">
        <v>546</v>
      </c>
      <c r="AB619" s="4" t="s">
        <v>506</v>
      </c>
      <c r="AC619" s="4">
        <v>0</v>
      </c>
      <c r="AD619" s="8">
        <v>0</v>
      </c>
      <c r="AE619" s="8">
        <v>0</v>
      </c>
      <c r="AF619" s="8" t="s">
        <v>136</v>
      </c>
      <c r="AG619" s="8" t="s">
        <v>137</v>
      </c>
      <c r="AH619" s="8" t="s">
        <v>138</v>
      </c>
      <c r="AI619" s="8" t="s">
        <v>547</v>
      </c>
      <c r="AJ619" s="8" t="s">
        <v>27</v>
      </c>
      <c r="AK619" s="8" t="s">
        <v>131</v>
      </c>
      <c r="AL619" s="8" t="s">
        <v>132</v>
      </c>
      <c r="AM619" s="8"/>
      <c r="AN619" s="8"/>
      <c r="AO619" s="8"/>
      <c r="AP619" s="8"/>
      <c r="AQ619" s="8"/>
      <c r="AR619" s="8"/>
      <c r="AS619" s="8"/>
      <c r="AT619" s="8"/>
      <c r="AU619" s="8"/>
      <c r="AV619" s="4"/>
      <c r="AW619" s="4"/>
      <c r="AX619" s="8"/>
      <c r="AY619" s="8"/>
      <c r="AZ619" s="8"/>
      <c r="BA619" s="8"/>
      <c r="BB619" s="8"/>
      <c r="BC619" s="8"/>
      <c r="BD619" s="8"/>
      <c r="BE619" s="8"/>
      <c r="BF619" s="8"/>
      <c r="BG619" s="8" t="s">
        <v>5</v>
      </c>
    </row>
    <row r="620" spans="1:59">
      <c r="A620" t="str">
        <f>Append1[[#This Row],[COM_IN_LIST]]</f>
        <v>COMMON</v>
      </c>
      <c r="B620" t="s">
        <v>1357</v>
      </c>
      <c r="C620" t="str">
        <f>VLOOKUP(Append1[[#This Row],[Asset_Name]],'[1]SNOW CMDB DBNL'!$A:$B,2,0)</f>
        <v>No</v>
      </c>
      <c r="D620" t="str">
        <f>VLOOKUP(Append1[[#This Row],[Asset_Name]],'[1]SNOW CMDB DBNL'!$A:$C,3,0)</f>
        <v>No</v>
      </c>
      <c r="E620" t="str">
        <f>VLOOKUP(Append1[[#This Row],[Asset_Name]],'[1]SNOW CMDB DBNL'!$A:$D,4,0)</f>
        <v>Khadija Khottoul</v>
      </c>
      <c r="F620" t="str">
        <f>VLOOKUP(Append1[[#This Row],[Asset_Name]],'[1]SNOW CMDB DBNL'!$A:$E,5,0)</f>
        <v>Marijn Janssen</v>
      </c>
      <c r="G620" t="str">
        <f>VLOOKUP(Append1[[#This Row],[Asset_Name]],'[1]SNOW CMDB DBNL'!$A:$F,6,0)</f>
        <v>Folkert van der Ploeg</v>
      </c>
      <c r="H620" t="str">
        <f>VLOOKUP(Append1[[#This Row],[Asset_Name]],'[1]SNOW CMDB DBNL'!$A:$G,7,0)</f>
        <v>Richard Weeda</v>
      </c>
      <c r="I620" t="str">
        <f>VLOOKUP(Append1[[#This Row],[Asset_Name]],'[1]SNOW CMDB DBNL'!$A:$H,8,0)</f>
        <v>Product data</v>
      </c>
      <c r="J620" t="str">
        <f>VLOOKUP(Append1[[#This Row],[Asset_Name]],'[1]SNOW CMDB DBNL'!$A:$I,9,0)</f>
        <v>Kept in own tribe</v>
      </c>
      <c r="L620" t="str">
        <f>VLOOKUP(Append1[[#This Row],[Asset_Name]],'[1]SNOW CMDB DBNL'!$A:$M,13,0)</f>
        <v>Installed</v>
      </c>
      <c r="M620" t="str">
        <f>VLOOKUP(Append1[[#This Row],[Asset_Name]],'[1]SNOW CMDB DBNL'!$A:$N,14,0)</f>
        <v>Operational</v>
      </c>
      <c r="N620" t="str">
        <f>VLOOKUP(Append1[[#This Row],[Asset_Name]],'[1]SNOW CMDB DBNL'!$A:$O,15,0)</f>
        <v>Production</v>
      </c>
      <c r="O620" t="str">
        <f>VLOOKUP(Append1[[#This Row],[Asset_Name]],'[1]SNOW CMDB DBNL'!$A:$P,16,0)</f>
        <v>be+nl/Mortgages NL/ILM/Overview &amp; Insights/TRA-lala</v>
      </c>
      <c r="P620" t="s">
        <v>132</v>
      </c>
      <c r="Q620" t="s">
        <v>132</v>
      </c>
      <c r="R620" t="s">
        <v>21</v>
      </c>
      <c r="V620" s="8" t="s">
        <v>1357</v>
      </c>
      <c r="W620" s="8" t="s">
        <v>133</v>
      </c>
      <c r="X620" s="8" t="s">
        <v>133</v>
      </c>
      <c r="Y620" s="8" t="s">
        <v>446</v>
      </c>
      <c r="Z620" s="8" t="s">
        <v>1203</v>
      </c>
      <c r="AA620" s="8" t="s">
        <v>478</v>
      </c>
      <c r="AB620" s="4" t="s">
        <v>1358</v>
      </c>
      <c r="AC620" s="4" t="s">
        <v>238</v>
      </c>
      <c r="AD620" s="8" t="s">
        <v>170</v>
      </c>
      <c r="AE620" s="8">
        <v>0</v>
      </c>
      <c r="AF620" s="8" t="s">
        <v>136</v>
      </c>
      <c r="AG620" s="8" t="s">
        <v>137</v>
      </c>
      <c r="AH620" s="8" t="s">
        <v>138</v>
      </c>
      <c r="AI620" s="8" t="s">
        <v>1359</v>
      </c>
      <c r="AJ620" s="8" t="s">
        <v>21</v>
      </c>
      <c r="AK620" s="8" t="s">
        <v>132</v>
      </c>
      <c r="AL620" s="8" t="s">
        <v>132</v>
      </c>
      <c r="AM620" s="8"/>
      <c r="AN620" s="8"/>
      <c r="AO620" s="8"/>
      <c r="AP620" s="8" t="s">
        <v>145</v>
      </c>
      <c r="AQ620" s="8" t="s">
        <v>133</v>
      </c>
      <c r="AR620" s="8" t="s">
        <v>133</v>
      </c>
      <c r="AS620" s="8" t="s">
        <v>149</v>
      </c>
      <c r="AT620" s="8" t="s">
        <v>149</v>
      </c>
      <c r="AU620" s="8" t="s">
        <v>145</v>
      </c>
      <c r="AV620" s="4" t="s">
        <v>149</v>
      </c>
      <c r="AW620" s="4" t="s">
        <v>149</v>
      </c>
      <c r="AX620" s="8" t="s">
        <v>145</v>
      </c>
      <c r="AY620" s="8" t="s">
        <v>133</v>
      </c>
      <c r="AZ620" s="8"/>
      <c r="BA620" s="8"/>
      <c r="BB620" s="8" t="s">
        <v>191</v>
      </c>
      <c r="BC620" s="8"/>
      <c r="BD620" s="8" t="s">
        <v>149</v>
      </c>
      <c r="BE620" s="8"/>
      <c r="BF620" s="8"/>
      <c r="BG620" s="8" t="s">
        <v>7</v>
      </c>
    </row>
    <row r="621" spans="1:59">
      <c r="A621" t="str">
        <f>Append1[[#This Row],[COM_IN_LIST]]</f>
        <v>COMMON</v>
      </c>
      <c r="B621" t="s">
        <v>1360</v>
      </c>
      <c r="C621" t="str">
        <f>VLOOKUP(Append1[[#This Row],[Asset_Name]],'[1]SNOW CMDB DBNL'!$A:$B,2,0)</f>
        <v>No</v>
      </c>
      <c r="E621" t="str">
        <f>VLOOKUP(Append1[[#This Row],[Asset_Name]],'[1]SNOW CMDB DBNL'!$A:$D,4,0)</f>
        <v>Steven Frieswijk</v>
      </c>
      <c r="F621" t="str">
        <f>VLOOKUP(Append1[[#This Row],[Asset_Name]],'[1]SNOW CMDB DBNL'!$A:$E,5,0)</f>
        <v>Liesbeth Berns</v>
      </c>
      <c r="L621" t="str">
        <f>VLOOKUP(Append1[[#This Row],[Asset_Name]],'[1]SNOW CMDB DBNL'!$A:$M,13,0)</f>
        <v>Installed</v>
      </c>
      <c r="M621" t="str">
        <f>VLOOKUP(Append1[[#This Row],[Asset_Name]],'[1]SNOW CMDB DBNL'!$A:$N,14,0)</f>
        <v>Operational</v>
      </c>
      <c r="N621" t="str">
        <f>VLOOKUP(Append1[[#This Row],[Asset_Name]],'[1]SNOW CMDB DBNL'!$A:$O,15,0)</f>
        <v>Production</v>
      </c>
      <c r="O621" t="str">
        <f>VLOOKUP(Append1[[#This Row],[Asset_Name]],'[1]SNOW CMDB DBNL'!$A:$P,16,0)</f>
        <v>be+nl/Digital &amp; Customer Interaction/DiPr SSE/Search &amp; Intelligent assistance</v>
      </c>
      <c r="P621" t="s">
        <v>132</v>
      </c>
      <c r="Q621" t="s">
        <v>132</v>
      </c>
      <c r="R621" t="s">
        <v>12</v>
      </c>
      <c r="V621" s="8" t="s">
        <v>1360</v>
      </c>
      <c r="W621" s="8" t="s">
        <v>133</v>
      </c>
      <c r="X621" s="8">
        <v>0</v>
      </c>
      <c r="Y621" s="8" t="s">
        <v>185</v>
      </c>
      <c r="Z621" s="8" t="s">
        <v>242</v>
      </c>
      <c r="AA621" s="8">
        <v>0</v>
      </c>
      <c r="AB621" s="4">
        <v>0</v>
      </c>
      <c r="AC621" s="4">
        <v>0</v>
      </c>
      <c r="AD621" s="8">
        <v>0</v>
      </c>
      <c r="AE621" s="8">
        <v>0</v>
      </c>
      <c r="AF621" s="8" t="s">
        <v>136</v>
      </c>
      <c r="AG621" s="8" t="s">
        <v>137</v>
      </c>
      <c r="AH621" s="8" t="s">
        <v>138</v>
      </c>
      <c r="AI621" s="8" t="s">
        <v>460</v>
      </c>
      <c r="AJ621" s="8" t="s">
        <v>12</v>
      </c>
      <c r="AK621" s="8" t="s">
        <v>132</v>
      </c>
      <c r="AL621" s="8" t="s">
        <v>132</v>
      </c>
      <c r="AM621" s="8"/>
      <c r="AN621" s="8"/>
      <c r="AO621" s="8"/>
      <c r="AP621" s="8" t="s">
        <v>133</v>
      </c>
      <c r="AQ621" s="8" t="s">
        <v>133</v>
      </c>
      <c r="AR621" s="8" t="s">
        <v>133</v>
      </c>
      <c r="AS621" s="8" t="s">
        <v>149</v>
      </c>
      <c r="AT621" s="8" t="s">
        <v>149</v>
      </c>
      <c r="AU621" s="8"/>
      <c r="AV621" s="4"/>
      <c r="AW621" s="4" t="s">
        <v>149</v>
      </c>
      <c r="AX621" s="8"/>
      <c r="AY621" s="8" t="s">
        <v>133</v>
      </c>
      <c r="AZ621" s="8"/>
      <c r="BA621" s="8"/>
      <c r="BB621" s="8" t="s">
        <v>191</v>
      </c>
      <c r="BC621" s="8"/>
      <c r="BD621" s="8" t="s">
        <v>149</v>
      </c>
      <c r="BE621" s="8"/>
      <c r="BF621" s="8"/>
      <c r="BG621" s="8" t="s">
        <v>7</v>
      </c>
    </row>
    <row r="622" spans="1:59" hidden="1">
      <c r="A622" t="str">
        <f>Append1[[#This Row],[COM_IN_LIST]]</f>
        <v>GDPR</v>
      </c>
      <c r="B622" t="s">
        <v>1361</v>
      </c>
      <c r="P622" t="s">
        <v>132</v>
      </c>
      <c r="Q622" t="s">
        <v>131</v>
      </c>
      <c r="R622" t="s">
        <v>11</v>
      </c>
      <c r="V622" s="8" t="s">
        <v>1361</v>
      </c>
      <c r="AJ622" s="8" t="s">
        <v>11</v>
      </c>
      <c r="AK622" s="8" t="s">
        <v>132</v>
      </c>
      <c r="AL622" s="8" t="s">
        <v>131</v>
      </c>
      <c r="AM622" s="8"/>
      <c r="AN622" s="8"/>
      <c r="AO622" s="8"/>
      <c r="AP622" s="8" t="s">
        <v>145</v>
      </c>
      <c r="AQ622" s="8" t="s">
        <v>145</v>
      </c>
      <c r="AR622" s="8" t="s">
        <v>141</v>
      </c>
      <c r="AS622" s="8" t="s">
        <v>145</v>
      </c>
      <c r="AT622" s="8" t="s">
        <v>149</v>
      </c>
      <c r="AU622" s="8" t="s">
        <v>145</v>
      </c>
      <c r="AV622" s="4">
        <v>44927</v>
      </c>
      <c r="AW622" s="4">
        <v>45291</v>
      </c>
      <c r="AX622" s="8" t="s">
        <v>145</v>
      </c>
      <c r="AY622" s="8" t="s">
        <v>133</v>
      </c>
      <c r="AZ622" s="8" t="s">
        <v>150</v>
      </c>
      <c r="BA622" s="8" t="s">
        <v>151</v>
      </c>
      <c r="BB622" s="8" t="s">
        <v>145</v>
      </c>
      <c r="BC622" s="8" t="s">
        <v>178</v>
      </c>
      <c r="BD622" s="8">
        <v>2023</v>
      </c>
      <c r="BE622" s="8" t="s">
        <v>182</v>
      </c>
      <c r="BF622" s="8"/>
      <c r="BG622" s="8" t="s">
        <v>6</v>
      </c>
    </row>
    <row r="623" spans="1:59" hidden="1">
      <c r="A623" t="str">
        <f>Append1[[#This Row],[COM_IN_LIST]]</f>
        <v>GDPR</v>
      </c>
      <c r="B623" t="s">
        <v>1362</v>
      </c>
      <c r="P623" t="s">
        <v>132</v>
      </c>
      <c r="Q623" t="s">
        <v>131</v>
      </c>
      <c r="R623" t="s">
        <v>34</v>
      </c>
      <c r="V623" s="8" t="s">
        <v>1362</v>
      </c>
      <c r="AJ623" s="8" t="s">
        <v>34</v>
      </c>
      <c r="AK623" s="8" t="s">
        <v>132</v>
      </c>
      <c r="AL623" s="8" t="s">
        <v>131</v>
      </c>
      <c r="AM623" s="8"/>
      <c r="AN623" s="8"/>
      <c r="AO623" s="8"/>
      <c r="AP623" s="8" t="s">
        <v>145</v>
      </c>
      <c r="AQ623" s="8" t="s">
        <v>145</v>
      </c>
      <c r="AR623" s="8" t="s">
        <v>141</v>
      </c>
      <c r="AS623" s="8" t="s">
        <v>141</v>
      </c>
      <c r="AT623" s="8" t="s">
        <v>141</v>
      </c>
      <c r="AU623" s="8" t="s">
        <v>145</v>
      </c>
      <c r="AV623" s="4">
        <v>44927</v>
      </c>
      <c r="AW623" s="4">
        <v>45016</v>
      </c>
      <c r="AX623" s="8" t="s">
        <v>145</v>
      </c>
      <c r="AY623" s="8" t="s">
        <v>141</v>
      </c>
      <c r="AZ623" s="8"/>
      <c r="BA623" s="8"/>
      <c r="BB623" s="8" t="s">
        <v>145</v>
      </c>
      <c r="BC623" s="8"/>
      <c r="BD623" s="8">
        <v>2023</v>
      </c>
      <c r="BE623" s="8" t="s">
        <v>146</v>
      </c>
      <c r="BF623" s="8" t="s">
        <v>178</v>
      </c>
      <c r="BG623" s="8" t="s">
        <v>6</v>
      </c>
    </row>
    <row r="624" spans="1:59" hidden="1">
      <c r="A624" t="str">
        <f>Append1[[#This Row],[COM_IN_LIST]]</f>
        <v>GDPR</v>
      </c>
      <c r="B624" t="s">
        <v>1363</v>
      </c>
      <c r="P624" t="s">
        <v>132</v>
      </c>
      <c r="Q624" t="s">
        <v>131</v>
      </c>
      <c r="R624" t="s">
        <v>9</v>
      </c>
      <c r="V624" s="8" t="s">
        <v>1363</v>
      </c>
      <c r="AJ624" s="8" t="s">
        <v>9</v>
      </c>
      <c r="AK624" s="8" t="s">
        <v>132</v>
      </c>
      <c r="AL624" s="8" t="s">
        <v>131</v>
      </c>
      <c r="AM624" s="8"/>
      <c r="AN624" s="8"/>
      <c r="AO624" s="8"/>
      <c r="AP624" s="8" t="s">
        <v>145</v>
      </c>
      <c r="AQ624" s="8" t="s">
        <v>145</v>
      </c>
      <c r="AR624" s="8" t="s">
        <v>133</v>
      </c>
      <c r="AS624" s="8" t="s">
        <v>133</v>
      </c>
      <c r="AT624" s="8" t="s">
        <v>133</v>
      </c>
      <c r="AU624" s="8" t="s">
        <v>145</v>
      </c>
      <c r="AV624" s="4" t="s">
        <v>145</v>
      </c>
      <c r="AW624" s="4" t="s">
        <v>145</v>
      </c>
      <c r="AX624" s="8" t="s">
        <v>145</v>
      </c>
      <c r="AY624" s="8" t="s">
        <v>133</v>
      </c>
      <c r="AZ624" s="8"/>
      <c r="BA624" s="8"/>
      <c r="BB624" s="8" t="s">
        <v>145</v>
      </c>
      <c r="BC624" s="8"/>
      <c r="BD624" s="8" t="s">
        <v>145</v>
      </c>
      <c r="BE624" s="8"/>
      <c r="BF624" s="8"/>
      <c r="BG624" s="8" t="s">
        <v>6</v>
      </c>
    </row>
    <row r="625" spans="1:59" hidden="1">
      <c r="A625" t="str">
        <f>Append1[[#This Row],[COM_IN_LIST]]</f>
        <v>GDPR</v>
      </c>
      <c r="B625" t="s">
        <v>1364</v>
      </c>
      <c r="P625" t="s">
        <v>132</v>
      </c>
      <c r="Q625" t="s">
        <v>131</v>
      </c>
      <c r="R625" t="s">
        <v>9</v>
      </c>
      <c r="V625" s="8" t="s">
        <v>1364</v>
      </c>
      <c r="AJ625" s="8" t="s">
        <v>9</v>
      </c>
      <c r="AK625" s="8" t="s">
        <v>132</v>
      </c>
      <c r="AL625" s="8" t="s">
        <v>131</v>
      </c>
      <c r="AM625" s="8"/>
      <c r="AN625" s="8"/>
      <c r="AO625" s="8"/>
      <c r="AP625" s="8" t="s">
        <v>145</v>
      </c>
      <c r="AQ625" s="8" t="s">
        <v>145</v>
      </c>
      <c r="AR625" s="8" t="s">
        <v>133</v>
      </c>
      <c r="AS625" s="8" t="s">
        <v>133</v>
      </c>
      <c r="AT625" s="8" t="s">
        <v>133</v>
      </c>
      <c r="AU625" s="8" t="s">
        <v>145</v>
      </c>
      <c r="AV625" s="4" t="s">
        <v>145</v>
      </c>
      <c r="AW625" s="4" t="s">
        <v>145</v>
      </c>
      <c r="AX625" s="8" t="s">
        <v>145</v>
      </c>
      <c r="AY625" s="8" t="s">
        <v>133</v>
      </c>
      <c r="AZ625" s="8"/>
      <c r="BA625" s="8"/>
      <c r="BB625" s="8" t="s">
        <v>145</v>
      </c>
      <c r="BC625" s="8"/>
      <c r="BD625" s="8" t="s">
        <v>145</v>
      </c>
      <c r="BE625" s="8"/>
      <c r="BF625" s="8"/>
      <c r="BG625" s="8" t="s">
        <v>6</v>
      </c>
    </row>
    <row r="626" spans="1:59" hidden="1">
      <c r="A626" t="str">
        <f>Append1[[#This Row],[COM_IN_LIST]]</f>
        <v>GDPR</v>
      </c>
      <c r="B626" t="s">
        <v>1365</v>
      </c>
      <c r="P626" t="s">
        <v>132</v>
      </c>
      <c r="Q626" t="s">
        <v>131</v>
      </c>
      <c r="R626" t="s">
        <v>9</v>
      </c>
      <c r="V626" s="8" t="s">
        <v>1365</v>
      </c>
      <c r="AJ626" s="8" t="s">
        <v>9</v>
      </c>
      <c r="AK626" s="8" t="s">
        <v>132</v>
      </c>
      <c r="AL626" s="8" t="s">
        <v>131</v>
      </c>
      <c r="AM626" s="8"/>
      <c r="AN626" s="8"/>
      <c r="AO626" s="8"/>
      <c r="AP626" s="8" t="s">
        <v>145</v>
      </c>
      <c r="AQ626" s="8" t="s">
        <v>145</v>
      </c>
      <c r="AR626" s="8" t="s">
        <v>141</v>
      </c>
      <c r="AS626" s="8" t="s">
        <v>133</v>
      </c>
      <c r="AT626" s="8" t="s">
        <v>133</v>
      </c>
      <c r="AU626" s="8" t="s">
        <v>145</v>
      </c>
      <c r="AV626" s="4">
        <v>44927</v>
      </c>
      <c r="AW626" s="4">
        <v>45291</v>
      </c>
      <c r="AX626" s="8" t="s">
        <v>145</v>
      </c>
      <c r="AY626" s="8" t="s">
        <v>141</v>
      </c>
      <c r="AZ626" s="8"/>
      <c r="BA626" s="8"/>
      <c r="BB626" s="8" t="s">
        <v>145</v>
      </c>
      <c r="BC626" s="8"/>
      <c r="BD626" s="8">
        <v>2023</v>
      </c>
      <c r="BE626" s="8" t="s">
        <v>182</v>
      </c>
      <c r="BF626" s="8" t="s">
        <v>178</v>
      </c>
      <c r="BG626" s="8" t="s">
        <v>6</v>
      </c>
    </row>
    <row r="627" spans="1:59" hidden="1">
      <c r="A627" t="str">
        <f>Append1[[#This Row],[COM_IN_LIST]]</f>
        <v>GDPR</v>
      </c>
      <c r="B627" t="s">
        <v>1366</v>
      </c>
      <c r="P627" t="s">
        <v>132</v>
      </c>
      <c r="Q627" t="s">
        <v>131</v>
      </c>
      <c r="R627" t="s">
        <v>17</v>
      </c>
      <c r="V627" s="8" t="s">
        <v>1366</v>
      </c>
      <c r="AJ627" s="8" t="s">
        <v>17</v>
      </c>
      <c r="AK627" s="8" t="s">
        <v>132</v>
      </c>
      <c r="AL627" s="8" t="s">
        <v>131</v>
      </c>
      <c r="AM627" s="8"/>
      <c r="AN627" s="8"/>
      <c r="AO627" s="8"/>
      <c r="AP627" s="8" t="s">
        <v>145</v>
      </c>
      <c r="AQ627" s="8" t="s">
        <v>145</v>
      </c>
      <c r="AR627" s="8" t="s">
        <v>133</v>
      </c>
      <c r="AS627" s="8" t="s">
        <v>145</v>
      </c>
      <c r="AT627" s="8" t="s">
        <v>149</v>
      </c>
      <c r="AU627" s="8" t="s">
        <v>145</v>
      </c>
      <c r="AV627" s="4" t="s">
        <v>149</v>
      </c>
      <c r="AW627" s="4" t="s">
        <v>149</v>
      </c>
      <c r="AX627" s="8" t="s">
        <v>145</v>
      </c>
      <c r="AY627" s="8" t="s">
        <v>133</v>
      </c>
      <c r="AZ627" s="8"/>
      <c r="BA627" s="8"/>
      <c r="BB627" s="8" t="s">
        <v>145</v>
      </c>
      <c r="BC627" s="8"/>
      <c r="BD627" s="8" t="s">
        <v>149</v>
      </c>
      <c r="BE627" s="8"/>
      <c r="BF627" s="8"/>
      <c r="BG627" s="8" t="s">
        <v>6</v>
      </c>
    </row>
    <row r="628" spans="1:59" hidden="1">
      <c r="A628" t="str">
        <f>Append1[[#This Row],[COM_IN_LIST]]</f>
        <v>CMDB</v>
      </c>
      <c r="B628" t="s">
        <v>1367</v>
      </c>
      <c r="C628" t="str">
        <f>VLOOKUP(Append1[[#This Row],[Asset_Name]],'[1]SNOW CMDB DBNL'!$A:$B,2,0)</f>
        <v>Yes</v>
      </c>
      <c r="D628" t="str">
        <f>VLOOKUP(Append1[[#This Row],[Asset_Name]],'[1]SNOW CMDB DBNL'!$A:$C,3,0)</f>
        <v>No</v>
      </c>
      <c r="E628" t="str">
        <f>VLOOKUP(Append1[[#This Row],[Asset_Name]],'[1]SNOW CMDB DBNL'!$A:$D,4,0)</f>
        <v>Steven Frieswijk</v>
      </c>
      <c r="F628" t="str">
        <f>VLOOKUP(Append1[[#This Row],[Asset_Name]],'[1]SNOW CMDB DBNL'!$A:$E,5,0)</f>
        <v>Rogier Festen</v>
      </c>
      <c r="G628" t="str">
        <f>VLOOKUP(Append1[[#This Row],[Asset_Name]],'[1]SNOW CMDB DBNL'!$A:$F,6,0)</f>
        <v>Tommy van der Zande *actually role does not exist but if any question you can contact rogier festen</v>
      </c>
      <c r="H628" t="str">
        <f>VLOOKUP(Append1[[#This Row],[Asset_Name]],'[1]SNOW CMDB DBNL'!$A:$G,7,0)</f>
        <v>Rogier Festen *actually role does not exist but if any question you can contact me</v>
      </c>
      <c r="I628" t="str">
        <f>VLOOKUP(Append1[[#This Row],[Asset_Name]],'[1]SNOW CMDB DBNL'!$A:$H,8,0)</f>
        <v>Reference data</v>
      </c>
      <c r="J628" t="str">
        <f>VLOOKUP(Append1[[#This Row],[Asset_Name]],'[1]SNOW CMDB DBNL'!$A:$I,9,0)</f>
        <v>Exchanged across domains</v>
      </c>
      <c r="K628" t="str">
        <f>VLOOKUP(Append1[[#This Row],[Asset_Name]],'[1]SNOW CMDB DBNL'!$A:$J,10,0)</f>
        <v>Logs go to Kibana do you consider that a datalake</v>
      </c>
      <c r="L628" t="str">
        <f>VLOOKUP(Append1[[#This Row],[Asset_Name]],'[1]SNOW CMDB DBNL'!$A:$M,13,0)</f>
        <v>Installed</v>
      </c>
      <c r="M628" t="str">
        <f>VLOOKUP(Append1[[#This Row],[Asset_Name]],'[1]SNOW CMDB DBNL'!$A:$N,14,0)</f>
        <v>Operational</v>
      </c>
      <c r="N628" t="str">
        <f>VLOOKUP(Append1[[#This Row],[Asset_Name]],'[1]SNOW CMDB DBNL'!$A:$O,15,0)</f>
        <v>Production</v>
      </c>
      <c r="O628" t="str">
        <f>VLOOKUP(Append1[[#This Row],[Asset_Name]],'[1]SNOW CMDB DBNL'!$A:$P,16,0)</f>
        <v>be+nl/Omnichannel/Mobiel Bankieren</v>
      </c>
      <c r="P628" t="s">
        <v>131</v>
      </c>
      <c r="Q628" t="s">
        <v>132</v>
      </c>
      <c r="R628" t="s">
        <v>37</v>
      </c>
      <c r="V628" s="8" t="s">
        <v>1367</v>
      </c>
      <c r="W628" s="8" t="s">
        <v>141</v>
      </c>
      <c r="X628" s="8" t="s">
        <v>133</v>
      </c>
      <c r="Y628" s="8" t="s">
        <v>185</v>
      </c>
      <c r="Z628" s="8" t="s">
        <v>453</v>
      </c>
      <c r="AA628" s="8" t="s">
        <v>1368</v>
      </c>
      <c r="AB628" s="4" t="s">
        <v>1369</v>
      </c>
      <c r="AC628" s="4" t="s">
        <v>455</v>
      </c>
      <c r="AD628" s="8" t="s">
        <v>176</v>
      </c>
      <c r="AE628" s="8" t="s">
        <v>1370</v>
      </c>
      <c r="AF628" s="8" t="s">
        <v>136</v>
      </c>
      <c r="AG628" s="8" t="s">
        <v>137</v>
      </c>
      <c r="AH628" s="8" t="s">
        <v>138</v>
      </c>
      <c r="AI628" s="8" t="s">
        <v>189</v>
      </c>
      <c r="AJ628" s="8" t="s">
        <v>37</v>
      </c>
      <c r="AK628" s="8" t="s">
        <v>131</v>
      </c>
      <c r="AL628" s="8" t="s">
        <v>132</v>
      </c>
      <c r="AM628" s="8"/>
      <c r="AN628" s="8"/>
      <c r="AO628" s="8"/>
      <c r="AP628" s="8"/>
      <c r="AQ628" s="8"/>
      <c r="AR628" s="8"/>
      <c r="AS628" s="8"/>
      <c r="AT628" s="8"/>
      <c r="AU628" s="8"/>
      <c r="AV628" s="4"/>
      <c r="AW628" s="4"/>
      <c r="AX628" s="8"/>
      <c r="AY628" s="8"/>
      <c r="AZ628" s="8"/>
      <c r="BA628" s="8"/>
      <c r="BB628" s="8"/>
      <c r="BC628" s="8"/>
      <c r="BD628" s="8"/>
      <c r="BE628" s="8"/>
      <c r="BF628" s="8"/>
      <c r="BG628" s="8" t="s">
        <v>5</v>
      </c>
    </row>
    <row r="629" spans="1:59" hidden="1">
      <c r="A629" t="str">
        <f>Append1[[#This Row],[COM_IN_LIST]]</f>
        <v>COMMON</v>
      </c>
      <c r="B629" t="s">
        <v>1371</v>
      </c>
      <c r="C629" t="str">
        <f>VLOOKUP(Append1[[#This Row],[Asset_Name]],'[1]SNOW CMDB DBNL'!$A:$B,2,0)</f>
        <v>Yes</v>
      </c>
      <c r="D629" t="str">
        <f>VLOOKUP(Append1[[#This Row],[Asset_Name]],'[1]SNOW CMDB DBNL'!$A:$C,3,0)</f>
        <v>No</v>
      </c>
      <c r="E629" t="str">
        <f>VLOOKUP(Append1[[#This Row],[Asset_Name]],'[1]SNOW CMDB DBNL'!$A:$D,4,0)</f>
        <v>Ben Jansen</v>
      </c>
      <c r="F629" t="str">
        <f>VLOOKUP(Append1[[#This Row],[Asset_Name]],'[1]SNOW CMDB DBNL'!$A:$E,5,0)</f>
        <v>Annette Sibma</v>
      </c>
      <c r="G629" t="str">
        <f>VLOOKUP(Append1[[#This Row],[Asset_Name]],'[1]SNOW CMDB DBNL'!$A:$F,6,0)</f>
        <v>Annette Sibma</v>
      </c>
      <c r="H629" t="str">
        <f>VLOOKUP(Append1[[#This Row],[Asset_Name]],'[1]SNOW CMDB DBNL'!$A:$G,7,0)</f>
        <v>NA</v>
      </c>
      <c r="I629" t="str">
        <f>VLOOKUP(Append1[[#This Row],[Asset_Name]],'[1]SNOW CMDB DBNL'!$A:$H,8,0)</f>
        <v>Operational System Process Organisational data</v>
      </c>
      <c r="J629" t="str">
        <f>VLOOKUP(Append1[[#This Row],[Asset_Name]],'[1]SNOW CMDB DBNL'!$A:$I,9,0)</f>
        <v>Kept in own tribe</v>
      </c>
      <c r="L629" t="str">
        <f>VLOOKUP(Append1[[#This Row],[Asset_Name]],'[1]SNOW CMDB DBNL'!$A:$M,13,0)</f>
        <v>Installed</v>
      </c>
      <c r="M629" t="str">
        <f>VLOOKUP(Append1[[#This Row],[Asset_Name]],'[1]SNOW CMDB DBNL'!$A:$N,14,0)</f>
        <v>Operational</v>
      </c>
      <c r="N629" t="str">
        <f>VLOOKUP(Append1[[#This Row],[Asset_Name]],'[1]SNOW CMDB DBNL'!$A:$O,15,0)</f>
        <v>Production</v>
      </c>
      <c r="O629" t="str">
        <f>VLOOKUP(Append1[[#This Row],[Asset_Name]],'[1]SNOW CMDB DBNL'!$A:$P,16,0)</f>
        <v>be+nl/Facilitymgt NL/CREFS NL Business IT</v>
      </c>
      <c r="P629" t="s">
        <v>132</v>
      </c>
      <c r="Q629" t="s">
        <v>132</v>
      </c>
      <c r="R629" t="s">
        <v>29</v>
      </c>
      <c r="V629" s="8" t="s">
        <v>1371</v>
      </c>
      <c r="W629" s="8" t="s">
        <v>141</v>
      </c>
      <c r="X629" s="8" t="s">
        <v>133</v>
      </c>
      <c r="Y629" s="8" t="s">
        <v>301</v>
      </c>
      <c r="Z629" s="8" t="s">
        <v>1372</v>
      </c>
      <c r="AA629" s="8" t="s">
        <v>1372</v>
      </c>
      <c r="AB629" s="4" t="s">
        <v>149</v>
      </c>
      <c r="AC629" s="4" t="s">
        <v>228</v>
      </c>
      <c r="AD629" s="8" t="s">
        <v>170</v>
      </c>
      <c r="AE629" s="8">
        <v>0</v>
      </c>
      <c r="AF629" s="8" t="s">
        <v>136</v>
      </c>
      <c r="AG629" s="8" t="s">
        <v>137</v>
      </c>
      <c r="AH629" s="8" t="s">
        <v>138</v>
      </c>
      <c r="AI629" s="8" t="s">
        <v>303</v>
      </c>
      <c r="AJ629" s="8" t="s">
        <v>29</v>
      </c>
      <c r="AK629" s="8" t="s">
        <v>132</v>
      </c>
      <c r="AL629" s="8" t="s">
        <v>132</v>
      </c>
      <c r="AM629" s="8"/>
      <c r="AN629" s="8"/>
      <c r="AO629" s="8"/>
      <c r="AP629" s="8" t="s">
        <v>145</v>
      </c>
      <c r="AQ629" s="8" t="s">
        <v>145</v>
      </c>
      <c r="AR629" s="8" t="s">
        <v>133</v>
      </c>
      <c r="AS629" s="8" t="s">
        <v>145</v>
      </c>
      <c r="AT629" s="8" t="s">
        <v>149</v>
      </c>
      <c r="AU629" s="8" t="s">
        <v>145</v>
      </c>
      <c r="AV629" s="4" t="s">
        <v>149</v>
      </c>
      <c r="AW629" s="4" t="s">
        <v>149</v>
      </c>
      <c r="AX629" s="8" t="s">
        <v>145</v>
      </c>
      <c r="AY629" s="8" t="s">
        <v>133</v>
      </c>
      <c r="AZ629" s="8"/>
      <c r="BA629" s="8"/>
      <c r="BB629" s="8" t="s">
        <v>178</v>
      </c>
      <c r="BC629" s="8"/>
      <c r="BD629" s="8" t="s">
        <v>149</v>
      </c>
      <c r="BE629" s="8"/>
      <c r="BF629" s="8"/>
      <c r="BG629" s="8" t="s">
        <v>7</v>
      </c>
    </row>
    <row r="630" spans="1:59" hidden="1">
      <c r="A630" t="str">
        <f>Append1[[#This Row],[COM_IN_LIST]]</f>
        <v>GDPR</v>
      </c>
      <c r="B630" t="s">
        <v>1373</v>
      </c>
      <c r="P630" t="s">
        <v>132</v>
      </c>
      <c r="Q630" t="s">
        <v>131</v>
      </c>
      <c r="R630" t="s">
        <v>54</v>
      </c>
      <c r="V630" s="8" t="s">
        <v>1373</v>
      </c>
      <c r="AJ630" s="8" t="s">
        <v>54</v>
      </c>
      <c r="AK630" s="8" t="s">
        <v>132</v>
      </c>
      <c r="AL630" s="8" t="s">
        <v>131</v>
      </c>
      <c r="AM630" s="8"/>
      <c r="AN630" s="8"/>
      <c r="AO630" s="8"/>
      <c r="AP630" s="8" t="s">
        <v>145</v>
      </c>
      <c r="AQ630" s="8" t="s">
        <v>145</v>
      </c>
      <c r="AR630" s="8" t="s">
        <v>141</v>
      </c>
      <c r="AS630" s="8" t="s">
        <v>145</v>
      </c>
      <c r="AT630" s="8" t="s">
        <v>141</v>
      </c>
      <c r="AU630" s="8" t="s">
        <v>145</v>
      </c>
      <c r="AV630" s="4">
        <v>44012</v>
      </c>
      <c r="AW630" s="4">
        <v>44104</v>
      </c>
      <c r="AX630" s="8" t="s">
        <v>145</v>
      </c>
      <c r="AY630" s="8" t="s">
        <v>141</v>
      </c>
      <c r="AZ630" s="8"/>
      <c r="BA630" s="8"/>
      <c r="BB630" s="8" t="s">
        <v>145</v>
      </c>
      <c r="BC630" s="8"/>
      <c r="BD630" s="8">
        <v>2020</v>
      </c>
      <c r="BE630" s="8"/>
      <c r="BF630" s="8"/>
      <c r="BG630" s="8" t="s">
        <v>6</v>
      </c>
    </row>
    <row r="631" spans="1:59" hidden="1">
      <c r="A631" t="str">
        <f>Append1[[#This Row],[COM_IN_LIST]]</f>
        <v>CMDB</v>
      </c>
      <c r="B631" t="s">
        <v>1374</v>
      </c>
      <c r="E631" t="str">
        <f>VLOOKUP(Append1[[#This Row],[Asset_Name]],'[1]SNOW CMDB DBNL'!$A:$D,4,0)</f>
        <v>Christophe Van Campfort</v>
      </c>
      <c r="F631" t="str">
        <f>VLOOKUP(Append1[[#This Row],[Asset_Name]],'[1]SNOW CMDB DBNL'!$A:$E,5,0)</f>
        <v>Christophe Van Campfort</v>
      </c>
      <c r="L631" t="str">
        <f>VLOOKUP(Append1[[#This Row],[Asset_Name]],'[1]SNOW CMDB DBNL'!$A:$M,13,0)</f>
        <v>Installed</v>
      </c>
      <c r="M631" t="str">
        <f>VLOOKUP(Append1[[#This Row],[Asset_Name]],'[1]SNOW CMDB DBNL'!$A:$N,14,0)</f>
        <v>Operational</v>
      </c>
      <c r="N631" t="str">
        <f>VLOOKUP(Append1[[#This Row],[Asset_Name]],'[1]SNOW CMDB DBNL'!$A:$O,15,0)</f>
        <v>Production</v>
      </c>
      <c r="O631" t="str">
        <f>VLOOKUP(Append1[[#This Row],[Asset_Name]],'[1]SNOW CMDB DBNL'!$A:$P,16,0)</f>
        <v>be+nl/Finance NL/Office Tooling</v>
      </c>
      <c r="P631" t="s">
        <v>131</v>
      </c>
      <c r="Q631" t="s">
        <v>132</v>
      </c>
      <c r="R631" t="s">
        <v>18</v>
      </c>
      <c r="V631" s="8" t="s">
        <v>1374</v>
      </c>
      <c r="W631" s="8">
        <v>0</v>
      </c>
      <c r="X631" s="8">
        <v>0</v>
      </c>
      <c r="Y631" s="8" t="s">
        <v>215</v>
      </c>
      <c r="Z631" s="8" t="s">
        <v>215</v>
      </c>
      <c r="AA631" s="8">
        <v>0</v>
      </c>
      <c r="AB631" s="4">
        <v>0</v>
      </c>
      <c r="AC631" s="4">
        <v>0</v>
      </c>
      <c r="AD631" s="8">
        <v>0</v>
      </c>
      <c r="AE631" s="8">
        <v>0</v>
      </c>
      <c r="AF631" s="8" t="s">
        <v>136</v>
      </c>
      <c r="AG631" s="8" t="s">
        <v>137</v>
      </c>
      <c r="AH631" s="8" t="s">
        <v>138</v>
      </c>
      <c r="AI631" s="8" t="s">
        <v>216</v>
      </c>
      <c r="AJ631" s="8" t="s">
        <v>18</v>
      </c>
      <c r="AK631" s="8" t="s">
        <v>131</v>
      </c>
      <c r="AL631" s="8" t="s">
        <v>132</v>
      </c>
      <c r="AM631" s="8"/>
      <c r="AN631" s="8"/>
      <c r="AO631" s="8"/>
      <c r="AP631" s="8"/>
      <c r="AQ631" s="8"/>
      <c r="AR631" s="8"/>
      <c r="AS631" s="8"/>
      <c r="AT631" s="8"/>
      <c r="AU631" s="8"/>
      <c r="AV631" s="4"/>
      <c r="AW631" s="4"/>
      <c r="AX631" s="8"/>
      <c r="AY631" s="8"/>
      <c r="AZ631" s="8"/>
      <c r="BA631" s="8"/>
      <c r="BB631" s="8"/>
      <c r="BC631" s="8"/>
      <c r="BD631" s="8"/>
      <c r="BE631" s="8"/>
      <c r="BF631" s="8"/>
      <c r="BG631" s="8" t="s">
        <v>5</v>
      </c>
    </row>
    <row r="632" spans="1:59">
      <c r="A632" t="str">
        <f>Append1[[#This Row],[COM_IN_LIST]]</f>
        <v>CMDB</v>
      </c>
      <c r="B632" t="s">
        <v>1375</v>
      </c>
      <c r="C632" t="str">
        <f>VLOOKUP(Append1[[#This Row],[Asset_Name]],'[1]SNOW CMDB DBNL'!$A:$B,2,0)</f>
        <v>No</v>
      </c>
      <c r="D632" t="str">
        <f>VLOOKUP(Append1[[#This Row],[Asset_Name]],'[1]SNOW CMDB DBNL'!$A:$C,3,0)</f>
        <v>No</v>
      </c>
      <c r="E632" t="str">
        <f>VLOOKUP(Append1[[#This Row],[Asset_Name]],'[1]SNOW CMDB DBNL'!$A:$D,4,0)</f>
        <v>Natalia Olborska</v>
      </c>
      <c r="F632" t="str">
        <f>VLOOKUP(Append1[[#This Row],[Asset_Name]],'[1]SNOW CMDB DBNL'!$A:$E,5,0)</f>
        <v>Niels Mooijer</v>
      </c>
      <c r="G632" t="str">
        <f>VLOOKUP(Append1[[#This Row],[Asset_Name]],'[1]SNOW CMDB DBNL'!$A:$F,6,0)</f>
        <v>Niels Mooijer</v>
      </c>
      <c r="H632" t="str">
        <f>VLOOKUP(Append1[[#This Row],[Asset_Name]],'[1]SNOW CMDB DBNL'!$A:$G,7,0)</f>
        <v>NA</v>
      </c>
      <c r="I632" t="str">
        <f>VLOOKUP(Append1[[#This Row],[Asset_Name]],'[1]SNOW CMDB DBNL'!$A:$H,8,0)</f>
        <v>Operational System Process Organisational data</v>
      </c>
      <c r="J632" t="str">
        <f>VLOOKUP(Append1[[#This Row],[Asset_Name]],'[1]SNOW CMDB DBNL'!$A:$I,9,0)</f>
        <v>Kept in own tribe</v>
      </c>
      <c r="L632" t="str">
        <f>VLOOKUP(Append1[[#This Row],[Asset_Name]],'[1]SNOW CMDB DBNL'!$A:$M,13,0)</f>
        <v>Installed</v>
      </c>
      <c r="M632" t="str">
        <f>VLOOKUP(Append1[[#This Row],[Asset_Name]],'[1]SNOW CMDB DBNL'!$A:$N,14,0)</f>
        <v>Operational</v>
      </c>
      <c r="N632" t="str">
        <f>VLOOKUP(Append1[[#This Row],[Asset_Name]],'[1]SNOW CMDB DBNL'!$A:$O,15,0)</f>
        <v>Production</v>
      </c>
      <c r="O632" t="str">
        <f>VLOOKUP(Append1[[#This Row],[Asset_Name]],'[1]SNOW CMDB DBNL'!$A:$P,16,0)</f>
        <v>be+nl/Procurement Bank NL/Office tooling</v>
      </c>
      <c r="P632" t="s">
        <v>131</v>
      </c>
      <c r="Q632" t="s">
        <v>132</v>
      </c>
      <c r="R632" t="s">
        <v>52</v>
      </c>
      <c r="V632" s="8" t="s">
        <v>1375</v>
      </c>
      <c r="W632" s="8" t="s">
        <v>133</v>
      </c>
      <c r="X632" s="8" t="s">
        <v>133</v>
      </c>
      <c r="Y632" s="8" t="s">
        <v>1376</v>
      </c>
      <c r="Z632" s="8" t="s">
        <v>227</v>
      </c>
      <c r="AA632" s="8" t="s">
        <v>227</v>
      </c>
      <c r="AB632" s="4" t="s">
        <v>149</v>
      </c>
      <c r="AC632" s="4" t="s">
        <v>228</v>
      </c>
      <c r="AD632" s="8" t="s">
        <v>170</v>
      </c>
      <c r="AE632" s="8">
        <v>0</v>
      </c>
      <c r="AF632" s="8" t="s">
        <v>136</v>
      </c>
      <c r="AG632" s="8" t="s">
        <v>137</v>
      </c>
      <c r="AH632" s="8" t="s">
        <v>138</v>
      </c>
      <c r="AI632" s="8" t="s">
        <v>229</v>
      </c>
      <c r="AJ632" s="8" t="s">
        <v>52</v>
      </c>
      <c r="AK632" s="8" t="s">
        <v>131</v>
      </c>
      <c r="AL632" s="8" t="s">
        <v>132</v>
      </c>
      <c r="AM632" s="8"/>
      <c r="AN632" s="8"/>
      <c r="AO632" s="8"/>
      <c r="AP632" s="8"/>
      <c r="AQ632" s="8"/>
      <c r="AR632" s="8"/>
      <c r="AS632" s="8"/>
      <c r="AT632" s="8"/>
      <c r="AU632" s="8"/>
      <c r="AV632" s="4"/>
      <c r="AW632" s="4"/>
      <c r="AX632" s="8"/>
      <c r="AY632" s="8"/>
      <c r="AZ632" s="8"/>
      <c r="BA632" s="8"/>
      <c r="BB632" s="8"/>
      <c r="BC632" s="8"/>
      <c r="BD632" s="8"/>
      <c r="BE632" s="8"/>
      <c r="BF632" s="8"/>
      <c r="BG632" s="8" t="s">
        <v>5</v>
      </c>
    </row>
    <row r="633" spans="1:59" hidden="1">
      <c r="A633" t="str">
        <f>Append1[[#This Row],[COM_IN_LIST]]</f>
        <v>GDPR</v>
      </c>
      <c r="B633" t="s">
        <v>1377</v>
      </c>
      <c r="P633" t="s">
        <v>132</v>
      </c>
      <c r="Q633" t="s">
        <v>131</v>
      </c>
      <c r="R633" t="s">
        <v>10</v>
      </c>
      <c r="V633" s="8" t="s">
        <v>1377</v>
      </c>
      <c r="AJ633" s="8" t="s">
        <v>10</v>
      </c>
      <c r="AK633" s="8" t="s">
        <v>132</v>
      </c>
      <c r="AL633" s="8" t="s">
        <v>131</v>
      </c>
      <c r="AM633" s="8"/>
      <c r="AN633" s="8"/>
      <c r="AO633" s="8"/>
      <c r="AP633" s="8" t="s">
        <v>145</v>
      </c>
      <c r="AQ633" s="8" t="s">
        <v>145</v>
      </c>
      <c r="AR633" s="8" t="s">
        <v>141</v>
      </c>
      <c r="AS633" s="8" t="s">
        <v>145</v>
      </c>
      <c r="AT633" s="8" t="s">
        <v>141</v>
      </c>
      <c r="AU633" s="8" t="s">
        <v>145</v>
      </c>
      <c r="AV633" s="4">
        <v>44927</v>
      </c>
      <c r="AW633" s="4">
        <v>45077</v>
      </c>
      <c r="AX633" s="8" t="s">
        <v>145</v>
      </c>
      <c r="AY633" s="8" t="s">
        <v>141</v>
      </c>
      <c r="AZ633" s="8"/>
      <c r="BA633" s="8" t="s">
        <v>1378</v>
      </c>
      <c r="BB633" s="8" t="s">
        <v>145</v>
      </c>
      <c r="BC633" s="8"/>
      <c r="BD633" s="8">
        <v>2023</v>
      </c>
      <c r="BE633" s="8" t="s">
        <v>458</v>
      </c>
      <c r="BF633" s="8" t="s">
        <v>178</v>
      </c>
      <c r="BG633" s="8" t="s">
        <v>6</v>
      </c>
    </row>
    <row r="634" spans="1:59" hidden="1">
      <c r="A634" t="str">
        <f>Append1[[#This Row],[COM_IN_LIST]]</f>
        <v>GDPR</v>
      </c>
      <c r="B634" t="s">
        <v>1379</v>
      </c>
      <c r="P634" t="s">
        <v>132</v>
      </c>
      <c r="Q634" t="s">
        <v>131</v>
      </c>
      <c r="R634" t="s">
        <v>11</v>
      </c>
      <c r="V634" s="8" t="s">
        <v>1379</v>
      </c>
      <c r="AJ634" s="8" t="s">
        <v>11</v>
      </c>
      <c r="AK634" s="8" t="s">
        <v>132</v>
      </c>
      <c r="AL634" s="8" t="s">
        <v>131</v>
      </c>
      <c r="AM634" s="8"/>
      <c r="AN634" s="8"/>
      <c r="AO634" s="8"/>
      <c r="AP634" s="8" t="s">
        <v>145</v>
      </c>
      <c r="AQ634" s="8" t="s">
        <v>145</v>
      </c>
      <c r="AR634" s="8" t="s">
        <v>133</v>
      </c>
      <c r="AS634" s="8" t="s">
        <v>145</v>
      </c>
      <c r="AT634" s="8" t="s">
        <v>133</v>
      </c>
      <c r="AU634" s="8" t="s">
        <v>145</v>
      </c>
      <c r="AV634" s="4">
        <v>44927</v>
      </c>
      <c r="AW634" s="4">
        <v>45291</v>
      </c>
      <c r="AX634" s="8" t="s">
        <v>145</v>
      </c>
      <c r="AY634" s="8" t="s">
        <v>133</v>
      </c>
      <c r="AZ634" s="8" t="s">
        <v>150</v>
      </c>
      <c r="BA634" s="8" t="s">
        <v>151</v>
      </c>
      <c r="BB634" s="8" t="s">
        <v>145</v>
      </c>
      <c r="BC634" s="8" t="s">
        <v>178</v>
      </c>
      <c r="BD634" s="8">
        <v>2023</v>
      </c>
      <c r="BE634" s="8" t="s">
        <v>182</v>
      </c>
      <c r="BF634" s="8"/>
      <c r="BG634" s="8" t="s">
        <v>6</v>
      </c>
    </row>
    <row r="635" spans="1:59">
      <c r="A635" t="str">
        <f>Append1[[#This Row],[COM_IN_LIST]]</f>
        <v>CMDB</v>
      </c>
      <c r="B635" t="s">
        <v>1380</v>
      </c>
      <c r="C635" t="str">
        <f>VLOOKUP(Append1[[#This Row],[Asset_Name]],'[1]SNOW CMDB DBNL'!$A:$B,2,0)</f>
        <v>No</v>
      </c>
      <c r="E635" t="str">
        <f>VLOOKUP(Append1[[#This Row],[Asset_Name]],'[1]SNOW CMDB DBNL'!$A:$D,4,0)</f>
        <v>Wouter Kallenberg</v>
      </c>
      <c r="F635" t="str">
        <f>VLOOKUP(Append1[[#This Row],[Asset_Name]],'[1]SNOW CMDB DBNL'!$A:$E,5,0)</f>
        <v>Annemieke Tromp</v>
      </c>
      <c r="K635" t="str">
        <f>VLOOKUP(Append1[[#This Row],[Asset_Name]],'[1]SNOW CMDB DBNL'!$A:$J,10,0)</f>
        <v>Obsolete and to removed in CMDB</v>
      </c>
      <c r="L635" t="str">
        <f>VLOOKUP(Append1[[#This Row],[Asset_Name]],'[1]SNOW CMDB DBNL'!$A:$M,13,0)</f>
        <v>Installed</v>
      </c>
      <c r="M635" t="str">
        <f>VLOOKUP(Append1[[#This Row],[Asset_Name]],'[1]SNOW CMDB DBNL'!$A:$N,14,0)</f>
        <v>Operational</v>
      </c>
      <c r="N635" t="str">
        <f>VLOOKUP(Append1[[#This Row],[Asset_Name]],'[1]SNOW CMDB DBNL'!$A:$O,15,0)</f>
        <v>Production</v>
      </c>
      <c r="O635" t="str">
        <f>VLOOKUP(Append1[[#This Row],[Asset_Name]],'[1]SNOW CMDB DBNL'!$A:$P,16,0)</f>
        <v>be+nl/CRO NL/MRM/Office Tooling</v>
      </c>
      <c r="P635" t="s">
        <v>131</v>
      </c>
      <c r="Q635" t="s">
        <v>132</v>
      </c>
      <c r="R635" t="s">
        <v>20</v>
      </c>
      <c r="V635" s="8" t="s">
        <v>1380</v>
      </c>
      <c r="W635" s="8" t="s">
        <v>133</v>
      </c>
      <c r="X635" s="8">
        <v>0</v>
      </c>
      <c r="Y635" s="8" t="s">
        <v>328</v>
      </c>
      <c r="Z635" s="8" t="s">
        <v>329</v>
      </c>
      <c r="AA635" s="8">
        <v>0</v>
      </c>
      <c r="AB635" s="4">
        <v>0</v>
      </c>
      <c r="AC635" s="4">
        <v>0</v>
      </c>
      <c r="AD635" s="8">
        <v>0</v>
      </c>
      <c r="AE635" s="8" t="s">
        <v>330</v>
      </c>
      <c r="AF635" s="8" t="s">
        <v>136</v>
      </c>
      <c r="AG635" s="8" t="s">
        <v>137</v>
      </c>
      <c r="AH635" s="8" t="s">
        <v>138</v>
      </c>
      <c r="AI635" s="8" t="s">
        <v>331</v>
      </c>
      <c r="AJ635" s="8" t="s">
        <v>20</v>
      </c>
      <c r="AK635" s="8" t="s">
        <v>131</v>
      </c>
      <c r="AL635" s="8" t="s">
        <v>132</v>
      </c>
      <c r="AM635" s="8"/>
      <c r="AN635" s="8"/>
      <c r="AO635" s="8"/>
      <c r="AP635" s="8"/>
      <c r="AQ635" s="8"/>
      <c r="AR635" s="8"/>
      <c r="AS635" s="8"/>
      <c r="AT635" s="8"/>
      <c r="AU635" s="8"/>
      <c r="AV635" s="4"/>
      <c r="AW635" s="4"/>
      <c r="AX635" s="8"/>
      <c r="AY635" s="8"/>
      <c r="AZ635" s="8"/>
      <c r="BA635" s="8"/>
      <c r="BB635" s="8"/>
      <c r="BC635" s="8"/>
      <c r="BD635" s="8"/>
      <c r="BE635" s="8"/>
      <c r="BF635" s="8"/>
      <c r="BG635" s="8" t="s">
        <v>5</v>
      </c>
    </row>
    <row r="636" spans="1:59" hidden="1">
      <c r="A636" t="str">
        <f>Append1[[#This Row],[COM_IN_LIST]]</f>
        <v>CMDB</v>
      </c>
      <c r="B636" t="s">
        <v>1381</v>
      </c>
      <c r="C636" t="str">
        <f>VLOOKUP(Append1[[#This Row],[Asset_Name]],'[1]SNOW CMDB DBNL'!$A:$B,2,0)</f>
        <v>Yes</v>
      </c>
      <c r="D636" t="str">
        <f>VLOOKUP(Append1[[#This Row],[Asset_Name]],'[1]SNOW CMDB DBNL'!$A:$C,3,0)</f>
        <v>No</v>
      </c>
      <c r="E636" t="str">
        <f>VLOOKUP(Append1[[#This Row],[Asset_Name]],'[1]SNOW CMDB DBNL'!$A:$D,4,0)</f>
        <v>Ben Jansen</v>
      </c>
      <c r="F636" t="str">
        <f>VLOOKUP(Append1[[#This Row],[Asset_Name]],'[1]SNOW CMDB DBNL'!$A:$E,5,0)</f>
        <v>Annette Sibma</v>
      </c>
      <c r="G636" t="str">
        <f>VLOOKUP(Append1[[#This Row],[Asset_Name]],'[1]SNOW CMDB DBNL'!$A:$F,6,0)</f>
        <v>Annette Sibma</v>
      </c>
      <c r="H636" t="str">
        <f>VLOOKUP(Append1[[#This Row],[Asset_Name]],'[1]SNOW CMDB DBNL'!$A:$G,7,0)</f>
        <v>NA</v>
      </c>
      <c r="I636" t="str">
        <f>VLOOKUP(Append1[[#This Row],[Asset_Name]],'[1]SNOW CMDB DBNL'!$A:$H,8,0)</f>
        <v>Operational System Process Organisational data</v>
      </c>
      <c r="J636" t="str">
        <f>VLOOKUP(Append1[[#This Row],[Asset_Name]],'[1]SNOW CMDB DBNL'!$A:$I,9,0)</f>
        <v>Kept in own tribe</v>
      </c>
      <c r="L636" t="str">
        <f>VLOOKUP(Append1[[#This Row],[Asset_Name]],'[1]SNOW CMDB DBNL'!$A:$M,13,0)</f>
        <v>Installed</v>
      </c>
      <c r="M636" t="str">
        <f>VLOOKUP(Append1[[#This Row],[Asset_Name]],'[1]SNOW CMDB DBNL'!$A:$N,14,0)</f>
        <v>Operational</v>
      </c>
      <c r="N636" t="str">
        <f>VLOOKUP(Append1[[#This Row],[Asset_Name]],'[1]SNOW CMDB DBNL'!$A:$O,15,0)</f>
        <v>Production</v>
      </c>
      <c r="O636" t="str">
        <f>VLOOKUP(Append1[[#This Row],[Asset_Name]],'[1]SNOW CMDB DBNL'!$A:$P,16,0)</f>
        <v>be+nl/Facilitymgt NL/CREFS NL Business IT</v>
      </c>
      <c r="P636" t="s">
        <v>131</v>
      </c>
      <c r="Q636" t="s">
        <v>132</v>
      </c>
      <c r="R636" t="s">
        <v>41</v>
      </c>
      <c r="V636" s="8" t="s">
        <v>1381</v>
      </c>
      <c r="W636" s="8" t="s">
        <v>141</v>
      </c>
      <c r="X636" s="8" t="s">
        <v>133</v>
      </c>
      <c r="Y636" s="8" t="s">
        <v>301</v>
      </c>
      <c r="Z636" s="8" t="s">
        <v>1372</v>
      </c>
      <c r="AA636" s="8" t="s">
        <v>1372</v>
      </c>
      <c r="AB636" s="4" t="s">
        <v>149</v>
      </c>
      <c r="AC636" s="4" t="s">
        <v>228</v>
      </c>
      <c r="AD636" s="8" t="s">
        <v>170</v>
      </c>
      <c r="AE636" s="8">
        <v>0</v>
      </c>
      <c r="AF636" s="8" t="s">
        <v>136</v>
      </c>
      <c r="AG636" s="8" t="s">
        <v>137</v>
      </c>
      <c r="AH636" s="8" t="s">
        <v>138</v>
      </c>
      <c r="AI636" s="8" t="s">
        <v>303</v>
      </c>
      <c r="AJ636" s="8" t="s">
        <v>41</v>
      </c>
      <c r="AK636" s="8" t="s">
        <v>131</v>
      </c>
      <c r="AL636" s="8" t="s">
        <v>132</v>
      </c>
      <c r="AM636" s="8"/>
      <c r="AN636" s="8"/>
      <c r="AO636" s="8"/>
      <c r="AP636" s="8"/>
      <c r="AQ636" s="8"/>
      <c r="AR636" s="8"/>
      <c r="AS636" s="8"/>
      <c r="AT636" s="8"/>
      <c r="AU636" s="8"/>
      <c r="AV636" s="4"/>
      <c r="AW636" s="4"/>
      <c r="AX636" s="8"/>
      <c r="AY636" s="8"/>
      <c r="AZ636" s="8"/>
      <c r="BA636" s="8"/>
      <c r="BB636" s="8"/>
      <c r="BC636" s="8"/>
      <c r="BD636" s="8"/>
      <c r="BE636" s="8"/>
      <c r="BF636" s="8"/>
      <c r="BG636" s="8" t="s">
        <v>5</v>
      </c>
    </row>
    <row r="637" spans="1:59">
      <c r="A637" t="str">
        <f>Append1[[#This Row],[COM_IN_LIST]]</f>
        <v>CMDB</v>
      </c>
      <c r="B637" t="s">
        <v>1382</v>
      </c>
      <c r="C637" t="str">
        <f>VLOOKUP(Append1[[#This Row],[Asset_Name]],'[1]SNOW CMDB DBNL'!$A:$B,2,0)</f>
        <v>No</v>
      </c>
      <c r="D637" t="str">
        <f>VLOOKUP(Append1[[#This Row],[Asset_Name]],'[1]SNOW CMDB DBNL'!$A:$C,3,0)</f>
        <v>No</v>
      </c>
      <c r="E637" t="str">
        <f>VLOOKUP(Append1[[#This Row],[Asset_Name]],'[1]SNOW CMDB DBNL'!$A:$D,4,0)</f>
        <v>Aletta Heijnen - Wassenaar</v>
      </c>
      <c r="F637" t="str">
        <f>VLOOKUP(Append1[[#This Row],[Asset_Name]],'[1]SNOW CMDB DBNL'!$A:$E,5,0)</f>
        <v>Aletta Heijnen - Wassenaar</v>
      </c>
      <c r="I637" t="str">
        <f>VLOOKUP(Append1[[#This Row],[Asset_Name]],'[1]SNOW CMDB DBNL'!$A:$H,8,0)</f>
        <v>Data derived by Finance</v>
      </c>
      <c r="J637" t="str">
        <f>VLOOKUP(Append1[[#This Row],[Asset_Name]],'[1]SNOW CMDB DBNL'!$A:$I,9,0)</f>
        <v>Exchanged across domains</v>
      </c>
      <c r="K637" t="str">
        <f>VLOOKUP(Append1[[#This Row],[Asset_Name]],'[1]SNOW CMDB DBNL'!$A:$J,10,0)</f>
        <v>The Marketing Expenses reporting tool is an Access tool and generates excel reporting concerning the expenses of Marketing Expenses, administrated on eProfit projects, using excel eProfit exports</v>
      </c>
      <c r="L637" t="str">
        <f>VLOOKUP(Append1[[#This Row],[Asset_Name]],'[1]SNOW CMDB DBNL'!$A:$M,13,0)</f>
        <v>Installed</v>
      </c>
      <c r="M637" t="str">
        <f>VLOOKUP(Append1[[#This Row],[Asset_Name]],'[1]SNOW CMDB DBNL'!$A:$N,14,0)</f>
        <v>Operational</v>
      </c>
      <c r="N637" t="str">
        <f>VLOOKUP(Append1[[#This Row],[Asset_Name]],'[1]SNOW CMDB DBNL'!$A:$O,15,0)</f>
        <v>Production</v>
      </c>
      <c r="O637" t="str">
        <f>VLOOKUP(Append1[[#This Row],[Asset_Name]],'[1]SNOW CMDB DBNL'!$A:$P,16,0)</f>
        <v>be+nl/CoE Communications and brand exp/Office Tooling</v>
      </c>
      <c r="P637" t="s">
        <v>131</v>
      </c>
      <c r="Q637" t="s">
        <v>132</v>
      </c>
      <c r="R637" t="s">
        <v>40</v>
      </c>
      <c r="V637" s="8" t="s">
        <v>1382</v>
      </c>
      <c r="W637" s="8" t="s">
        <v>133</v>
      </c>
      <c r="X637" s="8" t="s">
        <v>133</v>
      </c>
      <c r="Y637" s="8" t="s">
        <v>1383</v>
      </c>
      <c r="Z637" s="8" t="s">
        <v>1383</v>
      </c>
      <c r="AA637" s="8">
        <v>0</v>
      </c>
      <c r="AB637" s="4">
        <v>0</v>
      </c>
      <c r="AC637" s="4" t="s">
        <v>337</v>
      </c>
      <c r="AD637" s="8" t="s">
        <v>176</v>
      </c>
      <c r="AE637" s="8" t="s">
        <v>1384</v>
      </c>
      <c r="AF637" s="8" t="s">
        <v>136</v>
      </c>
      <c r="AG637" s="8" t="s">
        <v>137</v>
      </c>
      <c r="AH637" s="8" t="s">
        <v>138</v>
      </c>
      <c r="AI637" s="8" t="s">
        <v>1385</v>
      </c>
      <c r="AJ637" s="8" t="s">
        <v>40</v>
      </c>
      <c r="AK637" s="8" t="s">
        <v>131</v>
      </c>
      <c r="AL637" s="8" t="s">
        <v>132</v>
      </c>
      <c r="AM637" s="8"/>
      <c r="AN637" s="8"/>
      <c r="AO637" s="8"/>
      <c r="AP637" s="8"/>
      <c r="AQ637" s="8"/>
      <c r="AR637" s="8"/>
      <c r="AS637" s="8"/>
      <c r="AT637" s="8"/>
      <c r="AU637" s="8"/>
      <c r="AV637" s="4"/>
      <c r="AW637" s="4"/>
      <c r="AX637" s="8"/>
      <c r="AY637" s="8"/>
      <c r="AZ637" s="8"/>
      <c r="BA637" s="8"/>
      <c r="BB637" s="8"/>
      <c r="BC637" s="8"/>
      <c r="BD637" s="8"/>
      <c r="BE637" s="8"/>
      <c r="BF637" s="8"/>
      <c r="BG637" s="8" t="s">
        <v>5</v>
      </c>
    </row>
    <row r="638" spans="1:59" hidden="1">
      <c r="A638" t="str">
        <f>Append1[[#This Row],[COM_IN_LIST]]</f>
        <v>GDPR</v>
      </c>
      <c r="B638" t="s">
        <v>1386</v>
      </c>
      <c r="P638" t="s">
        <v>132</v>
      </c>
      <c r="Q638" t="s">
        <v>131</v>
      </c>
      <c r="R638" t="s">
        <v>22</v>
      </c>
      <c r="V638" s="8" t="s">
        <v>1386</v>
      </c>
      <c r="AJ638" s="8" t="s">
        <v>22</v>
      </c>
      <c r="AK638" s="8" t="s">
        <v>132</v>
      </c>
      <c r="AL638" s="8" t="s">
        <v>131</v>
      </c>
      <c r="AM638" s="8"/>
      <c r="AN638" s="8"/>
      <c r="AO638" s="8"/>
      <c r="AP638" s="8" t="s">
        <v>141</v>
      </c>
      <c r="AQ638" s="8" t="s">
        <v>133</v>
      </c>
      <c r="AR638" s="8" t="s">
        <v>133</v>
      </c>
      <c r="AS638" s="8" t="s">
        <v>133</v>
      </c>
      <c r="AT638" s="8" t="s">
        <v>133</v>
      </c>
      <c r="AU638" s="8" t="s">
        <v>145</v>
      </c>
      <c r="AV638" s="4" t="s">
        <v>145</v>
      </c>
      <c r="AW638" s="4" t="s">
        <v>145</v>
      </c>
      <c r="AX638" s="8" t="s">
        <v>208</v>
      </c>
      <c r="AY638" s="8" t="s">
        <v>133</v>
      </c>
      <c r="AZ638" s="8" t="s">
        <v>1074</v>
      </c>
      <c r="BA638" s="8"/>
      <c r="BB638" s="8" t="s">
        <v>145</v>
      </c>
      <c r="BC638" s="8"/>
      <c r="BD638" s="8" t="s">
        <v>145</v>
      </c>
      <c r="BE638" s="8"/>
      <c r="BF638" s="8"/>
      <c r="BG638" s="8" t="s">
        <v>6</v>
      </c>
    </row>
    <row r="639" spans="1:59" hidden="1">
      <c r="A639" t="str">
        <f>Append1[[#This Row],[COM_IN_LIST]]</f>
        <v>GDPR</v>
      </c>
      <c r="B639" s="31" t="s">
        <v>1387</v>
      </c>
      <c r="P639" t="s">
        <v>132</v>
      </c>
      <c r="Q639" t="s">
        <v>131</v>
      </c>
      <c r="R639" t="s">
        <v>22</v>
      </c>
      <c r="V639" s="8" t="s">
        <v>1387</v>
      </c>
      <c r="AJ639" s="8" t="s">
        <v>22</v>
      </c>
      <c r="AK639" s="8" t="s">
        <v>132</v>
      </c>
      <c r="AL639" s="8" t="s">
        <v>131</v>
      </c>
      <c r="AM639" s="8"/>
      <c r="AN639" s="8"/>
      <c r="AO639" s="8"/>
      <c r="AP639" s="8" t="s">
        <v>141</v>
      </c>
      <c r="AQ639" s="8" t="s">
        <v>133</v>
      </c>
      <c r="AR639" s="8" t="s">
        <v>133</v>
      </c>
      <c r="AS639" s="8" t="s">
        <v>133</v>
      </c>
      <c r="AT639" s="8" t="s">
        <v>133</v>
      </c>
      <c r="AU639" s="8" t="s">
        <v>145</v>
      </c>
      <c r="AV639" s="4" t="s">
        <v>145</v>
      </c>
      <c r="AW639" s="4" t="s">
        <v>145</v>
      </c>
      <c r="AX639" s="8" t="s">
        <v>208</v>
      </c>
      <c r="AY639" s="8" t="s">
        <v>133</v>
      </c>
      <c r="AZ639" s="8"/>
      <c r="BA639" s="8"/>
      <c r="BB639" s="8" t="s">
        <v>145</v>
      </c>
      <c r="BC639" s="8"/>
      <c r="BD639" s="8" t="s">
        <v>145</v>
      </c>
      <c r="BE639" s="8"/>
      <c r="BF639" s="8"/>
      <c r="BG639" s="8" t="s">
        <v>6</v>
      </c>
    </row>
    <row r="640" spans="1:59">
      <c r="A640" t="str">
        <f>Append1[[#This Row],[COM_IN_LIST]]</f>
        <v>CMDB</v>
      </c>
      <c r="B640" t="s">
        <v>1388</v>
      </c>
      <c r="C640" t="str">
        <f>VLOOKUP(Append1[[#This Row],[Asset_Name]],'[1]SNOW CMDB DBNL'!$A:$B,2,0)</f>
        <v>No</v>
      </c>
      <c r="D640" t="str">
        <f>VLOOKUP(Append1[[#This Row],[Asset_Name]],'[1]SNOW CMDB DBNL'!$A:$C,3,0)</f>
        <v>No</v>
      </c>
      <c r="E640" t="str">
        <f>VLOOKUP(Append1[[#This Row],[Asset_Name]],'[1]SNOW CMDB DBNL'!$A:$D,4,0)</f>
        <v>Rein Heddema</v>
      </c>
      <c r="F640" t="str">
        <f>VLOOKUP(Append1[[#This Row],[Asset_Name]],'[1]SNOW CMDB DBNL'!$A:$E,5,0)</f>
        <v>Ed Spitteler</v>
      </c>
      <c r="G640" t="str">
        <f>VLOOKUP(Append1[[#This Row],[Asset_Name]],'[1]SNOW CMDB DBNL'!$A:$F,6,0)</f>
        <v>Ed Spitteler</v>
      </c>
      <c r="H640" t="str">
        <f>VLOOKUP(Append1[[#This Row],[Asset_Name]],'[1]SNOW CMDB DBNL'!$A:$G,7,0)</f>
        <v>Willian Jacobs</v>
      </c>
      <c r="K640" t="str">
        <f>VLOOKUP(Append1[[#This Row],[Asset_Name]],'[1]SNOW CMDB DBNL'!$A:$J,10,0)</f>
        <v>Will be decommed the 31st of October 2022.</v>
      </c>
      <c r="L640" t="str">
        <f>VLOOKUP(Append1[[#This Row],[Asset_Name]],'[1]SNOW CMDB DBNL'!$A:$M,13,0)</f>
        <v>Installed</v>
      </c>
      <c r="M640" t="str">
        <f>VLOOKUP(Append1[[#This Row],[Asset_Name]],'[1]SNOW CMDB DBNL'!$A:$N,14,0)</f>
        <v>Operational</v>
      </c>
      <c r="N640" t="str">
        <f>VLOOKUP(Append1[[#This Row],[Asset_Name]],'[1]SNOW CMDB DBNL'!$A:$O,15,0)</f>
        <v>Production</v>
      </c>
      <c r="O640" t="str">
        <f>VLOOKUP(Append1[[#This Row],[Asset_Name]],'[1]SNOW CMDB DBNL'!$A:$P,16,0)</f>
        <v>be+nl/Document &amp; Content Services/Deliver Your Message/Blanco - 3MO</v>
      </c>
      <c r="P640" t="s">
        <v>131</v>
      </c>
      <c r="Q640" t="s">
        <v>132</v>
      </c>
      <c r="R640" t="s">
        <v>22</v>
      </c>
      <c r="V640" s="8" t="s">
        <v>1388</v>
      </c>
      <c r="W640" s="8" t="s">
        <v>133</v>
      </c>
      <c r="X640" s="8" t="s">
        <v>133</v>
      </c>
      <c r="Y640" s="8" t="s">
        <v>558</v>
      </c>
      <c r="Z640" s="8" t="s">
        <v>488</v>
      </c>
      <c r="AA640" s="8" t="s">
        <v>488</v>
      </c>
      <c r="AB640" s="4" t="s">
        <v>1389</v>
      </c>
      <c r="AC640" s="4">
        <v>0</v>
      </c>
      <c r="AD640" s="8">
        <v>0</v>
      </c>
      <c r="AE640" s="8" t="s">
        <v>1390</v>
      </c>
      <c r="AF640" s="8" t="s">
        <v>136</v>
      </c>
      <c r="AG640" s="8" t="s">
        <v>137</v>
      </c>
      <c r="AH640" s="8" t="s">
        <v>138</v>
      </c>
      <c r="AI640" s="8" t="s">
        <v>1391</v>
      </c>
      <c r="AJ640" s="8" t="s">
        <v>22</v>
      </c>
      <c r="AK640" s="8" t="s">
        <v>131</v>
      </c>
      <c r="AL640" s="8" t="s">
        <v>132</v>
      </c>
      <c r="AM640" s="8"/>
      <c r="AN640" s="8"/>
      <c r="AO640" s="8"/>
      <c r="AP640" s="8"/>
      <c r="AQ640" s="8"/>
      <c r="AR640" s="8"/>
      <c r="AS640" s="8"/>
      <c r="AT640" s="8"/>
      <c r="AU640" s="8"/>
      <c r="AV640" s="4"/>
      <c r="AW640" s="4"/>
      <c r="AX640" s="8"/>
      <c r="AY640" s="8"/>
      <c r="AZ640" s="8"/>
      <c r="BA640" s="8"/>
      <c r="BB640" s="8"/>
      <c r="BC640" s="8"/>
      <c r="BD640" s="8"/>
      <c r="BE640" s="8"/>
      <c r="BF640" s="8"/>
      <c r="BG640" s="8" t="s">
        <v>5</v>
      </c>
    </row>
    <row r="641" spans="1:59">
      <c r="A641" t="str">
        <f>Append1[[#This Row],[COM_IN_LIST]]</f>
        <v>CMDB</v>
      </c>
      <c r="B641" s="31" t="s">
        <v>1392</v>
      </c>
      <c r="C641" t="str">
        <f>VLOOKUP(Append1[[#This Row],[Asset_Name]],'[1]SNOW CMDB DBNL'!$A:$B,2,0)</f>
        <v>No</v>
      </c>
      <c r="D641" t="str">
        <f>VLOOKUP(Append1[[#This Row],[Asset_Name]],'[1]SNOW CMDB DBNL'!$A:$C,3,0)</f>
        <v>No</v>
      </c>
      <c r="E641" t="str">
        <f>VLOOKUP(Append1[[#This Row],[Asset_Name]],'[1]SNOW CMDB DBNL'!$A:$D,4,0)</f>
        <v>Rein Heddema</v>
      </c>
      <c r="F641" t="str">
        <f>VLOOKUP(Append1[[#This Row],[Asset_Name]],'[1]SNOW CMDB DBNL'!$A:$E,5,0)</f>
        <v>Ed Spitteler</v>
      </c>
      <c r="G641" t="str">
        <f>VLOOKUP(Append1[[#This Row],[Asset_Name]],'[1]SNOW CMDB DBNL'!$A:$F,6,0)</f>
        <v>Ed Spitteler</v>
      </c>
      <c r="H641" t="str">
        <f>VLOOKUP(Append1[[#This Row],[Asset_Name]],'[1]SNOW CMDB DBNL'!$A:$G,7,0)</f>
        <v>Willian Jacobs</v>
      </c>
      <c r="K641" t="str">
        <f>VLOOKUP(Append1[[#This Row],[Asset_Name]],'[1]SNOW CMDB DBNL'!$A:$J,10,0)</f>
        <v>Only passing through data.</v>
      </c>
      <c r="L641" t="str">
        <f>VLOOKUP(Append1[[#This Row],[Asset_Name]],'[1]SNOW CMDB DBNL'!$A:$M,13,0)</f>
        <v>Installed</v>
      </c>
      <c r="M641" t="str">
        <f>VLOOKUP(Append1[[#This Row],[Asset_Name]],'[1]SNOW CMDB DBNL'!$A:$N,14,0)</f>
        <v>Operational</v>
      </c>
      <c r="N641" t="str">
        <f>VLOOKUP(Append1[[#This Row],[Asset_Name]],'[1]SNOW CMDB DBNL'!$A:$O,15,0)</f>
        <v>Production</v>
      </c>
      <c r="O641" t="str">
        <f>VLOOKUP(Append1[[#This Row],[Asset_Name]],'[1]SNOW CMDB DBNL'!$A:$P,16,0)</f>
        <v>be+nl/Document &amp; Content Services/Deliver Your Message/Blanco - 3MO</v>
      </c>
      <c r="P641" t="s">
        <v>131</v>
      </c>
      <c r="Q641" t="s">
        <v>132</v>
      </c>
      <c r="R641" t="s">
        <v>22</v>
      </c>
      <c r="V641" s="8" t="s">
        <v>1392</v>
      </c>
      <c r="W641" s="8" t="s">
        <v>133</v>
      </c>
      <c r="X641" s="8" t="s">
        <v>133</v>
      </c>
      <c r="Y641" s="8" t="s">
        <v>558</v>
      </c>
      <c r="Z641" s="8" t="s">
        <v>488</v>
      </c>
      <c r="AA641" s="8" t="s">
        <v>488</v>
      </c>
      <c r="AB641" s="4" t="s">
        <v>1389</v>
      </c>
      <c r="AC641" s="4">
        <v>0</v>
      </c>
      <c r="AD641" s="8">
        <v>0</v>
      </c>
      <c r="AE641" s="8" t="s">
        <v>1393</v>
      </c>
      <c r="AF641" s="8" t="s">
        <v>136</v>
      </c>
      <c r="AG641" s="8" t="s">
        <v>137</v>
      </c>
      <c r="AH641" s="8" t="s">
        <v>138</v>
      </c>
      <c r="AI641" s="8" t="s">
        <v>1391</v>
      </c>
      <c r="AJ641" s="8" t="s">
        <v>22</v>
      </c>
      <c r="AK641" s="8" t="s">
        <v>131</v>
      </c>
      <c r="AL641" s="8" t="s">
        <v>132</v>
      </c>
      <c r="AM641" s="8"/>
      <c r="AN641" s="8"/>
      <c r="AO641" s="8"/>
      <c r="AP641" s="8"/>
      <c r="AQ641" s="8"/>
      <c r="AR641" s="8"/>
      <c r="AS641" s="8"/>
      <c r="AT641" s="8"/>
      <c r="AU641" s="8"/>
      <c r="AV641" s="4"/>
      <c r="AW641" s="4"/>
      <c r="AX641" s="8"/>
      <c r="AY641" s="8"/>
      <c r="AZ641" s="8"/>
      <c r="BA641" s="8"/>
      <c r="BB641" s="8"/>
      <c r="BC641" s="8"/>
      <c r="BD641" s="8"/>
      <c r="BE641" s="8"/>
      <c r="BF641" s="8"/>
      <c r="BG641" s="8" t="s">
        <v>5</v>
      </c>
    </row>
    <row r="642" spans="1:59">
      <c r="A642" t="str">
        <f>Append1[[#This Row],[COM_IN_LIST]]</f>
        <v>CMDB</v>
      </c>
      <c r="B642" t="s">
        <v>1394</v>
      </c>
      <c r="C642" t="str">
        <f>VLOOKUP(Append1[[#This Row],[Asset_Name]],'[1]SNOW CMDB DBNL'!$A:$B,2,0)</f>
        <v>No</v>
      </c>
      <c r="E642" t="str">
        <f>VLOOKUP(Append1[[#This Row],[Asset_Name]],'[1]SNOW CMDB DBNL'!$A:$D,4,0)</f>
        <v>Vlad Kogan</v>
      </c>
      <c r="F642" t="str">
        <f>VLOOKUP(Append1[[#This Row],[Asset_Name]],'[1]SNOW CMDB DBNL'!$A:$E,5,0)</f>
        <v>Annemieke Tromp</v>
      </c>
      <c r="K642" t="str">
        <f>VLOOKUP(Append1[[#This Row],[Asset_Name]],'[1]SNOW CMDB DBNL'!$A:$J,10,0)</f>
        <v>Obsolete and to removed in CMDB</v>
      </c>
      <c r="L642" t="str">
        <f>VLOOKUP(Append1[[#This Row],[Asset_Name]],'[1]SNOW CMDB DBNL'!$A:$M,13,0)</f>
        <v>Installed</v>
      </c>
      <c r="M642" t="str">
        <f>VLOOKUP(Append1[[#This Row],[Asset_Name]],'[1]SNOW CMDB DBNL'!$A:$N,14,0)</f>
        <v>Operational</v>
      </c>
      <c r="N642" t="str">
        <f>VLOOKUP(Append1[[#This Row],[Asset_Name]],'[1]SNOW CMDB DBNL'!$A:$O,15,0)</f>
        <v>Production</v>
      </c>
      <c r="O642" t="str">
        <f>VLOOKUP(Append1[[#This Row],[Asset_Name]],'[1]SNOW CMDB DBNL'!$A:$P,16,0)</f>
        <v>be+nl/CRO NL/MRM/Office Tooling</v>
      </c>
      <c r="P642" t="s">
        <v>131</v>
      </c>
      <c r="Q642" t="s">
        <v>132</v>
      </c>
      <c r="R642" t="s">
        <v>20</v>
      </c>
      <c r="V642" s="8" t="s">
        <v>1394</v>
      </c>
      <c r="W642" s="8" t="s">
        <v>133</v>
      </c>
      <c r="X642" s="8">
        <v>0</v>
      </c>
      <c r="Y642" s="8" t="s">
        <v>984</v>
      </c>
      <c r="Z642" s="8" t="s">
        <v>329</v>
      </c>
      <c r="AA642" s="8">
        <v>0</v>
      </c>
      <c r="AB642" s="4">
        <v>0</v>
      </c>
      <c r="AC642" s="4">
        <v>0</v>
      </c>
      <c r="AD642" s="8">
        <v>0</v>
      </c>
      <c r="AE642" s="8" t="s">
        <v>330</v>
      </c>
      <c r="AF642" s="8" t="s">
        <v>136</v>
      </c>
      <c r="AG642" s="8" t="s">
        <v>137</v>
      </c>
      <c r="AH642" s="8" t="s">
        <v>138</v>
      </c>
      <c r="AI642" s="8" t="s">
        <v>331</v>
      </c>
      <c r="AJ642" s="8" t="s">
        <v>20</v>
      </c>
      <c r="AK642" s="8" t="s">
        <v>131</v>
      </c>
      <c r="AL642" s="8" t="s">
        <v>132</v>
      </c>
      <c r="AM642" s="8"/>
      <c r="AN642" s="8"/>
      <c r="AO642" s="8"/>
      <c r="AP642" s="8"/>
      <c r="AQ642" s="8"/>
      <c r="AR642" s="8"/>
      <c r="AS642" s="8"/>
      <c r="AT642" s="8"/>
      <c r="AU642" s="8"/>
      <c r="AV642" s="4"/>
      <c r="AW642" s="4"/>
      <c r="AX642" s="8"/>
      <c r="AY642" s="8"/>
      <c r="AZ642" s="8"/>
      <c r="BA642" s="8"/>
      <c r="BB642" s="8"/>
      <c r="BC642" s="8"/>
      <c r="BD642" s="8"/>
      <c r="BE642" s="8"/>
      <c r="BF642" s="8"/>
      <c r="BG642" s="8" t="s">
        <v>5</v>
      </c>
    </row>
    <row r="643" spans="1:59">
      <c r="A643" t="str">
        <f>Append1[[#This Row],[COM_IN_LIST]]</f>
        <v>CMDB</v>
      </c>
      <c r="B643" t="s">
        <v>1395</v>
      </c>
      <c r="C643" t="str">
        <f>VLOOKUP(Append1[[#This Row],[Asset_Name]],'[1]SNOW CMDB DBNL'!$A:$B,2,0)</f>
        <v>No</v>
      </c>
      <c r="E643" t="str">
        <f>VLOOKUP(Append1[[#This Row],[Asset_Name]],'[1]SNOW CMDB DBNL'!$A:$D,4,0)</f>
        <v>Vlad Kogan</v>
      </c>
      <c r="F643" t="str">
        <f>VLOOKUP(Append1[[#This Row],[Asset_Name]],'[1]SNOW CMDB DBNL'!$A:$E,5,0)</f>
        <v>Annemieke Tromp</v>
      </c>
      <c r="K643" t="str">
        <f>VLOOKUP(Append1[[#This Row],[Asset_Name]],'[1]SNOW CMDB DBNL'!$A:$J,10,0)</f>
        <v>Obsolete and to removed in CMDB</v>
      </c>
      <c r="L643" t="str">
        <f>VLOOKUP(Append1[[#This Row],[Asset_Name]],'[1]SNOW CMDB DBNL'!$A:$M,13,0)</f>
        <v>Installed</v>
      </c>
      <c r="M643" t="str">
        <f>VLOOKUP(Append1[[#This Row],[Asset_Name]],'[1]SNOW CMDB DBNL'!$A:$N,14,0)</f>
        <v>Operational</v>
      </c>
      <c r="N643" t="str">
        <f>VLOOKUP(Append1[[#This Row],[Asset_Name]],'[1]SNOW CMDB DBNL'!$A:$O,15,0)</f>
        <v>Production</v>
      </c>
      <c r="O643" t="str">
        <f>VLOOKUP(Append1[[#This Row],[Asset_Name]],'[1]SNOW CMDB DBNL'!$A:$P,16,0)</f>
        <v>be+nl/CRO NL/MRM/Office Tooling</v>
      </c>
      <c r="P643" t="s">
        <v>131</v>
      </c>
      <c r="Q643" t="s">
        <v>132</v>
      </c>
      <c r="R643" t="s">
        <v>20</v>
      </c>
      <c r="V643" s="8" t="s">
        <v>1395</v>
      </c>
      <c r="W643" s="8" t="s">
        <v>133</v>
      </c>
      <c r="X643" s="8">
        <v>0</v>
      </c>
      <c r="Y643" s="8" t="s">
        <v>984</v>
      </c>
      <c r="Z643" s="8" t="s">
        <v>329</v>
      </c>
      <c r="AA643" s="8">
        <v>0</v>
      </c>
      <c r="AB643" s="4">
        <v>0</v>
      </c>
      <c r="AC643" s="4">
        <v>0</v>
      </c>
      <c r="AD643" s="8">
        <v>0</v>
      </c>
      <c r="AE643" s="8" t="s">
        <v>330</v>
      </c>
      <c r="AF643" s="8" t="s">
        <v>136</v>
      </c>
      <c r="AG643" s="8" t="s">
        <v>137</v>
      </c>
      <c r="AH643" s="8" t="s">
        <v>138</v>
      </c>
      <c r="AI643" s="8" t="s">
        <v>331</v>
      </c>
      <c r="AJ643" s="8" t="s">
        <v>20</v>
      </c>
      <c r="AK643" s="8" t="s">
        <v>131</v>
      </c>
      <c r="AL643" s="8" t="s">
        <v>132</v>
      </c>
      <c r="AM643" s="8"/>
      <c r="AN643" s="8"/>
      <c r="AO643" s="8"/>
      <c r="AP643" s="8"/>
      <c r="AQ643" s="8"/>
      <c r="AR643" s="8"/>
      <c r="AS643" s="8"/>
      <c r="AT643" s="8"/>
      <c r="AU643" s="8"/>
      <c r="AV643" s="4"/>
      <c r="AW643" s="4"/>
      <c r="AX643" s="8"/>
      <c r="AY643" s="8"/>
      <c r="AZ643" s="8"/>
      <c r="BA643" s="8"/>
      <c r="BB643" s="8"/>
      <c r="BC643" s="8"/>
      <c r="BD643" s="8"/>
      <c r="BE643" s="8"/>
      <c r="BF643" s="8"/>
      <c r="BG643" s="8" t="s">
        <v>5</v>
      </c>
    </row>
    <row r="644" spans="1:59">
      <c r="A644" t="str">
        <f>Append1[[#This Row],[COM_IN_LIST]]</f>
        <v>CMDB</v>
      </c>
      <c r="B644" t="s">
        <v>1396</v>
      </c>
      <c r="C644" t="str">
        <f>VLOOKUP(Append1[[#This Row],[Asset_Name]],'[1]SNOW CMDB DBNL'!$A:$B,2,0)</f>
        <v>No</v>
      </c>
      <c r="E644" t="str">
        <f>VLOOKUP(Append1[[#This Row],[Asset_Name]],'[1]SNOW CMDB DBNL'!$A:$D,4,0)</f>
        <v>Vlad Kogan</v>
      </c>
      <c r="F644" t="str">
        <f>VLOOKUP(Append1[[#This Row],[Asset_Name]],'[1]SNOW CMDB DBNL'!$A:$E,5,0)</f>
        <v>Annemieke Tromp</v>
      </c>
      <c r="K644" t="str">
        <f>VLOOKUP(Append1[[#This Row],[Asset_Name]],'[1]SNOW CMDB DBNL'!$A:$J,10,0)</f>
        <v>Obsolete and to removed in CMDB</v>
      </c>
      <c r="L644" t="str">
        <f>VLOOKUP(Append1[[#This Row],[Asset_Name]],'[1]SNOW CMDB DBNL'!$A:$M,13,0)</f>
        <v>Installed</v>
      </c>
      <c r="M644" t="str">
        <f>VLOOKUP(Append1[[#This Row],[Asset_Name]],'[1]SNOW CMDB DBNL'!$A:$N,14,0)</f>
        <v>Operational</v>
      </c>
      <c r="N644" t="str">
        <f>VLOOKUP(Append1[[#This Row],[Asset_Name]],'[1]SNOW CMDB DBNL'!$A:$O,15,0)</f>
        <v>Production</v>
      </c>
      <c r="O644" t="str">
        <f>VLOOKUP(Append1[[#This Row],[Asset_Name]],'[1]SNOW CMDB DBNL'!$A:$P,16,0)</f>
        <v>be+nl/CRO NL/MRM/Office Tooling</v>
      </c>
      <c r="P644" t="s">
        <v>131</v>
      </c>
      <c r="Q644" t="s">
        <v>132</v>
      </c>
      <c r="R644" t="s">
        <v>20</v>
      </c>
      <c r="V644" s="8" t="s">
        <v>1396</v>
      </c>
      <c r="W644" s="8" t="s">
        <v>133</v>
      </c>
      <c r="X644" s="8">
        <v>0</v>
      </c>
      <c r="Y644" s="8" t="s">
        <v>984</v>
      </c>
      <c r="Z644" s="8" t="s">
        <v>329</v>
      </c>
      <c r="AA644" s="8">
        <v>0</v>
      </c>
      <c r="AB644" s="4">
        <v>0</v>
      </c>
      <c r="AC644" s="4">
        <v>0</v>
      </c>
      <c r="AD644" s="8">
        <v>0</v>
      </c>
      <c r="AE644" s="8" t="s">
        <v>330</v>
      </c>
      <c r="AF644" s="8" t="s">
        <v>136</v>
      </c>
      <c r="AG644" s="8" t="s">
        <v>137</v>
      </c>
      <c r="AH644" s="8" t="s">
        <v>138</v>
      </c>
      <c r="AI644" s="8" t="s">
        <v>331</v>
      </c>
      <c r="AJ644" s="8" t="s">
        <v>20</v>
      </c>
      <c r="AK644" s="8" t="s">
        <v>131</v>
      </c>
      <c r="AL644" s="8" t="s">
        <v>132</v>
      </c>
      <c r="AM644" s="8"/>
      <c r="AN644" s="8"/>
      <c r="AO644" s="8"/>
      <c r="AP644" s="8"/>
      <c r="AQ644" s="8"/>
      <c r="AR644" s="8"/>
      <c r="AS644" s="8"/>
      <c r="AT644" s="8"/>
      <c r="AU644" s="8"/>
      <c r="AV644" s="4"/>
      <c r="AW644" s="4"/>
      <c r="AX644" s="8"/>
      <c r="AY644" s="8"/>
      <c r="AZ644" s="8"/>
      <c r="BA644" s="8"/>
      <c r="BB644" s="8"/>
      <c r="BC644" s="8"/>
      <c r="BD644" s="8"/>
      <c r="BE644" s="8"/>
      <c r="BF644" s="8"/>
      <c r="BG644" s="8" t="s">
        <v>5</v>
      </c>
    </row>
    <row r="645" spans="1:59" hidden="1">
      <c r="A645" t="str">
        <f>Append1[[#This Row],[COM_IN_LIST]]</f>
        <v>GDPR</v>
      </c>
      <c r="B645" t="s">
        <v>1397</v>
      </c>
      <c r="P645" t="s">
        <v>132</v>
      </c>
      <c r="Q645" t="s">
        <v>131</v>
      </c>
      <c r="R645" t="s">
        <v>10</v>
      </c>
      <c r="V645" s="8" t="s">
        <v>1397</v>
      </c>
      <c r="AJ645" s="8" t="s">
        <v>10</v>
      </c>
      <c r="AK645" s="8" t="s">
        <v>132</v>
      </c>
      <c r="AL645" s="8" t="s">
        <v>131</v>
      </c>
      <c r="AM645" s="8"/>
      <c r="AN645" s="8"/>
      <c r="AO645" s="8"/>
      <c r="AP645" s="8" t="s">
        <v>145</v>
      </c>
      <c r="AQ645" s="8" t="s">
        <v>145</v>
      </c>
      <c r="AR645" s="8" t="s">
        <v>133</v>
      </c>
      <c r="AS645" s="8"/>
      <c r="AT645" s="8"/>
      <c r="AU645" s="8" t="s">
        <v>145</v>
      </c>
      <c r="AV645" s="4" t="s">
        <v>145</v>
      </c>
      <c r="AW645" s="4" t="s">
        <v>145</v>
      </c>
      <c r="AX645" s="8" t="s">
        <v>145</v>
      </c>
      <c r="AY645" s="8" t="s">
        <v>133</v>
      </c>
      <c r="AZ645" s="8"/>
      <c r="BA645" s="8"/>
      <c r="BB645" s="8" t="s">
        <v>145</v>
      </c>
      <c r="BC645" s="8"/>
      <c r="BD645" s="8" t="s">
        <v>145</v>
      </c>
      <c r="BE645" s="8"/>
      <c r="BF645" s="8"/>
      <c r="BG645" s="8" t="s">
        <v>6</v>
      </c>
    </row>
    <row r="646" spans="1:59" hidden="1">
      <c r="A646" t="str">
        <f>Append1[[#This Row],[COM_IN_LIST]]</f>
        <v>GDPR</v>
      </c>
      <c r="B646" t="s">
        <v>1398</v>
      </c>
      <c r="P646" t="s">
        <v>132</v>
      </c>
      <c r="Q646" t="s">
        <v>131</v>
      </c>
      <c r="R646" t="s">
        <v>10</v>
      </c>
      <c r="V646" s="8" t="s">
        <v>1398</v>
      </c>
      <c r="AJ646" s="8" t="s">
        <v>10</v>
      </c>
      <c r="AK646" s="8" t="s">
        <v>132</v>
      </c>
      <c r="AL646" s="8" t="s">
        <v>131</v>
      </c>
      <c r="AM646" s="8"/>
      <c r="AN646" s="8"/>
      <c r="AO646" s="8"/>
      <c r="AP646" s="8" t="s">
        <v>145</v>
      </c>
      <c r="AQ646" s="8" t="s">
        <v>145</v>
      </c>
      <c r="AR646" s="8" t="s">
        <v>133</v>
      </c>
      <c r="AS646" s="8"/>
      <c r="AT646" s="8"/>
      <c r="AU646" s="8" t="s">
        <v>145</v>
      </c>
      <c r="AV646" s="4" t="s">
        <v>145</v>
      </c>
      <c r="AW646" s="4" t="s">
        <v>145</v>
      </c>
      <c r="AX646" s="8" t="s">
        <v>145</v>
      </c>
      <c r="AY646" s="8" t="s">
        <v>133</v>
      </c>
      <c r="AZ646" s="8"/>
      <c r="BA646" s="8"/>
      <c r="BB646" s="8" t="s">
        <v>145</v>
      </c>
      <c r="BC646" s="8"/>
      <c r="BD646" s="8" t="s">
        <v>145</v>
      </c>
      <c r="BE646" s="8"/>
      <c r="BF646" s="8"/>
      <c r="BG646" s="8" t="s">
        <v>6</v>
      </c>
    </row>
    <row r="647" spans="1:59">
      <c r="A647" t="str">
        <f>Append1[[#This Row],[COM_IN_LIST]]</f>
        <v>CMDB</v>
      </c>
      <c r="B647" t="s">
        <v>1399</v>
      </c>
      <c r="C647" t="str">
        <f>VLOOKUP(Append1[[#This Row],[Asset_Name]],'[1]SNOW CMDB DBNL'!$A:$B,2,0)</f>
        <v>No</v>
      </c>
      <c r="E647" t="str">
        <f>VLOOKUP(Append1[[#This Row],[Asset_Name]],'[1]SNOW CMDB DBNL'!$A:$D,4,0)</f>
        <v>Jos Klompe</v>
      </c>
      <c r="F647" t="str">
        <f>VLOOKUP(Append1[[#This Row],[Asset_Name]],'[1]SNOW CMDB DBNL'!$A:$E,5,0)</f>
        <v>Hans Overeem</v>
      </c>
      <c r="G647" t="str">
        <f>VLOOKUP(Append1[[#This Row],[Asset_Name]],'[1]SNOW CMDB DBNL'!$A:$F,6,0)</f>
        <v>Hans Overeem</v>
      </c>
      <c r="H647" t="str">
        <f>VLOOKUP(Append1[[#This Row],[Asset_Name]],'[1]SNOW CMDB DBNL'!$A:$G,7,0)</f>
        <v>GJ Reinders</v>
      </c>
      <c r="L647" t="str">
        <f>VLOOKUP(Append1[[#This Row],[Asset_Name]],'[1]SNOW CMDB DBNL'!$A:$M,13,0)</f>
        <v>Installed</v>
      </c>
      <c r="M647" t="str">
        <f>VLOOKUP(Append1[[#This Row],[Asset_Name]],'[1]SNOW CMDB DBNL'!$A:$N,14,0)</f>
        <v>Operational</v>
      </c>
      <c r="N647" t="str">
        <f>VLOOKUP(Append1[[#This Row],[Asset_Name]],'[1]SNOW CMDB DBNL'!$A:$O,15,0)</f>
        <v>Production</v>
      </c>
      <c r="O647" t="str">
        <f>VLOOKUP(Append1[[#This Row],[Asset_Name]],'[1]SNOW CMDB DBNL'!$A:$P,16,0)</f>
        <v>be+nl/Daily Banking Digital First NL/O&amp;A/Mobile Onboarding/Ten24</v>
      </c>
      <c r="P647" t="s">
        <v>131</v>
      </c>
      <c r="Q647" t="s">
        <v>132</v>
      </c>
      <c r="R647" t="s">
        <v>23</v>
      </c>
      <c r="V647" s="8" t="s">
        <v>1399</v>
      </c>
      <c r="W647" s="8" t="s">
        <v>133</v>
      </c>
      <c r="X647" s="8">
        <v>0</v>
      </c>
      <c r="Y647" s="8" t="s">
        <v>586</v>
      </c>
      <c r="Z647" s="8" t="s">
        <v>159</v>
      </c>
      <c r="AA647" s="8" t="s">
        <v>159</v>
      </c>
      <c r="AB647" s="4" t="s">
        <v>160</v>
      </c>
      <c r="AC647" s="4">
        <v>0</v>
      </c>
      <c r="AD647" s="8">
        <v>0</v>
      </c>
      <c r="AE647" s="8">
        <v>0</v>
      </c>
      <c r="AF647" s="8" t="s">
        <v>136</v>
      </c>
      <c r="AG647" s="8" t="s">
        <v>137</v>
      </c>
      <c r="AH647" s="8" t="s">
        <v>138</v>
      </c>
      <c r="AI647" s="8" t="s">
        <v>1328</v>
      </c>
      <c r="AJ647" s="8" t="s">
        <v>23</v>
      </c>
      <c r="AK647" s="8" t="s">
        <v>131</v>
      </c>
      <c r="AL647" s="8" t="s">
        <v>132</v>
      </c>
      <c r="AM647" s="8"/>
      <c r="AN647" s="8"/>
      <c r="AO647" s="8"/>
      <c r="AP647" s="8"/>
      <c r="AQ647" s="8"/>
      <c r="AR647" s="8"/>
      <c r="AS647" s="8"/>
      <c r="AT647" s="8"/>
      <c r="AU647" s="8"/>
      <c r="AV647" s="4"/>
      <c r="AW647" s="4"/>
      <c r="AX647" s="8"/>
      <c r="AY647" s="8"/>
      <c r="AZ647" s="8"/>
      <c r="BA647" s="8"/>
      <c r="BB647" s="8"/>
      <c r="BC647" s="8"/>
      <c r="BD647" s="8"/>
      <c r="BE647" s="8"/>
      <c r="BF647" s="8"/>
      <c r="BG647" s="8" t="s">
        <v>5</v>
      </c>
    </row>
    <row r="648" spans="1:59" hidden="1">
      <c r="A648" t="str">
        <f>Append1[[#This Row],[COM_IN_LIST]]</f>
        <v>COMMON</v>
      </c>
      <c r="B648" t="s">
        <v>1400</v>
      </c>
      <c r="C648" t="str">
        <f>VLOOKUP(Append1[[#This Row],[Asset_Name]],'[1]SNOW CMDB DBNL'!$A:$B,2,0)</f>
        <v>Yes</v>
      </c>
      <c r="D648" t="str">
        <f>VLOOKUP(Append1[[#This Row],[Asset_Name]],'[1]SNOW CMDB DBNL'!$A:$C,3,0)</f>
        <v>No</v>
      </c>
      <c r="E648" t="str">
        <f>VLOOKUP(Append1[[#This Row],[Asset_Name]],'[1]SNOW CMDB DBNL'!$A:$D,4,0)</f>
        <v>Rik-Jan van Bree</v>
      </c>
      <c r="F648" t="str">
        <f>VLOOKUP(Append1[[#This Row],[Asset_Name]],'[1]SNOW CMDB DBNL'!$A:$E,5,0)</f>
        <v>Milan Staalenhoef</v>
      </c>
      <c r="G648" t="str">
        <f>VLOOKUP(Append1[[#This Row],[Asset_Name]],'[1]SNOW CMDB DBNL'!$A:$F,6,0)</f>
        <v>Narjiss Aydoun</v>
      </c>
      <c r="H648" t="str">
        <f>VLOOKUP(Append1[[#This Row],[Asset_Name]],'[1]SNOW CMDB DBNL'!$A:$G,7,0)</f>
        <v>Milan Staalenhoef</v>
      </c>
      <c r="I648" t="str">
        <f>VLOOKUP(Append1[[#This Row],[Asset_Name]],'[1]SNOW CMDB DBNL'!$A:$H,8,0)</f>
        <v>Transaction data</v>
      </c>
      <c r="J648" t="str">
        <f>VLOOKUP(Append1[[#This Row],[Asset_Name]],'[1]SNOW CMDB DBNL'!$A:$I,9,0)</f>
        <v>Kept in own tribe</v>
      </c>
      <c r="K648" t="str">
        <f>VLOOKUP(Append1[[#This Row],[Asset_Name]],'[1]SNOW CMDB DBNL'!$A:$J,10,0)</f>
        <v>Milan Staalenhoef is the new Asset Owner (for the mean time) replacing Tom Bettelheim</v>
      </c>
      <c r="L648" t="str">
        <f>VLOOKUP(Append1[[#This Row],[Asset_Name]],'[1]SNOW CMDB DBNL'!$A:$M,13,0)</f>
        <v>Installed</v>
      </c>
      <c r="M648" t="str">
        <f>VLOOKUP(Append1[[#This Row],[Asset_Name]],'[1]SNOW CMDB DBNL'!$A:$N,14,0)</f>
        <v>Operational</v>
      </c>
      <c r="N648" t="str">
        <f>VLOOKUP(Append1[[#This Row],[Asset_Name]],'[1]SNOW CMDB DBNL'!$A:$O,15,0)</f>
        <v>Production</v>
      </c>
      <c r="O648" t="str">
        <f>VLOOKUP(Append1[[#This Row],[Asset_Name]],'[1]SNOW CMDB DBNL'!$A:$P,16,0)</f>
        <v>be+nl/Payments NL/Products/MIP</v>
      </c>
      <c r="P648" t="s">
        <v>132</v>
      </c>
      <c r="Q648" t="s">
        <v>132</v>
      </c>
      <c r="R648" t="s">
        <v>9</v>
      </c>
      <c r="V648" s="8" t="s">
        <v>1400</v>
      </c>
      <c r="W648" s="8" t="s">
        <v>141</v>
      </c>
      <c r="X648" s="8" t="s">
        <v>133</v>
      </c>
      <c r="Y648" s="8" t="s">
        <v>153</v>
      </c>
      <c r="Z648" s="8" t="s">
        <v>1191</v>
      </c>
      <c r="AA648" s="8" t="s">
        <v>155</v>
      </c>
      <c r="AB648" s="4" t="s">
        <v>1191</v>
      </c>
      <c r="AC648" s="4" t="s">
        <v>211</v>
      </c>
      <c r="AD648" s="8" t="s">
        <v>170</v>
      </c>
      <c r="AE648" s="8" t="s">
        <v>1192</v>
      </c>
      <c r="AF648" s="8" t="s">
        <v>136</v>
      </c>
      <c r="AG648" s="8" t="s">
        <v>137</v>
      </c>
      <c r="AH648" s="8" t="s">
        <v>138</v>
      </c>
      <c r="AI648" s="8" t="s">
        <v>1193</v>
      </c>
      <c r="AJ648" s="8" t="s">
        <v>9</v>
      </c>
      <c r="AK648" s="8" t="s">
        <v>132</v>
      </c>
      <c r="AL648" s="8" t="s">
        <v>132</v>
      </c>
      <c r="AM648" s="8"/>
      <c r="AN648" s="8"/>
      <c r="AO648" s="8"/>
      <c r="AP648" s="8" t="s">
        <v>145</v>
      </c>
      <c r="AQ648" s="8" t="s">
        <v>145</v>
      </c>
      <c r="AR648" s="8" t="s">
        <v>141</v>
      </c>
      <c r="AS648" s="8" t="s">
        <v>141</v>
      </c>
      <c r="AT648" s="8" t="s">
        <v>141</v>
      </c>
      <c r="AU648" s="8" t="s">
        <v>145</v>
      </c>
      <c r="AV648" s="4">
        <v>45292</v>
      </c>
      <c r="AW648" s="4">
        <v>45382</v>
      </c>
      <c r="AX648" s="8" t="s">
        <v>145</v>
      </c>
      <c r="AY648" s="8" t="s">
        <v>141</v>
      </c>
      <c r="AZ648" s="8"/>
      <c r="BA648" s="8" t="s">
        <v>1279</v>
      </c>
      <c r="BB648" s="8" t="s">
        <v>178</v>
      </c>
      <c r="BC648" s="8"/>
      <c r="BD648" s="8">
        <v>2024</v>
      </c>
      <c r="BE648" s="8" t="s">
        <v>146</v>
      </c>
      <c r="BF648" s="8"/>
      <c r="BG648" s="8" t="s">
        <v>7</v>
      </c>
    </row>
    <row r="649" spans="1:59">
      <c r="A649" t="str">
        <f>Append1[[#This Row],[COM_IN_LIST]]</f>
        <v>CMDB</v>
      </c>
      <c r="B649" t="s">
        <v>1401</v>
      </c>
      <c r="C649" t="str">
        <f>VLOOKUP(Append1[[#This Row],[Asset_Name]],'[1]SNOW CMDB DBNL'!$A:$B,2,0)</f>
        <v>No</v>
      </c>
      <c r="E649" t="str">
        <f>VLOOKUP(Append1[[#This Row],[Asset_Name]],'[1]SNOW CMDB DBNL'!$A:$D,4,0)</f>
        <v>Wouter Kallenberg</v>
      </c>
      <c r="F649" t="str">
        <f>VLOOKUP(Append1[[#This Row],[Asset_Name]],'[1]SNOW CMDB DBNL'!$A:$E,5,0)</f>
        <v>Annemieke Tromp</v>
      </c>
      <c r="K649" t="str">
        <f>VLOOKUP(Append1[[#This Row],[Asset_Name]],'[1]SNOW CMDB DBNL'!$A:$J,10,0)</f>
        <v>Obsolete and to removed in CMDB</v>
      </c>
      <c r="L649" t="str">
        <f>VLOOKUP(Append1[[#This Row],[Asset_Name]],'[1]SNOW CMDB DBNL'!$A:$M,13,0)</f>
        <v>Installed</v>
      </c>
      <c r="M649" t="str">
        <f>VLOOKUP(Append1[[#This Row],[Asset_Name]],'[1]SNOW CMDB DBNL'!$A:$N,14,0)</f>
        <v>Operational</v>
      </c>
      <c r="N649" t="str">
        <f>VLOOKUP(Append1[[#This Row],[Asset_Name]],'[1]SNOW CMDB DBNL'!$A:$O,15,0)</f>
        <v>Production</v>
      </c>
      <c r="O649" t="str">
        <f>VLOOKUP(Append1[[#This Row],[Asset_Name]],'[1]SNOW CMDB DBNL'!$A:$P,16,0)</f>
        <v>be+nl/CRO NL/MRM/Office Tooling</v>
      </c>
      <c r="P649" t="s">
        <v>131</v>
      </c>
      <c r="Q649" t="s">
        <v>132</v>
      </c>
      <c r="R649" t="s">
        <v>20</v>
      </c>
      <c r="V649" s="8" t="s">
        <v>1401</v>
      </c>
      <c r="W649" s="8" t="s">
        <v>133</v>
      </c>
      <c r="X649" s="8">
        <v>0</v>
      </c>
      <c r="Y649" s="8" t="s">
        <v>328</v>
      </c>
      <c r="Z649" s="8" t="s">
        <v>329</v>
      </c>
      <c r="AA649" s="8">
        <v>0</v>
      </c>
      <c r="AB649" s="4">
        <v>0</v>
      </c>
      <c r="AC649" s="4">
        <v>0</v>
      </c>
      <c r="AD649" s="8">
        <v>0</v>
      </c>
      <c r="AE649" s="8" t="s">
        <v>330</v>
      </c>
      <c r="AF649" s="8" t="s">
        <v>136</v>
      </c>
      <c r="AG649" s="8" t="s">
        <v>137</v>
      </c>
      <c r="AH649" s="8" t="s">
        <v>138</v>
      </c>
      <c r="AI649" s="8" t="s">
        <v>331</v>
      </c>
      <c r="AJ649" s="8" t="s">
        <v>20</v>
      </c>
      <c r="AK649" s="8" t="s">
        <v>131</v>
      </c>
      <c r="AL649" s="8" t="s">
        <v>132</v>
      </c>
      <c r="AM649" s="8"/>
      <c r="AN649" s="8"/>
      <c r="AO649" s="8"/>
      <c r="AP649" s="8"/>
      <c r="AQ649" s="8"/>
      <c r="AR649" s="8"/>
      <c r="AS649" s="8"/>
      <c r="AT649" s="8"/>
      <c r="AU649" s="8"/>
      <c r="AV649" s="4"/>
      <c r="AW649" s="4"/>
      <c r="AX649" s="8"/>
      <c r="AY649" s="8"/>
      <c r="AZ649" s="8"/>
      <c r="BA649" s="8"/>
      <c r="BB649" s="8"/>
      <c r="BC649" s="8"/>
      <c r="BD649" s="8"/>
      <c r="BE649" s="8"/>
      <c r="BF649" s="8"/>
      <c r="BG649" s="8" t="s">
        <v>5</v>
      </c>
    </row>
    <row r="650" spans="1:59" hidden="1">
      <c r="A650" t="str">
        <f>Append1[[#This Row],[COM_IN_LIST]]</f>
        <v>COMMON</v>
      </c>
      <c r="B650" t="s">
        <v>1402</v>
      </c>
      <c r="C650" t="str">
        <f>VLOOKUP(Append1[[#This Row],[Asset_Name]],'[1]SNOW CMDB DBNL'!$A:$B,2,0)</f>
        <v>Yes</v>
      </c>
      <c r="D650" t="str">
        <f>VLOOKUP(Append1[[#This Row],[Asset_Name]],'[1]SNOW CMDB DBNL'!$A:$C,3,0)</f>
        <v>No</v>
      </c>
      <c r="E650" t="str">
        <f>VLOOKUP(Append1[[#This Row],[Asset_Name]],'[1]SNOW CMDB DBNL'!$A:$D,4,0)</f>
        <v>Emile Scheilen</v>
      </c>
      <c r="F650" t="str">
        <f>VLOOKUP(Append1[[#This Row],[Asset_Name]],'[1]SNOW CMDB DBNL'!$A:$E,5,0)</f>
        <v>Adine Wempe - Kalff</v>
      </c>
      <c r="G650" t="str">
        <f>VLOOKUP(Append1[[#This Row],[Asset_Name]],'[1]SNOW CMDB DBNL'!$A:$F,6,0)</f>
        <v>Adine Wempe - Kalff</v>
      </c>
      <c r="H650" t="str">
        <f>VLOOKUP(Append1[[#This Row],[Asset_Name]],'[1]SNOW CMDB DBNL'!$A:$G,7,0)</f>
        <v>Joni Gunneweg</v>
      </c>
      <c r="I650" t="str">
        <f>VLOOKUP(Append1[[#This Row],[Asset_Name]],'[1]SNOW CMDB DBNL'!$A:$H,8,0)</f>
        <v>Party data</v>
      </c>
      <c r="J650" t="str">
        <f>VLOOKUP(Append1[[#This Row],[Asset_Name]],'[1]SNOW CMDB DBNL'!$A:$I,9,0)</f>
        <v>Exchanged across domains</v>
      </c>
      <c r="L650" t="str">
        <f>VLOOKUP(Append1[[#This Row],[Asset_Name]],'[1]SNOW CMDB DBNL'!$A:$M,13,0)</f>
        <v>Installed</v>
      </c>
      <c r="M650" t="str">
        <f>VLOOKUP(Append1[[#This Row],[Asset_Name]],'[1]SNOW CMDB DBNL'!$A:$N,14,0)</f>
        <v>Operational</v>
      </c>
      <c r="N650" t="str">
        <f>VLOOKUP(Append1[[#This Row],[Asset_Name]],'[1]SNOW CMDB DBNL'!$A:$O,15,0)</f>
        <v>Production</v>
      </c>
      <c r="O650" t="str">
        <f>VLOOKUP(Append1[[#This Row],[Asset_Name]],'[1]SNOW CMDB DBNL'!$A:$P,16,0)</f>
        <v>be+nl/Fraud &amp; Cyber Security NL/Prevention/Rebel Alliance</v>
      </c>
      <c r="P650" t="s">
        <v>132</v>
      </c>
      <c r="Q650" t="s">
        <v>132</v>
      </c>
      <c r="R650" t="s">
        <v>13</v>
      </c>
      <c r="V650" s="8" t="s">
        <v>1402</v>
      </c>
      <c r="W650" s="8" t="s">
        <v>141</v>
      </c>
      <c r="X650" s="8" t="s">
        <v>133</v>
      </c>
      <c r="Y650" s="8" t="s">
        <v>202</v>
      </c>
      <c r="Z650" s="8" t="s">
        <v>203</v>
      </c>
      <c r="AA650" s="8" t="s">
        <v>203</v>
      </c>
      <c r="AB650" s="4" t="s">
        <v>916</v>
      </c>
      <c r="AC650" s="4" t="s">
        <v>169</v>
      </c>
      <c r="AD650" s="8" t="s">
        <v>176</v>
      </c>
      <c r="AE650" s="8">
        <v>0</v>
      </c>
      <c r="AF650" s="8" t="s">
        <v>136</v>
      </c>
      <c r="AG650" s="8" t="s">
        <v>137</v>
      </c>
      <c r="AH650" s="8" t="s">
        <v>138</v>
      </c>
      <c r="AI650" s="8" t="s">
        <v>917</v>
      </c>
      <c r="AJ650" s="8" t="s">
        <v>13</v>
      </c>
      <c r="AK650" s="8" t="s">
        <v>132</v>
      </c>
      <c r="AL650" s="8" t="s">
        <v>132</v>
      </c>
      <c r="AM650" s="8"/>
      <c r="AN650" s="8"/>
      <c r="AO650" s="8"/>
      <c r="AP650" s="8" t="s">
        <v>145</v>
      </c>
      <c r="AQ650" s="8" t="s">
        <v>145</v>
      </c>
      <c r="AR650" s="8" t="s">
        <v>141</v>
      </c>
      <c r="AS650" s="8" t="s">
        <v>141</v>
      </c>
      <c r="AT650" s="8" t="s">
        <v>141</v>
      </c>
      <c r="AU650" s="8"/>
      <c r="AV650" s="4"/>
      <c r="AW650" s="4" t="s">
        <v>149</v>
      </c>
      <c r="AX650" s="8"/>
      <c r="AY650" s="8" t="s">
        <v>141</v>
      </c>
      <c r="AZ650" s="8"/>
      <c r="BA650" s="8" t="s">
        <v>359</v>
      </c>
      <c r="BB650" s="8" t="s">
        <v>178</v>
      </c>
      <c r="BC650" s="8"/>
      <c r="BD650" s="8" t="s">
        <v>149</v>
      </c>
      <c r="BE650" s="8"/>
      <c r="BF650" s="8"/>
      <c r="BG650" s="8" t="s">
        <v>7</v>
      </c>
    </row>
    <row r="651" spans="1:59" hidden="1">
      <c r="A651" t="str">
        <f>Append1[[#This Row],[COM_IN_LIST]]</f>
        <v>GDPR</v>
      </c>
      <c r="B651" t="s">
        <v>1403</v>
      </c>
      <c r="P651" t="s">
        <v>132</v>
      </c>
      <c r="Q651" t="s">
        <v>131</v>
      </c>
      <c r="R651" t="s">
        <v>11</v>
      </c>
      <c r="V651" s="8" t="s">
        <v>1403</v>
      </c>
      <c r="AJ651" s="8" t="s">
        <v>11</v>
      </c>
      <c r="AK651" s="8" t="s">
        <v>132</v>
      </c>
      <c r="AL651" s="8" t="s">
        <v>131</v>
      </c>
      <c r="AM651" s="8"/>
      <c r="AN651" s="8"/>
      <c r="AO651" s="8"/>
      <c r="AP651" s="8" t="s">
        <v>145</v>
      </c>
      <c r="AQ651" s="8" t="s">
        <v>145</v>
      </c>
      <c r="AR651" s="8" t="s">
        <v>141</v>
      </c>
      <c r="AS651" s="8" t="s">
        <v>145</v>
      </c>
      <c r="AT651" s="8" t="s">
        <v>149</v>
      </c>
      <c r="AU651" s="8" t="s">
        <v>145</v>
      </c>
      <c r="AV651" s="4">
        <v>44927</v>
      </c>
      <c r="AW651" s="4">
        <v>45291</v>
      </c>
      <c r="AX651" s="8" t="s">
        <v>145</v>
      </c>
      <c r="AY651" s="8" t="s">
        <v>133</v>
      </c>
      <c r="AZ651" s="8" t="s">
        <v>150</v>
      </c>
      <c r="BA651" s="8" t="s">
        <v>151</v>
      </c>
      <c r="BB651" s="8" t="s">
        <v>145</v>
      </c>
      <c r="BC651" s="8" t="s">
        <v>178</v>
      </c>
      <c r="BD651" s="8">
        <v>2023</v>
      </c>
      <c r="BE651" s="8" t="s">
        <v>182</v>
      </c>
      <c r="BF651" s="8"/>
      <c r="BG651" s="8" t="s">
        <v>6</v>
      </c>
    </row>
    <row r="652" spans="1:59">
      <c r="A652" t="str">
        <f>Append1[[#This Row],[COM_IN_LIST]]</f>
        <v>COMMON</v>
      </c>
      <c r="B652" t="s">
        <v>1404</v>
      </c>
      <c r="C652" t="str">
        <f>VLOOKUP(Append1[[#This Row],[Asset_Name]],'[1]SNOW CMDB DBNL'!$A:$B,2,0)</f>
        <v>No</v>
      </c>
      <c r="E652" t="str">
        <f>VLOOKUP(Append1[[#This Row],[Asset_Name]],'[1]SNOW CMDB DBNL'!$A:$D,4,0)</f>
        <v>Marcin Krzysztof Pakulnicki</v>
      </c>
      <c r="F652" t="str">
        <f>VLOOKUP(Append1[[#This Row],[Asset_Name]],'[1]SNOW CMDB DBNL'!$A:$E,5,0)</f>
        <v>Tommy van de Zande</v>
      </c>
      <c r="L652" t="str">
        <f>VLOOKUP(Append1[[#This Row],[Asset_Name]],'[1]SNOW CMDB DBNL'!$A:$M,13,0)</f>
        <v>Installed</v>
      </c>
      <c r="M652" t="str">
        <f>VLOOKUP(Append1[[#This Row],[Asset_Name]],'[1]SNOW CMDB DBNL'!$A:$N,14,0)</f>
        <v>Operational</v>
      </c>
      <c r="N652" t="str">
        <f>VLOOKUP(Append1[[#This Row],[Asset_Name]],'[1]SNOW CMDB DBNL'!$A:$O,15,0)</f>
        <v>Production</v>
      </c>
      <c r="O652" t="str">
        <f>VLOOKUP(Append1[[#This Row],[Asset_Name]],'[1]SNOW CMDB DBNL'!$A:$P,16,0)</f>
        <v>be+nl/Omnichannel/Mobiel Bankieren</v>
      </c>
      <c r="P652" t="s">
        <v>132</v>
      </c>
      <c r="Q652" t="s">
        <v>132</v>
      </c>
      <c r="R652" t="s">
        <v>12</v>
      </c>
      <c r="V652" s="8" t="s">
        <v>1404</v>
      </c>
      <c r="W652" s="8" t="s">
        <v>133</v>
      </c>
      <c r="X652" s="8">
        <v>0</v>
      </c>
      <c r="Y652" s="8" t="s">
        <v>294</v>
      </c>
      <c r="Z652" s="8" t="s">
        <v>186</v>
      </c>
      <c r="AA652" s="8">
        <v>0</v>
      </c>
      <c r="AB652" s="4">
        <v>0</v>
      </c>
      <c r="AC652" s="4">
        <v>0</v>
      </c>
      <c r="AD652" s="8">
        <v>0</v>
      </c>
      <c r="AE652" s="8">
        <v>0</v>
      </c>
      <c r="AF652" s="8" t="s">
        <v>136</v>
      </c>
      <c r="AG652" s="8" t="s">
        <v>137</v>
      </c>
      <c r="AH652" s="8" t="s">
        <v>138</v>
      </c>
      <c r="AI652" s="8" t="s">
        <v>189</v>
      </c>
      <c r="AJ652" s="8" t="s">
        <v>12</v>
      </c>
      <c r="AK652" s="8" t="s">
        <v>132</v>
      </c>
      <c r="AL652" s="8" t="s">
        <v>132</v>
      </c>
      <c r="AM652" s="8"/>
      <c r="AN652" s="8"/>
      <c r="AO652" s="8"/>
      <c r="AP652" s="8" t="s">
        <v>141</v>
      </c>
      <c r="AQ652" s="8" t="s">
        <v>133</v>
      </c>
      <c r="AR652" s="8" t="s">
        <v>141</v>
      </c>
      <c r="AS652" s="8" t="s">
        <v>141</v>
      </c>
      <c r="AT652" s="8" t="s">
        <v>141</v>
      </c>
      <c r="AU652" s="8"/>
      <c r="AV652" s="4"/>
      <c r="AW652" s="4" t="s">
        <v>149</v>
      </c>
      <c r="AX652" s="8"/>
      <c r="AY652" s="8" t="s">
        <v>141</v>
      </c>
      <c r="AZ652" s="8"/>
      <c r="BA652" s="8"/>
      <c r="BB652" s="8" t="s">
        <v>191</v>
      </c>
      <c r="BC652" s="8"/>
      <c r="BD652" s="8" t="s">
        <v>149</v>
      </c>
      <c r="BE652" s="8"/>
      <c r="BF652" s="8"/>
      <c r="BG652" s="8" t="s">
        <v>7</v>
      </c>
    </row>
    <row r="653" spans="1:59">
      <c r="A653" t="str">
        <f>Append1[[#This Row],[COM_IN_LIST]]</f>
        <v>COMMON</v>
      </c>
      <c r="B653" t="s">
        <v>1405</v>
      </c>
      <c r="C653" t="str">
        <f>VLOOKUP(Append1[[#This Row],[Asset_Name]],'[1]SNOW CMDB DBNL'!$A:$B,2,0)</f>
        <v>No</v>
      </c>
      <c r="E653" t="str">
        <f>VLOOKUP(Append1[[#This Row],[Asset_Name]],'[1]SNOW CMDB DBNL'!$A:$D,4,0)</f>
        <v>Marcin Krzysztof Pakulnicki</v>
      </c>
      <c r="F653" t="str">
        <f>VLOOKUP(Append1[[#This Row],[Asset_Name]],'[1]SNOW CMDB DBNL'!$A:$E,5,0)</f>
        <v>Tommy van de Zande</v>
      </c>
      <c r="L653" t="str">
        <f>VLOOKUP(Append1[[#This Row],[Asset_Name]],'[1]SNOW CMDB DBNL'!$A:$M,13,0)</f>
        <v>Installed</v>
      </c>
      <c r="M653" t="str">
        <f>VLOOKUP(Append1[[#This Row],[Asset_Name]],'[1]SNOW CMDB DBNL'!$A:$N,14,0)</f>
        <v>Operational</v>
      </c>
      <c r="N653" t="str">
        <f>VLOOKUP(Append1[[#This Row],[Asset_Name]],'[1]SNOW CMDB DBNL'!$A:$O,15,0)</f>
        <v>Production</v>
      </c>
      <c r="O653" t="str">
        <f>VLOOKUP(Append1[[#This Row],[Asset_Name]],'[1]SNOW CMDB DBNL'!$A:$P,16,0)</f>
        <v>be+nl/Omnichannel/Mobiel Bankieren</v>
      </c>
      <c r="P653" t="s">
        <v>132</v>
      </c>
      <c r="Q653" t="s">
        <v>132</v>
      </c>
      <c r="R653" t="s">
        <v>12</v>
      </c>
      <c r="V653" s="8" t="s">
        <v>1405</v>
      </c>
      <c r="W653" s="8" t="s">
        <v>133</v>
      </c>
      <c r="X653" s="8">
        <v>0</v>
      </c>
      <c r="Y653" s="8" t="s">
        <v>294</v>
      </c>
      <c r="Z653" s="8" t="s">
        <v>186</v>
      </c>
      <c r="AA653" s="8">
        <v>0</v>
      </c>
      <c r="AB653" s="4">
        <v>0</v>
      </c>
      <c r="AC653" s="4">
        <v>0</v>
      </c>
      <c r="AD653" s="8">
        <v>0</v>
      </c>
      <c r="AE653" s="8">
        <v>0</v>
      </c>
      <c r="AF653" s="8" t="s">
        <v>136</v>
      </c>
      <c r="AG653" s="8" t="s">
        <v>137</v>
      </c>
      <c r="AH653" s="8" t="s">
        <v>138</v>
      </c>
      <c r="AI653" s="8" t="s">
        <v>189</v>
      </c>
      <c r="AJ653" s="8" t="s">
        <v>12</v>
      </c>
      <c r="AK653" s="8" t="s">
        <v>132</v>
      </c>
      <c r="AL653" s="8" t="s">
        <v>132</v>
      </c>
      <c r="AM653" s="8"/>
      <c r="AN653" s="8"/>
      <c r="AO653" s="8"/>
      <c r="AP653" s="8" t="s">
        <v>141</v>
      </c>
      <c r="AQ653" s="8" t="s">
        <v>133</v>
      </c>
      <c r="AR653" s="8" t="s">
        <v>141</v>
      </c>
      <c r="AS653" s="8" t="s">
        <v>141</v>
      </c>
      <c r="AT653" s="8" t="s">
        <v>141</v>
      </c>
      <c r="AU653" s="8"/>
      <c r="AV653" s="4"/>
      <c r="AW653" s="4" t="s">
        <v>149</v>
      </c>
      <c r="AX653" s="8"/>
      <c r="AY653" s="8" t="s">
        <v>141</v>
      </c>
      <c r="AZ653" s="8"/>
      <c r="BA653" s="8"/>
      <c r="BB653" s="8" t="s">
        <v>191</v>
      </c>
      <c r="BC653" s="8"/>
      <c r="BD653" s="8" t="s">
        <v>149</v>
      </c>
      <c r="BE653" s="8"/>
      <c r="BF653" s="8"/>
      <c r="BG653" s="8" t="s">
        <v>7</v>
      </c>
    </row>
    <row r="654" spans="1:59">
      <c r="A654" t="str">
        <f>Append1[[#This Row],[COM_IN_LIST]]</f>
        <v>COMMON</v>
      </c>
      <c r="B654" t="s">
        <v>1406</v>
      </c>
      <c r="C654" t="str">
        <f>VLOOKUP(Append1[[#This Row],[Asset_Name]],'[1]SNOW CMDB DBNL'!$A:$B,2,0)</f>
        <v>No</v>
      </c>
      <c r="E654" t="str">
        <f>VLOOKUP(Append1[[#This Row],[Asset_Name]],'[1]SNOW CMDB DBNL'!$A:$D,4,0)</f>
        <v>Marcin Krzysztof Pakulnicki</v>
      </c>
      <c r="F654" t="str">
        <f>VLOOKUP(Append1[[#This Row],[Asset_Name]],'[1]SNOW CMDB DBNL'!$A:$E,5,0)</f>
        <v>Tommy van de Zande</v>
      </c>
      <c r="L654" t="str">
        <f>VLOOKUP(Append1[[#This Row],[Asset_Name]],'[1]SNOW CMDB DBNL'!$A:$M,13,0)</f>
        <v>Installed</v>
      </c>
      <c r="M654" t="str">
        <f>VLOOKUP(Append1[[#This Row],[Asset_Name]],'[1]SNOW CMDB DBNL'!$A:$N,14,0)</f>
        <v>Operational</v>
      </c>
      <c r="N654" t="str">
        <f>VLOOKUP(Append1[[#This Row],[Asset_Name]],'[1]SNOW CMDB DBNL'!$A:$O,15,0)</f>
        <v>Production</v>
      </c>
      <c r="O654" t="str">
        <f>VLOOKUP(Append1[[#This Row],[Asset_Name]],'[1]SNOW CMDB DBNL'!$A:$P,16,0)</f>
        <v>be+nl/Omnichannel/Mobiel Bankieren</v>
      </c>
      <c r="P654" t="s">
        <v>132</v>
      </c>
      <c r="Q654" t="s">
        <v>132</v>
      </c>
      <c r="R654" t="s">
        <v>12</v>
      </c>
      <c r="V654" s="8" t="s">
        <v>1406</v>
      </c>
      <c r="W654" s="8" t="s">
        <v>133</v>
      </c>
      <c r="X654" s="8">
        <v>0</v>
      </c>
      <c r="Y654" s="8" t="s">
        <v>294</v>
      </c>
      <c r="Z654" s="8" t="s">
        <v>186</v>
      </c>
      <c r="AA654" s="8">
        <v>0</v>
      </c>
      <c r="AB654" s="4">
        <v>0</v>
      </c>
      <c r="AC654" s="4">
        <v>0</v>
      </c>
      <c r="AD654" s="8">
        <v>0</v>
      </c>
      <c r="AE654" s="8">
        <v>0</v>
      </c>
      <c r="AF654" s="8" t="s">
        <v>136</v>
      </c>
      <c r="AG654" s="8" t="s">
        <v>137</v>
      </c>
      <c r="AH654" s="8" t="s">
        <v>138</v>
      </c>
      <c r="AI654" s="8" t="s">
        <v>189</v>
      </c>
      <c r="AJ654" s="8" t="s">
        <v>12</v>
      </c>
      <c r="AK654" s="8" t="s">
        <v>132</v>
      </c>
      <c r="AL654" s="8" t="s">
        <v>132</v>
      </c>
      <c r="AM654" s="8"/>
      <c r="AN654" s="8"/>
      <c r="AO654" s="8"/>
      <c r="AP654" s="8" t="s">
        <v>141</v>
      </c>
      <c r="AQ654" s="8" t="s">
        <v>133</v>
      </c>
      <c r="AR654" s="8" t="s">
        <v>141</v>
      </c>
      <c r="AS654" s="8" t="s">
        <v>141</v>
      </c>
      <c r="AT654" s="8" t="s">
        <v>141</v>
      </c>
      <c r="AU654" s="8"/>
      <c r="AV654" s="4"/>
      <c r="AW654" s="4" t="s">
        <v>149</v>
      </c>
      <c r="AX654" s="8"/>
      <c r="AY654" s="8" t="s">
        <v>141</v>
      </c>
      <c r="AZ654" s="8"/>
      <c r="BA654" s="8"/>
      <c r="BB654" s="8" t="s">
        <v>191</v>
      </c>
      <c r="BC654" s="8"/>
      <c r="BD654" s="8" t="s">
        <v>149</v>
      </c>
      <c r="BE654" s="8"/>
      <c r="BF654" s="8"/>
      <c r="BG654" s="8" t="s">
        <v>7</v>
      </c>
    </row>
    <row r="655" spans="1:59">
      <c r="A655" t="str">
        <f>Append1[[#This Row],[COM_IN_LIST]]</f>
        <v>COMMON</v>
      </c>
      <c r="B655" t="s">
        <v>1407</v>
      </c>
      <c r="C655" t="str">
        <f>VLOOKUP(Append1[[#This Row],[Asset_Name]],'[1]SNOW CMDB DBNL'!$A:$B,2,0)</f>
        <v>No</v>
      </c>
      <c r="E655" t="str">
        <f>VLOOKUP(Append1[[#This Row],[Asset_Name]],'[1]SNOW CMDB DBNL'!$A:$D,4,0)</f>
        <v>Marcin Krzysztof Pakulnicki</v>
      </c>
      <c r="F655" t="str">
        <f>VLOOKUP(Append1[[#This Row],[Asset_Name]],'[1]SNOW CMDB DBNL'!$A:$E,5,0)</f>
        <v>Tommy van de Zande</v>
      </c>
      <c r="L655" t="str">
        <f>VLOOKUP(Append1[[#This Row],[Asset_Name]],'[1]SNOW CMDB DBNL'!$A:$M,13,0)</f>
        <v>Installed</v>
      </c>
      <c r="M655" t="str">
        <f>VLOOKUP(Append1[[#This Row],[Asset_Name]],'[1]SNOW CMDB DBNL'!$A:$N,14,0)</f>
        <v>Operational</v>
      </c>
      <c r="N655" t="str">
        <f>VLOOKUP(Append1[[#This Row],[Asset_Name]],'[1]SNOW CMDB DBNL'!$A:$O,15,0)</f>
        <v>Production</v>
      </c>
      <c r="O655" t="str">
        <f>VLOOKUP(Append1[[#This Row],[Asset_Name]],'[1]SNOW CMDB DBNL'!$A:$P,16,0)</f>
        <v>be+nl/Omnichannel/Mobiel Bankieren</v>
      </c>
      <c r="P655" t="s">
        <v>132</v>
      </c>
      <c r="Q655" t="s">
        <v>132</v>
      </c>
      <c r="R655" t="s">
        <v>12</v>
      </c>
      <c r="V655" s="8" t="s">
        <v>1407</v>
      </c>
      <c r="W655" s="8" t="s">
        <v>133</v>
      </c>
      <c r="X655" s="8">
        <v>0</v>
      </c>
      <c r="Y655" s="8" t="s">
        <v>294</v>
      </c>
      <c r="Z655" s="8" t="s">
        <v>186</v>
      </c>
      <c r="AA655" s="8">
        <v>0</v>
      </c>
      <c r="AB655" s="4">
        <v>0</v>
      </c>
      <c r="AC655" s="4">
        <v>0</v>
      </c>
      <c r="AD655" s="8">
        <v>0</v>
      </c>
      <c r="AE655" s="8">
        <v>0</v>
      </c>
      <c r="AF655" s="8" t="s">
        <v>136</v>
      </c>
      <c r="AG655" s="8" t="s">
        <v>137</v>
      </c>
      <c r="AH655" s="8" t="s">
        <v>138</v>
      </c>
      <c r="AI655" s="8" t="s">
        <v>189</v>
      </c>
      <c r="AJ655" s="8" t="s">
        <v>12</v>
      </c>
      <c r="AK655" s="8" t="s">
        <v>132</v>
      </c>
      <c r="AL655" s="8" t="s">
        <v>132</v>
      </c>
      <c r="AM655" s="8"/>
      <c r="AN655" s="8"/>
      <c r="AO655" s="8"/>
      <c r="AP655" s="8" t="s">
        <v>141</v>
      </c>
      <c r="AQ655" s="8" t="s">
        <v>133</v>
      </c>
      <c r="AR655" s="8" t="s">
        <v>141</v>
      </c>
      <c r="AS655" s="8" t="s">
        <v>141</v>
      </c>
      <c r="AT655" s="8" t="s">
        <v>141</v>
      </c>
      <c r="AU655" s="8"/>
      <c r="AV655" s="4"/>
      <c r="AW655" s="4" t="s">
        <v>149</v>
      </c>
      <c r="AX655" s="8"/>
      <c r="AY655" s="8" t="s">
        <v>141</v>
      </c>
      <c r="AZ655" s="8"/>
      <c r="BA655" s="8"/>
      <c r="BB655" s="8" t="s">
        <v>191</v>
      </c>
      <c r="BC655" s="8"/>
      <c r="BD655" s="8" t="s">
        <v>149</v>
      </c>
      <c r="BE655" s="8"/>
      <c r="BF655" s="8"/>
      <c r="BG655" s="8" t="s">
        <v>7</v>
      </c>
    </row>
    <row r="656" spans="1:59">
      <c r="A656" t="str">
        <f>Append1[[#This Row],[COM_IN_LIST]]</f>
        <v>COMMON</v>
      </c>
      <c r="B656" t="s">
        <v>1408</v>
      </c>
      <c r="C656" t="str">
        <f>VLOOKUP(Append1[[#This Row],[Asset_Name]],'[1]SNOW CMDB DBNL'!$A:$B,2,0)</f>
        <v>No</v>
      </c>
      <c r="E656" t="str">
        <f>VLOOKUP(Append1[[#This Row],[Asset_Name]],'[1]SNOW CMDB DBNL'!$A:$D,4,0)</f>
        <v>Marcin Krzysztof Pakulnicki</v>
      </c>
      <c r="F656" t="str">
        <f>VLOOKUP(Append1[[#This Row],[Asset_Name]],'[1]SNOW CMDB DBNL'!$A:$E,5,0)</f>
        <v>Tommy van de Zande</v>
      </c>
      <c r="L656" t="str">
        <f>VLOOKUP(Append1[[#This Row],[Asset_Name]],'[1]SNOW CMDB DBNL'!$A:$M,13,0)</f>
        <v>Installed</v>
      </c>
      <c r="M656" t="str">
        <f>VLOOKUP(Append1[[#This Row],[Asset_Name]],'[1]SNOW CMDB DBNL'!$A:$N,14,0)</f>
        <v>Operational</v>
      </c>
      <c r="N656" t="str">
        <f>VLOOKUP(Append1[[#This Row],[Asset_Name]],'[1]SNOW CMDB DBNL'!$A:$O,15,0)</f>
        <v>Production</v>
      </c>
      <c r="O656" t="str">
        <f>VLOOKUP(Append1[[#This Row],[Asset_Name]],'[1]SNOW CMDB DBNL'!$A:$P,16,0)</f>
        <v>be+nl/Omnichannel/Mobiel Bankieren</v>
      </c>
      <c r="P656" t="s">
        <v>132</v>
      </c>
      <c r="Q656" t="s">
        <v>132</v>
      </c>
      <c r="R656" t="s">
        <v>12</v>
      </c>
      <c r="V656" s="8" t="s">
        <v>1408</v>
      </c>
      <c r="W656" s="8" t="s">
        <v>133</v>
      </c>
      <c r="X656" s="8">
        <v>0</v>
      </c>
      <c r="Y656" s="8" t="s">
        <v>294</v>
      </c>
      <c r="Z656" s="8" t="s">
        <v>186</v>
      </c>
      <c r="AA656" s="8">
        <v>0</v>
      </c>
      <c r="AB656" s="4">
        <v>0</v>
      </c>
      <c r="AC656" s="4">
        <v>0</v>
      </c>
      <c r="AD656" s="8">
        <v>0</v>
      </c>
      <c r="AE656" s="8">
        <v>0</v>
      </c>
      <c r="AF656" s="8" t="s">
        <v>136</v>
      </c>
      <c r="AG656" s="8" t="s">
        <v>137</v>
      </c>
      <c r="AH656" s="8" t="s">
        <v>138</v>
      </c>
      <c r="AI656" s="8" t="s">
        <v>189</v>
      </c>
      <c r="AJ656" s="8" t="s">
        <v>12</v>
      </c>
      <c r="AK656" s="8" t="s">
        <v>132</v>
      </c>
      <c r="AL656" s="8" t="s">
        <v>132</v>
      </c>
      <c r="AM656" s="8"/>
      <c r="AN656" s="8"/>
      <c r="AO656" s="8"/>
      <c r="AP656" s="8" t="s">
        <v>141</v>
      </c>
      <c r="AQ656" s="8" t="s">
        <v>133</v>
      </c>
      <c r="AR656" s="8" t="s">
        <v>141</v>
      </c>
      <c r="AS656" s="8" t="s">
        <v>141</v>
      </c>
      <c r="AT656" s="8" t="s">
        <v>141</v>
      </c>
      <c r="AU656" s="8"/>
      <c r="AV656" s="4"/>
      <c r="AW656" s="4" t="s">
        <v>149</v>
      </c>
      <c r="AX656" s="8"/>
      <c r="AY656" s="8" t="s">
        <v>141</v>
      </c>
      <c r="AZ656" s="8"/>
      <c r="BA656" s="8"/>
      <c r="BB656" s="8" t="s">
        <v>191</v>
      </c>
      <c r="BC656" s="8"/>
      <c r="BD656" s="8" t="s">
        <v>149</v>
      </c>
      <c r="BE656" s="8"/>
      <c r="BF656" s="8"/>
      <c r="BG656" s="8" t="s">
        <v>7</v>
      </c>
    </row>
    <row r="657" spans="1:59">
      <c r="A657" t="str">
        <f>Append1[[#This Row],[COM_IN_LIST]]</f>
        <v>COMMON</v>
      </c>
      <c r="B657" t="s">
        <v>1409</v>
      </c>
      <c r="C657" t="str">
        <f>VLOOKUP(Append1[[#This Row],[Asset_Name]],'[1]SNOW CMDB DBNL'!$A:$B,2,0)</f>
        <v>No</v>
      </c>
      <c r="E657" t="str">
        <f>VLOOKUP(Append1[[#This Row],[Asset_Name]],'[1]SNOW CMDB DBNL'!$A:$D,4,0)</f>
        <v>Marcin Krzysztof Pakulnicki</v>
      </c>
      <c r="F657" t="str">
        <f>VLOOKUP(Append1[[#This Row],[Asset_Name]],'[1]SNOW CMDB DBNL'!$A:$E,5,0)</f>
        <v>Tommy van de Zande</v>
      </c>
      <c r="L657" t="str">
        <f>VLOOKUP(Append1[[#This Row],[Asset_Name]],'[1]SNOW CMDB DBNL'!$A:$M,13,0)</f>
        <v>Installed</v>
      </c>
      <c r="M657" t="str">
        <f>VLOOKUP(Append1[[#This Row],[Asset_Name]],'[1]SNOW CMDB DBNL'!$A:$N,14,0)</f>
        <v>Operational</v>
      </c>
      <c r="N657" t="str">
        <f>VLOOKUP(Append1[[#This Row],[Asset_Name]],'[1]SNOW CMDB DBNL'!$A:$O,15,0)</f>
        <v>Production</v>
      </c>
      <c r="O657" t="str">
        <f>VLOOKUP(Append1[[#This Row],[Asset_Name]],'[1]SNOW CMDB DBNL'!$A:$P,16,0)</f>
        <v>be+nl/Omnichannel/Mobiel Bankieren</v>
      </c>
      <c r="P657" t="s">
        <v>132</v>
      </c>
      <c r="Q657" t="s">
        <v>132</v>
      </c>
      <c r="R657" t="s">
        <v>12</v>
      </c>
      <c r="V657" s="8" t="s">
        <v>1409</v>
      </c>
      <c r="W657" s="8" t="s">
        <v>133</v>
      </c>
      <c r="X657" s="8">
        <v>0</v>
      </c>
      <c r="Y657" s="8" t="s">
        <v>294</v>
      </c>
      <c r="Z657" s="8" t="s">
        <v>186</v>
      </c>
      <c r="AA657" s="8">
        <v>0</v>
      </c>
      <c r="AB657" s="4">
        <v>0</v>
      </c>
      <c r="AC657" s="4">
        <v>0</v>
      </c>
      <c r="AD657" s="8">
        <v>0</v>
      </c>
      <c r="AE657" s="8">
        <v>0</v>
      </c>
      <c r="AF657" s="8" t="s">
        <v>136</v>
      </c>
      <c r="AG657" s="8" t="s">
        <v>137</v>
      </c>
      <c r="AH657" s="8" t="s">
        <v>138</v>
      </c>
      <c r="AI657" s="8" t="s">
        <v>189</v>
      </c>
      <c r="AJ657" s="8" t="s">
        <v>12</v>
      </c>
      <c r="AK657" s="8" t="s">
        <v>132</v>
      </c>
      <c r="AL657" s="8" t="s">
        <v>132</v>
      </c>
      <c r="AM657" s="8"/>
      <c r="AN657" s="8"/>
      <c r="AO657" s="8"/>
      <c r="AP657" s="8" t="s">
        <v>141</v>
      </c>
      <c r="AQ657" s="8" t="s">
        <v>133</v>
      </c>
      <c r="AR657" s="8" t="s">
        <v>141</v>
      </c>
      <c r="AS657" s="8" t="s">
        <v>141</v>
      </c>
      <c r="AT657" s="8" t="s">
        <v>141</v>
      </c>
      <c r="AU657" s="8"/>
      <c r="AV657" s="4"/>
      <c r="AW657" s="4" t="s">
        <v>149</v>
      </c>
      <c r="AX657" s="8"/>
      <c r="AY657" s="8" t="s">
        <v>141</v>
      </c>
      <c r="AZ657" s="8"/>
      <c r="BA657" s="8"/>
      <c r="BB657" s="8" t="s">
        <v>191</v>
      </c>
      <c r="BC657" s="8"/>
      <c r="BD657" s="8" t="s">
        <v>149</v>
      </c>
      <c r="BE657" s="8"/>
      <c r="BF657" s="8"/>
      <c r="BG657" s="8" t="s">
        <v>7</v>
      </c>
    </row>
    <row r="658" spans="1:59" hidden="1">
      <c r="A658" t="str">
        <f>Append1[[#This Row],[COM_IN_LIST]]</f>
        <v>GDPR</v>
      </c>
      <c r="B658" t="s">
        <v>1410</v>
      </c>
      <c r="P658" t="s">
        <v>132</v>
      </c>
      <c r="Q658" t="s">
        <v>131</v>
      </c>
      <c r="R658" t="s">
        <v>12</v>
      </c>
      <c r="V658" s="8" t="s">
        <v>1410</v>
      </c>
      <c r="AJ658" s="8" t="s">
        <v>12</v>
      </c>
      <c r="AK658" s="8" t="s">
        <v>132</v>
      </c>
      <c r="AL658" s="8" t="s">
        <v>131</v>
      </c>
      <c r="AM658" s="8"/>
      <c r="AN658" s="8"/>
      <c r="AO658" s="8"/>
      <c r="AP658" s="8" t="s">
        <v>145</v>
      </c>
      <c r="AQ658" s="8" t="s">
        <v>145</v>
      </c>
      <c r="AR658" s="8" t="s">
        <v>141</v>
      </c>
      <c r="AS658" s="8" t="s">
        <v>141</v>
      </c>
      <c r="AT658" s="8" t="s">
        <v>141</v>
      </c>
      <c r="AU658" s="8" t="s">
        <v>145</v>
      </c>
      <c r="AV658" s="4" t="s">
        <v>149</v>
      </c>
      <c r="AW658" s="4">
        <v>44910</v>
      </c>
      <c r="AX658" s="8" t="s">
        <v>208</v>
      </c>
      <c r="AY658" s="8" t="s">
        <v>141</v>
      </c>
      <c r="AZ658" s="8"/>
      <c r="BA658" s="8" t="s">
        <v>1411</v>
      </c>
      <c r="BB658" s="8" t="s">
        <v>145</v>
      </c>
      <c r="BC658" s="8"/>
      <c r="BD658" s="8">
        <v>2022</v>
      </c>
      <c r="BE658" s="8"/>
      <c r="BF658" s="8"/>
      <c r="BG658" s="8" t="s">
        <v>6</v>
      </c>
    </row>
    <row r="659" spans="1:59">
      <c r="A659" t="str">
        <f>Append1[[#This Row],[COM_IN_LIST]]</f>
        <v>COMMON</v>
      </c>
      <c r="B659" t="s">
        <v>1412</v>
      </c>
      <c r="C659" t="str">
        <f>VLOOKUP(Append1[[#This Row],[Asset_Name]],'[1]SNOW CMDB DBNL'!$A:$B,2,0)</f>
        <v>No</v>
      </c>
      <c r="E659" t="str">
        <f>VLOOKUP(Append1[[#This Row],[Asset_Name]],'[1]SNOW CMDB DBNL'!$A:$D,4,0)</f>
        <v>Marcin Krzysztof Pakulnicki</v>
      </c>
      <c r="F659" t="str">
        <f>VLOOKUP(Append1[[#This Row],[Asset_Name]],'[1]SNOW CMDB DBNL'!$A:$E,5,0)</f>
        <v>Tommy van de Zande</v>
      </c>
      <c r="L659" t="str">
        <f>VLOOKUP(Append1[[#This Row],[Asset_Name]],'[1]SNOW CMDB DBNL'!$A:$M,13,0)</f>
        <v>Installed</v>
      </c>
      <c r="M659" t="str">
        <f>VLOOKUP(Append1[[#This Row],[Asset_Name]],'[1]SNOW CMDB DBNL'!$A:$N,14,0)</f>
        <v>Operational</v>
      </c>
      <c r="N659" t="str">
        <f>VLOOKUP(Append1[[#This Row],[Asset_Name]],'[1]SNOW CMDB DBNL'!$A:$O,15,0)</f>
        <v>Production</v>
      </c>
      <c r="O659" t="str">
        <f>VLOOKUP(Append1[[#This Row],[Asset_Name]],'[1]SNOW CMDB DBNL'!$A:$P,16,0)</f>
        <v>be+nl/Omnichannel/Mobiel Bankieren</v>
      </c>
      <c r="P659" t="s">
        <v>132</v>
      </c>
      <c r="Q659" t="s">
        <v>132</v>
      </c>
      <c r="R659" t="s">
        <v>12</v>
      </c>
      <c r="V659" s="8" t="s">
        <v>1412</v>
      </c>
      <c r="W659" s="8" t="s">
        <v>133</v>
      </c>
      <c r="X659" s="8">
        <v>0</v>
      </c>
      <c r="Y659" s="8" t="s">
        <v>294</v>
      </c>
      <c r="Z659" s="8" t="s">
        <v>186</v>
      </c>
      <c r="AA659" s="8">
        <v>0</v>
      </c>
      <c r="AB659" s="4">
        <v>0</v>
      </c>
      <c r="AC659" s="4">
        <v>0</v>
      </c>
      <c r="AD659" s="8">
        <v>0</v>
      </c>
      <c r="AE659" s="8">
        <v>0</v>
      </c>
      <c r="AF659" s="8" t="s">
        <v>136</v>
      </c>
      <c r="AG659" s="8" t="s">
        <v>137</v>
      </c>
      <c r="AH659" s="8" t="s">
        <v>138</v>
      </c>
      <c r="AI659" s="8" t="s">
        <v>189</v>
      </c>
      <c r="AJ659" s="8" t="s">
        <v>12</v>
      </c>
      <c r="AK659" s="8" t="s">
        <v>132</v>
      </c>
      <c r="AL659" s="8" t="s">
        <v>132</v>
      </c>
      <c r="AM659" s="8"/>
      <c r="AN659" s="8"/>
      <c r="AO659" s="8"/>
      <c r="AP659" s="8" t="s">
        <v>141</v>
      </c>
      <c r="AQ659" s="8" t="s">
        <v>133</v>
      </c>
      <c r="AR659" s="8" t="s">
        <v>141</v>
      </c>
      <c r="AS659" s="8" t="s">
        <v>141</v>
      </c>
      <c r="AT659" s="8" t="s">
        <v>141</v>
      </c>
      <c r="AU659" s="8"/>
      <c r="AV659" s="4"/>
      <c r="AW659" s="4" t="s">
        <v>149</v>
      </c>
      <c r="AX659" s="8"/>
      <c r="AY659" s="8" t="s">
        <v>141</v>
      </c>
      <c r="AZ659" s="8"/>
      <c r="BA659" s="8"/>
      <c r="BB659" s="8" t="s">
        <v>191</v>
      </c>
      <c r="BC659" s="8"/>
      <c r="BD659" s="8" t="s">
        <v>149</v>
      </c>
      <c r="BE659" s="8"/>
      <c r="BF659" s="8"/>
      <c r="BG659" s="8" t="s">
        <v>7</v>
      </c>
    </row>
    <row r="660" spans="1:59">
      <c r="A660" t="str">
        <f>Append1[[#This Row],[COM_IN_LIST]]</f>
        <v>COMMON</v>
      </c>
      <c r="B660" t="s">
        <v>1413</v>
      </c>
      <c r="C660" t="str">
        <f>VLOOKUP(Append1[[#This Row],[Asset_Name]],'[1]SNOW CMDB DBNL'!$A:$B,2,0)</f>
        <v>No</v>
      </c>
      <c r="E660" t="str">
        <f>VLOOKUP(Append1[[#This Row],[Asset_Name]],'[1]SNOW CMDB DBNL'!$A:$D,4,0)</f>
        <v>Marcin Krzysztof Pakulnicki</v>
      </c>
      <c r="F660" t="str">
        <f>VLOOKUP(Append1[[#This Row],[Asset_Name]],'[1]SNOW CMDB DBNL'!$A:$E,5,0)</f>
        <v>Tommy van de Zande</v>
      </c>
      <c r="L660" t="str">
        <f>VLOOKUP(Append1[[#This Row],[Asset_Name]],'[1]SNOW CMDB DBNL'!$A:$M,13,0)</f>
        <v>Installed</v>
      </c>
      <c r="M660" t="str">
        <f>VLOOKUP(Append1[[#This Row],[Asset_Name]],'[1]SNOW CMDB DBNL'!$A:$N,14,0)</f>
        <v>Operational</v>
      </c>
      <c r="N660" t="str">
        <f>VLOOKUP(Append1[[#This Row],[Asset_Name]],'[1]SNOW CMDB DBNL'!$A:$O,15,0)</f>
        <v>Production</v>
      </c>
      <c r="O660" t="str">
        <f>VLOOKUP(Append1[[#This Row],[Asset_Name]],'[1]SNOW CMDB DBNL'!$A:$P,16,0)</f>
        <v>be+nl/Omnichannel/Mobiel Bankieren</v>
      </c>
      <c r="P660" t="s">
        <v>132</v>
      </c>
      <c r="Q660" t="s">
        <v>132</v>
      </c>
      <c r="R660" t="s">
        <v>12</v>
      </c>
      <c r="V660" s="8" t="s">
        <v>1413</v>
      </c>
      <c r="W660" s="8" t="s">
        <v>133</v>
      </c>
      <c r="X660" s="8">
        <v>0</v>
      </c>
      <c r="Y660" s="8" t="s">
        <v>294</v>
      </c>
      <c r="Z660" s="8" t="s">
        <v>186</v>
      </c>
      <c r="AA660" s="8">
        <v>0</v>
      </c>
      <c r="AB660" s="4">
        <v>0</v>
      </c>
      <c r="AC660" s="4">
        <v>0</v>
      </c>
      <c r="AD660" s="8">
        <v>0</v>
      </c>
      <c r="AE660" s="8">
        <v>0</v>
      </c>
      <c r="AF660" s="8" t="s">
        <v>136</v>
      </c>
      <c r="AG660" s="8" t="s">
        <v>137</v>
      </c>
      <c r="AH660" s="8" t="s">
        <v>138</v>
      </c>
      <c r="AI660" s="8" t="s">
        <v>189</v>
      </c>
      <c r="AJ660" s="8" t="s">
        <v>12</v>
      </c>
      <c r="AK660" s="8" t="s">
        <v>132</v>
      </c>
      <c r="AL660" s="8" t="s">
        <v>132</v>
      </c>
      <c r="AM660" s="8"/>
      <c r="AN660" s="8"/>
      <c r="AO660" s="8"/>
      <c r="AP660" s="8" t="s">
        <v>141</v>
      </c>
      <c r="AQ660" s="8" t="s">
        <v>133</v>
      </c>
      <c r="AR660" s="8" t="s">
        <v>141</v>
      </c>
      <c r="AS660" s="8" t="s">
        <v>141</v>
      </c>
      <c r="AT660" s="8" t="s">
        <v>141</v>
      </c>
      <c r="AU660" s="8"/>
      <c r="AV660" s="4"/>
      <c r="AW660" s="4" t="s">
        <v>149</v>
      </c>
      <c r="AX660" s="8"/>
      <c r="AY660" s="8" t="s">
        <v>141</v>
      </c>
      <c r="AZ660" s="8"/>
      <c r="BA660" s="8"/>
      <c r="BB660" s="8" t="s">
        <v>191</v>
      </c>
      <c r="BC660" s="8"/>
      <c r="BD660" s="8" t="s">
        <v>149</v>
      </c>
      <c r="BE660" s="8"/>
      <c r="BF660" s="8"/>
      <c r="BG660" s="8" t="s">
        <v>7</v>
      </c>
    </row>
    <row r="661" spans="1:59">
      <c r="A661" t="str">
        <f>Append1[[#This Row],[COM_IN_LIST]]</f>
        <v>COMMON</v>
      </c>
      <c r="B661" t="s">
        <v>1414</v>
      </c>
      <c r="C661" t="str">
        <f>VLOOKUP(Append1[[#This Row],[Asset_Name]],'[1]SNOW CMDB DBNL'!$A:$B,2,0)</f>
        <v>No</v>
      </c>
      <c r="E661" t="str">
        <f>VLOOKUP(Append1[[#This Row],[Asset_Name]],'[1]SNOW CMDB DBNL'!$A:$D,4,0)</f>
        <v>Marcin Krzysztof Pakulnicki</v>
      </c>
      <c r="F661" t="str">
        <f>VLOOKUP(Append1[[#This Row],[Asset_Name]],'[1]SNOW CMDB DBNL'!$A:$E,5,0)</f>
        <v>Tommy van de Zande</v>
      </c>
      <c r="L661" t="str">
        <f>VLOOKUP(Append1[[#This Row],[Asset_Name]],'[1]SNOW CMDB DBNL'!$A:$M,13,0)</f>
        <v>Installed</v>
      </c>
      <c r="M661" t="str">
        <f>VLOOKUP(Append1[[#This Row],[Asset_Name]],'[1]SNOW CMDB DBNL'!$A:$N,14,0)</f>
        <v>Operational</v>
      </c>
      <c r="N661" t="str">
        <f>VLOOKUP(Append1[[#This Row],[Asset_Name]],'[1]SNOW CMDB DBNL'!$A:$O,15,0)</f>
        <v>Production</v>
      </c>
      <c r="O661" t="str">
        <f>VLOOKUP(Append1[[#This Row],[Asset_Name]],'[1]SNOW CMDB DBNL'!$A:$P,16,0)</f>
        <v>be+nl/Omnichannel/Mobiel Bankieren</v>
      </c>
      <c r="P661" t="s">
        <v>132</v>
      </c>
      <c r="Q661" t="s">
        <v>132</v>
      </c>
      <c r="R661" t="s">
        <v>12</v>
      </c>
      <c r="V661" s="8" t="s">
        <v>1414</v>
      </c>
      <c r="W661" s="8" t="s">
        <v>133</v>
      </c>
      <c r="X661" s="8">
        <v>0</v>
      </c>
      <c r="Y661" s="8" t="s">
        <v>294</v>
      </c>
      <c r="Z661" s="8" t="s">
        <v>186</v>
      </c>
      <c r="AA661" s="8">
        <v>0</v>
      </c>
      <c r="AB661" s="4">
        <v>0</v>
      </c>
      <c r="AC661" s="4">
        <v>0</v>
      </c>
      <c r="AD661" s="8">
        <v>0</v>
      </c>
      <c r="AE661" s="8">
        <v>0</v>
      </c>
      <c r="AF661" s="8" t="s">
        <v>136</v>
      </c>
      <c r="AG661" s="8" t="s">
        <v>137</v>
      </c>
      <c r="AH661" s="8" t="s">
        <v>138</v>
      </c>
      <c r="AI661" s="8" t="s">
        <v>189</v>
      </c>
      <c r="AJ661" s="8" t="s">
        <v>12</v>
      </c>
      <c r="AK661" s="8" t="s">
        <v>132</v>
      </c>
      <c r="AL661" s="8" t="s">
        <v>132</v>
      </c>
      <c r="AM661" s="8"/>
      <c r="AN661" s="8"/>
      <c r="AO661" s="8"/>
      <c r="AP661" s="8" t="s">
        <v>141</v>
      </c>
      <c r="AQ661" s="8" t="s">
        <v>133</v>
      </c>
      <c r="AR661" s="8" t="s">
        <v>141</v>
      </c>
      <c r="AS661" s="8" t="s">
        <v>141</v>
      </c>
      <c r="AT661" s="8" t="s">
        <v>141</v>
      </c>
      <c r="AU661" s="8"/>
      <c r="AV661" s="4"/>
      <c r="AW661" s="4" t="s">
        <v>149</v>
      </c>
      <c r="AX661" s="8"/>
      <c r="AY661" s="8" t="s">
        <v>141</v>
      </c>
      <c r="AZ661" s="8"/>
      <c r="BA661" s="8"/>
      <c r="BB661" s="8" t="s">
        <v>191</v>
      </c>
      <c r="BC661" s="8"/>
      <c r="BD661" s="8" t="s">
        <v>149</v>
      </c>
      <c r="BE661" s="8"/>
      <c r="BF661" s="8"/>
      <c r="BG661" s="8" t="s">
        <v>7</v>
      </c>
    </row>
    <row r="662" spans="1:59">
      <c r="A662" t="str">
        <f>Append1[[#This Row],[COM_IN_LIST]]</f>
        <v>COMMON</v>
      </c>
      <c r="B662" t="s">
        <v>1415</v>
      </c>
      <c r="C662" t="str">
        <f>VLOOKUP(Append1[[#This Row],[Asset_Name]],'[1]SNOW CMDB DBNL'!$A:$B,2,0)</f>
        <v>No</v>
      </c>
      <c r="E662" t="str">
        <f>VLOOKUP(Append1[[#This Row],[Asset_Name]],'[1]SNOW CMDB DBNL'!$A:$D,4,0)</f>
        <v>Marcin Krzysztof Pakulnicki</v>
      </c>
      <c r="F662" t="str">
        <f>VLOOKUP(Append1[[#This Row],[Asset_Name]],'[1]SNOW CMDB DBNL'!$A:$E,5,0)</f>
        <v>Tommy van de Zande</v>
      </c>
      <c r="L662" t="str">
        <f>VLOOKUP(Append1[[#This Row],[Asset_Name]],'[1]SNOW CMDB DBNL'!$A:$M,13,0)</f>
        <v>Installed</v>
      </c>
      <c r="M662" t="str">
        <f>VLOOKUP(Append1[[#This Row],[Asset_Name]],'[1]SNOW CMDB DBNL'!$A:$N,14,0)</f>
        <v>Operational</v>
      </c>
      <c r="N662" t="str">
        <f>VLOOKUP(Append1[[#This Row],[Asset_Name]],'[1]SNOW CMDB DBNL'!$A:$O,15,0)</f>
        <v>Production</v>
      </c>
      <c r="O662" t="str">
        <f>VLOOKUP(Append1[[#This Row],[Asset_Name]],'[1]SNOW CMDB DBNL'!$A:$P,16,0)</f>
        <v>be+nl/Omnichannel/Mobiel Bankieren</v>
      </c>
      <c r="P662" t="s">
        <v>132</v>
      </c>
      <c r="Q662" t="s">
        <v>132</v>
      </c>
      <c r="R662" t="s">
        <v>12</v>
      </c>
      <c r="V662" s="8" t="s">
        <v>1415</v>
      </c>
      <c r="W662" s="8" t="s">
        <v>133</v>
      </c>
      <c r="X662" s="8">
        <v>0</v>
      </c>
      <c r="Y662" s="8" t="s">
        <v>294</v>
      </c>
      <c r="Z662" s="8" t="s">
        <v>186</v>
      </c>
      <c r="AA662" s="8">
        <v>0</v>
      </c>
      <c r="AB662" s="4">
        <v>0</v>
      </c>
      <c r="AC662" s="4">
        <v>0</v>
      </c>
      <c r="AD662" s="8">
        <v>0</v>
      </c>
      <c r="AE662" s="8">
        <v>0</v>
      </c>
      <c r="AF662" s="8" t="s">
        <v>136</v>
      </c>
      <c r="AG662" s="8" t="s">
        <v>137</v>
      </c>
      <c r="AH662" s="8" t="s">
        <v>138</v>
      </c>
      <c r="AI662" s="8" t="s">
        <v>189</v>
      </c>
      <c r="AJ662" s="8" t="s">
        <v>12</v>
      </c>
      <c r="AK662" s="8" t="s">
        <v>132</v>
      </c>
      <c r="AL662" s="8" t="s">
        <v>132</v>
      </c>
      <c r="AM662" s="8"/>
      <c r="AN662" s="8"/>
      <c r="AO662" s="8"/>
      <c r="AP662" s="8" t="s">
        <v>141</v>
      </c>
      <c r="AQ662" s="8" t="s">
        <v>133</v>
      </c>
      <c r="AR662" s="8" t="s">
        <v>141</v>
      </c>
      <c r="AS662" s="8" t="s">
        <v>141</v>
      </c>
      <c r="AT662" s="8" t="s">
        <v>141</v>
      </c>
      <c r="AU662" s="8"/>
      <c r="AV662" s="4"/>
      <c r="AW662" s="4" t="s">
        <v>149</v>
      </c>
      <c r="AX662" s="8"/>
      <c r="AY662" s="8" t="s">
        <v>141</v>
      </c>
      <c r="AZ662" s="8"/>
      <c r="BA662" s="8"/>
      <c r="BB662" s="8" t="s">
        <v>191</v>
      </c>
      <c r="BC662" s="8"/>
      <c r="BD662" s="8" t="s">
        <v>149</v>
      </c>
      <c r="BE662" s="8"/>
      <c r="BF662" s="8"/>
      <c r="BG662" s="8" t="s">
        <v>7</v>
      </c>
    </row>
    <row r="663" spans="1:59">
      <c r="A663" t="str">
        <f>Append1[[#This Row],[COM_IN_LIST]]</f>
        <v>COMMON</v>
      </c>
      <c r="B663" t="s">
        <v>1416</v>
      </c>
      <c r="C663" t="str">
        <f>VLOOKUP(Append1[[#This Row],[Asset_Name]],'[1]SNOW CMDB DBNL'!$A:$B,2,0)</f>
        <v>No</v>
      </c>
      <c r="E663" t="str">
        <f>VLOOKUP(Append1[[#This Row],[Asset_Name]],'[1]SNOW CMDB DBNL'!$A:$D,4,0)</f>
        <v>Marcin Krzysztof Pakulnicki</v>
      </c>
      <c r="F663" t="str">
        <f>VLOOKUP(Append1[[#This Row],[Asset_Name]],'[1]SNOW CMDB DBNL'!$A:$E,5,0)</f>
        <v>Tommy van de Zande</v>
      </c>
      <c r="L663" t="str">
        <f>VLOOKUP(Append1[[#This Row],[Asset_Name]],'[1]SNOW CMDB DBNL'!$A:$M,13,0)</f>
        <v>Installed</v>
      </c>
      <c r="M663" t="str">
        <f>VLOOKUP(Append1[[#This Row],[Asset_Name]],'[1]SNOW CMDB DBNL'!$A:$N,14,0)</f>
        <v>Operational</v>
      </c>
      <c r="N663" t="str">
        <f>VLOOKUP(Append1[[#This Row],[Asset_Name]],'[1]SNOW CMDB DBNL'!$A:$O,15,0)</f>
        <v>Production</v>
      </c>
      <c r="O663" t="str">
        <f>VLOOKUP(Append1[[#This Row],[Asset_Name]],'[1]SNOW CMDB DBNL'!$A:$P,16,0)</f>
        <v>be+nl/Omnichannel/Mobiel Bankieren</v>
      </c>
      <c r="P663" t="s">
        <v>132</v>
      </c>
      <c r="Q663" t="s">
        <v>132</v>
      </c>
      <c r="R663" t="s">
        <v>12</v>
      </c>
      <c r="V663" s="8" t="s">
        <v>1416</v>
      </c>
      <c r="W663" s="8" t="s">
        <v>133</v>
      </c>
      <c r="X663" s="8">
        <v>0</v>
      </c>
      <c r="Y663" s="8" t="s">
        <v>294</v>
      </c>
      <c r="Z663" s="8" t="s">
        <v>186</v>
      </c>
      <c r="AA663" s="8">
        <v>0</v>
      </c>
      <c r="AB663" s="4">
        <v>0</v>
      </c>
      <c r="AC663" s="4">
        <v>0</v>
      </c>
      <c r="AD663" s="8">
        <v>0</v>
      </c>
      <c r="AE663" s="8">
        <v>0</v>
      </c>
      <c r="AF663" s="8" t="s">
        <v>136</v>
      </c>
      <c r="AG663" s="8" t="s">
        <v>137</v>
      </c>
      <c r="AH663" s="8" t="s">
        <v>138</v>
      </c>
      <c r="AI663" s="8" t="s">
        <v>189</v>
      </c>
      <c r="AJ663" s="8" t="s">
        <v>12</v>
      </c>
      <c r="AK663" s="8" t="s">
        <v>132</v>
      </c>
      <c r="AL663" s="8" t="s">
        <v>132</v>
      </c>
      <c r="AM663" s="8"/>
      <c r="AN663" s="8"/>
      <c r="AO663" s="8"/>
      <c r="AP663" s="8" t="s">
        <v>141</v>
      </c>
      <c r="AQ663" s="8" t="s">
        <v>133</v>
      </c>
      <c r="AR663" s="8" t="s">
        <v>141</v>
      </c>
      <c r="AS663" s="8" t="s">
        <v>141</v>
      </c>
      <c r="AT663" s="8" t="s">
        <v>141</v>
      </c>
      <c r="AU663" s="8"/>
      <c r="AV663" s="4"/>
      <c r="AW663" s="4" t="s">
        <v>149</v>
      </c>
      <c r="AX663" s="8"/>
      <c r="AY663" s="8" t="s">
        <v>141</v>
      </c>
      <c r="AZ663" s="8"/>
      <c r="BA663" s="8"/>
      <c r="BB663" s="8" t="s">
        <v>191</v>
      </c>
      <c r="BC663" s="8"/>
      <c r="BD663" s="8" t="s">
        <v>149</v>
      </c>
      <c r="BE663" s="8"/>
      <c r="BF663" s="8"/>
      <c r="BG663" s="8" t="s">
        <v>7</v>
      </c>
    </row>
    <row r="664" spans="1:59">
      <c r="A664" t="str">
        <f>Append1[[#This Row],[COM_IN_LIST]]</f>
        <v>CMDB</v>
      </c>
      <c r="B664" t="s">
        <v>1417</v>
      </c>
      <c r="C664" t="str">
        <f>VLOOKUP(Append1[[#This Row],[Asset_Name]],'[1]SNOW CMDB DBNL'!$A:$B,2,0)</f>
        <v>No</v>
      </c>
      <c r="D664" t="str">
        <f>VLOOKUP(Append1[[#This Row],[Asset_Name]],'[1]SNOW CMDB DBNL'!$A:$C,3,0)</f>
        <v>No</v>
      </c>
      <c r="E664" t="str">
        <f>VLOOKUP(Append1[[#This Row],[Asset_Name]],'[1]SNOW CMDB DBNL'!$A:$D,4,0)</f>
        <v>Vlad Kogan</v>
      </c>
      <c r="F664" t="str">
        <f>VLOOKUP(Append1[[#This Row],[Asset_Name]],'[1]SNOW CMDB DBNL'!$A:$E,5,0)</f>
        <v>Annemieke Tromp</v>
      </c>
      <c r="G664" t="str">
        <f>VLOOKUP(Append1[[#This Row],[Asset_Name]],'[1]SNOW CMDB DBNL'!$A:$F,6,0)</f>
        <v>Annemieke Tromp</v>
      </c>
      <c r="H664" t="str">
        <f>VLOOKUP(Append1[[#This Row],[Asset_Name]],'[1]SNOW CMDB DBNL'!$A:$G,7,0)</f>
        <v>No formal Data Steward appointed yet after Mo Abarkan left the Tribe</v>
      </c>
      <c r="I664" t="str">
        <f>VLOOKUP(Append1[[#This Row],[Asset_Name]],'[1]SNOW CMDB DBNL'!$A:$H,8,0)</f>
        <v>Data derived by Risk</v>
      </c>
      <c r="J664" t="str">
        <f>VLOOKUP(Append1[[#This Row],[Asset_Name]],'[1]SNOW CMDB DBNL'!$A:$I,9,0)</f>
        <v>Kept in own tribe</v>
      </c>
      <c r="L664" t="str">
        <f>VLOOKUP(Append1[[#This Row],[Asset_Name]],'[1]SNOW CMDB DBNL'!$A:$M,13,0)</f>
        <v>Installed</v>
      </c>
      <c r="M664" t="str">
        <f>VLOOKUP(Append1[[#This Row],[Asset_Name]],'[1]SNOW CMDB DBNL'!$A:$N,14,0)</f>
        <v>Operational</v>
      </c>
      <c r="N664" t="str">
        <f>VLOOKUP(Append1[[#This Row],[Asset_Name]],'[1]SNOW CMDB DBNL'!$A:$O,15,0)</f>
        <v>Production</v>
      </c>
      <c r="O664" t="str">
        <f>VLOOKUP(Append1[[#This Row],[Asset_Name]],'[1]SNOW CMDB DBNL'!$A:$P,16,0)</f>
        <v>be+nl/CRO NL/MRM/Office Tooling</v>
      </c>
      <c r="P664" t="s">
        <v>131</v>
      </c>
      <c r="Q664" t="s">
        <v>132</v>
      </c>
      <c r="R664" t="s">
        <v>20</v>
      </c>
      <c r="V664" s="8" t="s">
        <v>1417</v>
      </c>
      <c r="W664" s="8" t="s">
        <v>133</v>
      </c>
      <c r="X664" s="8" t="s">
        <v>133</v>
      </c>
      <c r="Y664" s="8" t="s">
        <v>984</v>
      </c>
      <c r="Z664" s="8" t="s">
        <v>329</v>
      </c>
      <c r="AA664" s="8" t="s">
        <v>329</v>
      </c>
      <c r="AB664" s="4" t="s">
        <v>428</v>
      </c>
      <c r="AC664" s="4" t="s">
        <v>429</v>
      </c>
      <c r="AD664" s="8" t="s">
        <v>170</v>
      </c>
      <c r="AE664" s="8">
        <v>0</v>
      </c>
      <c r="AF664" s="8" t="s">
        <v>136</v>
      </c>
      <c r="AG664" s="8" t="s">
        <v>137</v>
      </c>
      <c r="AH664" s="8" t="s">
        <v>138</v>
      </c>
      <c r="AI664" s="8" t="s">
        <v>331</v>
      </c>
      <c r="AJ664" s="8" t="s">
        <v>20</v>
      </c>
      <c r="AK664" s="8" t="s">
        <v>131</v>
      </c>
      <c r="AL664" s="8" t="s">
        <v>132</v>
      </c>
      <c r="AM664" s="8"/>
      <c r="AN664" s="8"/>
      <c r="AO664" s="8"/>
      <c r="AP664" s="8"/>
      <c r="AQ664" s="8"/>
      <c r="AR664" s="8"/>
      <c r="AS664" s="8"/>
      <c r="AT664" s="8"/>
      <c r="AU664" s="8"/>
      <c r="AV664" s="4"/>
      <c r="AW664" s="4"/>
      <c r="AX664" s="8"/>
      <c r="AY664" s="8"/>
      <c r="AZ664" s="8"/>
      <c r="BA664" s="8"/>
      <c r="BB664" s="8"/>
      <c r="BC664" s="8"/>
      <c r="BD664" s="8"/>
      <c r="BE664" s="8"/>
      <c r="BF664" s="8"/>
      <c r="BG664" s="8" t="s">
        <v>5</v>
      </c>
    </row>
    <row r="665" spans="1:59">
      <c r="A665" t="str">
        <f>Append1[[#This Row],[COM_IN_LIST]]</f>
        <v>CMDB</v>
      </c>
      <c r="B665" t="s">
        <v>1418</v>
      </c>
      <c r="C665" t="str">
        <f>VLOOKUP(Append1[[#This Row],[Asset_Name]],'[1]SNOW CMDB DBNL'!$A:$B,2,0)</f>
        <v>No</v>
      </c>
      <c r="E665" t="str">
        <f>VLOOKUP(Append1[[#This Row],[Asset_Name]],'[1]SNOW CMDB DBNL'!$A:$D,4,0)</f>
        <v>Vlad Kogan</v>
      </c>
      <c r="F665" t="str">
        <f>VLOOKUP(Append1[[#This Row],[Asset_Name]],'[1]SNOW CMDB DBNL'!$A:$E,5,0)</f>
        <v>Annemieke Tromp</v>
      </c>
      <c r="K665" t="str">
        <f>VLOOKUP(Append1[[#This Row],[Asset_Name]],'[1]SNOW CMDB DBNL'!$A:$J,10,0)</f>
        <v>Obsolete and to removed in CMDB</v>
      </c>
      <c r="L665" t="str">
        <f>VLOOKUP(Append1[[#This Row],[Asset_Name]],'[1]SNOW CMDB DBNL'!$A:$M,13,0)</f>
        <v>Installed</v>
      </c>
      <c r="M665" t="str">
        <f>VLOOKUP(Append1[[#This Row],[Asset_Name]],'[1]SNOW CMDB DBNL'!$A:$N,14,0)</f>
        <v>Operational</v>
      </c>
      <c r="N665" t="str">
        <f>VLOOKUP(Append1[[#This Row],[Asset_Name]],'[1]SNOW CMDB DBNL'!$A:$O,15,0)</f>
        <v>Production</v>
      </c>
      <c r="O665" t="str">
        <f>VLOOKUP(Append1[[#This Row],[Asset_Name]],'[1]SNOW CMDB DBNL'!$A:$P,16,0)</f>
        <v>be+nl/CRO NL/MRM/Office Tooling</v>
      </c>
      <c r="P665" t="s">
        <v>131</v>
      </c>
      <c r="Q665" t="s">
        <v>132</v>
      </c>
      <c r="R665" t="s">
        <v>20</v>
      </c>
      <c r="V665" s="8" t="s">
        <v>1418</v>
      </c>
      <c r="W665" s="8" t="s">
        <v>133</v>
      </c>
      <c r="X665" s="8">
        <v>0</v>
      </c>
      <c r="Y665" s="8" t="s">
        <v>984</v>
      </c>
      <c r="Z665" s="8" t="s">
        <v>329</v>
      </c>
      <c r="AA665" s="8">
        <v>0</v>
      </c>
      <c r="AB665" s="4">
        <v>0</v>
      </c>
      <c r="AC665" s="4">
        <v>0</v>
      </c>
      <c r="AD665" s="8">
        <v>0</v>
      </c>
      <c r="AE665" s="8" t="s">
        <v>330</v>
      </c>
      <c r="AF665" s="8" t="s">
        <v>136</v>
      </c>
      <c r="AG665" s="8" t="s">
        <v>137</v>
      </c>
      <c r="AH665" s="8" t="s">
        <v>138</v>
      </c>
      <c r="AI665" s="8" t="s">
        <v>331</v>
      </c>
      <c r="AJ665" s="8" t="s">
        <v>20</v>
      </c>
      <c r="AK665" s="8" t="s">
        <v>131</v>
      </c>
      <c r="AL665" s="8" t="s">
        <v>132</v>
      </c>
      <c r="AM665" s="8"/>
      <c r="AN665" s="8"/>
      <c r="AO665" s="8"/>
      <c r="AP665" s="8"/>
      <c r="AQ665" s="8"/>
      <c r="AR665" s="8"/>
      <c r="AS665" s="8"/>
      <c r="AT665" s="8"/>
      <c r="AU665" s="8"/>
      <c r="AV665" s="4"/>
      <c r="AW665" s="4"/>
      <c r="AX665" s="8"/>
      <c r="AY665" s="8"/>
      <c r="AZ665" s="8"/>
      <c r="BA665" s="8"/>
      <c r="BB665" s="8"/>
      <c r="BC665" s="8"/>
      <c r="BD665" s="8"/>
      <c r="BE665" s="8"/>
      <c r="BF665" s="8"/>
      <c r="BG665" s="8" t="s">
        <v>5</v>
      </c>
    </row>
    <row r="666" spans="1:59">
      <c r="A666" t="str">
        <f>Append1[[#This Row],[COM_IN_LIST]]</f>
        <v>CMDB</v>
      </c>
      <c r="B666" t="s">
        <v>1419</v>
      </c>
      <c r="C666" t="str">
        <f>VLOOKUP(Append1[[#This Row],[Asset_Name]],'[1]SNOW CMDB DBNL'!$A:$B,2,0)</f>
        <v>No</v>
      </c>
      <c r="D666" t="str">
        <f>VLOOKUP(Append1[[#This Row],[Asset_Name]],'[1]SNOW CMDB DBNL'!$A:$C,3,0)</f>
        <v>No</v>
      </c>
      <c r="E666" t="str">
        <f>VLOOKUP(Append1[[#This Row],[Asset_Name]],'[1]SNOW CMDB DBNL'!$A:$D,4,0)</f>
        <v>Adrian Leerink</v>
      </c>
      <c r="F666" t="str">
        <f>VLOOKUP(Append1[[#This Row],[Asset_Name]],'[1]SNOW CMDB DBNL'!$A:$E,5,0)</f>
        <v>Marieke de Boer</v>
      </c>
      <c r="L666" t="str">
        <f>VLOOKUP(Append1[[#This Row],[Asset_Name]],'[1]SNOW CMDB DBNL'!$A:$M,13,0)</f>
        <v>Installed</v>
      </c>
      <c r="M666" t="str">
        <f>VLOOKUP(Append1[[#This Row],[Asset_Name]],'[1]SNOW CMDB DBNL'!$A:$N,14,0)</f>
        <v>Operational</v>
      </c>
      <c r="N666" t="str">
        <f>VLOOKUP(Append1[[#This Row],[Asset_Name]],'[1]SNOW CMDB DBNL'!$A:$O,15,0)</f>
        <v>Production</v>
      </c>
      <c r="O666" t="str">
        <f>VLOOKUP(Append1[[#This Row],[Asset_Name]],'[1]SNOW CMDB DBNL'!$A:$P,16,0)</f>
        <v>be+nl/CRO Domestic Bank Netherlands/Intensief Beheer/Office Tooling</v>
      </c>
      <c r="P666" t="s">
        <v>131</v>
      </c>
      <c r="Q666" t="s">
        <v>132</v>
      </c>
      <c r="R666" t="s">
        <v>47</v>
      </c>
      <c r="V666" s="8" t="s">
        <v>1419</v>
      </c>
      <c r="W666" s="8" t="s">
        <v>133</v>
      </c>
      <c r="X666" s="8" t="s">
        <v>133</v>
      </c>
      <c r="Y666" s="8" t="s">
        <v>1210</v>
      </c>
      <c r="Z666" s="8" t="s">
        <v>1211</v>
      </c>
      <c r="AA666" s="8">
        <v>0</v>
      </c>
      <c r="AB666" s="4">
        <v>0</v>
      </c>
      <c r="AC666" s="4">
        <v>0</v>
      </c>
      <c r="AD666" s="8">
        <v>0</v>
      </c>
      <c r="AE666" s="8">
        <v>0</v>
      </c>
      <c r="AF666" s="8" t="s">
        <v>136</v>
      </c>
      <c r="AG666" s="8" t="s">
        <v>137</v>
      </c>
      <c r="AH666" s="8" t="s">
        <v>138</v>
      </c>
      <c r="AI666" s="8" t="s">
        <v>1212</v>
      </c>
      <c r="AJ666" s="8" t="s">
        <v>47</v>
      </c>
      <c r="AK666" s="8" t="s">
        <v>131</v>
      </c>
      <c r="AL666" s="8" t="s">
        <v>132</v>
      </c>
      <c r="AM666" s="8"/>
      <c r="AN666" s="8"/>
      <c r="AO666" s="8"/>
      <c r="AP666" s="8"/>
      <c r="AQ666" s="8"/>
      <c r="AR666" s="8"/>
      <c r="AS666" s="8"/>
      <c r="AT666" s="8"/>
      <c r="AU666" s="8"/>
      <c r="AV666" s="4"/>
      <c r="AW666" s="4"/>
      <c r="AX666" s="8"/>
      <c r="AY666" s="8"/>
      <c r="AZ666" s="8"/>
      <c r="BA666" s="8"/>
      <c r="BB666" s="8"/>
      <c r="BC666" s="8"/>
      <c r="BD666" s="8"/>
      <c r="BE666" s="8"/>
      <c r="BF666" s="8"/>
      <c r="BG666" s="8" t="s">
        <v>5</v>
      </c>
    </row>
    <row r="667" spans="1:59" hidden="1">
      <c r="A667" t="str">
        <f>Append1[[#This Row],[COM_IN_LIST]]</f>
        <v>COMMON</v>
      </c>
      <c r="B667" t="s">
        <v>1420</v>
      </c>
      <c r="C667" t="str">
        <f>VLOOKUP(Append1[[#This Row],[Asset_Name]],'[1]SNOW CMDB DBNL'!$A:$B,2,0)</f>
        <v>Yes</v>
      </c>
      <c r="D667" t="str">
        <f>VLOOKUP(Append1[[#This Row],[Asset_Name]],'[1]SNOW CMDB DBNL'!$A:$C,3,0)</f>
        <v>No</v>
      </c>
      <c r="E667" t="str">
        <f>VLOOKUP(Append1[[#This Row],[Asset_Name]],'[1]SNOW CMDB DBNL'!$A:$D,4,0)</f>
        <v>Khadija Khottoul</v>
      </c>
      <c r="F667" t="str">
        <f>VLOOKUP(Append1[[#This Row],[Asset_Name]],'[1]SNOW CMDB DBNL'!$A:$E,5,0)</f>
        <v>Marijn Janssen</v>
      </c>
      <c r="G667" t="str">
        <f>VLOOKUP(Append1[[#This Row],[Asset_Name]],'[1]SNOW CMDB DBNL'!$A:$F,6,0)</f>
        <v>Folkert van der Ploeg</v>
      </c>
      <c r="H667" t="str">
        <f>VLOOKUP(Append1[[#This Row],[Asset_Name]],'[1]SNOW CMDB DBNL'!$A:$G,7,0)</f>
        <v>Sanne van Nistelrooij</v>
      </c>
      <c r="I667" t="str">
        <f>VLOOKUP(Append1[[#This Row],[Asset_Name]],'[1]SNOW CMDB DBNL'!$A:$H,8,0)</f>
        <v>Operational System Process Organisational data</v>
      </c>
      <c r="J667" t="str">
        <f>VLOOKUP(Append1[[#This Row],[Asset_Name]],'[1]SNOW CMDB DBNL'!$A:$I,9,0)</f>
        <v>Transferred outside ING</v>
      </c>
      <c r="K667" t="str">
        <f>VLOOKUP(Append1[[#This Row],[Asset_Name]],'[1]SNOW CMDB DBNL'!$A:$J,10,0)</f>
        <v>Will be decommissioned begin of 2023
Different types of data (party, agreement) are temporarily stored to fulfil the process</v>
      </c>
      <c r="L667" t="str">
        <f>VLOOKUP(Append1[[#This Row],[Asset_Name]],'[1]SNOW CMDB DBNL'!$A:$M,13,0)</f>
        <v>Installed</v>
      </c>
      <c r="M667" t="str">
        <f>VLOOKUP(Append1[[#This Row],[Asset_Name]],'[1]SNOW CMDB DBNL'!$A:$N,14,0)</f>
        <v>Operational</v>
      </c>
      <c r="N667" t="str">
        <f>VLOOKUP(Append1[[#This Row],[Asset_Name]],'[1]SNOW CMDB DBNL'!$A:$O,15,0)</f>
        <v>Production</v>
      </c>
      <c r="O667" t="str">
        <f>VLOOKUP(Append1[[#This Row],[Asset_Name]],'[1]SNOW CMDB DBNL'!$A:$P,16,0)</f>
        <v>be+nl/Mortgages NL/ILM/Repayments/Move it</v>
      </c>
      <c r="P667" t="s">
        <v>132</v>
      </c>
      <c r="Q667" t="s">
        <v>132</v>
      </c>
      <c r="R667" t="s">
        <v>21</v>
      </c>
      <c r="V667" s="8" t="s">
        <v>1420</v>
      </c>
      <c r="W667" s="8" t="s">
        <v>141</v>
      </c>
      <c r="X667" s="8" t="s">
        <v>133</v>
      </c>
      <c r="Y667" s="8" t="s">
        <v>446</v>
      </c>
      <c r="Z667" s="8" t="s">
        <v>1203</v>
      </c>
      <c r="AA667" s="8" t="s">
        <v>478</v>
      </c>
      <c r="AB667" s="4" t="s">
        <v>1421</v>
      </c>
      <c r="AC667" s="4" t="s">
        <v>228</v>
      </c>
      <c r="AD667" s="8" t="s">
        <v>206</v>
      </c>
      <c r="AE667" s="8" t="s">
        <v>1422</v>
      </c>
      <c r="AF667" s="8" t="s">
        <v>136</v>
      </c>
      <c r="AG667" s="8" t="s">
        <v>137</v>
      </c>
      <c r="AH667" s="8" t="s">
        <v>138</v>
      </c>
      <c r="AI667" s="8" t="s">
        <v>1423</v>
      </c>
      <c r="AJ667" s="8" t="s">
        <v>21</v>
      </c>
      <c r="AK667" s="8" t="s">
        <v>132</v>
      </c>
      <c r="AL667" s="8" t="s">
        <v>132</v>
      </c>
      <c r="AM667" s="8"/>
      <c r="AN667" s="8"/>
      <c r="AO667" s="8"/>
      <c r="AP667" s="8" t="s">
        <v>145</v>
      </c>
      <c r="AQ667" s="8" t="s">
        <v>133</v>
      </c>
      <c r="AR667" s="8" t="s">
        <v>141</v>
      </c>
      <c r="AS667" s="8" t="s">
        <v>145</v>
      </c>
      <c r="AT667" s="8" t="s">
        <v>141</v>
      </c>
      <c r="AU667" s="8" t="s">
        <v>145</v>
      </c>
      <c r="AV667" s="4" t="s">
        <v>149</v>
      </c>
      <c r="AW667" s="4" t="s">
        <v>149</v>
      </c>
      <c r="AX667" s="8" t="s">
        <v>145</v>
      </c>
      <c r="AY667" s="8" t="s">
        <v>141</v>
      </c>
      <c r="AZ667" s="8"/>
      <c r="BA667" s="8"/>
      <c r="BB667" s="8" t="s">
        <v>178</v>
      </c>
      <c r="BC667" s="8"/>
      <c r="BD667" s="8" t="s">
        <v>149</v>
      </c>
      <c r="BE667" s="8"/>
      <c r="BF667" s="8"/>
      <c r="BG667" s="8" t="s">
        <v>7</v>
      </c>
    </row>
    <row r="668" spans="1:59" hidden="1">
      <c r="A668" t="str">
        <f>Append1[[#This Row],[COM_IN_LIST]]</f>
        <v>COMMON</v>
      </c>
      <c r="B668" t="s">
        <v>1424</v>
      </c>
      <c r="C668" t="str">
        <f>VLOOKUP(Append1[[#This Row],[Asset_Name]],'[1]SNOW CMDB DBNL'!$A:$B,2,0)</f>
        <v>Yes</v>
      </c>
      <c r="D668" t="str">
        <f>VLOOKUP(Append1[[#This Row],[Asset_Name]],'[1]SNOW CMDB DBNL'!$A:$C,3,0)</f>
        <v>Yes</v>
      </c>
      <c r="E668" t="str">
        <f>VLOOKUP(Append1[[#This Row],[Asset_Name]],'[1]SNOW CMDB DBNL'!$A:$D,4,0)</f>
        <v>Khadija Khottoul</v>
      </c>
      <c r="F668" t="str">
        <f>VLOOKUP(Append1[[#This Row],[Asset_Name]],'[1]SNOW CMDB DBNL'!$A:$E,5,0)</f>
        <v>Marijn Janssen</v>
      </c>
      <c r="G668" t="str">
        <f>VLOOKUP(Append1[[#This Row],[Asset_Name]],'[1]SNOW CMDB DBNL'!$A:$F,6,0)</f>
        <v>Folkert van der Ploeg</v>
      </c>
      <c r="H668" t="str">
        <f>VLOOKUP(Append1[[#This Row],[Asset_Name]],'[1]SNOW CMDB DBNL'!$A:$G,7,0)</f>
        <v>Jeroen Barendse</v>
      </c>
      <c r="I668" t="str">
        <f>VLOOKUP(Append1[[#This Row],[Asset_Name]],'[1]SNOW CMDB DBNL'!$A:$H,8,0)</f>
        <v>Product data</v>
      </c>
      <c r="J668" t="str">
        <f>VLOOKUP(Append1[[#This Row],[Asset_Name]],'[1]SNOW CMDB DBNL'!$A:$I,9,0)</f>
        <v>Kept in own tribe</v>
      </c>
      <c r="L668" t="str">
        <f>VLOOKUP(Append1[[#This Row],[Asset_Name]],'[1]SNOW CMDB DBNL'!$A:$M,13,0)</f>
        <v>Installed</v>
      </c>
      <c r="M668" t="str">
        <f>VLOOKUP(Append1[[#This Row],[Asset_Name]],'[1]SNOW CMDB DBNL'!$A:$N,14,0)</f>
        <v>Operational</v>
      </c>
      <c r="N668" t="str">
        <f>VLOOKUP(Append1[[#This Row],[Asset_Name]],'[1]SNOW CMDB DBNL'!$A:$O,15,0)</f>
        <v>Production</v>
      </c>
      <c r="O668" t="str">
        <f>VLOOKUP(Append1[[#This Row],[Asset_Name]],'[1]SNOW CMDB DBNL'!$A:$P,16,0)</f>
        <v>be+nl/Mortgages NL/ILM/Overview &amp; Insights​/Austin</v>
      </c>
      <c r="P668" t="s">
        <v>132</v>
      </c>
      <c r="Q668" t="s">
        <v>132</v>
      </c>
      <c r="R668" t="s">
        <v>21</v>
      </c>
      <c r="V668" s="8" t="s">
        <v>1424</v>
      </c>
      <c r="W668" s="8" t="s">
        <v>141</v>
      </c>
      <c r="X668" s="8" t="s">
        <v>141</v>
      </c>
      <c r="Y668" s="8" t="s">
        <v>446</v>
      </c>
      <c r="Z668" s="8" t="s">
        <v>1203</v>
      </c>
      <c r="AA668" s="8" t="s">
        <v>478</v>
      </c>
      <c r="AB668" s="4" t="s">
        <v>1425</v>
      </c>
      <c r="AC668" s="4" t="s">
        <v>238</v>
      </c>
      <c r="AD668" s="8" t="s">
        <v>170</v>
      </c>
      <c r="AE668" s="8">
        <v>0</v>
      </c>
      <c r="AF668" s="8" t="s">
        <v>136</v>
      </c>
      <c r="AG668" s="8" t="s">
        <v>137</v>
      </c>
      <c r="AH668" s="8" t="s">
        <v>138</v>
      </c>
      <c r="AI668" s="8" t="s">
        <v>1426</v>
      </c>
      <c r="AJ668" s="8" t="s">
        <v>21</v>
      </c>
      <c r="AK668" s="8" t="s">
        <v>132</v>
      </c>
      <c r="AL668" s="8" t="s">
        <v>132</v>
      </c>
      <c r="AM668" s="8"/>
      <c r="AN668" s="8"/>
      <c r="AO668" s="8"/>
      <c r="AP668" s="8" t="s">
        <v>145</v>
      </c>
      <c r="AQ668" s="8" t="s">
        <v>133</v>
      </c>
      <c r="AR668" s="8" t="s">
        <v>141</v>
      </c>
      <c r="AS668" s="8" t="s">
        <v>145</v>
      </c>
      <c r="AT668" s="8" t="s">
        <v>141</v>
      </c>
      <c r="AU668" s="8" t="s">
        <v>145</v>
      </c>
      <c r="AV668" s="4" t="s">
        <v>145</v>
      </c>
      <c r="AW668" s="4">
        <v>44561</v>
      </c>
      <c r="AX668" s="8" t="s">
        <v>145</v>
      </c>
      <c r="AY668" s="8" t="s">
        <v>141</v>
      </c>
      <c r="AZ668" s="8"/>
      <c r="BA668" s="8"/>
      <c r="BB668" s="8" t="s">
        <v>178</v>
      </c>
      <c r="BC668" s="8"/>
      <c r="BD668" s="8">
        <v>2021</v>
      </c>
      <c r="BE668" s="8"/>
      <c r="BF668" s="8"/>
      <c r="BG668" s="8" t="s">
        <v>7</v>
      </c>
    </row>
    <row r="669" spans="1:59">
      <c r="A669" t="str">
        <f>Append1[[#This Row],[COM_IN_LIST]]</f>
        <v>COMMON</v>
      </c>
      <c r="B669" t="s">
        <v>1427</v>
      </c>
      <c r="C669" t="str">
        <f>VLOOKUP(Append1[[#This Row],[Asset_Name]],'[1]SNOW CMDB DBNL'!$A:$B,2,0)</f>
        <v>No</v>
      </c>
      <c r="D669" t="str">
        <f>VLOOKUP(Append1[[#This Row],[Asset_Name]],'[1]SNOW CMDB DBNL'!$A:$C,3,0)</f>
        <v>No</v>
      </c>
      <c r="E669" t="str">
        <f>VLOOKUP(Append1[[#This Row],[Asset_Name]],'[1]SNOW CMDB DBNL'!$A:$D,4,0)</f>
        <v>Khadija Khottoul</v>
      </c>
      <c r="F669" t="str">
        <f>VLOOKUP(Append1[[#This Row],[Asset_Name]],'[1]SNOW CMDB DBNL'!$A:$E,5,0)</f>
        <v>Marijn Janssen</v>
      </c>
      <c r="G669" t="str">
        <f>VLOOKUP(Append1[[#This Row],[Asset_Name]],'[1]SNOW CMDB DBNL'!$A:$F,6,0)</f>
        <v>Folkert van der Ploeg</v>
      </c>
      <c r="H669" t="str">
        <f>VLOOKUP(Append1[[#This Row],[Asset_Name]],'[1]SNOW CMDB DBNL'!$A:$G,7,0)</f>
        <v>Jonathan Torenburg</v>
      </c>
      <c r="I669" t="str">
        <f>VLOOKUP(Append1[[#This Row],[Asset_Name]],'[1]SNOW CMDB DBNL'!$A:$H,8,0)</f>
        <v>Agreement data</v>
      </c>
      <c r="K669" t="str">
        <f>VLOOKUP(Append1[[#This Row],[Asset_Name]],'[1]SNOW CMDB DBNL'!$A:$J,10,0)</f>
        <v>Will be decommissioned end of 2022</v>
      </c>
      <c r="L669" t="str">
        <f>VLOOKUP(Append1[[#This Row],[Asset_Name]],'[1]SNOW CMDB DBNL'!$A:$M,13,0)</f>
        <v>Installed</v>
      </c>
      <c r="M669" t="str">
        <f>VLOOKUP(Append1[[#This Row],[Asset_Name]],'[1]SNOW CMDB DBNL'!$A:$N,14,0)</f>
        <v>Operational</v>
      </c>
      <c r="N669" t="str">
        <f>VLOOKUP(Append1[[#This Row],[Asset_Name]],'[1]SNOW CMDB DBNL'!$A:$O,15,0)</f>
        <v>Production</v>
      </c>
      <c r="O669" t="str">
        <f>VLOOKUP(Append1[[#This Row],[Asset_Name]],'[1]SNOW CMDB DBNL'!$A:$P,16,0)</f>
        <v>be+nl/Mortgages NL/ILM/BoomeRRang Vikings/Vikings</v>
      </c>
      <c r="P669" t="s">
        <v>132</v>
      </c>
      <c r="Q669" t="s">
        <v>132</v>
      </c>
      <c r="R669" t="s">
        <v>21</v>
      </c>
      <c r="V669" s="8" t="s">
        <v>1427</v>
      </c>
      <c r="W669" s="8" t="s">
        <v>133</v>
      </c>
      <c r="X669" s="8" t="s">
        <v>133</v>
      </c>
      <c r="Y669" s="8" t="s">
        <v>446</v>
      </c>
      <c r="Z669" s="8" t="s">
        <v>1203</v>
      </c>
      <c r="AA669" s="8" t="s">
        <v>478</v>
      </c>
      <c r="AB669" s="4" t="s">
        <v>1428</v>
      </c>
      <c r="AC669" s="4" t="s">
        <v>187</v>
      </c>
      <c r="AD669" s="8">
        <v>0</v>
      </c>
      <c r="AE669" s="8" t="s">
        <v>1429</v>
      </c>
      <c r="AF669" s="8" t="s">
        <v>136</v>
      </c>
      <c r="AG669" s="8" t="s">
        <v>137</v>
      </c>
      <c r="AH669" s="8" t="s">
        <v>138</v>
      </c>
      <c r="AI669" s="8" t="s">
        <v>1430</v>
      </c>
      <c r="AJ669" s="8" t="s">
        <v>21</v>
      </c>
      <c r="AK669" s="8" t="s">
        <v>132</v>
      </c>
      <c r="AL669" s="8" t="s">
        <v>132</v>
      </c>
      <c r="AM669" s="8"/>
      <c r="AN669" s="8"/>
      <c r="AO669" s="8"/>
      <c r="AP669" s="8" t="s">
        <v>145</v>
      </c>
      <c r="AQ669" s="8" t="s">
        <v>133</v>
      </c>
      <c r="AR669" s="8" t="s">
        <v>133</v>
      </c>
      <c r="AS669" s="8" t="s">
        <v>149</v>
      </c>
      <c r="AT669" s="8" t="s">
        <v>149</v>
      </c>
      <c r="AU669" s="8" t="s">
        <v>145</v>
      </c>
      <c r="AV669" s="4" t="s">
        <v>149</v>
      </c>
      <c r="AW669" s="4" t="s">
        <v>149</v>
      </c>
      <c r="AX669" s="8" t="s">
        <v>145</v>
      </c>
      <c r="AY669" s="8" t="s">
        <v>133</v>
      </c>
      <c r="AZ669" s="8"/>
      <c r="BA669" s="8"/>
      <c r="BB669" s="8" t="s">
        <v>191</v>
      </c>
      <c r="BC669" s="8"/>
      <c r="BD669" s="8" t="s">
        <v>149</v>
      </c>
      <c r="BE669" s="8"/>
      <c r="BF669" s="8"/>
      <c r="BG669" s="8" t="s">
        <v>7</v>
      </c>
    </row>
    <row r="670" spans="1:59">
      <c r="A670" t="str">
        <f>Append1[[#This Row],[COM_IN_LIST]]</f>
        <v>COMMON</v>
      </c>
      <c r="B670" t="s">
        <v>1431</v>
      </c>
      <c r="C670" t="str">
        <f>VLOOKUP(Append1[[#This Row],[Asset_Name]],'[1]SNOW CMDB DBNL'!$A:$B,2,0)</f>
        <v>No</v>
      </c>
      <c r="D670" t="str">
        <f>VLOOKUP(Append1[[#This Row],[Asset_Name]],'[1]SNOW CMDB DBNL'!$A:$C,3,0)</f>
        <v>No</v>
      </c>
      <c r="E670" t="str">
        <f>VLOOKUP(Append1[[#This Row],[Asset_Name]],'[1]SNOW CMDB DBNL'!$A:$D,4,0)</f>
        <v>Khadija Khottoul</v>
      </c>
      <c r="F670" t="str">
        <f>VLOOKUP(Append1[[#This Row],[Asset_Name]],'[1]SNOW CMDB DBNL'!$A:$E,5,0)</f>
        <v>Marijn Janssen</v>
      </c>
      <c r="G670" t="str">
        <f>VLOOKUP(Append1[[#This Row],[Asset_Name]],'[1]SNOW CMDB DBNL'!$A:$F,6,0)</f>
        <v>Folkert van der Ploeg</v>
      </c>
      <c r="H670" t="str">
        <f>VLOOKUP(Append1[[#This Row],[Asset_Name]],'[1]SNOW CMDB DBNL'!$A:$G,7,0)</f>
        <v>Charlotte Nicolaij</v>
      </c>
      <c r="I670" t="str">
        <f>VLOOKUP(Append1[[#This Row],[Asset_Name]],'[1]SNOW CMDB DBNL'!$A:$H,8,0)</f>
        <v>Product data</v>
      </c>
      <c r="J670" t="str">
        <f>VLOOKUP(Append1[[#This Row],[Asset_Name]],'[1]SNOW CMDB DBNL'!$A:$I,9,0)</f>
        <v>Kept in own tribe</v>
      </c>
      <c r="L670" t="str">
        <f>VLOOKUP(Append1[[#This Row],[Asset_Name]],'[1]SNOW CMDB DBNL'!$A:$M,13,0)</f>
        <v>Installed</v>
      </c>
      <c r="M670" t="str">
        <f>VLOOKUP(Append1[[#This Row],[Asset_Name]],'[1]SNOW CMDB DBNL'!$A:$N,14,0)</f>
        <v>Operational</v>
      </c>
      <c r="N670" t="str">
        <f>VLOOKUP(Append1[[#This Row],[Asset_Name]],'[1]SNOW CMDB DBNL'!$A:$O,15,0)</f>
        <v>Production</v>
      </c>
      <c r="O670" t="str">
        <f>VLOOKUP(Append1[[#This Row],[Asset_Name]],'[1]SNOW CMDB DBNL'!$A:$P,16,0)</f>
        <v>be+nl/Mortgages NL/Origination/Simplicity</v>
      </c>
      <c r="P670" t="s">
        <v>132</v>
      </c>
      <c r="Q670" t="s">
        <v>132</v>
      </c>
      <c r="R670" t="s">
        <v>21</v>
      </c>
      <c r="V670" s="8" t="s">
        <v>1431</v>
      </c>
      <c r="W670" s="8" t="s">
        <v>133</v>
      </c>
      <c r="X670" s="8" t="s">
        <v>133</v>
      </c>
      <c r="Y670" s="8" t="s">
        <v>446</v>
      </c>
      <c r="Z670" s="8" t="s">
        <v>1203</v>
      </c>
      <c r="AA670" s="8" t="s">
        <v>478</v>
      </c>
      <c r="AB670" s="4" t="s">
        <v>1432</v>
      </c>
      <c r="AC670" s="4" t="s">
        <v>238</v>
      </c>
      <c r="AD670" s="8" t="s">
        <v>170</v>
      </c>
      <c r="AE670" s="8">
        <v>0</v>
      </c>
      <c r="AF670" s="8" t="s">
        <v>136</v>
      </c>
      <c r="AG670" s="8" t="s">
        <v>137</v>
      </c>
      <c r="AH670" s="8" t="s">
        <v>138</v>
      </c>
      <c r="AI670" s="8" t="s">
        <v>1433</v>
      </c>
      <c r="AJ670" s="8" t="s">
        <v>21</v>
      </c>
      <c r="AK670" s="8" t="s">
        <v>132</v>
      </c>
      <c r="AL670" s="8" t="s">
        <v>132</v>
      </c>
      <c r="AM670" s="8"/>
      <c r="AN670" s="8"/>
      <c r="AO670" s="8"/>
      <c r="AP670" s="8" t="s">
        <v>145</v>
      </c>
      <c r="AQ670" s="8" t="s">
        <v>133</v>
      </c>
      <c r="AR670" s="8" t="s">
        <v>133</v>
      </c>
      <c r="AS670" s="8" t="s">
        <v>149</v>
      </c>
      <c r="AT670" s="8" t="s">
        <v>149</v>
      </c>
      <c r="AU670" s="8" t="s">
        <v>145</v>
      </c>
      <c r="AV670" s="4" t="s">
        <v>149</v>
      </c>
      <c r="AW670" s="4" t="s">
        <v>149</v>
      </c>
      <c r="AX670" s="8" t="s">
        <v>145</v>
      </c>
      <c r="AY670" s="8" t="s">
        <v>133</v>
      </c>
      <c r="AZ670" s="8"/>
      <c r="BA670" s="8"/>
      <c r="BB670" s="8" t="s">
        <v>191</v>
      </c>
      <c r="BC670" s="8"/>
      <c r="BD670" s="8" t="s">
        <v>149</v>
      </c>
      <c r="BE670" s="8"/>
      <c r="BF670" s="8"/>
      <c r="BG670" s="8" t="s">
        <v>7</v>
      </c>
    </row>
    <row r="671" spans="1:59">
      <c r="A671" t="str">
        <f>Append1[[#This Row],[COM_IN_LIST]]</f>
        <v>COMMON</v>
      </c>
      <c r="B671" t="s">
        <v>1434</v>
      </c>
      <c r="C671" t="str">
        <f>VLOOKUP(Append1[[#This Row],[Asset_Name]],'[1]SNOW CMDB DBNL'!$A:$B,2,0)</f>
        <v>No</v>
      </c>
      <c r="D671" t="str">
        <f>VLOOKUP(Append1[[#This Row],[Asset_Name]],'[1]SNOW CMDB DBNL'!$A:$C,3,0)</f>
        <v>No</v>
      </c>
      <c r="E671" t="str">
        <f>VLOOKUP(Append1[[#This Row],[Asset_Name]],'[1]SNOW CMDB DBNL'!$A:$D,4,0)</f>
        <v>Khadija Khottoul</v>
      </c>
      <c r="F671" t="str">
        <f>VLOOKUP(Append1[[#This Row],[Asset_Name]],'[1]SNOW CMDB DBNL'!$A:$E,5,0)</f>
        <v>Marijn Janssen</v>
      </c>
      <c r="G671" t="str">
        <f>VLOOKUP(Append1[[#This Row],[Asset_Name]],'[1]SNOW CMDB DBNL'!$A:$F,6,0)</f>
        <v>Folkert van der Ploeg</v>
      </c>
      <c r="H671" t="str">
        <f>VLOOKUP(Append1[[#This Row],[Asset_Name]],'[1]SNOW CMDB DBNL'!$A:$G,7,0)</f>
        <v>Edgar Kotte</v>
      </c>
      <c r="I671" t="str">
        <f>VLOOKUP(Append1[[#This Row],[Asset_Name]],'[1]SNOW CMDB DBNL'!$A:$H,8,0)</f>
        <v>Product data</v>
      </c>
      <c r="J671" t="str">
        <f>VLOOKUP(Append1[[#This Row],[Asset_Name]],'[1]SNOW CMDB DBNL'!$A:$I,9,0)</f>
        <v>Exchanged across domains</v>
      </c>
      <c r="K671" t="str">
        <f>VLOOKUP(Append1[[#This Row],[Asset_Name]],'[1]SNOW CMDB DBNL'!$A:$J,10,0)</f>
        <v>Application is stateless, no data contained</v>
      </c>
      <c r="L671" t="str">
        <f>VLOOKUP(Append1[[#This Row],[Asset_Name]],'[1]SNOW CMDB DBNL'!$A:$M,13,0)</f>
        <v>Installed</v>
      </c>
      <c r="M671" t="str">
        <f>VLOOKUP(Append1[[#This Row],[Asset_Name]],'[1]SNOW CMDB DBNL'!$A:$N,14,0)</f>
        <v>Operational</v>
      </c>
      <c r="N671" t="str">
        <f>VLOOKUP(Append1[[#This Row],[Asset_Name]],'[1]SNOW CMDB DBNL'!$A:$O,15,0)</f>
        <v>Production</v>
      </c>
      <c r="O671" t="str">
        <f>VLOOKUP(Append1[[#This Row],[Asset_Name]],'[1]SNOW CMDB DBNL'!$A:$P,16,0)</f>
        <v>be+nl/Mortgages NL/ILM/Overview &amp; Insights/Sputnik</v>
      </c>
      <c r="P671" t="s">
        <v>132</v>
      </c>
      <c r="Q671" t="s">
        <v>132</v>
      </c>
      <c r="R671" t="s">
        <v>21</v>
      </c>
      <c r="V671" s="8" t="s">
        <v>1434</v>
      </c>
      <c r="W671" s="8" t="s">
        <v>133</v>
      </c>
      <c r="X671" s="8" t="s">
        <v>133</v>
      </c>
      <c r="Y671" s="8" t="s">
        <v>446</v>
      </c>
      <c r="Z671" s="8" t="s">
        <v>1203</v>
      </c>
      <c r="AA671" s="8" t="s">
        <v>478</v>
      </c>
      <c r="AB671" s="4" t="s">
        <v>1435</v>
      </c>
      <c r="AC671" s="4" t="s">
        <v>238</v>
      </c>
      <c r="AD671" s="8" t="s">
        <v>176</v>
      </c>
      <c r="AE671" s="8" t="s">
        <v>1436</v>
      </c>
      <c r="AF671" s="8" t="s">
        <v>136</v>
      </c>
      <c r="AG671" s="8" t="s">
        <v>137</v>
      </c>
      <c r="AH671" s="8" t="s">
        <v>138</v>
      </c>
      <c r="AI671" s="8" t="s">
        <v>1437</v>
      </c>
      <c r="AJ671" s="8" t="s">
        <v>21</v>
      </c>
      <c r="AK671" s="8" t="s">
        <v>132</v>
      </c>
      <c r="AL671" s="8" t="s">
        <v>132</v>
      </c>
      <c r="AM671" s="8"/>
      <c r="AN671" s="8"/>
      <c r="AO671" s="8"/>
      <c r="AP671" s="8" t="s">
        <v>145</v>
      </c>
      <c r="AQ671" s="8" t="s">
        <v>133</v>
      </c>
      <c r="AR671" s="8" t="s">
        <v>133</v>
      </c>
      <c r="AS671" s="8" t="s">
        <v>149</v>
      </c>
      <c r="AT671" s="8" t="s">
        <v>149</v>
      </c>
      <c r="AU671" s="8" t="s">
        <v>145</v>
      </c>
      <c r="AV671" s="4" t="s">
        <v>149</v>
      </c>
      <c r="AW671" s="4" t="s">
        <v>149</v>
      </c>
      <c r="AX671" s="8" t="s">
        <v>145</v>
      </c>
      <c r="AY671" s="8" t="s">
        <v>133</v>
      </c>
      <c r="AZ671" s="8"/>
      <c r="BA671" s="8"/>
      <c r="BB671" s="8" t="s">
        <v>191</v>
      </c>
      <c r="BC671" s="8"/>
      <c r="BD671" s="8" t="s">
        <v>149</v>
      </c>
      <c r="BE671" s="8"/>
      <c r="BF671" s="8"/>
      <c r="BG671" s="8" t="s">
        <v>7</v>
      </c>
    </row>
    <row r="672" spans="1:59">
      <c r="A672" t="str">
        <f>Append1[[#This Row],[COM_IN_LIST]]</f>
        <v>COMMON</v>
      </c>
      <c r="B672" t="s">
        <v>1438</v>
      </c>
      <c r="C672" t="str">
        <f>VLOOKUP(Append1[[#This Row],[Asset_Name]],'[1]SNOW CMDB DBNL'!$A:$B,2,0)</f>
        <v>No</v>
      </c>
      <c r="D672" t="str">
        <f>VLOOKUP(Append1[[#This Row],[Asset_Name]],'[1]SNOW CMDB DBNL'!$A:$C,3,0)</f>
        <v>No</v>
      </c>
      <c r="E672" t="str">
        <f>VLOOKUP(Append1[[#This Row],[Asset_Name]],'[1]SNOW CMDB DBNL'!$A:$D,4,0)</f>
        <v>Khadija Khottoul</v>
      </c>
      <c r="F672" t="str">
        <f>VLOOKUP(Append1[[#This Row],[Asset_Name]],'[1]SNOW CMDB DBNL'!$A:$E,5,0)</f>
        <v>Marijn Janssen</v>
      </c>
      <c r="G672" t="str">
        <f>VLOOKUP(Append1[[#This Row],[Asset_Name]],'[1]SNOW CMDB DBNL'!$A:$F,6,0)</f>
        <v>Folkert van der Ploeg</v>
      </c>
      <c r="H672" t="str">
        <f>VLOOKUP(Append1[[#This Row],[Asset_Name]],'[1]SNOW CMDB DBNL'!$A:$G,7,0)</f>
        <v>Richard Weeda</v>
      </c>
      <c r="I672" t="str">
        <f>VLOOKUP(Append1[[#This Row],[Asset_Name]],'[1]SNOW CMDB DBNL'!$A:$H,8,0)</f>
        <v>Product data</v>
      </c>
      <c r="J672" t="str">
        <f>VLOOKUP(Append1[[#This Row],[Asset_Name]],'[1]SNOW CMDB DBNL'!$A:$I,9,0)</f>
        <v>Kept in own tribe</v>
      </c>
      <c r="K672" t="str">
        <f>VLOOKUP(Append1[[#This Row],[Asset_Name]],'[1]SNOW CMDB DBNL'!$A:$J,10,0)</f>
        <v>The Mortgage Due Amounts Calculator API helps to calculate the amounts to be paid at the next prolongation, remaining debt after a mutation and also to calculate saving balance for a particular mortgage / savings account.</v>
      </c>
      <c r="L672" t="str">
        <f>VLOOKUP(Append1[[#This Row],[Asset_Name]],'[1]SNOW CMDB DBNL'!$A:$M,13,0)</f>
        <v>Installed</v>
      </c>
      <c r="M672" t="str">
        <f>VLOOKUP(Append1[[#This Row],[Asset_Name]],'[1]SNOW CMDB DBNL'!$A:$N,14,0)</f>
        <v>Operational</v>
      </c>
      <c r="N672" t="str">
        <f>VLOOKUP(Append1[[#This Row],[Asset_Name]],'[1]SNOW CMDB DBNL'!$A:$O,15,0)</f>
        <v>Production</v>
      </c>
      <c r="O672" t="str">
        <f>VLOOKUP(Append1[[#This Row],[Asset_Name]],'[1]SNOW CMDB DBNL'!$A:$P,16,0)</f>
        <v>be+nl/Mortgages NL/ILM/Overview &amp; Insights/TRA-lala</v>
      </c>
      <c r="P672" t="s">
        <v>132</v>
      </c>
      <c r="Q672" t="s">
        <v>132</v>
      </c>
      <c r="R672" t="s">
        <v>21</v>
      </c>
      <c r="V672" s="8" t="s">
        <v>1438</v>
      </c>
      <c r="W672" s="8" t="s">
        <v>133</v>
      </c>
      <c r="X672" s="8" t="s">
        <v>133</v>
      </c>
      <c r="Y672" s="8" t="s">
        <v>446</v>
      </c>
      <c r="Z672" s="8" t="s">
        <v>1203</v>
      </c>
      <c r="AA672" s="8" t="s">
        <v>478</v>
      </c>
      <c r="AB672" s="4" t="s">
        <v>1358</v>
      </c>
      <c r="AC672" s="4" t="s">
        <v>238</v>
      </c>
      <c r="AD672" s="8" t="s">
        <v>170</v>
      </c>
      <c r="AE672" s="8" t="s">
        <v>1439</v>
      </c>
      <c r="AF672" s="8" t="s">
        <v>136</v>
      </c>
      <c r="AG672" s="8" t="s">
        <v>137</v>
      </c>
      <c r="AH672" s="8" t="s">
        <v>138</v>
      </c>
      <c r="AI672" s="8" t="s">
        <v>1359</v>
      </c>
      <c r="AJ672" s="8" t="s">
        <v>21</v>
      </c>
      <c r="AK672" s="8" t="s">
        <v>132</v>
      </c>
      <c r="AL672" s="8" t="s">
        <v>132</v>
      </c>
      <c r="AM672" s="8"/>
      <c r="AN672" s="8"/>
      <c r="AO672" s="8"/>
      <c r="AP672" s="8" t="s">
        <v>145</v>
      </c>
      <c r="AQ672" s="8" t="s">
        <v>133</v>
      </c>
      <c r="AR672" s="8" t="s">
        <v>133</v>
      </c>
      <c r="AS672" s="8" t="s">
        <v>149</v>
      </c>
      <c r="AT672" s="8" t="s">
        <v>149</v>
      </c>
      <c r="AU672" s="8" t="s">
        <v>145</v>
      </c>
      <c r="AV672" s="4" t="s">
        <v>149</v>
      </c>
      <c r="AW672" s="4" t="s">
        <v>149</v>
      </c>
      <c r="AX672" s="8" t="s">
        <v>145</v>
      </c>
      <c r="AY672" s="8" t="s">
        <v>133</v>
      </c>
      <c r="AZ672" s="8"/>
      <c r="BA672" s="8"/>
      <c r="BB672" s="8" t="s">
        <v>191</v>
      </c>
      <c r="BC672" s="8"/>
      <c r="BD672" s="8" t="s">
        <v>149</v>
      </c>
      <c r="BE672" s="8"/>
      <c r="BF672" s="8"/>
      <c r="BG672" s="8" t="s">
        <v>7</v>
      </c>
    </row>
    <row r="673" spans="1:59">
      <c r="A673" t="str">
        <f>Append1[[#This Row],[COM_IN_LIST]]</f>
        <v>COMMON</v>
      </c>
      <c r="B673" t="s">
        <v>1440</v>
      </c>
      <c r="C673" t="str">
        <f>VLOOKUP(Append1[[#This Row],[Asset_Name]],'[1]SNOW CMDB DBNL'!$A:$B,2,0)</f>
        <v>No</v>
      </c>
      <c r="D673" t="str">
        <f>VLOOKUP(Append1[[#This Row],[Asset_Name]],'[1]SNOW CMDB DBNL'!$A:$C,3,0)</f>
        <v>Yes</v>
      </c>
      <c r="E673" t="str">
        <f>VLOOKUP(Append1[[#This Row],[Asset_Name]],'[1]SNOW CMDB DBNL'!$A:$D,4,0)</f>
        <v>Khadija Khottoul</v>
      </c>
      <c r="F673" t="str">
        <f>VLOOKUP(Append1[[#This Row],[Asset_Name]],'[1]SNOW CMDB DBNL'!$A:$E,5,0)</f>
        <v>Jacques Schram</v>
      </c>
      <c r="G673" t="str">
        <f>VLOOKUP(Append1[[#This Row],[Asset_Name]],'[1]SNOW CMDB DBNL'!$A:$F,6,0)</f>
        <v>Folkert van der Ploeg</v>
      </c>
      <c r="H673" t="str">
        <f>VLOOKUP(Append1[[#This Row],[Asset_Name]],'[1]SNOW CMDB DBNL'!$A:$G,7,0)</f>
        <v>Frans Muthert</v>
      </c>
      <c r="I673" t="str">
        <f>VLOOKUP(Append1[[#This Row],[Asset_Name]],'[1]SNOW CMDB DBNL'!$A:$H,8,0)</f>
        <v>Party data</v>
      </c>
      <c r="J673" t="str">
        <f>VLOOKUP(Append1[[#This Row],[Asset_Name]],'[1]SNOW CMDB DBNL'!$A:$I,9,0)</f>
        <v>Exchanged across domains</v>
      </c>
      <c r="K673" t="str">
        <f>VLOOKUP(Append1[[#This Row],[Asset_Name]],'[1]SNOW CMDB DBNL'!$A:$J,10,0)</f>
        <v>Both party and product/agreement data are processed by MEDA</v>
      </c>
      <c r="L673" t="str">
        <f>VLOOKUP(Append1[[#This Row],[Asset_Name]],'[1]SNOW CMDB DBNL'!$A:$M,13,0)</f>
        <v>Installed</v>
      </c>
      <c r="M673" t="str">
        <f>VLOOKUP(Append1[[#This Row],[Asset_Name]],'[1]SNOW CMDB DBNL'!$A:$N,14,0)</f>
        <v>Operational</v>
      </c>
      <c r="N673" t="str">
        <f>VLOOKUP(Append1[[#This Row],[Asset_Name]],'[1]SNOW CMDB DBNL'!$A:$O,15,0)</f>
        <v>Production</v>
      </c>
      <c r="O673" t="str">
        <f>VLOOKUP(Append1[[#This Row],[Asset_Name]],'[1]SNOW CMDB DBNL'!$A:$P,16,0)</f>
        <v>be+nl/Mortgages NL/Origination/D'ArTagnAn</v>
      </c>
      <c r="P673" t="s">
        <v>132</v>
      </c>
      <c r="Q673" t="s">
        <v>132</v>
      </c>
      <c r="R673" t="s">
        <v>21</v>
      </c>
      <c r="V673" s="8" t="s">
        <v>1440</v>
      </c>
      <c r="W673" s="8" t="s">
        <v>133</v>
      </c>
      <c r="X673" s="8" t="s">
        <v>141</v>
      </c>
      <c r="Y673" s="8" t="s">
        <v>446</v>
      </c>
      <c r="Z673" s="8" t="s">
        <v>893</v>
      </c>
      <c r="AA673" s="8" t="s">
        <v>478</v>
      </c>
      <c r="AB673" s="4" t="s">
        <v>1441</v>
      </c>
      <c r="AC673" s="4" t="s">
        <v>169</v>
      </c>
      <c r="AD673" s="8" t="s">
        <v>176</v>
      </c>
      <c r="AE673" s="8" t="s">
        <v>1442</v>
      </c>
      <c r="AF673" s="8" t="s">
        <v>136</v>
      </c>
      <c r="AG673" s="8" t="s">
        <v>137</v>
      </c>
      <c r="AH673" s="8" t="s">
        <v>138</v>
      </c>
      <c r="AI673" s="8" t="s">
        <v>1443</v>
      </c>
      <c r="AJ673" s="8" t="s">
        <v>21</v>
      </c>
      <c r="AK673" s="8" t="s">
        <v>132</v>
      </c>
      <c r="AL673" s="8" t="s">
        <v>132</v>
      </c>
      <c r="AM673" s="8"/>
      <c r="AN673" s="8"/>
      <c r="AO673" s="8"/>
      <c r="AP673" s="8" t="s">
        <v>145</v>
      </c>
      <c r="AQ673" s="8" t="s">
        <v>133</v>
      </c>
      <c r="AR673" s="8" t="s">
        <v>133</v>
      </c>
      <c r="AS673" s="8" t="s">
        <v>149</v>
      </c>
      <c r="AT673" s="8" t="s">
        <v>149</v>
      </c>
      <c r="AU673" s="8" t="s">
        <v>145</v>
      </c>
      <c r="AV673" s="4" t="s">
        <v>149</v>
      </c>
      <c r="AW673" s="4" t="s">
        <v>149</v>
      </c>
      <c r="AX673" s="8" t="s">
        <v>145</v>
      </c>
      <c r="AY673" s="8" t="s">
        <v>133</v>
      </c>
      <c r="AZ673" s="8"/>
      <c r="BA673" s="8"/>
      <c r="BB673" s="8" t="s">
        <v>191</v>
      </c>
      <c r="BC673" s="8"/>
      <c r="BD673" s="8" t="s">
        <v>149</v>
      </c>
      <c r="BE673" s="8"/>
      <c r="BF673" s="8"/>
      <c r="BG673" s="8" t="s">
        <v>7</v>
      </c>
    </row>
    <row r="674" spans="1:59">
      <c r="A674" t="str">
        <f>Append1[[#This Row],[COM_IN_LIST]]</f>
        <v>COMMON</v>
      </c>
      <c r="B674" t="s">
        <v>1444</v>
      </c>
      <c r="C674" t="str">
        <f>VLOOKUP(Append1[[#This Row],[Asset_Name]],'[1]SNOW CMDB DBNL'!$A:$B,2,0)</f>
        <v>No</v>
      </c>
      <c r="D674" t="str">
        <f>VLOOKUP(Append1[[#This Row],[Asset_Name]],'[1]SNOW CMDB DBNL'!$A:$C,3,0)</f>
        <v>No</v>
      </c>
      <c r="E674" t="str">
        <f>VLOOKUP(Append1[[#This Row],[Asset_Name]],'[1]SNOW CMDB DBNL'!$A:$D,4,0)</f>
        <v>Khadija Khottoul</v>
      </c>
      <c r="F674" t="str">
        <f>VLOOKUP(Append1[[#This Row],[Asset_Name]],'[1]SNOW CMDB DBNL'!$A:$E,5,0)</f>
        <v>Marijn Janssen</v>
      </c>
      <c r="G674" t="str">
        <f>VLOOKUP(Append1[[#This Row],[Asset_Name]],'[1]SNOW CMDB DBNL'!$A:$F,6,0)</f>
        <v>Folkert van der Ploeg</v>
      </c>
      <c r="H674" t="str">
        <f>VLOOKUP(Append1[[#This Row],[Asset_Name]],'[1]SNOW CMDB DBNL'!$A:$G,7,0)</f>
        <v>Edgar Kotte</v>
      </c>
      <c r="I674" t="str">
        <f>VLOOKUP(Append1[[#This Row],[Asset_Name]],'[1]SNOW CMDB DBNL'!$A:$H,8,0)</f>
        <v>Product data</v>
      </c>
      <c r="J674" t="str">
        <f>VLOOKUP(Append1[[#This Row],[Asset_Name]],'[1]SNOW CMDB DBNL'!$A:$I,9,0)</f>
        <v>Exchanged across domains</v>
      </c>
      <c r="K674" t="str">
        <f>VLOOKUP(Append1[[#This Row],[Asset_Name]],'[1]SNOW CMDB DBNL'!$A:$J,10,0)</f>
        <v>Applications are stateless, no data contained</v>
      </c>
      <c r="L674" t="str">
        <f>VLOOKUP(Append1[[#This Row],[Asset_Name]],'[1]SNOW CMDB DBNL'!$A:$M,13,0)</f>
        <v>Installed</v>
      </c>
      <c r="M674" t="str">
        <f>VLOOKUP(Append1[[#This Row],[Asset_Name]],'[1]SNOW CMDB DBNL'!$A:$N,14,0)</f>
        <v>Operational</v>
      </c>
      <c r="N674" t="str">
        <f>VLOOKUP(Append1[[#This Row],[Asset_Name]],'[1]SNOW CMDB DBNL'!$A:$O,15,0)</f>
        <v>Production</v>
      </c>
      <c r="O674" t="str">
        <f>VLOOKUP(Append1[[#This Row],[Asset_Name]],'[1]SNOW CMDB DBNL'!$A:$P,16,0)</f>
        <v>be+nl/Mortgages NL/ILM/Overview &amp; Insights/Sputnik</v>
      </c>
      <c r="P674" t="s">
        <v>132</v>
      </c>
      <c r="Q674" t="s">
        <v>132</v>
      </c>
      <c r="R674" t="s">
        <v>21</v>
      </c>
      <c r="V674" s="8" t="s">
        <v>1444</v>
      </c>
      <c r="W674" s="8" t="s">
        <v>133</v>
      </c>
      <c r="X674" s="8" t="s">
        <v>133</v>
      </c>
      <c r="Y674" s="8" t="s">
        <v>446</v>
      </c>
      <c r="Z674" s="8" t="s">
        <v>1203</v>
      </c>
      <c r="AA674" s="8" t="s">
        <v>478</v>
      </c>
      <c r="AB674" s="4" t="s">
        <v>1435</v>
      </c>
      <c r="AC674" s="4" t="s">
        <v>238</v>
      </c>
      <c r="AD674" s="8" t="s">
        <v>176</v>
      </c>
      <c r="AE674" s="8" t="s">
        <v>1445</v>
      </c>
      <c r="AF674" s="8" t="s">
        <v>136</v>
      </c>
      <c r="AG674" s="8" t="s">
        <v>137</v>
      </c>
      <c r="AH674" s="8" t="s">
        <v>138</v>
      </c>
      <c r="AI674" s="8" t="s">
        <v>1437</v>
      </c>
      <c r="AJ674" s="8" t="s">
        <v>21</v>
      </c>
      <c r="AK674" s="8" t="s">
        <v>132</v>
      </c>
      <c r="AL674" s="8" t="s">
        <v>132</v>
      </c>
      <c r="AM674" s="8"/>
      <c r="AN674" s="8"/>
      <c r="AO674" s="8"/>
      <c r="AP674" s="8" t="s">
        <v>145</v>
      </c>
      <c r="AQ674" s="8" t="s">
        <v>133</v>
      </c>
      <c r="AR674" s="8" t="s">
        <v>133</v>
      </c>
      <c r="AS674" s="8" t="s">
        <v>149</v>
      </c>
      <c r="AT674" s="8" t="s">
        <v>149</v>
      </c>
      <c r="AU674" s="8" t="s">
        <v>145</v>
      </c>
      <c r="AV674" s="4" t="s">
        <v>149</v>
      </c>
      <c r="AW674" s="4" t="s">
        <v>149</v>
      </c>
      <c r="AX674" s="8" t="s">
        <v>145</v>
      </c>
      <c r="AY674" s="8" t="s">
        <v>133</v>
      </c>
      <c r="AZ674" s="8"/>
      <c r="BA674" s="8"/>
      <c r="BB674" s="8" t="s">
        <v>191</v>
      </c>
      <c r="BC674" s="8"/>
      <c r="BD674" s="8" t="s">
        <v>149</v>
      </c>
      <c r="BE674" s="8"/>
      <c r="BF674" s="8"/>
      <c r="BG674" s="8" t="s">
        <v>7</v>
      </c>
    </row>
    <row r="675" spans="1:59">
      <c r="A675" t="str">
        <f>Append1[[#This Row],[COM_IN_LIST]]</f>
        <v>COMMON</v>
      </c>
      <c r="B675" t="s">
        <v>1446</v>
      </c>
      <c r="C675" t="str">
        <f>VLOOKUP(Append1[[#This Row],[Asset_Name]],'[1]SNOW CMDB DBNL'!$A:$B,2,0)</f>
        <v>No</v>
      </c>
      <c r="D675" t="str">
        <f>VLOOKUP(Append1[[#This Row],[Asset_Name]],'[1]SNOW CMDB DBNL'!$A:$C,3,0)</f>
        <v>No</v>
      </c>
      <c r="E675" t="str">
        <f>VLOOKUP(Append1[[#This Row],[Asset_Name]],'[1]SNOW CMDB DBNL'!$A:$D,4,0)</f>
        <v>Khadija Khottoul</v>
      </c>
      <c r="F675" t="str">
        <f>VLOOKUP(Append1[[#This Row],[Asset_Name]],'[1]SNOW CMDB DBNL'!$A:$E,5,0)</f>
        <v>Marijn Janssen</v>
      </c>
      <c r="G675" t="str">
        <f>VLOOKUP(Append1[[#This Row],[Asset_Name]],'[1]SNOW CMDB DBNL'!$A:$F,6,0)</f>
        <v>Folkert van der Ploeg</v>
      </c>
      <c r="H675" t="str">
        <f>VLOOKUP(Append1[[#This Row],[Asset_Name]],'[1]SNOW CMDB DBNL'!$A:$G,7,0)</f>
        <v>Jonathan Torenburg</v>
      </c>
      <c r="I675" t="str">
        <f>VLOOKUP(Append1[[#This Row],[Asset_Name]],'[1]SNOW CMDB DBNL'!$A:$H,8,0)</f>
        <v>Product data</v>
      </c>
      <c r="J675" t="str">
        <f>VLOOKUP(Append1[[#This Row],[Asset_Name]],'[1]SNOW CMDB DBNL'!$A:$I,9,0)</f>
        <v>Exchanged across domains</v>
      </c>
      <c r="K675" t="str">
        <f>VLOOKUP(Append1[[#This Row],[Asset_Name]],'[1]SNOW CMDB DBNL'!$A:$J,10,0)</f>
        <v>MING connected API without DB</v>
      </c>
      <c r="L675" t="str">
        <f>VLOOKUP(Append1[[#This Row],[Asset_Name]],'[1]SNOW CMDB DBNL'!$A:$M,13,0)</f>
        <v>Installed</v>
      </c>
      <c r="M675" t="str">
        <f>VLOOKUP(Append1[[#This Row],[Asset_Name]],'[1]SNOW CMDB DBNL'!$A:$N,14,0)</f>
        <v>Operational</v>
      </c>
      <c r="N675" t="str">
        <f>VLOOKUP(Append1[[#This Row],[Asset_Name]],'[1]SNOW CMDB DBNL'!$A:$O,15,0)</f>
        <v>Production</v>
      </c>
      <c r="O675" t="str">
        <f>VLOOKUP(Append1[[#This Row],[Asset_Name]],'[1]SNOW CMDB DBNL'!$A:$P,16,0)</f>
        <v>be+nl/Mortgages NL/ILM/Repayments/No Worries</v>
      </c>
      <c r="P675" t="s">
        <v>132</v>
      </c>
      <c r="Q675" t="s">
        <v>132</v>
      </c>
      <c r="R675" t="s">
        <v>21</v>
      </c>
      <c r="V675" s="8" t="s">
        <v>1446</v>
      </c>
      <c r="W675" s="8" t="s">
        <v>133</v>
      </c>
      <c r="X675" s="8" t="s">
        <v>133</v>
      </c>
      <c r="Y675" s="8" t="s">
        <v>446</v>
      </c>
      <c r="Z675" s="8" t="s">
        <v>1203</v>
      </c>
      <c r="AA675" s="8" t="s">
        <v>478</v>
      </c>
      <c r="AB675" s="4" t="s">
        <v>1428</v>
      </c>
      <c r="AC675" s="4" t="s">
        <v>238</v>
      </c>
      <c r="AD675" s="8" t="s">
        <v>176</v>
      </c>
      <c r="AE675" s="8" t="s">
        <v>1447</v>
      </c>
      <c r="AF675" s="8" t="s">
        <v>136</v>
      </c>
      <c r="AG675" s="8" t="s">
        <v>137</v>
      </c>
      <c r="AH675" s="8" t="s">
        <v>138</v>
      </c>
      <c r="AI675" s="8" t="s">
        <v>1448</v>
      </c>
      <c r="AJ675" s="8" t="s">
        <v>21</v>
      </c>
      <c r="AK675" s="8" t="s">
        <v>132</v>
      </c>
      <c r="AL675" s="8" t="s">
        <v>132</v>
      </c>
      <c r="AM675" s="8"/>
      <c r="AN675" s="8"/>
      <c r="AO675" s="8"/>
      <c r="AP675" s="8" t="s">
        <v>145</v>
      </c>
      <c r="AQ675" s="8" t="s">
        <v>133</v>
      </c>
      <c r="AR675" s="8" t="s">
        <v>133</v>
      </c>
      <c r="AS675" s="8" t="s">
        <v>149</v>
      </c>
      <c r="AT675" s="8" t="s">
        <v>149</v>
      </c>
      <c r="AU675" s="8" t="s">
        <v>145</v>
      </c>
      <c r="AV675" s="4" t="s">
        <v>149</v>
      </c>
      <c r="AW675" s="4" t="s">
        <v>149</v>
      </c>
      <c r="AX675" s="8" t="s">
        <v>145</v>
      </c>
      <c r="AY675" s="8" t="s">
        <v>133</v>
      </c>
      <c r="AZ675" s="8"/>
      <c r="BA675" s="8"/>
      <c r="BB675" s="8" t="s">
        <v>191</v>
      </c>
      <c r="BC675" s="8"/>
      <c r="BD675" s="8" t="s">
        <v>149</v>
      </c>
      <c r="BE675" s="8"/>
      <c r="BF675" s="8"/>
      <c r="BG675" s="8" t="s">
        <v>7</v>
      </c>
    </row>
    <row r="676" spans="1:59" hidden="1">
      <c r="A676" t="str">
        <f>Append1[[#This Row],[COM_IN_LIST]]</f>
        <v>COMMON</v>
      </c>
      <c r="B676" t="s">
        <v>1449</v>
      </c>
      <c r="C676" t="str">
        <f>VLOOKUP(Append1[[#This Row],[Asset_Name]],'[1]SNOW CMDB DBNL'!$A:$B,2,0)</f>
        <v>Yes</v>
      </c>
      <c r="D676" t="str">
        <f>VLOOKUP(Append1[[#This Row],[Asset_Name]],'[1]SNOW CMDB DBNL'!$A:$C,3,0)</f>
        <v>Yes</v>
      </c>
      <c r="E676" t="str">
        <f>VLOOKUP(Append1[[#This Row],[Asset_Name]],'[1]SNOW CMDB DBNL'!$A:$D,4,0)</f>
        <v>Khadija Khottoul</v>
      </c>
      <c r="F676" t="str">
        <f>VLOOKUP(Append1[[#This Row],[Asset_Name]],'[1]SNOW CMDB DBNL'!$A:$E,5,0)</f>
        <v>Jacques Schram</v>
      </c>
      <c r="G676" t="str">
        <f>VLOOKUP(Append1[[#This Row],[Asset_Name]],'[1]SNOW CMDB DBNL'!$A:$F,6,0)</f>
        <v>Folkert van der Ploeg</v>
      </c>
      <c r="H676" t="str">
        <f>VLOOKUP(Append1[[#This Row],[Asset_Name]],'[1]SNOW CMDB DBNL'!$A:$G,7,0)</f>
        <v>Matthieu Luijpen</v>
      </c>
      <c r="I676" t="str">
        <f>VLOOKUP(Append1[[#This Row],[Asset_Name]],'[1]SNOW CMDB DBNL'!$A:$H,8,0)</f>
        <v>Agreement data</v>
      </c>
      <c r="J676" t="str">
        <f>VLOOKUP(Append1[[#This Row],[Asset_Name]],'[1]SNOW CMDB DBNL'!$A:$I,9,0)</f>
        <v>Exchanged across domains</v>
      </c>
      <c r="L676" t="str">
        <f>VLOOKUP(Append1[[#This Row],[Asset_Name]],'[1]SNOW CMDB DBNL'!$A:$M,13,0)</f>
        <v>Installed</v>
      </c>
      <c r="M676" t="str">
        <f>VLOOKUP(Append1[[#This Row],[Asset_Name]],'[1]SNOW CMDB DBNL'!$A:$N,14,0)</f>
        <v>Operational</v>
      </c>
      <c r="N676" t="str">
        <f>VLOOKUP(Append1[[#This Row],[Asset_Name]],'[1]SNOW CMDB DBNL'!$A:$O,15,0)</f>
        <v>Production</v>
      </c>
      <c r="O676" t="str">
        <f>VLOOKUP(Append1[[#This Row],[Asset_Name]],'[1]SNOW CMDB DBNL'!$A:$P,16,0)</f>
        <v>be+nl/Mortgages NL/Origination/Phoenix</v>
      </c>
      <c r="P676" t="s">
        <v>132</v>
      </c>
      <c r="Q676" t="s">
        <v>132</v>
      </c>
      <c r="R676" t="s">
        <v>21</v>
      </c>
      <c r="V676" s="8" t="s">
        <v>1449</v>
      </c>
      <c r="W676" s="8" t="s">
        <v>141</v>
      </c>
      <c r="X676" s="8" t="s">
        <v>141</v>
      </c>
      <c r="Y676" s="8" t="s">
        <v>446</v>
      </c>
      <c r="Z676" s="8" t="s">
        <v>893</v>
      </c>
      <c r="AA676" s="8" t="s">
        <v>478</v>
      </c>
      <c r="AB676" s="4" t="s">
        <v>1248</v>
      </c>
      <c r="AC676" s="4" t="s">
        <v>187</v>
      </c>
      <c r="AD676" s="8" t="s">
        <v>176</v>
      </c>
      <c r="AE676" s="8">
        <v>0</v>
      </c>
      <c r="AF676" s="8" t="s">
        <v>136</v>
      </c>
      <c r="AG676" s="8" t="s">
        <v>137</v>
      </c>
      <c r="AH676" s="8" t="s">
        <v>138</v>
      </c>
      <c r="AI676" s="8" t="s">
        <v>1450</v>
      </c>
      <c r="AJ676" s="8" t="s">
        <v>21</v>
      </c>
      <c r="AK676" s="8" t="s">
        <v>132</v>
      </c>
      <c r="AL676" s="8" t="s">
        <v>132</v>
      </c>
      <c r="AM676" s="8"/>
      <c r="AN676" s="8"/>
      <c r="AO676" s="8"/>
      <c r="AP676" s="8" t="s">
        <v>145</v>
      </c>
      <c r="AQ676" s="8" t="s">
        <v>133</v>
      </c>
      <c r="AR676" s="8" t="s">
        <v>141</v>
      </c>
      <c r="AS676" s="8" t="s">
        <v>145</v>
      </c>
      <c r="AT676" s="8" t="s">
        <v>141</v>
      </c>
      <c r="AU676" s="8" t="s">
        <v>145</v>
      </c>
      <c r="AV676" s="4" t="s">
        <v>149</v>
      </c>
      <c r="AW676" s="4" t="s">
        <v>149</v>
      </c>
      <c r="AX676" s="8" t="s">
        <v>145</v>
      </c>
      <c r="AY676" s="8" t="s">
        <v>141</v>
      </c>
      <c r="AZ676" s="8"/>
      <c r="BA676" s="8"/>
      <c r="BB676" s="8" t="s">
        <v>178</v>
      </c>
      <c r="BC676" s="8"/>
      <c r="BD676" s="8" t="s">
        <v>149</v>
      </c>
      <c r="BE676" s="8"/>
      <c r="BF676" s="8"/>
      <c r="BG676" s="8" t="s">
        <v>7</v>
      </c>
    </row>
    <row r="677" spans="1:59">
      <c r="A677" t="str">
        <f>Append1[[#This Row],[COM_IN_LIST]]</f>
        <v>COMMON</v>
      </c>
      <c r="B677" t="s">
        <v>1451</v>
      </c>
      <c r="C677" t="str">
        <f>VLOOKUP(Append1[[#This Row],[Asset_Name]],'[1]SNOW CMDB DBNL'!$A:$B,2,0)</f>
        <v>No</v>
      </c>
      <c r="D677" t="str">
        <f>VLOOKUP(Append1[[#This Row],[Asset_Name]],'[1]SNOW CMDB DBNL'!$A:$C,3,0)</f>
        <v>No</v>
      </c>
      <c r="E677" t="str">
        <f>VLOOKUP(Append1[[#This Row],[Asset_Name]],'[1]SNOW CMDB DBNL'!$A:$D,4,0)</f>
        <v>Khadija Khottoul</v>
      </c>
      <c r="F677" t="str">
        <f>VLOOKUP(Append1[[#This Row],[Asset_Name]],'[1]SNOW CMDB DBNL'!$A:$E,5,0)</f>
        <v>Jan Tijsterman</v>
      </c>
      <c r="G677" t="str">
        <f>VLOOKUP(Append1[[#This Row],[Asset_Name]],'[1]SNOW CMDB DBNL'!$A:$F,6,0)</f>
        <v>Folkert van der Ploeg</v>
      </c>
      <c r="H677" t="str">
        <f>VLOOKUP(Append1[[#This Row],[Asset_Name]],'[1]SNOW CMDB DBNL'!$A:$G,7,0)</f>
        <v>Michiel van Bergen</v>
      </c>
      <c r="K677" t="str">
        <f>VLOOKUP(Append1[[#This Row],[Asset_Name]],'[1]SNOW CMDB DBNL'!$A:$J,10,0)</f>
        <v>Application is stateless, no data contained</v>
      </c>
      <c r="L677" t="str">
        <f>VLOOKUP(Append1[[#This Row],[Asset_Name]],'[1]SNOW CMDB DBNL'!$A:$M,13,0)</f>
        <v>Installed</v>
      </c>
      <c r="M677" t="str">
        <f>VLOOKUP(Append1[[#This Row],[Asset_Name]],'[1]SNOW CMDB DBNL'!$A:$N,14,0)</f>
        <v>Operational</v>
      </c>
      <c r="N677" t="str">
        <f>VLOOKUP(Append1[[#This Row],[Asset_Name]],'[1]SNOW CMDB DBNL'!$A:$O,15,0)</f>
        <v>Production</v>
      </c>
      <c r="O677" t="str">
        <f>VLOOKUP(Append1[[#This Row],[Asset_Name]],'[1]SNOW CMDB DBNL'!$A:$P,16,0)</f>
        <v>be+nl/Mortgages NL/COE/EnterPrice</v>
      </c>
      <c r="P677" t="s">
        <v>132</v>
      </c>
      <c r="Q677" t="s">
        <v>132</v>
      </c>
      <c r="R677" t="s">
        <v>21</v>
      </c>
      <c r="V677" s="8" t="s">
        <v>1451</v>
      </c>
      <c r="W677" s="8" t="s">
        <v>133</v>
      </c>
      <c r="X677" s="8" t="s">
        <v>133</v>
      </c>
      <c r="Y677" s="8" t="s">
        <v>446</v>
      </c>
      <c r="Z677" s="8" t="s">
        <v>1452</v>
      </c>
      <c r="AA677" s="8" t="s">
        <v>478</v>
      </c>
      <c r="AB677" s="4" t="s">
        <v>1453</v>
      </c>
      <c r="AC677" s="4">
        <v>0</v>
      </c>
      <c r="AD677" s="8">
        <v>0</v>
      </c>
      <c r="AE677" s="8" t="s">
        <v>1436</v>
      </c>
      <c r="AF677" s="8" t="s">
        <v>136</v>
      </c>
      <c r="AG677" s="8" t="s">
        <v>137</v>
      </c>
      <c r="AH677" s="8" t="s">
        <v>138</v>
      </c>
      <c r="AI677" s="8" t="s">
        <v>1454</v>
      </c>
      <c r="AJ677" s="8" t="s">
        <v>21</v>
      </c>
      <c r="AK677" s="8" t="s">
        <v>132</v>
      </c>
      <c r="AL677" s="8" t="s">
        <v>132</v>
      </c>
      <c r="AM677" s="8"/>
      <c r="AN677" s="8"/>
      <c r="AO677" s="8"/>
      <c r="AP677" s="8" t="s">
        <v>145</v>
      </c>
      <c r="AQ677" s="8" t="s">
        <v>133</v>
      </c>
      <c r="AR677" s="8" t="s">
        <v>133</v>
      </c>
      <c r="AS677" s="8" t="s">
        <v>149</v>
      </c>
      <c r="AT677" s="8" t="s">
        <v>149</v>
      </c>
      <c r="AU677" s="8" t="s">
        <v>145</v>
      </c>
      <c r="AV677" s="4" t="s">
        <v>149</v>
      </c>
      <c r="AW677" s="4" t="s">
        <v>149</v>
      </c>
      <c r="AX677" s="8" t="s">
        <v>145</v>
      </c>
      <c r="AY677" s="8" t="s">
        <v>133</v>
      </c>
      <c r="AZ677" s="8"/>
      <c r="BA677" s="8"/>
      <c r="BB677" s="8" t="s">
        <v>191</v>
      </c>
      <c r="BC677" s="8"/>
      <c r="BD677" s="8" t="s">
        <v>149</v>
      </c>
      <c r="BE677" s="8"/>
      <c r="BF677" s="8"/>
      <c r="BG677" s="8" t="s">
        <v>7</v>
      </c>
    </row>
    <row r="678" spans="1:59">
      <c r="A678" t="str">
        <f>Append1[[#This Row],[COM_IN_LIST]]</f>
        <v>COMMON</v>
      </c>
      <c r="B678" t="s">
        <v>1455</v>
      </c>
      <c r="C678" t="str">
        <f>VLOOKUP(Append1[[#This Row],[Asset_Name]],'[1]SNOW CMDB DBNL'!$A:$B,2,0)</f>
        <v>No</v>
      </c>
      <c r="D678" t="str">
        <f>VLOOKUP(Append1[[#This Row],[Asset_Name]],'[1]SNOW CMDB DBNL'!$A:$C,3,0)</f>
        <v>No</v>
      </c>
      <c r="E678" t="str">
        <f>VLOOKUP(Append1[[#This Row],[Asset_Name]],'[1]SNOW CMDB DBNL'!$A:$D,4,0)</f>
        <v>Khadija Khottoul</v>
      </c>
      <c r="F678" t="str">
        <f>VLOOKUP(Append1[[#This Row],[Asset_Name]],'[1]SNOW CMDB DBNL'!$A:$E,5,0)</f>
        <v>Marijn Janssen</v>
      </c>
      <c r="G678" t="str">
        <f>VLOOKUP(Append1[[#This Row],[Asset_Name]],'[1]SNOW CMDB DBNL'!$A:$F,6,0)</f>
        <v>Folkert van der Ploeg</v>
      </c>
      <c r="H678" t="str">
        <f>VLOOKUP(Append1[[#This Row],[Asset_Name]],'[1]SNOW CMDB DBNL'!$A:$G,7,0)</f>
        <v>Edgar Kotte</v>
      </c>
      <c r="I678" t="str">
        <f>VLOOKUP(Append1[[#This Row],[Asset_Name]],'[1]SNOW CMDB DBNL'!$A:$H,8,0)</f>
        <v>Product data</v>
      </c>
      <c r="J678" t="str">
        <f>VLOOKUP(Append1[[#This Row],[Asset_Name]],'[1]SNOW CMDB DBNL'!$A:$I,9,0)</f>
        <v>Kept in own tribe</v>
      </c>
      <c r="L678" t="str">
        <f>VLOOKUP(Append1[[#This Row],[Asset_Name]],'[1]SNOW CMDB DBNL'!$A:$M,13,0)</f>
        <v>Installed</v>
      </c>
      <c r="M678" t="str">
        <f>VLOOKUP(Append1[[#This Row],[Asset_Name]],'[1]SNOW CMDB DBNL'!$A:$N,14,0)</f>
        <v>Operational</v>
      </c>
      <c r="N678" t="str">
        <f>VLOOKUP(Append1[[#This Row],[Asset_Name]],'[1]SNOW CMDB DBNL'!$A:$O,15,0)</f>
        <v>Production</v>
      </c>
      <c r="O678" t="str">
        <f>VLOOKUP(Append1[[#This Row],[Asset_Name]],'[1]SNOW CMDB DBNL'!$A:$P,16,0)</f>
        <v>be+nl/Mortgages NL/ILM/Overview &amp; Insights/Sputnik</v>
      </c>
      <c r="P678" t="s">
        <v>132</v>
      </c>
      <c r="Q678" t="s">
        <v>132</v>
      </c>
      <c r="R678" t="s">
        <v>21</v>
      </c>
      <c r="V678" s="8" t="s">
        <v>1455</v>
      </c>
      <c r="W678" s="8" t="s">
        <v>133</v>
      </c>
      <c r="X678" s="8" t="s">
        <v>133</v>
      </c>
      <c r="Y678" s="8" t="s">
        <v>446</v>
      </c>
      <c r="Z678" s="8" t="s">
        <v>1203</v>
      </c>
      <c r="AA678" s="8" t="s">
        <v>478</v>
      </c>
      <c r="AB678" s="4" t="s">
        <v>1435</v>
      </c>
      <c r="AC678" s="4" t="s">
        <v>238</v>
      </c>
      <c r="AD678" s="8" t="s">
        <v>170</v>
      </c>
      <c r="AE678" s="8">
        <v>0</v>
      </c>
      <c r="AF678" s="8" t="s">
        <v>136</v>
      </c>
      <c r="AG678" s="8" t="s">
        <v>137</v>
      </c>
      <c r="AH678" s="8" t="s">
        <v>138</v>
      </c>
      <c r="AI678" s="8" t="s">
        <v>1437</v>
      </c>
      <c r="AJ678" s="8" t="s">
        <v>21</v>
      </c>
      <c r="AK678" s="8" t="s">
        <v>132</v>
      </c>
      <c r="AL678" s="8" t="s">
        <v>132</v>
      </c>
      <c r="AM678" s="8"/>
      <c r="AN678" s="8"/>
      <c r="AO678" s="8"/>
      <c r="AP678" s="8" t="s">
        <v>145</v>
      </c>
      <c r="AQ678" s="8" t="s">
        <v>133</v>
      </c>
      <c r="AR678" s="8" t="s">
        <v>133</v>
      </c>
      <c r="AS678" s="8" t="s">
        <v>149</v>
      </c>
      <c r="AT678" s="8" t="s">
        <v>149</v>
      </c>
      <c r="AU678" s="8" t="s">
        <v>145</v>
      </c>
      <c r="AV678" s="4" t="s">
        <v>149</v>
      </c>
      <c r="AW678" s="4" t="s">
        <v>149</v>
      </c>
      <c r="AX678" s="8" t="s">
        <v>145</v>
      </c>
      <c r="AY678" s="8" t="s">
        <v>133</v>
      </c>
      <c r="AZ678" s="8"/>
      <c r="BA678" s="8"/>
      <c r="BB678" s="8" t="s">
        <v>191</v>
      </c>
      <c r="BC678" s="8"/>
      <c r="BD678" s="8" t="s">
        <v>149</v>
      </c>
      <c r="BE678" s="8"/>
      <c r="BF678" s="8"/>
      <c r="BG678" s="8" t="s">
        <v>7</v>
      </c>
    </row>
    <row r="679" spans="1:59">
      <c r="A679" t="str">
        <f>Append1[[#This Row],[COM_IN_LIST]]</f>
        <v>COMMON</v>
      </c>
      <c r="B679" t="s">
        <v>1456</v>
      </c>
      <c r="C679" t="str">
        <f>VLOOKUP(Append1[[#This Row],[Asset_Name]],'[1]SNOW CMDB DBNL'!$A:$B,2,0)</f>
        <v>No</v>
      </c>
      <c r="D679" t="str">
        <f>VLOOKUP(Append1[[#This Row],[Asset_Name]],'[1]SNOW CMDB DBNL'!$A:$C,3,0)</f>
        <v>No</v>
      </c>
      <c r="E679" t="str">
        <f>VLOOKUP(Append1[[#This Row],[Asset_Name]],'[1]SNOW CMDB DBNL'!$A:$D,4,0)</f>
        <v>Khadija Khottoul</v>
      </c>
      <c r="F679" t="str">
        <f>VLOOKUP(Append1[[#This Row],[Asset_Name]],'[1]SNOW CMDB DBNL'!$A:$E,5,0)</f>
        <v>Marijn Janssen</v>
      </c>
      <c r="G679" t="str">
        <f>VLOOKUP(Append1[[#This Row],[Asset_Name]],'[1]SNOW CMDB DBNL'!$A:$F,6,0)</f>
        <v>Folkert van der Ploeg</v>
      </c>
      <c r="H679" t="str">
        <f>VLOOKUP(Append1[[#This Row],[Asset_Name]],'[1]SNOW CMDB DBNL'!$A:$G,7,0)</f>
        <v>Richard Weeda</v>
      </c>
      <c r="I679" t="str">
        <f>VLOOKUP(Append1[[#This Row],[Asset_Name]],'[1]SNOW CMDB DBNL'!$A:$H,8,0)</f>
        <v>Product data</v>
      </c>
      <c r="J679" t="str">
        <f>VLOOKUP(Append1[[#This Row],[Asset_Name]],'[1]SNOW CMDB DBNL'!$A:$I,9,0)</f>
        <v>Exchanged across domains</v>
      </c>
      <c r="K679" t="str">
        <f>VLOOKUP(Append1[[#This Row],[Asset_Name]],'[1]SNOW CMDB DBNL'!$A:$J,10,0)</f>
        <v>MING connected API without DB</v>
      </c>
      <c r="L679" t="str">
        <f>VLOOKUP(Append1[[#This Row],[Asset_Name]],'[1]SNOW CMDB DBNL'!$A:$M,13,0)</f>
        <v>Installed</v>
      </c>
      <c r="M679" t="str">
        <f>VLOOKUP(Append1[[#This Row],[Asset_Name]],'[1]SNOW CMDB DBNL'!$A:$N,14,0)</f>
        <v>Operational</v>
      </c>
      <c r="N679" t="str">
        <f>VLOOKUP(Append1[[#This Row],[Asset_Name]],'[1]SNOW CMDB DBNL'!$A:$O,15,0)</f>
        <v>Production</v>
      </c>
      <c r="O679" t="str">
        <f>VLOOKUP(Append1[[#This Row],[Asset_Name]],'[1]SNOW CMDB DBNL'!$A:$P,16,0)</f>
        <v>be+nl/Mortgages NL/ILM/Repayments/No Worries</v>
      </c>
      <c r="P679" t="s">
        <v>132</v>
      </c>
      <c r="Q679" t="s">
        <v>132</v>
      </c>
      <c r="R679" t="s">
        <v>21</v>
      </c>
      <c r="V679" s="8" t="s">
        <v>1456</v>
      </c>
      <c r="W679" s="8" t="s">
        <v>133</v>
      </c>
      <c r="X679" s="8" t="s">
        <v>133</v>
      </c>
      <c r="Y679" s="8" t="s">
        <v>446</v>
      </c>
      <c r="Z679" s="8" t="s">
        <v>1203</v>
      </c>
      <c r="AA679" s="8" t="s">
        <v>478</v>
      </c>
      <c r="AB679" s="4" t="s">
        <v>1358</v>
      </c>
      <c r="AC679" s="4" t="s">
        <v>238</v>
      </c>
      <c r="AD679" s="8" t="s">
        <v>176</v>
      </c>
      <c r="AE679" s="8" t="s">
        <v>1447</v>
      </c>
      <c r="AF679" s="8" t="s">
        <v>136</v>
      </c>
      <c r="AG679" s="8" t="s">
        <v>137</v>
      </c>
      <c r="AH679" s="8" t="s">
        <v>138</v>
      </c>
      <c r="AI679" s="8" t="s">
        <v>1448</v>
      </c>
      <c r="AJ679" s="8" t="s">
        <v>21</v>
      </c>
      <c r="AK679" s="8" t="s">
        <v>132</v>
      </c>
      <c r="AL679" s="8" t="s">
        <v>132</v>
      </c>
      <c r="AM679" s="8"/>
      <c r="AN679" s="8"/>
      <c r="AO679" s="8"/>
      <c r="AP679" s="8" t="s">
        <v>145</v>
      </c>
      <c r="AQ679" s="8" t="s">
        <v>133</v>
      </c>
      <c r="AR679" s="8" t="s">
        <v>133</v>
      </c>
      <c r="AS679" s="8" t="s">
        <v>149</v>
      </c>
      <c r="AT679" s="8" t="s">
        <v>149</v>
      </c>
      <c r="AU679" s="8" t="s">
        <v>145</v>
      </c>
      <c r="AV679" s="4" t="s">
        <v>149</v>
      </c>
      <c r="AW679" s="4" t="s">
        <v>149</v>
      </c>
      <c r="AX679" s="8" t="s">
        <v>145</v>
      </c>
      <c r="AY679" s="8" t="s">
        <v>133</v>
      </c>
      <c r="AZ679" s="8"/>
      <c r="BA679" s="8"/>
      <c r="BB679" s="8" t="s">
        <v>191</v>
      </c>
      <c r="BC679" s="8"/>
      <c r="BD679" s="8" t="s">
        <v>149</v>
      </c>
      <c r="BE679" s="8"/>
      <c r="BF679" s="8"/>
      <c r="BG679" s="8" t="s">
        <v>7</v>
      </c>
    </row>
    <row r="680" spans="1:59">
      <c r="A680" t="str">
        <f>Append1[[#This Row],[COM_IN_LIST]]</f>
        <v>COMMON</v>
      </c>
      <c r="B680" t="s">
        <v>1457</v>
      </c>
      <c r="C680" t="str">
        <f>VLOOKUP(Append1[[#This Row],[Asset_Name]],'[1]SNOW CMDB DBNL'!$A:$B,2,0)</f>
        <v>No</v>
      </c>
      <c r="D680" t="str">
        <f>VLOOKUP(Append1[[#This Row],[Asset_Name]],'[1]SNOW CMDB DBNL'!$A:$C,3,0)</f>
        <v>No</v>
      </c>
      <c r="E680" t="str">
        <f>VLOOKUP(Append1[[#This Row],[Asset_Name]],'[1]SNOW CMDB DBNL'!$A:$D,4,0)</f>
        <v>Khadija Khottoul</v>
      </c>
      <c r="F680" t="str">
        <f>VLOOKUP(Append1[[#This Row],[Asset_Name]],'[1]SNOW CMDB DBNL'!$A:$E,5,0)</f>
        <v>Jan Tijsterman</v>
      </c>
      <c r="G680" t="str">
        <f>VLOOKUP(Append1[[#This Row],[Asset_Name]],'[1]SNOW CMDB DBNL'!$A:$F,6,0)</f>
        <v>Folkert van der Ploeg</v>
      </c>
      <c r="H680" t="str">
        <f>VLOOKUP(Append1[[#This Row],[Asset_Name]],'[1]SNOW CMDB DBNL'!$A:$G,7,0)</f>
        <v>Michiel van Bergen</v>
      </c>
      <c r="K680" t="str">
        <f>VLOOKUP(Append1[[#This Row],[Asset_Name]],'[1]SNOW CMDB DBNL'!$A:$J,10,0)</f>
        <v>Applications are stateless, no data contained</v>
      </c>
      <c r="L680" t="str">
        <f>VLOOKUP(Append1[[#This Row],[Asset_Name]],'[1]SNOW CMDB DBNL'!$A:$M,13,0)</f>
        <v>Installed</v>
      </c>
      <c r="M680" t="str">
        <f>VLOOKUP(Append1[[#This Row],[Asset_Name]],'[1]SNOW CMDB DBNL'!$A:$N,14,0)</f>
        <v>Operational</v>
      </c>
      <c r="N680" t="str">
        <f>VLOOKUP(Append1[[#This Row],[Asset_Name]],'[1]SNOW CMDB DBNL'!$A:$O,15,0)</f>
        <v>Production</v>
      </c>
      <c r="O680" t="str">
        <f>VLOOKUP(Append1[[#This Row],[Asset_Name]],'[1]SNOW CMDB DBNL'!$A:$P,16,0)</f>
        <v>be+nl/Mortgages NL/COE/EnterPrice</v>
      </c>
      <c r="P680" t="s">
        <v>132</v>
      </c>
      <c r="Q680" t="s">
        <v>132</v>
      </c>
      <c r="R680" t="s">
        <v>21</v>
      </c>
      <c r="V680" s="8" t="s">
        <v>1457</v>
      </c>
      <c r="W680" s="8" t="s">
        <v>133</v>
      </c>
      <c r="X680" s="8" t="s">
        <v>133</v>
      </c>
      <c r="Y680" s="8" t="s">
        <v>446</v>
      </c>
      <c r="Z680" s="8" t="s">
        <v>1452</v>
      </c>
      <c r="AA680" s="8" t="s">
        <v>478</v>
      </c>
      <c r="AB680" s="4" t="s">
        <v>1453</v>
      </c>
      <c r="AC680" s="4">
        <v>0</v>
      </c>
      <c r="AD680" s="8">
        <v>0</v>
      </c>
      <c r="AE680" s="8" t="s">
        <v>1445</v>
      </c>
      <c r="AF680" s="8" t="s">
        <v>136</v>
      </c>
      <c r="AG680" s="8" t="s">
        <v>137</v>
      </c>
      <c r="AH680" s="8" t="s">
        <v>138</v>
      </c>
      <c r="AI680" s="8" t="s">
        <v>1454</v>
      </c>
      <c r="AJ680" s="8" t="s">
        <v>21</v>
      </c>
      <c r="AK680" s="8" t="s">
        <v>132</v>
      </c>
      <c r="AL680" s="8" t="s">
        <v>132</v>
      </c>
      <c r="AM680" s="8"/>
      <c r="AN680" s="8"/>
      <c r="AO680" s="8"/>
      <c r="AP680" s="8" t="s">
        <v>145</v>
      </c>
      <c r="AQ680" s="8" t="s">
        <v>133</v>
      </c>
      <c r="AR680" s="8" t="s">
        <v>133</v>
      </c>
      <c r="AS680" s="8" t="s">
        <v>149</v>
      </c>
      <c r="AT680" s="8" t="s">
        <v>149</v>
      </c>
      <c r="AU680" s="8" t="s">
        <v>145</v>
      </c>
      <c r="AV680" s="4" t="s">
        <v>149</v>
      </c>
      <c r="AW680" s="4" t="s">
        <v>149</v>
      </c>
      <c r="AX680" s="8" t="s">
        <v>145</v>
      </c>
      <c r="AY680" s="8" t="s">
        <v>133</v>
      </c>
      <c r="AZ680" s="8"/>
      <c r="BA680" s="8"/>
      <c r="BB680" s="8" t="s">
        <v>191</v>
      </c>
      <c r="BC680" s="8"/>
      <c r="BD680" s="8" t="s">
        <v>149</v>
      </c>
      <c r="BE680" s="8"/>
      <c r="BF680" s="8"/>
      <c r="BG680" s="8" t="s">
        <v>7</v>
      </c>
    </row>
    <row r="681" spans="1:59">
      <c r="A681" t="str">
        <f>Append1[[#This Row],[COM_IN_LIST]]</f>
        <v>COMMON</v>
      </c>
      <c r="B681" t="s">
        <v>1458</v>
      </c>
      <c r="C681" t="str">
        <f>VLOOKUP(Append1[[#This Row],[Asset_Name]],'[1]SNOW CMDB DBNL'!$A:$B,2,0)</f>
        <v>No</v>
      </c>
      <c r="D681" t="str">
        <f>VLOOKUP(Append1[[#This Row],[Asset_Name]],'[1]SNOW CMDB DBNL'!$A:$C,3,0)</f>
        <v>Yes</v>
      </c>
      <c r="E681" t="str">
        <f>VLOOKUP(Append1[[#This Row],[Asset_Name]],'[1]SNOW CMDB DBNL'!$A:$D,4,0)</f>
        <v>Khadija Khottoul</v>
      </c>
      <c r="F681" t="str">
        <f>VLOOKUP(Append1[[#This Row],[Asset_Name]],'[1]SNOW CMDB DBNL'!$A:$E,5,0)</f>
        <v>Marijn Janssen</v>
      </c>
      <c r="G681" t="str">
        <f>VLOOKUP(Append1[[#This Row],[Asset_Name]],'[1]SNOW CMDB DBNL'!$A:$F,6,0)</f>
        <v>Folkert van der Ploeg</v>
      </c>
      <c r="H681" t="str">
        <f>VLOOKUP(Append1[[#This Row],[Asset_Name]],'[1]SNOW CMDB DBNL'!$A:$G,7,0)</f>
        <v>Edgar Kotte</v>
      </c>
      <c r="I681" t="str">
        <f>VLOOKUP(Append1[[#This Row],[Asset_Name]],'[1]SNOW CMDB DBNL'!$A:$H,8,0)</f>
        <v>Product data</v>
      </c>
      <c r="J681" t="str">
        <f>VLOOKUP(Append1[[#This Row],[Asset_Name]],'[1]SNOW CMDB DBNL'!$A:$I,9,0)</f>
        <v>Kept in own tribe</v>
      </c>
      <c r="L681" t="str">
        <f>VLOOKUP(Append1[[#This Row],[Asset_Name]],'[1]SNOW CMDB DBNL'!$A:$M,13,0)</f>
        <v>Installed</v>
      </c>
      <c r="M681" t="str">
        <f>VLOOKUP(Append1[[#This Row],[Asset_Name]],'[1]SNOW CMDB DBNL'!$A:$N,14,0)</f>
        <v>Operational</v>
      </c>
      <c r="N681" t="str">
        <f>VLOOKUP(Append1[[#This Row],[Asset_Name]],'[1]SNOW CMDB DBNL'!$A:$O,15,0)</f>
        <v>Production</v>
      </c>
      <c r="O681" t="str">
        <f>VLOOKUP(Append1[[#This Row],[Asset_Name]],'[1]SNOW CMDB DBNL'!$A:$P,16,0)</f>
        <v>be+nl/Mortgages NL/ILM/Overview &amp; Insights/Sputnik</v>
      </c>
      <c r="P681" t="s">
        <v>132</v>
      </c>
      <c r="Q681" t="s">
        <v>132</v>
      </c>
      <c r="R681" t="s">
        <v>21</v>
      </c>
      <c r="V681" s="8" t="s">
        <v>1458</v>
      </c>
      <c r="W681" s="8" t="s">
        <v>133</v>
      </c>
      <c r="X681" s="8" t="s">
        <v>141</v>
      </c>
      <c r="Y681" s="8" t="s">
        <v>446</v>
      </c>
      <c r="Z681" s="8" t="s">
        <v>1203</v>
      </c>
      <c r="AA681" s="8" t="s">
        <v>478</v>
      </c>
      <c r="AB681" s="4" t="s">
        <v>1435</v>
      </c>
      <c r="AC681" s="4" t="s">
        <v>238</v>
      </c>
      <c r="AD681" s="8" t="s">
        <v>170</v>
      </c>
      <c r="AE681" s="8">
        <v>0</v>
      </c>
      <c r="AF681" s="8" t="s">
        <v>136</v>
      </c>
      <c r="AG681" s="8" t="s">
        <v>137</v>
      </c>
      <c r="AH681" s="8" t="s">
        <v>138</v>
      </c>
      <c r="AI681" s="8" t="s">
        <v>1437</v>
      </c>
      <c r="AJ681" s="8" t="s">
        <v>21</v>
      </c>
      <c r="AK681" s="8" t="s">
        <v>132</v>
      </c>
      <c r="AL681" s="8" t="s">
        <v>132</v>
      </c>
      <c r="AM681" s="8"/>
      <c r="AN681" s="8"/>
      <c r="AO681" s="8"/>
      <c r="AP681" s="8" t="s">
        <v>145</v>
      </c>
      <c r="AQ681" s="8" t="s">
        <v>133</v>
      </c>
      <c r="AR681" s="8" t="s">
        <v>141</v>
      </c>
      <c r="AS681" s="8" t="s">
        <v>145</v>
      </c>
      <c r="AT681" s="8" t="s">
        <v>141</v>
      </c>
      <c r="AU681" s="8" t="s">
        <v>145</v>
      </c>
      <c r="AV681" s="4" t="s">
        <v>145</v>
      </c>
      <c r="AW681" s="4">
        <v>44607</v>
      </c>
      <c r="AX681" s="8" t="s">
        <v>145</v>
      </c>
      <c r="AY681" s="8" t="s">
        <v>141</v>
      </c>
      <c r="AZ681" s="8"/>
      <c r="BA681" s="8"/>
      <c r="BB681" s="8" t="s">
        <v>191</v>
      </c>
      <c r="BC681" s="8"/>
      <c r="BD681" s="8">
        <v>2022</v>
      </c>
      <c r="BE681" s="8"/>
      <c r="BF681" s="8"/>
      <c r="BG681" s="8" t="s">
        <v>7</v>
      </c>
    </row>
    <row r="682" spans="1:59">
      <c r="A682" t="str">
        <f>Append1[[#This Row],[COM_IN_LIST]]</f>
        <v>COMMON</v>
      </c>
      <c r="B682" t="s">
        <v>1459</v>
      </c>
      <c r="C682" t="str">
        <f>VLOOKUP(Append1[[#This Row],[Asset_Name]],'[1]SNOW CMDB DBNL'!$A:$B,2,0)</f>
        <v>No</v>
      </c>
      <c r="D682" t="str">
        <f>VLOOKUP(Append1[[#This Row],[Asset_Name]],'[1]SNOW CMDB DBNL'!$A:$C,3,0)</f>
        <v>No</v>
      </c>
      <c r="E682" t="str">
        <f>VLOOKUP(Append1[[#This Row],[Asset_Name]],'[1]SNOW CMDB DBNL'!$A:$D,4,0)</f>
        <v>Khadija Khottoul</v>
      </c>
      <c r="F682" t="str">
        <f>VLOOKUP(Append1[[#This Row],[Asset_Name]],'[1]SNOW CMDB DBNL'!$A:$E,5,0)</f>
        <v>Marijn Janssen</v>
      </c>
      <c r="G682" t="str">
        <f>VLOOKUP(Append1[[#This Row],[Asset_Name]],'[1]SNOW CMDB DBNL'!$A:$F,6,0)</f>
        <v>Folkert van der Ploeg</v>
      </c>
      <c r="H682" t="str">
        <f>VLOOKUP(Append1[[#This Row],[Asset_Name]],'[1]SNOW CMDB DBNL'!$A:$G,7,0)</f>
        <v>Richard Weeda</v>
      </c>
      <c r="I682" t="str">
        <f>VLOOKUP(Append1[[#This Row],[Asset_Name]],'[1]SNOW CMDB DBNL'!$A:$H,8,0)</f>
        <v>Product data</v>
      </c>
      <c r="J682" t="str">
        <f>VLOOKUP(Append1[[#This Row],[Asset_Name]],'[1]SNOW CMDB DBNL'!$A:$I,9,0)</f>
        <v>Kept in own tribe</v>
      </c>
      <c r="L682" t="str">
        <f>VLOOKUP(Append1[[#This Row],[Asset_Name]],'[1]SNOW CMDB DBNL'!$A:$M,13,0)</f>
        <v>Installed</v>
      </c>
      <c r="M682" t="str">
        <f>VLOOKUP(Append1[[#This Row],[Asset_Name]],'[1]SNOW CMDB DBNL'!$A:$N,14,0)</f>
        <v>Operational</v>
      </c>
      <c r="N682" t="str">
        <f>VLOOKUP(Append1[[#This Row],[Asset_Name]],'[1]SNOW CMDB DBNL'!$A:$O,15,0)</f>
        <v>Production</v>
      </c>
      <c r="O682" t="str">
        <f>VLOOKUP(Append1[[#This Row],[Asset_Name]],'[1]SNOW CMDB DBNL'!$A:$P,16,0)</f>
        <v>be+nl/Mortgages NL/ILM/Overview &amp; Insights/TRA-lala</v>
      </c>
      <c r="P682" t="s">
        <v>132</v>
      </c>
      <c r="Q682" t="s">
        <v>132</v>
      </c>
      <c r="R682" t="s">
        <v>21</v>
      </c>
      <c r="V682" s="8" t="s">
        <v>1459</v>
      </c>
      <c r="W682" s="8" t="s">
        <v>133</v>
      </c>
      <c r="X682" s="8" t="s">
        <v>133</v>
      </c>
      <c r="Y682" s="8" t="s">
        <v>446</v>
      </c>
      <c r="Z682" s="8" t="s">
        <v>1203</v>
      </c>
      <c r="AA682" s="8" t="s">
        <v>478</v>
      </c>
      <c r="AB682" s="4" t="s">
        <v>1358</v>
      </c>
      <c r="AC682" s="4" t="s">
        <v>238</v>
      </c>
      <c r="AD682" s="8" t="s">
        <v>170</v>
      </c>
      <c r="AE682" s="8">
        <v>0</v>
      </c>
      <c r="AF682" s="8" t="s">
        <v>136</v>
      </c>
      <c r="AG682" s="8" t="s">
        <v>137</v>
      </c>
      <c r="AH682" s="8" t="s">
        <v>138</v>
      </c>
      <c r="AI682" s="8" t="s">
        <v>1359</v>
      </c>
      <c r="AJ682" s="8" t="s">
        <v>21</v>
      </c>
      <c r="AK682" s="8" t="s">
        <v>132</v>
      </c>
      <c r="AL682" s="8" t="s">
        <v>132</v>
      </c>
      <c r="AM682" s="8"/>
      <c r="AN682" s="8"/>
      <c r="AO682" s="8"/>
      <c r="AP682" s="8" t="s">
        <v>145</v>
      </c>
      <c r="AQ682" s="8" t="s">
        <v>133</v>
      </c>
      <c r="AR682" s="8" t="s">
        <v>141</v>
      </c>
      <c r="AS682" s="8" t="s">
        <v>133</v>
      </c>
      <c r="AT682" s="8" t="s">
        <v>133</v>
      </c>
      <c r="AU682" s="8" t="s">
        <v>145</v>
      </c>
      <c r="AV682" s="4" t="s">
        <v>149</v>
      </c>
      <c r="AW682" s="4" t="s">
        <v>149</v>
      </c>
      <c r="AX682" s="8" t="s">
        <v>145</v>
      </c>
      <c r="AY682" s="8" t="s">
        <v>141</v>
      </c>
      <c r="AZ682" s="8"/>
      <c r="BA682" s="8"/>
      <c r="BB682" s="8" t="s">
        <v>191</v>
      </c>
      <c r="BC682" s="8"/>
      <c r="BD682" s="8" t="s">
        <v>149</v>
      </c>
      <c r="BE682" s="8"/>
      <c r="BF682" s="8"/>
      <c r="BG682" s="8" t="s">
        <v>7</v>
      </c>
    </row>
    <row r="683" spans="1:59" hidden="1">
      <c r="A683" t="str">
        <f>Append1[[#This Row],[COM_IN_LIST]]</f>
        <v>COMMON</v>
      </c>
      <c r="B683" t="s">
        <v>1460</v>
      </c>
      <c r="C683" t="str">
        <f>VLOOKUP(Append1[[#This Row],[Asset_Name]],'[1]SNOW CMDB DBNL'!$A:$B,2,0)</f>
        <v>Yes</v>
      </c>
      <c r="D683" t="str">
        <f>VLOOKUP(Append1[[#This Row],[Asset_Name]],'[1]SNOW CMDB DBNL'!$A:$C,3,0)</f>
        <v>Yes</v>
      </c>
      <c r="E683" t="str">
        <f>VLOOKUP(Append1[[#This Row],[Asset_Name]],'[1]SNOW CMDB DBNL'!$A:$D,4,0)</f>
        <v>Khadija Khottoul</v>
      </c>
      <c r="F683" t="str">
        <f>VLOOKUP(Append1[[#This Row],[Asset_Name]],'[1]SNOW CMDB DBNL'!$A:$E,5,0)</f>
        <v>Peter Kuijpers</v>
      </c>
      <c r="G683" t="str">
        <f>VLOOKUP(Append1[[#This Row],[Asset_Name]],'[1]SNOW CMDB DBNL'!$A:$F,6,0)</f>
        <v>Folkert van der Ploeg</v>
      </c>
      <c r="H683" t="str">
        <f>VLOOKUP(Append1[[#This Row],[Asset_Name]],'[1]SNOW CMDB DBNL'!$A:$G,7,0)</f>
        <v>Marcel de Ruiter</v>
      </c>
      <c r="I683" t="str">
        <f>VLOOKUP(Append1[[#This Row],[Asset_Name]],'[1]SNOW CMDB DBNL'!$A:$H,8,0)</f>
        <v>Data derived by other data users</v>
      </c>
      <c r="J683" t="str">
        <f>VLOOKUP(Append1[[#This Row],[Asset_Name]],'[1]SNOW CMDB DBNL'!$A:$I,9,0)</f>
        <v>Exchanged across domains</v>
      </c>
      <c r="K683" t="str">
        <f>VLOOKUP(Append1[[#This Row],[Asset_Name]],'[1]SNOW CMDB DBNL'!$A:$J,10,0)</f>
        <v>Type could also be "reference data"</v>
      </c>
      <c r="L683" t="str">
        <f>VLOOKUP(Append1[[#This Row],[Asset_Name]],'[1]SNOW CMDB DBNL'!$A:$M,13,0)</f>
        <v>Installed</v>
      </c>
      <c r="M683" t="str">
        <f>VLOOKUP(Append1[[#This Row],[Asset_Name]],'[1]SNOW CMDB DBNL'!$A:$N,14,0)</f>
        <v>Operational</v>
      </c>
      <c r="N683" t="str">
        <f>VLOOKUP(Append1[[#This Row],[Asset_Name]],'[1]SNOW CMDB DBNL'!$A:$O,15,0)</f>
        <v>Production</v>
      </c>
      <c r="O683" t="str">
        <f>VLOOKUP(Append1[[#This Row],[Asset_Name]],'[1]SNOW CMDB DBNL'!$A:$P,16,0)</f>
        <v>be+nl/Mortgages NL/Independent/Triple A</v>
      </c>
      <c r="P683" t="s">
        <v>132</v>
      </c>
      <c r="Q683" t="s">
        <v>132</v>
      </c>
      <c r="R683" t="s">
        <v>21</v>
      </c>
      <c r="V683" s="8" t="s">
        <v>1460</v>
      </c>
      <c r="W683" s="8" t="s">
        <v>141</v>
      </c>
      <c r="X683" s="8" t="s">
        <v>141</v>
      </c>
      <c r="Y683" s="8" t="s">
        <v>446</v>
      </c>
      <c r="Z683" s="8" t="s">
        <v>477</v>
      </c>
      <c r="AA683" s="8" t="s">
        <v>478</v>
      </c>
      <c r="AB683" s="4" t="s">
        <v>1307</v>
      </c>
      <c r="AC683" s="4" t="s">
        <v>205</v>
      </c>
      <c r="AD683" s="8" t="s">
        <v>176</v>
      </c>
      <c r="AE683" s="8" t="s">
        <v>1461</v>
      </c>
      <c r="AF683" s="8" t="s">
        <v>136</v>
      </c>
      <c r="AG683" s="8" t="s">
        <v>137</v>
      </c>
      <c r="AH683" s="8" t="s">
        <v>138</v>
      </c>
      <c r="AI683" s="8" t="s">
        <v>1308</v>
      </c>
      <c r="AJ683" s="8" t="s">
        <v>21</v>
      </c>
      <c r="AK683" s="8" t="s">
        <v>132</v>
      </c>
      <c r="AL683" s="8" t="s">
        <v>132</v>
      </c>
      <c r="AM683" s="8"/>
      <c r="AN683" s="8"/>
      <c r="AO683" s="8"/>
      <c r="AP683" s="8" t="s">
        <v>145</v>
      </c>
      <c r="AQ683" s="8" t="s">
        <v>133</v>
      </c>
      <c r="AR683" s="8" t="s">
        <v>141</v>
      </c>
      <c r="AS683" s="8" t="s">
        <v>145</v>
      </c>
      <c r="AT683" s="8" t="s">
        <v>141</v>
      </c>
      <c r="AU683" s="8" t="s">
        <v>145</v>
      </c>
      <c r="AV683" s="4" t="s">
        <v>149</v>
      </c>
      <c r="AW683" s="4" t="s">
        <v>149</v>
      </c>
      <c r="AX683" s="8" t="s">
        <v>145</v>
      </c>
      <c r="AY683" s="8" t="s">
        <v>141</v>
      </c>
      <c r="AZ683" s="8"/>
      <c r="BA683" s="8"/>
      <c r="BB683" s="8" t="s">
        <v>178</v>
      </c>
      <c r="BC683" s="8"/>
      <c r="BD683" s="8" t="s">
        <v>149</v>
      </c>
      <c r="BE683" s="8"/>
      <c r="BF683" s="8"/>
      <c r="BG683" s="8" t="s">
        <v>7</v>
      </c>
    </row>
    <row r="684" spans="1:59">
      <c r="A684" t="str">
        <f>Append1[[#This Row],[COM_IN_LIST]]</f>
        <v>COMMON</v>
      </c>
      <c r="B684" t="s">
        <v>1462</v>
      </c>
      <c r="C684" t="str">
        <f>VLOOKUP(Append1[[#This Row],[Asset_Name]],'[1]SNOW CMDB DBNL'!$A:$B,2,0)</f>
        <v>No</v>
      </c>
      <c r="D684" t="str">
        <f>VLOOKUP(Append1[[#This Row],[Asset_Name]],'[1]SNOW CMDB DBNL'!$A:$C,3,0)</f>
        <v>No</v>
      </c>
      <c r="E684" t="str">
        <f>VLOOKUP(Append1[[#This Row],[Asset_Name]],'[1]SNOW CMDB DBNL'!$A:$D,4,0)</f>
        <v>Rik-Jan van Bree</v>
      </c>
      <c r="F684" t="str">
        <f>VLOOKUP(Append1[[#This Row],[Asset_Name]],'[1]SNOW CMDB DBNL'!$A:$E,5,0)</f>
        <v>Maarten van Gessel</v>
      </c>
      <c r="G684" t="str">
        <f>VLOOKUP(Append1[[#This Row],[Asset_Name]],'[1]SNOW CMDB DBNL'!$A:$F,6,0)</f>
        <v>Narjiss Aydoun</v>
      </c>
      <c r="H684" t="str">
        <f>VLOOKUP(Append1[[#This Row],[Asset_Name]],'[1]SNOW CMDB DBNL'!$A:$G,7,0)</f>
        <v>Hans Krak</v>
      </c>
      <c r="L684" t="str">
        <f>VLOOKUP(Append1[[#This Row],[Asset_Name]],'[1]SNOW CMDB DBNL'!$A:$M,13,0)</f>
        <v>Installed</v>
      </c>
      <c r="M684" t="str">
        <f>VLOOKUP(Append1[[#This Row],[Asset_Name]],'[1]SNOW CMDB DBNL'!$A:$N,14,0)</f>
        <v>Operational</v>
      </c>
      <c r="N684" t="str">
        <f>VLOOKUP(Append1[[#This Row],[Asset_Name]],'[1]SNOW CMDB DBNL'!$A:$O,15,0)</f>
        <v>Production</v>
      </c>
      <c r="O684" t="str">
        <f>VLOOKUP(Append1[[#This Row],[Asset_Name]],'[1]SNOW CMDB DBNL'!$A:$P,16,0)</f>
        <v>be+nl/Payments NL/Products/Crafty Unicorns</v>
      </c>
      <c r="P684" t="s">
        <v>132</v>
      </c>
      <c r="Q684" t="s">
        <v>132</v>
      </c>
      <c r="R684" t="s">
        <v>9</v>
      </c>
      <c r="V684" s="8" t="s">
        <v>1462</v>
      </c>
      <c r="W684" s="8" t="s">
        <v>133</v>
      </c>
      <c r="X684" s="8" t="s">
        <v>133</v>
      </c>
      <c r="Y684" s="8" t="s">
        <v>153</v>
      </c>
      <c r="Z684" s="8" t="s">
        <v>168</v>
      </c>
      <c r="AA684" s="8" t="s">
        <v>155</v>
      </c>
      <c r="AB684" s="4" t="s">
        <v>154</v>
      </c>
      <c r="AC684" s="4">
        <v>0</v>
      </c>
      <c r="AD684" s="8">
        <v>0</v>
      </c>
      <c r="AE684" s="8">
        <v>0</v>
      </c>
      <c r="AF684" s="8" t="s">
        <v>136</v>
      </c>
      <c r="AG684" s="8" t="s">
        <v>137</v>
      </c>
      <c r="AH684" s="8" t="s">
        <v>138</v>
      </c>
      <c r="AI684" s="8" t="s">
        <v>1017</v>
      </c>
      <c r="AJ684" s="8" t="s">
        <v>9</v>
      </c>
      <c r="AK684" s="8" t="s">
        <v>132</v>
      </c>
      <c r="AL684" s="8" t="s">
        <v>132</v>
      </c>
      <c r="AM684" s="8"/>
      <c r="AN684" s="8"/>
      <c r="AO684" s="8"/>
      <c r="AP684" s="8" t="s">
        <v>145</v>
      </c>
      <c r="AQ684" s="8" t="s">
        <v>145</v>
      </c>
      <c r="AR684" s="8" t="s">
        <v>133</v>
      </c>
      <c r="AS684" s="8" t="s">
        <v>133</v>
      </c>
      <c r="AT684" s="8" t="s">
        <v>133</v>
      </c>
      <c r="AU684" s="8" t="s">
        <v>145</v>
      </c>
      <c r="AV684" s="4" t="s">
        <v>145</v>
      </c>
      <c r="AW684" s="4" t="s">
        <v>145</v>
      </c>
      <c r="AX684" s="8" t="s">
        <v>145</v>
      </c>
      <c r="AY684" s="8" t="s">
        <v>133</v>
      </c>
      <c r="AZ684" s="8"/>
      <c r="BA684" s="8"/>
      <c r="BB684" s="8" t="s">
        <v>191</v>
      </c>
      <c r="BC684" s="8"/>
      <c r="BD684" s="8" t="s">
        <v>145</v>
      </c>
      <c r="BE684" s="8"/>
      <c r="BF684" s="8"/>
      <c r="BG684" s="8" t="s">
        <v>7</v>
      </c>
    </row>
    <row r="685" spans="1:59" hidden="1">
      <c r="A685" t="str">
        <f>Append1[[#This Row],[COM_IN_LIST]]</f>
        <v>CMDB</v>
      </c>
      <c r="B685" t="s">
        <v>1463</v>
      </c>
      <c r="C685" t="str">
        <f>VLOOKUP(Append1[[#This Row],[Asset_Name]],'[1]SNOW CMDB DBNL'!$A:$B,2,0)</f>
        <v>Yes</v>
      </c>
      <c r="D685" t="str">
        <f>VLOOKUP(Append1[[#This Row],[Asset_Name]],'[1]SNOW CMDB DBNL'!$A:$C,3,0)</f>
        <v>No</v>
      </c>
      <c r="E685" t="str">
        <f>VLOOKUP(Append1[[#This Row],[Asset_Name]],'[1]SNOW CMDB DBNL'!$A:$D,4,0)</f>
        <v>Ben Jansen</v>
      </c>
      <c r="F685" t="str">
        <f>VLOOKUP(Append1[[#This Row],[Asset_Name]],'[1]SNOW CMDB DBNL'!$A:$E,5,0)</f>
        <v>Ben Jansen</v>
      </c>
      <c r="G685" t="str">
        <f>VLOOKUP(Append1[[#This Row],[Asset_Name]],'[1]SNOW CMDB DBNL'!$A:$F,6,0)</f>
        <v>Ben Jansen</v>
      </c>
      <c r="H685" t="str">
        <f>VLOOKUP(Append1[[#This Row],[Asset_Name]],'[1]SNOW CMDB DBNL'!$A:$G,7,0)</f>
        <v>NA</v>
      </c>
      <c r="I685" t="str">
        <f>VLOOKUP(Append1[[#This Row],[Asset_Name]],'[1]SNOW CMDB DBNL'!$A:$H,8,0)</f>
        <v>Operational System Process Organisational data</v>
      </c>
      <c r="J685" t="str">
        <f>VLOOKUP(Append1[[#This Row],[Asset_Name]],'[1]SNOW CMDB DBNL'!$A:$I,9,0)</f>
        <v>Kept in own tribe</v>
      </c>
      <c r="L685" t="str">
        <f>VLOOKUP(Append1[[#This Row],[Asset_Name]],'[1]SNOW CMDB DBNL'!$A:$M,13,0)</f>
        <v>Installed</v>
      </c>
      <c r="M685" t="str">
        <f>VLOOKUP(Append1[[#This Row],[Asset_Name]],'[1]SNOW CMDB DBNL'!$A:$N,14,0)</f>
        <v>Operational</v>
      </c>
      <c r="N685" t="str">
        <f>VLOOKUP(Append1[[#This Row],[Asset_Name]],'[1]SNOW CMDB DBNL'!$A:$O,15,0)</f>
        <v>Production</v>
      </c>
      <c r="O685" t="str">
        <f>VLOOKUP(Append1[[#This Row],[Asset_Name]],'[1]SNOW CMDB DBNL'!$A:$P,16,0)</f>
        <v>be+nl/Facilitymgt NL/CREFS NL Business IT</v>
      </c>
      <c r="P685" t="s">
        <v>131</v>
      </c>
      <c r="Q685" t="s">
        <v>132</v>
      </c>
      <c r="R685" t="s">
        <v>41</v>
      </c>
      <c r="V685" s="8" t="s">
        <v>1463</v>
      </c>
      <c r="W685" s="8" t="s">
        <v>141</v>
      </c>
      <c r="X685" s="8" t="s">
        <v>133</v>
      </c>
      <c r="Y685" s="8" t="s">
        <v>301</v>
      </c>
      <c r="Z685" s="8" t="s">
        <v>301</v>
      </c>
      <c r="AA685" s="8" t="s">
        <v>301</v>
      </c>
      <c r="AB685" s="4" t="s">
        <v>149</v>
      </c>
      <c r="AC685" s="4" t="s">
        <v>228</v>
      </c>
      <c r="AD685" s="8" t="s">
        <v>170</v>
      </c>
      <c r="AE685" s="8">
        <v>0</v>
      </c>
      <c r="AF685" s="8" t="s">
        <v>136</v>
      </c>
      <c r="AG685" s="8" t="s">
        <v>137</v>
      </c>
      <c r="AH685" s="8" t="s">
        <v>138</v>
      </c>
      <c r="AI685" s="8" t="s">
        <v>303</v>
      </c>
      <c r="AJ685" s="8" t="s">
        <v>41</v>
      </c>
      <c r="AK685" s="8" t="s">
        <v>131</v>
      </c>
      <c r="AL685" s="8" t="s">
        <v>132</v>
      </c>
      <c r="AM685" s="8"/>
      <c r="AN685" s="8"/>
      <c r="AO685" s="8"/>
      <c r="AP685" s="8"/>
      <c r="AQ685" s="8"/>
      <c r="AR685" s="8"/>
      <c r="AS685" s="8"/>
      <c r="AT685" s="8"/>
      <c r="AU685" s="8"/>
      <c r="AV685" s="4"/>
      <c r="AW685" s="4"/>
      <c r="AX685" s="8"/>
      <c r="AY685" s="8"/>
      <c r="AZ685" s="8"/>
      <c r="BA685" s="8"/>
      <c r="BB685" s="8"/>
      <c r="BC685" s="8"/>
      <c r="BD685" s="8"/>
      <c r="BE685" s="8"/>
      <c r="BF685" s="8"/>
      <c r="BG685" s="8" t="s">
        <v>5</v>
      </c>
    </row>
    <row r="686" spans="1:59" hidden="1">
      <c r="A686" t="str">
        <f>Append1[[#This Row],[COM_IN_LIST]]</f>
        <v>GDPR</v>
      </c>
      <c r="B686" s="31" t="s">
        <v>1464</v>
      </c>
      <c r="P686" t="s">
        <v>132</v>
      </c>
      <c r="Q686" t="s">
        <v>131</v>
      </c>
      <c r="R686" t="s">
        <v>30</v>
      </c>
      <c r="V686" s="8" t="s">
        <v>1464</v>
      </c>
      <c r="AJ686" s="8" t="s">
        <v>30</v>
      </c>
      <c r="AK686" s="8" t="s">
        <v>132</v>
      </c>
      <c r="AL686" s="8" t="s">
        <v>131</v>
      </c>
      <c r="AM686" s="8"/>
      <c r="AN686" s="8"/>
      <c r="AO686" s="8"/>
      <c r="AP686" s="8" t="s">
        <v>133</v>
      </c>
      <c r="AQ686" s="8" t="s">
        <v>133</v>
      </c>
      <c r="AR686" s="8" t="s">
        <v>133</v>
      </c>
      <c r="AS686" s="8" t="s">
        <v>291</v>
      </c>
      <c r="AT686" s="8" t="s">
        <v>291</v>
      </c>
      <c r="AU686" s="8" t="s">
        <v>291</v>
      </c>
      <c r="AV686" s="4" t="s">
        <v>149</v>
      </c>
      <c r="AW686" s="4" t="s">
        <v>291</v>
      </c>
      <c r="AX686" s="8" t="s">
        <v>292</v>
      </c>
      <c r="AY686" s="8" t="s">
        <v>133</v>
      </c>
      <c r="AZ686" s="8"/>
      <c r="BA686" s="8"/>
      <c r="BB686" s="8" t="s">
        <v>145</v>
      </c>
      <c r="BC686" s="8"/>
      <c r="BD686" s="8" t="s">
        <v>149</v>
      </c>
      <c r="BE686" s="8"/>
      <c r="BF686" s="8"/>
      <c r="BG686" s="8" t="s">
        <v>6</v>
      </c>
    </row>
    <row r="687" spans="1:59">
      <c r="A687" t="str">
        <f>Append1[[#This Row],[COM_IN_LIST]]</f>
        <v>CMDB</v>
      </c>
      <c r="B687" s="31" t="s">
        <v>1465</v>
      </c>
      <c r="C687" t="str">
        <f>VLOOKUP(Append1[[#This Row],[Asset_Name]],'[1]SNOW CMDB DBNL'!$A:$B,2,0)</f>
        <v>No</v>
      </c>
      <c r="D687" t="str">
        <f>VLOOKUP(Append1[[#This Row],[Asset_Name]],'[1]SNOW CMDB DBNL'!$A:$C,3,0)</f>
        <v>No</v>
      </c>
      <c r="E687" t="str">
        <f>VLOOKUP(Append1[[#This Row],[Asset_Name]],'[1]SNOW CMDB DBNL'!$A:$D,4,0)</f>
        <v>Stef Rigaux</v>
      </c>
      <c r="F687" t="str">
        <f>VLOOKUP(Append1[[#This Row],[Asset_Name]],'[1]SNOW CMDB DBNL'!$A:$E,5,0)</f>
        <v>Wim Heinstra</v>
      </c>
      <c r="G687" t="str">
        <f>VLOOKUP(Append1[[#This Row],[Asset_Name]],'[1]SNOW CMDB DBNL'!$A:$F,6,0)</f>
        <v>Wim Heinstra</v>
      </c>
      <c r="H687" t="str">
        <f>VLOOKUP(Append1[[#This Row],[Asset_Name]],'[1]SNOW CMDB DBNL'!$A:$G,7,0)</f>
        <v>Luuk Schouten</v>
      </c>
      <c r="I687" t="str">
        <f>VLOOKUP(Append1[[#This Row],[Asset_Name]],'[1]SNOW CMDB DBNL'!$A:$H,8,0)</f>
        <v>Product data</v>
      </c>
      <c r="J687" t="str">
        <f>VLOOKUP(Append1[[#This Row],[Asset_Name]],'[1]SNOW CMDB DBNL'!$A:$I,9,0)</f>
        <v>Kept in own tribe</v>
      </c>
      <c r="L687" t="str">
        <f>VLOOKUP(Append1[[#This Row],[Asset_Name]],'[1]SNOW CMDB DBNL'!$A:$M,13,0)</f>
        <v>Installed</v>
      </c>
      <c r="M687" t="str">
        <f>VLOOKUP(Append1[[#This Row],[Asset_Name]],'[1]SNOW CMDB DBNL'!$A:$N,14,0)</f>
        <v>Operational</v>
      </c>
      <c r="N687" t="str">
        <f>VLOOKUP(Append1[[#This Row],[Asset_Name]],'[1]SNOW CMDB DBNL'!$A:$O,15,0)</f>
        <v>Production</v>
      </c>
      <c r="O687" t="str">
        <f>VLOOKUP(Append1[[#This Row],[Asset_Name]],'[1]SNOW CMDB DBNL'!$A:$P,16,0)</f>
        <v>be+nl/Branches NL/IT Boys</v>
      </c>
      <c r="P687" t="s">
        <v>131</v>
      </c>
      <c r="Q687" t="s">
        <v>132</v>
      </c>
      <c r="R687" t="s">
        <v>50</v>
      </c>
      <c r="V687" s="8" t="s">
        <v>1465</v>
      </c>
      <c r="W687" s="8" t="s">
        <v>133</v>
      </c>
      <c r="X687" s="8" t="s">
        <v>133</v>
      </c>
      <c r="Y687" s="8" t="s">
        <v>1466</v>
      </c>
      <c r="Z687" s="8" t="s">
        <v>780</v>
      </c>
      <c r="AA687" s="8" t="s">
        <v>780</v>
      </c>
      <c r="AB687" s="4" t="s">
        <v>1467</v>
      </c>
      <c r="AC687" s="4" t="s">
        <v>238</v>
      </c>
      <c r="AD687" s="8" t="s">
        <v>170</v>
      </c>
      <c r="AE687" s="8">
        <v>0</v>
      </c>
      <c r="AF687" s="8" t="s">
        <v>136</v>
      </c>
      <c r="AG687" s="8" t="s">
        <v>137</v>
      </c>
      <c r="AH687" s="8" t="s">
        <v>138</v>
      </c>
      <c r="AI687" s="8" t="s">
        <v>781</v>
      </c>
      <c r="AJ687" s="8" t="s">
        <v>50</v>
      </c>
      <c r="AK687" s="8" t="s">
        <v>131</v>
      </c>
      <c r="AL687" s="8" t="s">
        <v>132</v>
      </c>
      <c r="AM687" s="8"/>
      <c r="AN687" s="8"/>
      <c r="AO687" s="8"/>
      <c r="AP687" s="8"/>
      <c r="AQ687" s="8"/>
      <c r="AR687" s="8"/>
      <c r="AS687" s="8"/>
      <c r="AT687" s="8"/>
      <c r="AU687" s="8"/>
      <c r="AV687" s="4"/>
      <c r="AW687" s="4"/>
      <c r="AX687" s="8"/>
      <c r="AY687" s="8"/>
      <c r="AZ687" s="8"/>
      <c r="BA687" s="8"/>
      <c r="BB687" s="8"/>
      <c r="BC687" s="8"/>
      <c r="BD687" s="8"/>
      <c r="BE687" s="8"/>
      <c r="BF687" s="8"/>
      <c r="BG687" s="8" t="s">
        <v>5</v>
      </c>
    </row>
    <row r="688" spans="1:59" hidden="1">
      <c r="A688" t="str">
        <f>Append1[[#This Row],[COM_IN_LIST]]</f>
        <v>COMMON</v>
      </c>
      <c r="B688" t="s">
        <v>1468</v>
      </c>
      <c r="C688" t="str">
        <f>VLOOKUP(Append1[[#This Row],[Asset_Name]],'[1]SNOW CMDB DBNL'!$A:$B,2,0)</f>
        <v>Yes</v>
      </c>
      <c r="D688" t="str">
        <f>VLOOKUP(Append1[[#This Row],[Asset_Name]],'[1]SNOW CMDB DBNL'!$A:$C,3,0)</f>
        <v>Yes</v>
      </c>
      <c r="E688" t="str">
        <f>VLOOKUP(Append1[[#This Row],[Asset_Name]],'[1]SNOW CMDB DBNL'!$A:$D,4,0)</f>
        <v>Khadija Khottoul</v>
      </c>
      <c r="F688" t="str">
        <f>VLOOKUP(Append1[[#This Row],[Asset_Name]],'[1]SNOW CMDB DBNL'!$A:$E,5,0)</f>
        <v>Jacques Schram</v>
      </c>
      <c r="G688" t="str">
        <f>VLOOKUP(Append1[[#This Row],[Asset_Name]],'[1]SNOW CMDB DBNL'!$A:$F,6,0)</f>
        <v>Folkert van der Ploeg</v>
      </c>
      <c r="H688" t="str">
        <f>VLOOKUP(Append1[[#This Row],[Asset_Name]],'[1]SNOW CMDB DBNL'!$A:$G,7,0)</f>
        <v>Falco Vriesekoop</v>
      </c>
      <c r="I688" t="str">
        <f>VLOOKUP(Append1[[#This Row],[Asset_Name]],'[1]SNOW CMDB DBNL'!$A:$H,8,0)</f>
        <v>Party data</v>
      </c>
      <c r="J688" t="str">
        <f>VLOOKUP(Append1[[#This Row],[Asset_Name]],'[1]SNOW CMDB DBNL'!$A:$I,9,0)</f>
        <v>Exchanged across domains</v>
      </c>
      <c r="L688" t="str">
        <f>VLOOKUP(Append1[[#This Row],[Asset_Name]],'[1]SNOW CMDB DBNL'!$A:$M,13,0)</f>
        <v>Installed</v>
      </c>
      <c r="M688" t="str">
        <f>VLOOKUP(Append1[[#This Row],[Asset_Name]],'[1]SNOW CMDB DBNL'!$A:$N,14,0)</f>
        <v>Operational</v>
      </c>
      <c r="N688" t="str">
        <f>VLOOKUP(Append1[[#This Row],[Asset_Name]],'[1]SNOW CMDB DBNL'!$A:$O,15,0)</f>
        <v>Production</v>
      </c>
      <c r="O688" t="str">
        <f>VLOOKUP(Append1[[#This Row],[Asset_Name]],'[1]SNOW CMDB DBNL'!$A:$P,16,0)</f>
        <v>be+nl/Mortgages NL/Origination/AcceleratING</v>
      </c>
      <c r="P688" t="s">
        <v>132</v>
      </c>
      <c r="Q688" t="s">
        <v>132</v>
      </c>
      <c r="R688" t="s">
        <v>21</v>
      </c>
      <c r="V688" s="8" t="s">
        <v>1468</v>
      </c>
      <c r="W688" s="8" t="s">
        <v>141</v>
      </c>
      <c r="X688" s="8" t="s">
        <v>141</v>
      </c>
      <c r="Y688" s="8" t="s">
        <v>446</v>
      </c>
      <c r="Z688" s="8" t="s">
        <v>893</v>
      </c>
      <c r="AA688" s="8" t="s">
        <v>478</v>
      </c>
      <c r="AB688" s="4" t="s">
        <v>1185</v>
      </c>
      <c r="AC688" s="4" t="s">
        <v>169</v>
      </c>
      <c r="AD688" s="8" t="s">
        <v>176</v>
      </c>
      <c r="AE688" s="8">
        <v>0</v>
      </c>
      <c r="AF688" s="8" t="s">
        <v>136</v>
      </c>
      <c r="AG688" s="8" t="s">
        <v>137</v>
      </c>
      <c r="AH688" s="8" t="s">
        <v>138</v>
      </c>
      <c r="AI688" s="8" t="s">
        <v>1469</v>
      </c>
      <c r="AJ688" s="8" t="s">
        <v>21</v>
      </c>
      <c r="AK688" s="8" t="s">
        <v>132</v>
      </c>
      <c r="AL688" s="8" t="s">
        <v>132</v>
      </c>
      <c r="AM688" s="8"/>
      <c r="AN688" s="8"/>
      <c r="AO688" s="8"/>
      <c r="AP688" s="8" t="s">
        <v>141</v>
      </c>
      <c r="AQ688" s="8" t="s">
        <v>133</v>
      </c>
      <c r="AR688" s="8" t="s">
        <v>141</v>
      </c>
      <c r="AS688" s="8" t="s">
        <v>145</v>
      </c>
      <c r="AT688" s="8" t="s">
        <v>141</v>
      </c>
      <c r="AU688" s="8" t="s">
        <v>145</v>
      </c>
      <c r="AV688" s="4" t="s">
        <v>145</v>
      </c>
      <c r="AW688" s="4">
        <v>44910</v>
      </c>
      <c r="AX688" s="8" t="s">
        <v>145</v>
      </c>
      <c r="AY688" s="8" t="s">
        <v>141</v>
      </c>
      <c r="AZ688" s="8"/>
      <c r="BA688" s="8"/>
      <c r="BB688" s="8" t="s">
        <v>178</v>
      </c>
      <c r="BC688" s="8"/>
      <c r="BD688" s="8">
        <v>2022</v>
      </c>
      <c r="BE688" s="8"/>
      <c r="BF688" s="8"/>
      <c r="BG688" s="8" t="s">
        <v>7</v>
      </c>
    </row>
    <row r="689" spans="1:59">
      <c r="A689" t="str">
        <f>Append1[[#This Row],[COM_IN_LIST]]</f>
        <v>CMDB</v>
      </c>
      <c r="B689" t="s">
        <v>1470</v>
      </c>
      <c r="C689" t="str">
        <f>VLOOKUP(Append1[[#This Row],[Asset_Name]],'[1]SNOW CMDB DBNL'!$A:$B,2,0)</f>
        <v>No</v>
      </c>
      <c r="D689" t="str">
        <f>VLOOKUP(Append1[[#This Row],[Asset_Name]],'[1]SNOW CMDB DBNL'!$A:$C,3,0)</f>
        <v>No</v>
      </c>
      <c r="E689" t="str">
        <f>VLOOKUP(Append1[[#This Row],[Asset_Name]],'[1]SNOW CMDB DBNL'!$A:$D,4,0)</f>
        <v>Jordy van der Vliet</v>
      </c>
      <c r="F689" t="str">
        <f>VLOOKUP(Append1[[#This Row],[Asset_Name]],'[1]SNOW CMDB DBNL'!$A:$E,5,0)</f>
        <v>Harold Reusken</v>
      </c>
      <c r="I689" t="str">
        <f>VLOOKUP(Append1[[#This Row],[Asset_Name]],'[1]SNOW CMDB DBNL'!$A:$H,8,0)</f>
        <v>Party data</v>
      </c>
      <c r="J689" t="str">
        <f>VLOOKUP(Append1[[#This Row],[Asset_Name]],'[1]SNOW CMDB DBNL'!$A:$I,9,0)</f>
        <v>Kept in own tribe</v>
      </c>
      <c r="L689" t="str">
        <f>VLOOKUP(Append1[[#This Row],[Asset_Name]],'[1]SNOW CMDB DBNL'!$A:$M,13,0)</f>
        <v>Installed</v>
      </c>
      <c r="M689" t="str">
        <f>VLOOKUP(Append1[[#This Row],[Asset_Name]],'[1]SNOW CMDB DBNL'!$A:$N,14,0)</f>
        <v>Operational</v>
      </c>
      <c r="N689" t="str">
        <f>VLOOKUP(Append1[[#This Row],[Asset_Name]],'[1]SNOW CMDB DBNL'!$A:$O,15,0)</f>
        <v>Production</v>
      </c>
      <c r="O689" t="str">
        <f>VLOOKUP(Append1[[#This Row],[Asset_Name]],'[1]SNOW CMDB DBNL'!$A:$P,16,0)</f>
        <v>be+nl/CoE Communications and brand exp/Campagne Team NL</v>
      </c>
      <c r="P689" t="s">
        <v>131</v>
      </c>
      <c r="Q689" t="s">
        <v>132</v>
      </c>
      <c r="R689" t="s">
        <v>40</v>
      </c>
      <c r="V689" s="8" t="s">
        <v>1470</v>
      </c>
      <c r="W689" s="8" t="s">
        <v>133</v>
      </c>
      <c r="X689" s="8" t="s">
        <v>133</v>
      </c>
      <c r="Y689" s="8" t="s">
        <v>248</v>
      </c>
      <c r="Z689" s="8" t="s">
        <v>249</v>
      </c>
      <c r="AA689" s="8">
        <v>0</v>
      </c>
      <c r="AB689" s="4">
        <v>0</v>
      </c>
      <c r="AC689" s="4" t="s">
        <v>169</v>
      </c>
      <c r="AD689" s="8" t="s">
        <v>170</v>
      </c>
      <c r="AE689" s="8">
        <v>0</v>
      </c>
      <c r="AF689" s="8" t="s">
        <v>136</v>
      </c>
      <c r="AG689" s="8" t="s">
        <v>137</v>
      </c>
      <c r="AH689" s="8" t="s">
        <v>138</v>
      </c>
      <c r="AI689" s="8" t="s">
        <v>250</v>
      </c>
      <c r="AJ689" s="8" t="s">
        <v>40</v>
      </c>
      <c r="AK689" s="8" t="s">
        <v>131</v>
      </c>
      <c r="AL689" s="8" t="s">
        <v>132</v>
      </c>
      <c r="AM689" s="8"/>
      <c r="AN689" s="8"/>
      <c r="AO689" s="8"/>
      <c r="AP689" s="8"/>
      <c r="AQ689" s="8"/>
      <c r="AR689" s="8"/>
      <c r="AS689" s="8"/>
      <c r="AT689" s="8"/>
      <c r="AU689" s="8"/>
      <c r="AV689" s="4"/>
      <c r="AW689" s="4"/>
      <c r="AX689" s="8"/>
      <c r="AY689" s="8"/>
      <c r="AZ689" s="8"/>
      <c r="BA689" s="8"/>
      <c r="BB689" s="8"/>
      <c r="BC689" s="8"/>
      <c r="BD689" s="8"/>
      <c r="BE689" s="8"/>
      <c r="BF689" s="8"/>
      <c r="BG689" s="8" t="s">
        <v>5</v>
      </c>
    </row>
    <row r="690" spans="1:59" hidden="1">
      <c r="A690" t="str">
        <f>Append1[[#This Row],[COM_IN_LIST]]</f>
        <v>GDPR</v>
      </c>
      <c r="B690" t="s">
        <v>1471</v>
      </c>
      <c r="P690" t="s">
        <v>132</v>
      </c>
      <c r="Q690" t="s">
        <v>131</v>
      </c>
      <c r="R690" t="s">
        <v>12</v>
      </c>
      <c r="V690" s="8" t="s">
        <v>1471</v>
      </c>
      <c r="AJ690" s="8" t="s">
        <v>12</v>
      </c>
      <c r="AK690" s="8" t="s">
        <v>132</v>
      </c>
      <c r="AL690" s="8" t="s">
        <v>131</v>
      </c>
      <c r="AM690" s="8"/>
      <c r="AN690" s="8"/>
      <c r="AO690" s="8"/>
      <c r="AP690" s="8" t="s">
        <v>141</v>
      </c>
      <c r="AQ690" s="8" t="s">
        <v>133</v>
      </c>
      <c r="AR690" s="8" t="s">
        <v>141</v>
      </c>
      <c r="AS690" s="8" t="s">
        <v>141</v>
      </c>
      <c r="AT690" s="8" t="s">
        <v>141</v>
      </c>
      <c r="AU690" s="8" t="s">
        <v>149</v>
      </c>
      <c r="AV690" s="4" t="s">
        <v>149</v>
      </c>
      <c r="AW690" s="4" t="s">
        <v>149</v>
      </c>
      <c r="AX690" s="8" t="s">
        <v>208</v>
      </c>
      <c r="AY690" s="8" t="s">
        <v>141</v>
      </c>
      <c r="AZ690" s="8"/>
      <c r="BA690" s="8" t="s">
        <v>1472</v>
      </c>
      <c r="BB690" s="8" t="s">
        <v>145</v>
      </c>
      <c r="BC690" s="8"/>
      <c r="BD690" s="8" t="s">
        <v>149</v>
      </c>
      <c r="BE690" s="8"/>
      <c r="BF690" s="8"/>
      <c r="BG690" s="8" t="s">
        <v>6</v>
      </c>
    </row>
    <row r="691" spans="1:59">
      <c r="A691" t="str">
        <f>Append1[[#This Row],[COM_IN_LIST]]</f>
        <v>CMDB</v>
      </c>
      <c r="B691" t="s">
        <v>1473</v>
      </c>
      <c r="C691" t="str">
        <f>VLOOKUP(Append1[[#This Row],[Asset_Name]],'[1]SNOW CMDB DBNL'!$A:$B,2,0)</f>
        <v>No</v>
      </c>
      <c r="E691" t="str">
        <f>VLOOKUP(Append1[[#This Row],[Asset_Name]],'[1]SNOW CMDB DBNL'!$A:$D,4,0)</f>
        <v>Vlad Kogan</v>
      </c>
      <c r="F691" t="str">
        <f>VLOOKUP(Append1[[#This Row],[Asset_Name]],'[1]SNOW CMDB DBNL'!$A:$E,5,0)</f>
        <v>Annemieke Tromp</v>
      </c>
      <c r="K691" t="str">
        <f>VLOOKUP(Append1[[#This Row],[Asset_Name]],'[1]SNOW CMDB DBNL'!$A:$J,10,0)</f>
        <v>Obsolete and to removed in CMDB</v>
      </c>
      <c r="L691" t="str">
        <f>VLOOKUP(Append1[[#This Row],[Asset_Name]],'[1]SNOW CMDB DBNL'!$A:$M,13,0)</f>
        <v>Installed</v>
      </c>
      <c r="M691" t="str">
        <f>VLOOKUP(Append1[[#This Row],[Asset_Name]],'[1]SNOW CMDB DBNL'!$A:$N,14,0)</f>
        <v>Operational</v>
      </c>
      <c r="N691" t="str">
        <f>VLOOKUP(Append1[[#This Row],[Asset_Name]],'[1]SNOW CMDB DBNL'!$A:$O,15,0)</f>
        <v>Production</v>
      </c>
      <c r="O691" t="str">
        <f>VLOOKUP(Append1[[#This Row],[Asset_Name]],'[1]SNOW CMDB DBNL'!$A:$P,16,0)</f>
        <v>be+nl/CRO NL/MRM/Office Tooling</v>
      </c>
      <c r="P691" t="s">
        <v>131</v>
      </c>
      <c r="Q691" t="s">
        <v>132</v>
      </c>
      <c r="R691" t="s">
        <v>20</v>
      </c>
      <c r="V691" s="8" t="s">
        <v>1473</v>
      </c>
      <c r="W691" s="8" t="s">
        <v>133</v>
      </c>
      <c r="X691" s="8">
        <v>0</v>
      </c>
      <c r="Y691" s="8" t="s">
        <v>984</v>
      </c>
      <c r="Z691" s="8" t="s">
        <v>329</v>
      </c>
      <c r="AA691" s="8">
        <v>0</v>
      </c>
      <c r="AB691" s="4">
        <v>0</v>
      </c>
      <c r="AC691" s="4">
        <v>0</v>
      </c>
      <c r="AD691" s="8">
        <v>0</v>
      </c>
      <c r="AE691" s="8" t="s">
        <v>330</v>
      </c>
      <c r="AF691" s="8" t="s">
        <v>136</v>
      </c>
      <c r="AG691" s="8" t="s">
        <v>137</v>
      </c>
      <c r="AH691" s="8" t="s">
        <v>138</v>
      </c>
      <c r="AI691" s="8" t="s">
        <v>331</v>
      </c>
      <c r="AJ691" s="8" t="s">
        <v>20</v>
      </c>
      <c r="AK691" s="8" t="s">
        <v>131</v>
      </c>
      <c r="AL691" s="8" t="s">
        <v>132</v>
      </c>
      <c r="AM691" s="8"/>
      <c r="AN691" s="8"/>
      <c r="AO691" s="8"/>
      <c r="AP691" s="8"/>
      <c r="AQ691" s="8"/>
      <c r="AR691" s="8"/>
      <c r="AS691" s="8"/>
      <c r="AT691" s="8"/>
      <c r="AU691" s="8"/>
      <c r="AV691" s="4"/>
      <c r="AW691" s="4"/>
      <c r="AX691" s="8"/>
      <c r="AY691" s="8"/>
      <c r="AZ691" s="8"/>
      <c r="BA691" s="8"/>
      <c r="BB691" s="8"/>
      <c r="BC691" s="8"/>
      <c r="BD691" s="8"/>
      <c r="BE691" s="8"/>
      <c r="BF691" s="8"/>
      <c r="BG691" s="8" t="s">
        <v>5</v>
      </c>
    </row>
    <row r="692" spans="1:59">
      <c r="A692" t="str">
        <f>Append1[[#This Row],[COM_IN_LIST]]</f>
        <v>CMDB</v>
      </c>
      <c r="B692" t="s">
        <v>1474</v>
      </c>
      <c r="C692" t="str">
        <f>VLOOKUP(Append1[[#This Row],[Asset_Name]],'[1]SNOW CMDB DBNL'!$A:$B,2,0)</f>
        <v>No</v>
      </c>
      <c r="D692" t="str">
        <f>VLOOKUP(Append1[[#This Row],[Asset_Name]],'[1]SNOW CMDB DBNL'!$A:$C,3,0)</f>
        <v>No</v>
      </c>
      <c r="E692" t="str">
        <f>VLOOKUP(Append1[[#This Row],[Asset_Name]],'[1]SNOW CMDB DBNL'!$A:$D,4,0)</f>
        <v>Sijmen de Waart</v>
      </c>
      <c r="F692" t="str">
        <f>VLOOKUP(Append1[[#This Row],[Asset_Name]],'[1]SNOW CMDB DBNL'!$A:$E,5,0)</f>
        <v>Chiel Keijzer</v>
      </c>
      <c r="G692" t="str">
        <f>VLOOKUP(Append1[[#This Row],[Asset_Name]],'[1]SNOW CMDB DBNL'!$A:$F,6,0)</f>
        <v>Chiel Keijzer</v>
      </c>
      <c r="H692" t="str">
        <f>VLOOKUP(Append1[[#This Row],[Asset_Name]],'[1]SNOW CMDB DBNL'!$A:$G,7,0)</f>
        <v>nvt</v>
      </c>
      <c r="I692" t="str">
        <f>VLOOKUP(Append1[[#This Row],[Asset_Name]],'[1]SNOW CMDB DBNL'!$A:$H,8,0)</f>
        <v>Transaction data</v>
      </c>
      <c r="J692" t="str">
        <f>VLOOKUP(Append1[[#This Row],[Asset_Name]],'[1]SNOW CMDB DBNL'!$A:$I,9,0)</f>
        <v>Kept in own tribe</v>
      </c>
      <c r="K692" t="str">
        <f>VLOOKUP(Append1[[#This Row],[Asset_Name]],'[1]SNOW CMDB DBNL'!$A:$J,10,0)</f>
        <v>Please delete this item, is no asset</v>
      </c>
      <c r="L692" t="str">
        <f>VLOOKUP(Append1[[#This Row],[Asset_Name]],'[1]SNOW CMDB DBNL'!$A:$M,13,0)</f>
        <v>Installed</v>
      </c>
      <c r="M692" t="str">
        <f>VLOOKUP(Append1[[#This Row],[Asset_Name]],'[1]SNOW CMDB DBNL'!$A:$N,14,0)</f>
        <v>Operational</v>
      </c>
      <c r="N692" t="str">
        <f>VLOOKUP(Append1[[#This Row],[Asset_Name]],'[1]SNOW CMDB DBNL'!$A:$O,15,0)</f>
        <v>Production</v>
      </c>
      <c r="O692" t="str">
        <f>VLOOKUP(Append1[[#This Row],[Asset_Name]],'[1]SNOW CMDB DBNL'!$A:$P,16,0)</f>
        <v>be+nl/Payments/Office Tooling</v>
      </c>
      <c r="P692" t="s">
        <v>131</v>
      </c>
      <c r="Q692" t="s">
        <v>132</v>
      </c>
      <c r="R692" t="s">
        <v>9</v>
      </c>
      <c r="V692" s="8" t="s">
        <v>1474</v>
      </c>
      <c r="W692" s="8" t="s">
        <v>133</v>
      </c>
      <c r="X692" s="8" t="s">
        <v>133</v>
      </c>
      <c r="Y692" s="8" t="s">
        <v>1475</v>
      </c>
      <c r="Z692" s="8" t="s">
        <v>674</v>
      </c>
      <c r="AA692" s="8" t="s">
        <v>674</v>
      </c>
      <c r="AB692" s="4" t="s">
        <v>799</v>
      </c>
      <c r="AC692" s="4" t="s">
        <v>211</v>
      </c>
      <c r="AD692" s="8" t="s">
        <v>170</v>
      </c>
      <c r="AE692" s="8" t="s">
        <v>800</v>
      </c>
      <c r="AF692" s="8" t="s">
        <v>136</v>
      </c>
      <c r="AG692" s="8" t="s">
        <v>137</v>
      </c>
      <c r="AH692" s="8" t="s">
        <v>138</v>
      </c>
      <c r="AI692" s="8" t="s">
        <v>801</v>
      </c>
      <c r="AJ692" s="8" t="s">
        <v>9</v>
      </c>
      <c r="AK692" s="8" t="s">
        <v>131</v>
      </c>
      <c r="AL692" s="8" t="s">
        <v>132</v>
      </c>
      <c r="AM692" s="8"/>
      <c r="AN692" s="8"/>
      <c r="AO692" s="8"/>
      <c r="AP692" s="8"/>
      <c r="AQ692" s="8"/>
      <c r="AR692" s="8"/>
      <c r="AS692" s="8"/>
      <c r="AT692" s="8"/>
      <c r="AU692" s="8"/>
      <c r="AV692" s="4"/>
      <c r="AW692" s="4"/>
      <c r="AX692" s="8"/>
      <c r="AY692" s="8"/>
      <c r="AZ692" s="8"/>
      <c r="BA692" s="8"/>
      <c r="BB692" s="8"/>
      <c r="BC692" s="8"/>
      <c r="BD692" s="8"/>
      <c r="BE692" s="8"/>
      <c r="BF692" s="8"/>
      <c r="BG692" s="8" t="s">
        <v>5</v>
      </c>
    </row>
    <row r="693" spans="1:59">
      <c r="A693" t="str">
        <f>Append1[[#This Row],[COM_IN_LIST]]</f>
        <v>CMDB</v>
      </c>
      <c r="B693" t="s">
        <v>1476</v>
      </c>
      <c r="C693" t="str">
        <f>VLOOKUP(Append1[[#This Row],[Asset_Name]],'[1]SNOW CMDB DBNL'!$A:$B,2,0)</f>
        <v>No</v>
      </c>
      <c r="D693" t="str">
        <f>VLOOKUP(Append1[[#This Row],[Asset_Name]],'[1]SNOW CMDB DBNL'!$A:$C,3,0)</f>
        <v>No</v>
      </c>
      <c r="E693" t="str">
        <f>VLOOKUP(Append1[[#This Row],[Asset_Name]],'[1]SNOW CMDB DBNL'!$A:$D,4,0)</f>
        <v>Pieter van Valenberg</v>
      </c>
      <c r="F693" t="str">
        <f>VLOOKUP(Append1[[#This Row],[Asset_Name]],'[1]SNOW CMDB DBNL'!$A:$E,5,0)</f>
        <v>Nick van Boven</v>
      </c>
      <c r="I693" t="str">
        <f>VLOOKUP(Append1[[#This Row],[Asset_Name]],'[1]SNOW CMDB DBNL'!$A:$H,8,0)</f>
        <v>Product data</v>
      </c>
      <c r="J693" t="str">
        <f>VLOOKUP(Append1[[#This Row],[Asset_Name]],'[1]SNOW CMDB DBNL'!$A:$I,9,0)</f>
        <v>Kept in own tribe</v>
      </c>
      <c r="K693" t="str">
        <f>VLOOKUP(Append1[[#This Row],[Asset_Name]],'[1]SNOW CMDB DBNL'!$A:$J,10,0)</f>
        <v>Not an application, only a flat excel with macro</v>
      </c>
      <c r="L693" t="str">
        <f>VLOOKUP(Append1[[#This Row],[Asset_Name]],'[1]SNOW CMDB DBNL'!$A:$M,13,0)</f>
        <v>Installed</v>
      </c>
      <c r="M693" t="str">
        <f>VLOOKUP(Append1[[#This Row],[Asset_Name]],'[1]SNOW CMDB DBNL'!$A:$N,14,0)</f>
        <v>Operational</v>
      </c>
      <c r="N693" t="str">
        <f>VLOOKUP(Append1[[#This Row],[Asset_Name]],'[1]SNOW CMDB DBNL'!$A:$O,15,0)</f>
        <v>Production</v>
      </c>
      <c r="O693" t="str">
        <f>VLOOKUP(Append1[[#This Row],[Asset_Name]],'[1]SNOW CMDB DBNL'!$A:$P,16,0)</f>
        <v>be+nl/Investments/Operational Journeys &amp; Ordering/EP Transaction Management</v>
      </c>
      <c r="P693" t="s">
        <v>131</v>
      </c>
      <c r="Q693" t="s">
        <v>132</v>
      </c>
      <c r="R693" t="s">
        <v>15</v>
      </c>
      <c r="V693" s="8" t="s">
        <v>1476</v>
      </c>
      <c r="W693" s="8" t="s">
        <v>133</v>
      </c>
      <c r="X693" s="8" t="s">
        <v>133</v>
      </c>
      <c r="Y693" s="8" t="s">
        <v>325</v>
      </c>
      <c r="Z693" s="8" t="s">
        <v>235</v>
      </c>
      <c r="AA693" s="8">
        <v>0</v>
      </c>
      <c r="AB693" s="4">
        <v>0</v>
      </c>
      <c r="AC693" s="4" t="s">
        <v>238</v>
      </c>
      <c r="AD693" s="8" t="s">
        <v>170</v>
      </c>
      <c r="AE693" s="8" t="s">
        <v>1477</v>
      </c>
      <c r="AF693" s="8" t="s">
        <v>136</v>
      </c>
      <c r="AG693" s="8" t="s">
        <v>137</v>
      </c>
      <c r="AH693" s="8" t="s">
        <v>138</v>
      </c>
      <c r="AI693" s="8" t="s">
        <v>326</v>
      </c>
      <c r="AJ693" s="8" t="s">
        <v>15</v>
      </c>
      <c r="AK693" s="8" t="s">
        <v>131</v>
      </c>
      <c r="AL693" s="8" t="s">
        <v>132</v>
      </c>
      <c r="AM693" s="8"/>
      <c r="AN693" s="8"/>
      <c r="AO693" s="8"/>
      <c r="AP693" s="8"/>
      <c r="AQ693" s="8"/>
      <c r="AR693" s="8"/>
      <c r="AS693" s="8"/>
      <c r="AT693" s="8"/>
      <c r="AU693" s="8"/>
      <c r="AV693" s="4"/>
      <c r="AW693" s="4"/>
      <c r="AX693" s="8"/>
      <c r="AY693" s="8"/>
      <c r="AZ693" s="8"/>
      <c r="BA693" s="8"/>
      <c r="BB693" s="8"/>
      <c r="BC693" s="8"/>
      <c r="BD693" s="8"/>
      <c r="BE693" s="8"/>
      <c r="BF693" s="8"/>
      <c r="BG693" s="8" t="s">
        <v>5</v>
      </c>
    </row>
    <row r="694" spans="1:59" hidden="1">
      <c r="A694" t="str">
        <f>Append1[[#This Row],[COM_IN_LIST]]</f>
        <v>CMDB</v>
      </c>
      <c r="B694" t="s">
        <v>1478</v>
      </c>
      <c r="C694" t="str">
        <f>VLOOKUP(Append1[[#This Row],[Asset_Name]],'[1]SNOW CMDB DBNL'!$A:$B,2,0)</f>
        <v>Yes</v>
      </c>
      <c r="D694" t="str">
        <f>VLOOKUP(Append1[[#This Row],[Asset_Name]],'[1]SNOW CMDB DBNL'!$A:$C,3,0)</f>
        <v>No</v>
      </c>
      <c r="E694" t="str">
        <f>VLOOKUP(Append1[[#This Row],[Asset_Name]],'[1]SNOW CMDB DBNL'!$A:$D,4,0)</f>
        <v>Rik-Jan van Bree</v>
      </c>
      <c r="F694" t="str">
        <f>VLOOKUP(Append1[[#This Row],[Asset_Name]],'[1]SNOW CMDB DBNL'!$A:$E,5,0)</f>
        <v>Hans Krak</v>
      </c>
      <c r="G694" t="str">
        <f>VLOOKUP(Append1[[#This Row],[Asset_Name]],'[1]SNOW CMDB DBNL'!$A:$F,6,0)</f>
        <v>Narjiss Aydoun</v>
      </c>
      <c r="H694" t="str">
        <f>VLOOKUP(Append1[[#This Row],[Asset_Name]],'[1]SNOW CMDB DBNL'!$A:$G,7,0)</f>
        <v>Martijn Greuter</v>
      </c>
      <c r="I694" t="str">
        <f>VLOOKUP(Append1[[#This Row],[Asset_Name]],'[1]SNOW CMDB DBNL'!$A:$H,8,0)</f>
        <v>Agreement data</v>
      </c>
      <c r="J694" t="str">
        <f>VLOOKUP(Append1[[#This Row],[Asset_Name]],'[1]SNOW CMDB DBNL'!$A:$I,9,0)</f>
        <v>Kept in own tribe</v>
      </c>
      <c r="L694" t="str">
        <f>VLOOKUP(Append1[[#This Row],[Asset_Name]],'[1]SNOW CMDB DBNL'!$A:$M,13,0)</f>
        <v>Installed</v>
      </c>
      <c r="M694" t="str">
        <f>VLOOKUP(Append1[[#This Row],[Asset_Name]],'[1]SNOW CMDB DBNL'!$A:$N,14,0)</f>
        <v>Operational</v>
      </c>
      <c r="N694" t="str">
        <f>VLOOKUP(Append1[[#This Row],[Asset_Name]],'[1]SNOW CMDB DBNL'!$A:$O,15,0)</f>
        <v>Production</v>
      </c>
      <c r="O694" t="str">
        <f>VLOOKUP(Append1[[#This Row],[Asset_Name]],'[1]SNOW CMDB DBNL'!$A:$P,16,0)</f>
        <v>be+nl/Payments NL/Products/Digital Insight</v>
      </c>
      <c r="P694" t="s">
        <v>131</v>
      </c>
      <c r="Q694" t="s">
        <v>132</v>
      </c>
      <c r="R694" t="s">
        <v>25</v>
      </c>
      <c r="V694" s="8" t="s">
        <v>1478</v>
      </c>
      <c r="W694" s="8" t="s">
        <v>141</v>
      </c>
      <c r="X694" s="8" t="s">
        <v>133</v>
      </c>
      <c r="Y694" s="8" t="s">
        <v>153</v>
      </c>
      <c r="Z694" s="8" t="s">
        <v>154</v>
      </c>
      <c r="AA694" s="8" t="s">
        <v>155</v>
      </c>
      <c r="AB694" s="4" t="s">
        <v>309</v>
      </c>
      <c r="AC694" s="4" t="s">
        <v>187</v>
      </c>
      <c r="AD694" s="8" t="s">
        <v>170</v>
      </c>
      <c r="AE694" s="8">
        <v>0</v>
      </c>
      <c r="AF694" s="8" t="s">
        <v>136</v>
      </c>
      <c r="AG694" s="8" t="s">
        <v>137</v>
      </c>
      <c r="AH694" s="8" t="s">
        <v>138</v>
      </c>
      <c r="AI694" s="8" t="s">
        <v>422</v>
      </c>
      <c r="AJ694" s="8" t="s">
        <v>25</v>
      </c>
      <c r="AK694" s="8" t="s">
        <v>131</v>
      </c>
      <c r="AL694" s="8" t="s">
        <v>132</v>
      </c>
      <c r="AM694" s="8"/>
      <c r="AN694" s="8"/>
      <c r="AO694" s="8"/>
      <c r="AP694" s="8"/>
      <c r="AQ694" s="8"/>
      <c r="AR694" s="8"/>
      <c r="AS694" s="8"/>
      <c r="AT694" s="8"/>
      <c r="AU694" s="8"/>
      <c r="AV694" s="4"/>
      <c r="AW694" s="4"/>
      <c r="AX694" s="8"/>
      <c r="AY694" s="8"/>
      <c r="AZ694" s="8"/>
      <c r="BA694" s="8"/>
      <c r="BB694" s="8"/>
      <c r="BC694" s="8"/>
      <c r="BD694" s="8"/>
      <c r="BE694" s="8"/>
      <c r="BF694" s="8"/>
      <c r="BG694" s="8" t="s">
        <v>5</v>
      </c>
    </row>
    <row r="695" spans="1:59" hidden="1">
      <c r="A695" t="str">
        <f>Append1[[#This Row],[COM_IN_LIST]]</f>
        <v>GDPR</v>
      </c>
      <c r="B695" s="31" t="s">
        <v>1479</v>
      </c>
      <c r="P695" t="s">
        <v>132</v>
      </c>
      <c r="Q695" t="s">
        <v>131</v>
      </c>
      <c r="R695" t="s">
        <v>10</v>
      </c>
      <c r="V695" s="8" t="s">
        <v>1479</v>
      </c>
      <c r="AJ695" s="8" t="s">
        <v>10</v>
      </c>
      <c r="AK695" s="8" t="s">
        <v>132</v>
      </c>
      <c r="AL695" s="8" t="s">
        <v>131</v>
      </c>
      <c r="AM695" s="8"/>
      <c r="AN695" s="8"/>
      <c r="AO695" s="8"/>
      <c r="AP695" s="8" t="s">
        <v>145</v>
      </c>
      <c r="AQ695" s="8" t="s">
        <v>145</v>
      </c>
      <c r="AR695" s="8" t="s">
        <v>133</v>
      </c>
      <c r="AS695" s="8" t="s">
        <v>149</v>
      </c>
      <c r="AT695" s="8" t="s">
        <v>149</v>
      </c>
      <c r="AU695" s="8" t="s">
        <v>145</v>
      </c>
      <c r="AV695" s="4" t="s">
        <v>145</v>
      </c>
      <c r="AW695" s="4" t="s">
        <v>145</v>
      </c>
      <c r="AX695" s="8" t="s">
        <v>145</v>
      </c>
      <c r="AY695" s="8" t="s">
        <v>133</v>
      </c>
      <c r="AZ695" s="8"/>
      <c r="BA695" s="8"/>
      <c r="BB695" s="8" t="s">
        <v>145</v>
      </c>
      <c r="BC695" s="8"/>
      <c r="BD695" s="8" t="s">
        <v>145</v>
      </c>
      <c r="BE695" s="8"/>
      <c r="BF695" s="8"/>
      <c r="BG695" s="8" t="s">
        <v>6</v>
      </c>
    </row>
    <row r="696" spans="1:59" hidden="1">
      <c r="A696" t="str">
        <f>Append1[[#This Row],[COM_IN_LIST]]</f>
        <v>GDPR</v>
      </c>
      <c r="B696" s="31" t="s">
        <v>1480</v>
      </c>
      <c r="P696" t="s">
        <v>132</v>
      </c>
      <c r="Q696" t="s">
        <v>131</v>
      </c>
      <c r="R696" t="s">
        <v>9</v>
      </c>
      <c r="V696" s="8" t="s">
        <v>1480</v>
      </c>
      <c r="AJ696" s="8" t="s">
        <v>9</v>
      </c>
      <c r="AK696" s="8" t="s">
        <v>132</v>
      </c>
      <c r="AL696" s="8" t="s">
        <v>131</v>
      </c>
      <c r="AM696" s="8"/>
      <c r="AN696" s="8"/>
      <c r="AO696" s="8"/>
      <c r="AP696" s="8" t="s">
        <v>145</v>
      </c>
      <c r="AQ696" s="8" t="s">
        <v>145</v>
      </c>
      <c r="AR696" s="8" t="s">
        <v>141</v>
      </c>
      <c r="AS696" s="8" t="s">
        <v>141</v>
      </c>
      <c r="AT696" s="8" t="s">
        <v>141</v>
      </c>
      <c r="AU696" s="8" t="s">
        <v>145</v>
      </c>
      <c r="AV696" s="4">
        <v>45292</v>
      </c>
      <c r="AW696" s="4">
        <v>45382</v>
      </c>
      <c r="AX696" s="8" t="s">
        <v>145</v>
      </c>
      <c r="AY696" s="8" t="s">
        <v>141</v>
      </c>
      <c r="AZ696" s="8"/>
      <c r="BA696" s="8"/>
      <c r="BB696" s="8" t="s">
        <v>145</v>
      </c>
      <c r="BC696" s="8"/>
      <c r="BD696" s="8">
        <v>2024</v>
      </c>
      <c r="BE696" s="8" t="s">
        <v>146</v>
      </c>
      <c r="BF696" s="8"/>
      <c r="BG696" s="8" t="s">
        <v>6</v>
      </c>
    </row>
    <row r="697" spans="1:59" hidden="1">
      <c r="A697" t="str">
        <f>Append1[[#This Row],[COM_IN_LIST]]</f>
        <v>CMDB</v>
      </c>
      <c r="B697" t="s">
        <v>1481</v>
      </c>
      <c r="C697" t="str">
        <f>VLOOKUP(Append1[[#This Row],[Asset_Name]],'[1]SNOW CMDB DBNL'!$A:$B,2,0)</f>
        <v>Yes</v>
      </c>
      <c r="D697" t="str">
        <f>VLOOKUP(Append1[[#This Row],[Asset_Name]],'[1]SNOW CMDB DBNL'!$A:$C,3,0)</f>
        <v>Yes</v>
      </c>
      <c r="E697" t="str">
        <f>VLOOKUP(Append1[[#This Row],[Asset_Name]],'[1]SNOW CMDB DBNL'!$A:$D,4,0)</f>
        <v>Paul Schaper</v>
      </c>
      <c r="F697" t="str">
        <f>VLOOKUP(Append1[[#This Row],[Asset_Name]],'[1]SNOW CMDB DBNL'!$A:$E,5,0)</f>
        <v>Paul Schaper</v>
      </c>
      <c r="G697" t="str">
        <f>VLOOKUP(Append1[[#This Row],[Asset_Name]],'[1]SNOW CMDB DBNL'!$A:$F,6,0)</f>
        <v>Guido Bosch (DB&amp;DF)</v>
      </c>
      <c r="H697" t="str">
        <f>VLOOKUP(Append1[[#This Row],[Asset_Name]],'[1]SNOW CMDB DBNL'!$A:$G,7,0)</f>
        <v>Gertjan Reinders (DB&amp;DF)</v>
      </c>
      <c r="I697" t="str">
        <f>VLOOKUP(Append1[[#This Row],[Asset_Name]],'[1]SNOW CMDB DBNL'!$A:$H,8,0)</f>
        <v>Agreement data</v>
      </c>
      <c r="J697" t="str">
        <f>VLOOKUP(Append1[[#This Row],[Asset_Name]],'[1]SNOW CMDB DBNL'!$A:$I,9,0)</f>
        <v>Exchanged across domains</v>
      </c>
      <c r="L697" t="str">
        <f>VLOOKUP(Append1[[#This Row],[Asset_Name]],'[1]SNOW CMDB DBNL'!$A:$M,13,0)</f>
        <v>Installed</v>
      </c>
      <c r="M697" t="str">
        <f>VLOOKUP(Append1[[#This Row],[Asset_Name]],'[1]SNOW CMDB DBNL'!$A:$N,14,0)</f>
        <v>Operational</v>
      </c>
      <c r="N697" t="str">
        <f>VLOOKUP(Append1[[#This Row],[Asset_Name]],'[1]SNOW CMDB DBNL'!$A:$O,15,0)</f>
        <v>Production</v>
      </c>
      <c r="O697" t="str">
        <f>VLOOKUP(Append1[[#This Row],[Asset_Name]],'[1]SNOW CMDB DBNL'!$A:$P,16,0)</f>
        <v>be+nl/CoreBanking/NRC next</v>
      </c>
      <c r="P697" t="s">
        <v>131</v>
      </c>
      <c r="Q697" t="s">
        <v>132</v>
      </c>
      <c r="R697" t="s">
        <v>38</v>
      </c>
      <c r="V697" s="8" t="s">
        <v>1481</v>
      </c>
      <c r="W697" s="8" t="s">
        <v>141</v>
      </c>
      <c r="X697" s="8" t="s">
        <v>141</v>
      </c>
      <c r="Y697" s="8" t="s">
        <v>598</v>
      </c>
      <c r="Z697" s="8" t="s">
        <v>598</v>
      </c>
      <c r="AA697" s="8" t="s">
        <v>1482</v>
      </c>
      <c r="AB697" s="4" t="s">
        <v>1483</v>
      </c>
      <c r="AC697" s="4" t="s">
        <v>187</v>
      </c>
      <c r="AD697" s="8" t="s">
        <v>176</v>
      </c>
      <c r="AE697" s="8">
        <v>0</v>
      </c>
      <c r="AF697" s="8" t="s">
        <v>136</v>
      </c>
      <c r="AG697" s="8" t="s">
        <v>137</v>
      </c>
      <c r="AH697" s="8" t="s">
        <v>138</v>
      </c>
      <c r="AI697" s="8" t="s">
        <v>1484</v>
      </c>
      <c r="AJ697" s="8" t="s">
        <v>38</v>
      </c>
      <c r="AK697" s="8" t="s">
        <v>131</v>
      </c>
      <c r="AL697" s="8" t="s">
        <v>132</v>
      </c>
      <c r="AM697" s="8"/>
      <c r="AN697" s="8"/>
      <c r="AO697" s="8"/>
      <c r="AP697" s="8"/>
      <c r="AQ697" s="8"/>
      <c r="AR697" s="8"/>
      <c r="AS697" s="8"/>
      <c r="AT697" s="8"/>
      <c r="AU697" s="8"/>
      <c r="AV697" s="4"/>
      <c r="AW697" s="4"/>
      <c r="AX697" s="8"/>
      <c r="AY697" s="8"/>
      <c r="AZ697" s="8"/>
      <c r="BA697" s="8"/>
      <c r="BB697" s="8"/>
      <c r="BC697" s="8"/>
      <c r="BD697" s="8"/>
      <c r="BE697" s="8"/>
      <c r="BF697" s="8"/>
      <c r="BG697" s="8" t="s">
        <v>5</v>
      </c>
    </row>
    <row r="698" spans="1:59" hidden="1">
      <c r="A698" t="str">
        <f>Append1[[#This Row],[COM_IN_LIST]]</f>
        <v>COMMON</v>
      </c>
      <c r="B698" t="s">
        <v>1485</v>
      </c>
      <c r="C698" t="str">
        <f>VLOOKUP(Append1[[#This Row],[Asset_Name]],'[1]SNOW CMDB DBNL'!$A:$B,2,0)</f>
        <v>Yes</v>
      </c>
      <c r="D698" t="str">
        <f>VLOOKUP(Append1[[#This Row],[Asset_Name]],'[1]SNOW CMDB DBNL'!$A:$C,3,0)</f>
        <v>No</v>
      </c>
      <c r="E698" t="str">
        <f>VLOOKUP(Append1[[#This Row],[Asset_Name]],'[1]SNOW CMDB DBNL'!$A:$D,4,0)</f>
        <v>Klaas Jan Wieringa</v>
      </c>
      <c r="F698" t="str">
        <f>VLOOKUP(Append1[[#This Row],[Asset_Name]],'[1]SNOW CMDB DBNL'!$A:$E,5,0)</f>
        <v>Nick van Boven</v>
      </c>
      <c r="G698" t="str">
        <f>VLOOKUP(Append1[[#This Row],[Asset_Name]],'[1]SNOW CMDB DBNL'!$A:$F,6,0)</f>
        <v>Nick van Boven</v>
      </c>
      <c r="H698" t="str">
        <f>VLOOKUP(Append1[[#This Row],[Asset_Name]],'[1]SNOW CMDB DBNL'!$A:$G,7,0)</f>
        <v>Peter van den Berg</v>
      </c>
      <c r="I698" t="str">
        <f>VLOOKUP(Append1[[#This Row],[Asset_Name]],'[1]SNOW CMDB DBNL'!$A:$H,8,0)</f>
        <v>Product data</v>
      </c>
      <c r="J698" t="str">
        <f>VLOOKUP(Append1[[#This Row],[Asset_Name]],'[1]SNOW CMDB DBNL'!$A:$I,9,0)</f>
        <v>Exchanged across domains</v>
      </c>
      <c r="L698" t="str">
        <f>VLOOKUP(Append1[[#This Row],[Asset_Name]],'[1]SNOW CMDB DBNL'!$A:$M,13,0)</f>
        <v>Installed</v>
      </c>
      <c r="M698" t="str">
        <f>VLOOKUP(Append1[[#This Row],[Asset_Name]],'[1]SNOW CMDB DBNL'!$A:$N,14,0)</f>
        <v>Operational</v>
      </c>
      <c r="N698" t="str">
        <f>VLOOKUP(Append1[[#This Row],[Asset_Name]],'[1]SNOW CMDB DBNL'!$A:$O,15,0)</f>
        <v>Production</v>
      </c>
      <c r="O698" t="str">
        <f>VLOOKUP(Append1[[#This Row],[Asset_Name]],'[1]SNOW CMDB DBNL'!$A:$P,16,0)</f>
        <v>be+nl/Investments/Operational Journeys &amp; Ordering/BlackOps</v>
      </c>
      <c r="P698" t="s">
        <v>132</v>
      </c>
      <c r="Q698" t="s">
        <v>132</v>
      </c>
      <c r="R698" t="s">
        <v>15</v>
      </c>
      <c r="V698" s="8" t="s">
        <v>1485</v>
      </c>
      <c r="W698" s="8" t="s">
        <v>141</v>
      </c>
      <c r="X698" s="8" t="s">
        <v>133</v>
      </c>
      <c r="Y698" s="8" t="s">
        <v>234</v>
      </c>
      <c r="Z698" s="8" t="s">
        <v>235</v>
      </c>
      <c r="AA698" s="8" t="s">
        <v>235</v>
      </c>
      <c r="AB698" s="4" t="s">
        <v>887</v>
      </c>
      <c r="AC698" s="4" t="s">
        <v>238</v>
      </c>
      <c r="AD698" s="8" t="s">
        <v>176</v>
      </c>
      <c r="AE698" s="8">
        <v>0</v>
      </c>
      <c r="AF698" s="8" t="s">
        <v>136</v>
      </c>
      <c r="AG698" s="8" t="s">
        <v>137</v>
      </c>
      <c r="AH698" s="8" t="s">
        <v>138</v>
      </c>
      <c r="AI698" s="8" t="s">
        <v>1486</v>
      </c>
      <c r="AJ698" s="8" t="s">
        <v>15</v>
      </c>
      <c r="AK698" s="8" t="s">
        <v>132</v>
      </c>
      <c r="AL698" s="8" t="s">
        <v>132</v>
      </c>
      <c r="AM698" s="8"/>
      <c r="AN698" s="8"/>
      <c r="AO698" s="8"/>
      <c r="AP698" s="8" t="s">
        <v>141</v>
      </c>
      <c r="AQ698" s="8" t="s">
        <v>133</v>
      </c>
      <c r="AR698" s="8" t="s">
        <v>141</v>
      </c>
      <c r="AS698" s="8" t="s">
        <v>141</v>
      </c>
      <c r="AT698" s="8" t="s">
        <v>141</v>
      </c>
      <c r="AU698" s="8" t="s">
        <v>891</v>
      </c>
      <c r="AV698" s="4">
        <v>44927</v>
      </c>
      <c r="AW698" s="4">
        <v>45016</v>
      </c>
      <c r="AX698" s="8" t="s">
        <v>208</v>
      </c>
      <c r="AY698" s="8" t="s">
        <v>141</v>
      </c>
      <c r="AZ698" s="8"/>
      <c r="BA698" s="8"/>
      <c r="BB698" s="8" t="s">
        <v>178</v>
      </c>
      <c r="BC698" s="8"/>
      <c r="BD698" s="8">
        <v>2023</v>
      </c>
      <c r="BE698" s="8" t="s">
        <v>146</v>
      </c>
      <c r="BF698" s="8" t="s">
        <v>178</v>
      </c>
      <c r="BG698" s="8" t="s">
        <v>7</v>
      </c>
    </row>
    <row r="699" spans="1:59" hidden="1">
      <c r="A699" t="str">
        <f>Append1[[#This Row],[COM_IN_LIST]]</f>
        <v>GDPR</v>
      </c>
      <c r="B699" t="s">
        <v>1487</v>
      </c>
      <c r="P699" t="s">
        <v>132</v>
      </c>
      <c r="Q699" t="s">
        <v>131</v>
      </c>
      <c r="R699" t="s">
        <v>17</v>
      </c>
      <c r="V699" s="8" t="s">
        <v>1487</v>
      </c>
      <c r="AJ699" s="8" t="s">
        <v>17</v>
      </c>
      <c r="AK699" s="8" t="s">
        <v>132</v>
      </c>
      <c r="AL699" s="8" t="s">
        <v>131</v>
      </c>
      <c r="AM699" s="8"/>
      <c r="AN699" s="8"/>
      <c r="AO699" s="8"/>
      <c r="AP699" s="8" t="s">
        <v>145</v>
      </c>
      <c r="AQ699" s="8" t="s">
        <v>145</v>
      </c>
      <c r="AR699" s="8" t="s">
        <v>141</v>
      </c>
      <c r="AS699" s="8" t="s">
        <v>145</v>
      </c>
      <c r="AT699" s="8" t="s">
        <v>141</v>
      </c>
      <c r="AU699" s="8" t="s">
        <v>145</v>
      </c>
      <c r="AV699" s="4">
        <v>44927</v>
      </c>
      <c r="AW699" s="4">
        <v>45291</v>
      </c>
      <c r="AX699" s="8" t="s">
        <v>145</v>
      </c>
      <c r="AY699" s="8" t="s">
        <v>141</v>
      </c>
      <c r="AZ699" s="8"/>
      <c r="BA699" s="8"/>
      <c r="BB699" s="8" t="s">
        <v>145</v>
      </c>
      <c r="BC699" s="8"/>
      <c r="BD699" s="8">
        <v>2023</v>
      </c>
      <c r="BE699" s="8" t="s">
        <v>182</v>
      </c>
      <c r="BF699" s="8" t="s">
        <v>178</v>
      </c>
      <c r="BG699" s="8" t="s">
        <v>6</v>
      </c>
    </row>
    <row r="700" spans="1:59" hidden="1">
      <c r="A700" t="str">
        <f>Append1[[#This Row],[COM_IN_LIST]]</f>
        <v>GDPR</v>
      </c>
      <c r="B700" t="s">
        <v>1488</v>
      </c>
      <c r="P700" t="s">
        <v>132</v>
      </c>
      <c r="Q700" t="s">
        <v>131</v>
      </c>
      <c r="R700" t="s">
        <v>11</v>
      </c>
      <c r="V700" s="8" t="s">
        <v>1488</v>
      </c>
      <c r="AJ700" s="8" t="s">
        <v>11</v>
      </c>
      <c r="AK700" s="8" t="s">
        <v>132</v>
      </c>
      <c r="AL700" s="8" t="s">
        <v>131</v>
      </c>
      <c r="AM700" s="8"/>
      <c r="AN700" s="8"/>
      <c r="AO700" s="8"/>
      <c r="AP700" s="8" t="s">
        <v>145</v>
      </c>
      <c r="AQ700" s="8" t="s">
        <v>145</v>
      </c>
      <c r="AR700" s="8" t="s">
        <v>133</v>
      </c>
      <c r="AS700" s="8" t="s">
        <v>145</v>
      </c>
      <c r="AT700" s="8" t="s">
        <v>133</v>
      </c>
      <c r="AU700" s="8" t="s">
        <v>145</v>
      </c>
      <c r="AV700" s="4">
        <v>44927</v>
      </c>
      <c r="AW700" s="4">
        <v>45291</v>
      </c>
      <c r="AX700" s="8" t="s">
        <v>145</v>
      </c>
      <c r="AY700" s="8" t="s">
        <v>133</v>
      </c>
      <c r="AZ700" s="8" t="s">
        <v>150</v>
      </c>
      <c r="BA700" s="8" t="s">
        <v>151</v>
      </c>
      <c r="BB700" s="8" t="s">
        <v>145</v>
      </c>
      <c r="BC700" s="8" t="s">
        <v>178</v>
      </c>
      <c r="BD700" s="8">
        <v>2023</v>
      </c>
      <c r="BE700" s="8" t="s">
        <v>182</v>
      </c>
      <c r="BF700" s="8"/>
      <c r="BG700" s="8" t="s">
        <v>6</v>
      </c>
    </row>
    <row r="701" spans="1:59">
      <c r="A701" t="str">
        <f>Append1[[#This Row],[COM_IN_LIST]]</f>
        <v>CMDB</v>
      </c>
      <c r="B701" t="s">
        <v>1489</v>
      </c>
      <c r="C701" t="str">
        <f>VLOOKUP(Append1[[#This Row],[Asset_Name]],'[1]SNOW CMDB DBNL'!$A:$B,2,0)</f>
        <v>No</v>
      </c>
      <c r="D701" t="str">
        <f>VLOOKUP(Append1[[#This Row],[Asset_Name]],'[1]SNOW CMDB DBNL'!$A:$C,3,0)</f>
        <v>No</v>
      </c>
      <c r="E701" t="str">
        <f>VLOOKUP(Append1[[#This Row],[Asset_Name]],'[1]SNOW CMDB DBNL'!$A:$D,4,0)</f>
        <v>Steven Frieswijk</v>
      </c>
      <c r="F701" t="str">
        <f>VLOOKUP(Append1[[#This Row],[Asset_Name]],'[1]SNOW CMDB DBNL'!$A:$E,5,0)</f>
        <v>Rogier Festen</v>
      </c>
      <c r="G701" t="str">
        <f>VLOOKUP(Append1[[#This Row],[Asset_Name]],'[1]SNOW CMDB DBNL'!$A:$F,6,0)</f>
        <v>na</v>
      </c>
      <c r="H701" t="str">
        <f>VLOOKUP(Append1[[#This Row],[Asset_Name]],'[1]SNOW CMDB DBNL'!$A:$G,7,0)</f>
        <v>na</v>
      </c>
      <c r="I701" t="str">
        <f>VLOOKUP(Append1[[#This Row],[Asset_Name]],'[1]SNOW CMDB DBNL'!$A:$H,8,0)</f>
        <v>Reference data</v>
      </c>
      <c r="J701" t="str">
        <f>VLOOKUP(Append1[[#This Row],[Asset_Name]],'[1]SNOW CMDB DBNL'!$A:$I,9,0)</f>
        <v>Exchanged across domains</v>
      </c>
      <c r="K701" t="str">
        <f>VLOOKUP(Append1[[#This Row],[Asset_Name]],'[1]SNOW CMDB DBNL'!$A:$J,10,0)</f>
        <v>Only metrics data from prometheus pods</v>
      </c>
      <c r="L701" t="str">
        <f>VLOOKUP(Append1[[#This Row],[Asset_Name]],'[1]SNOW CMDB DBNL'!$A:$M,13,0)</f>
        <v>Installed</v>
      </c>
      <c r="M701" t="str">
        <f>VLOOKUP(Append1[[#This Row],[Asset_Name]],'[1]SNOW CMDB DBNL'!$A:$N,14,0)</f>
        <v>Operational</v>
      </c>
      <c r="N701" t="str">
        <f>VLOOKUP(Append1[[#This Row],[Asset_Name]],'[1]SNOW CMDB DBNL'!$A:$O,15,0)</f>
        <v>Production</v>
      </c>
      <c r="O701" t="str">
        <f>VLOOKUP(Append1[[#This Row],[Asset_Name]],'[1]SNOW CMDB DBNL'!$A:$P,16,0)</f>
        <v>be+nl/Omnichannel/Mobiel Bankieren</v>
      </c>
      <c r="P701" t="s">
        <v>131</v>
      </c>
      <c r="Q701" t="s">
        <v>132</v>
      </c>
      <c r="R701" t="s">
        <v>37</v>
      </c>
      <c r="V701" s="8" t="s">
        <v>1489</v>
      </c>
      <c r="W701" s="8" t="s">
        <v>133</v>
      </c>
      <c r="X701" s="8" t="s">
        <v>133</v>
      </c>
      <c r="Y701" s="8" t="s">
        <v>185</v>
      </c>
      <c r="Z701" s="8" t="s">
        <v>453</v>
      </c>
      <c r="AA701" s="8" t="s">
        <v>454</v>
      </c>
      <c r="AB701" s="4" t="s">
        <v>454</v>
      </c>
      <c r="AC701" s="4" t="s">
        <v>455</v>
      </c>
      <c r="AD701" s="8" t="s">
        <v>176</v>
      </c>
      <c r="AE701" s="8" t="s">
        <v>1490</v>
      </c>
      <c r="AF701" s="8" t="s">
        <v>136</v>
      </c>
      <c r="AG701" s="8" t="s">
        <v>137</v>
      </c>
      <c r="AH701" s="8" t="s">
        <v>138</v>
      </c>
      <c r="AI701" s="8" t="s">
        <v>189</v>
      </c>
      <c r="AJ701" s="8" t="s">
        <v>37</v>
      </c>
      <c r="AK701" s="8" t="s">
        <v>131</v>
      </c>
      <c r="AL701" s="8" t="s">
        <v>132</v>
      </c>
      <c r="AM701" s="8"/>
      <c r="AN701" s="8"/>
      <c r="AO701" s="8"/>
      <c r="AP701" s="8"/>
      <c r="AQ701" s="8"/>
      <c r="AR701" s="8"/>
      <c r="AS701" s="8"/>
      <c r="AT701" s="8"/>
      <c r="AU701" s="8"/>
      <c r="AV701" s="4"/>
      <c r="AW701" s="4"/>
      <c r="AX701" s="8"/>
      <c r="AY701" s="8"/>
      <c r="AZ701" s="8"/>
      <c r="BA701" s="8"/>
      <c r="BB701" s="8"/>
      <c r="BC701" s="8"/>
      <c r="BD701" s="8"/>
      <c r="BE701" s="8"/>
      <c r="BF701" s="8"/>
      <c r="BG701" s="8" t="s">
        <v>5</v>
      </c>
    </row>
    <row r="702" spans="1:59" hidden="1">
      <c r="A702" t="str">
        <f>Append1[[#This Row],[COM_IN_LIST]]</f>
        <v>GDPR</v>
      </c>
      <c r="B702" t="s">
        <v>1491</v>
      </c>
      <c r="P702" t="s">
        <v>132</v>
      </c>
      <c r="Q702" t="s">
        <v>131</v>
      </c>
      <c r="R702" t="s">
        <v>21</v>
      </c>
      <c r="V702" s="8" t="s">
        <v>1491</v>
      </c>
      <c r="AJ702" s="8" t="s">
        <v>21</v>
      </c>
      <c r="AK702" s="8" t="s">
        <v>132</v>
      </c>
      <c r="AL702" s="8" t="s">
        <v>131</v>
      </c>
      <c r="AM702" s="8"/>
      <c r="AN702" s="8"/>
      <c r="AO702" s="8"/>
      <c r="AP702" s="8" t="s">
        <v>145</v>
      </c>
      <c r="AQ702" s="8" t="s">
        <v>133</v>
      </c>
      <c r="AR702" s="8" t="s">
        <v>141</v>
      </c>
      <c r="AS702" s="8" t="s">
        <v>141</v>
      </c>
      <c r="AT702" s="8" t="s">
        <v>141</v>
      </c>
      <c r="AU702" s="8" t="s">
        <v>145</v>
      </c>
      <c r="AV702" s="4" t="s">
        <v>149</v>
      </c>
      <c r="AW702" s="4" t="s">
        <v>149</v>
      </c>
      <c r="AX702" s="8" t="s">
        <v>145</v>
      </c>
      <c r="AY702" s="8" t="s">
        <v>141</v>
      </c>
      <c r="AZ702" s="8"/>
      <c r="BA702" s="8"/>
      <c r="BB702" s="8" t="s">
        <v>145</v>
      </c>
      <c r="BC702" s="8"/>
      <c r="BD702" s="8" t="s">
        <v>149</v>
      </c>
      <c r="BE702" s="8"/>
      <c r="BF702" s="8"/>
      <c r="BG702" s="8" t="s">
        <v>6</v>
      </c>
    </row>
    <row r="703" spans="1:59">
      <c r="A703" t="str">
        <f>Append1[[#This Row],[COM_IN_LIST]]</f>
        <v>CMDB</v>
      </c>
      <c r="B703" t="s">
        <v>1492</v>
      </c>
      <c r="C703" t="str">
        <f>VLOOKUP(Append1[[#This Row],[Asset_Name]],'[1]SNOW CMDB DBNL'!$A:$B,2,0)</f>
        <v>No</v>
      </c>
      <c r="E703" t="str">
        <f>VLOOKUP(Append1[[#This Row],[Asset_Name]],'[1]SNOW CMDB DBNL'!$A:$D,4,0)</f>
        <v>Jos Klompe</v>
      </c>
      <c r="F703" t="str">
        <f>VLOOKUP(Append1[[#This Row],[Asset_Name]],'[1]SNOW CMDB DBNL'!$A:$E,5,0)</f>
        <v>Hans Overeem</v>
      </c>
      <c r="G703" t="str">
        <f>VLOOKUP(Append1[[#This Row],[Asset_Name]],'[1]SNOW CMDB DBNL'!$A:$F,6,0)</f>
        <v>Hans Overeem</v>
      </c>
      <c r="H703" t="str">
        <f>VLOOKUP(Append1[[#This Row],[Asset_Name]],'[1]SNOW CMDB DBNL'!$A:$G,7,0)</f>
        <v>GJ Reinders</v>
      </c>
      <c r="L703" t="str">
        <f>VLOOKUP(Append1[[#This Row],[Asset_Name]],'[1]SNOW CMDB DBNL'!$A:$M,13,0)</f>
        <v>Installed</v>
      </c>
      <c r="M703" t="str">
        <f>VLOOKUP(Append1[[#This Row],[Asset_Name]],'[1]SNOW CMDB DBNL'!$A:$N,14,0)</f>
        <v>Operational</v>
      </c>
      <c r="N703" t="str">
        <f>VLOOKUP(Append1[[#This Row],[Asset_Name]],'[1]SNOW CMDB DBNL'!$A:$O,15,0)</f>
        <v>Production</v>
      </c>
      <c r="O703" t="str">
        <f>VLOOKUP(Append1[[#This Row],[Asset_Name]],'[1]SNOW CMDB DBNL'!$A:$P,16,0)</f>
        <v xml:space="preserve">be+nl/Daily Banking Digital First NL/O&amp;A/Mobile Onboarding/Galliërs Mobile </v>
      </c>
      <c r="P703" t="s">
        <v>131</v>
      </c>
      <c r="Q703" t="s">
        <v>132</v>
      </c>
      <c r="R703" t="s">
        <v>23</v>
      </c>
      <c r="V703" s="8" t="s">
        <v>1492</v>
      </c>
      <c r="W703" s="8" t="s">
        <v>133</v>
      </c>
      <c r="X703" s="8">
        <v>0</v>
      </c>
      <c r="Y703" s="8" t="s">
        <v>586</v>
      </c>
      <c r="Z703" s="8" t="s">
        <v>159</v>
      </c>
      <c r="AA703" s="8" t="s">
        <v>159</v>
      </c>
      <c r="AB703" s="4" t="s">
        <v>160</v>
      </c>
      <c r="AC703" s="4">
        <v>0</v>
      </c>
      <c r="AD703" s="8">
        <v>0</v>
      </c>
      <c r="AE703" s="8">
        <v>0</v>
      </c>
      <c r="AF703" s="8" t="s">
        <v>136</v>
      </c>
      <c r="AG703" s="8" t="s">
        <v>137</v>
      </c>
      <c r="AH703" s="8" t="s">
        <v>138</v>
      </c>
      <c r="AI703" s="8" t="s">
        <v>1493</v>
      </c>
      <c r="AJ703" s="8" t="s">
        <v>23</v>
      </c>
      <c r="AK703" s="8" t="s">
        <v>131</v>
      </c>
      <c r="AL703" s="8" t="s">
        <v>132</v>
      </c>
      <c r="AM703" s="8"/>
      <c r="AN703" s="8"/>
      <c r="AO703" s="8"/>
      <c r="AP703" s="8"/>
      <c r="AQ703" s="8"/>
      <c r="AR703" s="8"/>
      <c r="AS703" s="8"/>
      <c r="AT703" s="8"/>
      <c r="AU703" s="8"/>
      <c r="AV703" s="4"/>
      <c r="AW703" s="4"/>
      <c r="AX703" s="8"/>
      <c r="AY703" s="8"/>
      <c r="AZ703" s="8"/>
      <c r="BA703" s="8"/>
      <c r="BB703" s="8"/>
      <c r="BC703" s="8"/>
      <c r="BD703" s="8"/>
      <c r="BE703" s="8"/>
      <c r="BF703" s="8"/>
      <c r="BG703" s="8" t="s">
        <v>5</v>
      </c>
    </row>
    <row r="704" spans="1:59">
      <c r="A704" t="str">
        <f>Append1[[#This Row],[COM_IN_LIST]]</f>
        <v>CMDB</v>
      </c>
      <c r="B704" t="s">
        <v>1494</v>
      </c>
      <c r="C704" t="str">
        <f>VLOOKUP(Append1[[#This Row],[Asset_Name]],'[1]SNOW CMDB DBNL'!$A:$B,2,0)</f>
        <v>No</v>
      </c>
      <c r="D704" t="str">
        <f>VLOOKUP(Append1[[#This Row],[Asset_Name]],'[1]SNOW CMDB DBNL'!$A:$C,3,0)</f>
        <v>No</v>
      </c>
      <c r="E704" t="str">
        <f>VLOOKUP(Append1[[#This Row],[Asset_Name]],'[1]SNOW CMDB DBNL'!$A:$D,4,0)</f>
        <v>Feitze Vogel</v>
      </c>
      <c r="F704" t="str">
        <f>VLOOKUP(Append1[[#This Row],[Asset_Name]],'[1]SNOW CMDB DBNL'!$A:$E,5,0)</f>
        <v>Harm Jongedijk</v>
      </c>
      <c r="J704" t="str">
        <f>VLOOKUP(Append1[[#This Row],[Asset_Name]],'[1]SNOW CMDB DBNL'!$A:$I,9,0)</f>
        <v>Kept in own tribe</v>
      </c>
      <c r="L704" t="str">
        <f>VLOOKUP(Append1[[#This Row],[Asset_Name]],'[1]SNOW CMDB DBNL'!$A:$M,13,0)</f>
        <v>Installed</v>
      </c>
      <c r="M704" t="str">
        <f>VLOOKUP(Append1[[#This Row],[Asset_Name]],'[1]SNOW CMDB DBNL'!$A:$N,14,0)</f>
        <v>Operational</v>
      </c>
      <c r="N704" t="str">
        <f>VLOOKUP(Append1[[#This Row],[Asset_Name]],'[1]SNOW CMDB DBNL'!$A:$O,15,0)</f>
        <v>Production</v>
      </c>
      <c r="O704" t="str">
        <f>VLOOKUP(Append1[[#This Row],[Asset_Name]],'[1]SNOW CMDB DBNL'!$A:$P,16,0)</f>
        <v>be+nl/Asset Based Finance/Office tooling</v>
      </c>
      <c r="P704" t="s">
        <v>131</v>
      </c>
      <c r="Q704" t="s">
        <v>132</v>
      </c>
      <c r="R704" t="s">
        <v>49</v>
      </c>
      <c r="V704" s="8" t="s">
        <v>1494</v>
      </c>
      <c r="W704" s="8" t="s">
        <v>133</v>
      </c>
      <c r="X704" s="8" t="s">
        <v>133</v>
      </c>
      <c r="Y704" s="8" t="s">
        <v>1266</v>
      </c>
      <c r="Z704" s="8" t="s">
        <v>961</v>
      </c>
      <c r="AA704" s="8">
        <v>0</v>
      </c>
      <c r="AB704" s="4">
        <v>0</v>
      </c>
      <c r="AC704" s="4">
        <v>0</v>
      </c>
      <c r="AD704" s="8" t="s">
        <v>170</v>
      </c>
      <c r="AE704" s="8">
        <v>0</v>
      </c>
      <c r="AF704" s="8" t="s">
        <v>136</v>
      </c>
      <c r="AG704" s="8" t="s">
        <v>137</v>
      </c>
      <c r="AH704" s="8" t="s">
        <v>138</v>
      </c>
      <c r="AI704" s="8" t="s">
        <v>963</v>
      </c>
      <c r="AJ704" s="8" t="s">
        <v>49</v>
      </c>
      <c r="AK704" s="8" t="s">
        <v>131</v>
      </c>
      <c r="AL704" s="8" t="s">
        <v>132</v>
      </c>
      <c r="AM704" s="8"/>
      <c r="AN704" s="8"/>
      <c r="AO704" s="8"/>
      <c r="AP704" s="8"/>
      <c r="AQ704" s="8"/>
      <c r="AR704" s="8"/>
      <c r="AS704" s="8"/>
      <c r="AT704" s="8"/>
      <c r="AU704" s="8"/>
      <c r="AV704" s="4"/>
      <c r="AW704" s="4"/>
      <c r="AX704" s="8"/>
      <c r="AY704" s="8"/>
      <c r="AZ704" s="8"/>
      <c r="BA704" s="8"/>
      <c r="BB704" s="8"/>
      <c r="BC704" s="8"/>
      <c r="BD704" s="8"/>
      <c r="BE704" s="8"/>
      <c r="BF704" s="8"/>
      <c r="BG704" s="8" t="s">
        <v>5</v>
      </c>
    </row>
    <row r="705" spans="1:59" hidden="1">
      <c r="A705" t="str">
        <f>Append1[[#This Row],[COM_IN_LIST]]</f>
        <v>GDPR</v>
      </c>
      <c r="B705" t="s">
        <v>1495</v>
      </c>
      <c r="P705" t="s">
        <v>132</v>
      </c>
      <c r="Q705" t="s">
        <v>131</v>
      </c>
      <c r="R705" t="s">
        <v>28</v>
      </c>
      <c r="V705" s="8" t="s">
        <v>1495</v>
      </c>
      <c r="AJ705" s="8" t="s">
        <v>28</v>
      </c>
      <c r="AK705" s="8" t="s">
        <v>132</v>
      </c>
      <c r="AL705" s="8" t="s">
        <v>131</v>
      </c>
      <c r="AM705" s="8"/>
      <c r="AN705" s="8"/>
      <c r="AO705" s="8"/>
      <c r="AP705" s="8" t="s">
        <v>145</v>
      </c>
      <c r="AQ705" s="8" t="s">
        <v>145</v>
      </c>
      <c r="AR705" s="8" t="s">
        <v>141</v>
      </c>
      <c r="AS705" s="8" t="s">
        <v>145</v>
      </c>
      <c r="AT705" s="8" t="s">
        <v>133</v>
      </c>
      <c r="AU705" s="8" t="s">
        <v>383</v>
      </c>
      <c r="AV705" s="4">
        <v>44927</v>
      </c>
      <c r="AW705" s="4">
        <v>45291</v>
      </c>
      <c r="AX705" s="8" t="s">
        <v>145</v>
      </c>
      <c r="AY705" s="8" t="s">
        <v>141</v>
      </c>
      <c r="AZ705" s="8"/>
      <c r="BA705" s="8"/>
      <c r="BB705" s="8" t="s">
        <v>145</v>
      </c>
      <c r="BC705" s="8"/>
      <c r="BD705" s="8">
        <v>2023</v>
      </c>
      <c r="BE705" s="8" t="s">
        <v>182</v>
      </c>
      <c r="BF705" s="8"/>
      <c r="BG705" s="8" t="s">
        <v>6</v>
      </c>
    </row>
    <row r="706" spans="1:59">
      <c r="A706" t="str">
        <f>Append1[[#This Row],[COM_IN_LIST]]</f>
        <v>COMMON</v>
      </c>
      <c r="B706" t="s">
        <v>1496</v>
      </c>
      <c r="C706" t="str">
        <f>VLOOKUP(Append1[[#This Row],[Asset_Name]],'[1]SNOW CMDB DBNL'!$A:$B,2,0)</f>
        <v>No</v>
      </c>
      <c r="E706" t="str">
        <f>VLOOKUP(Append1[[#This Row],[Asset_Name]],'[1]SNOW CMDB DBNL'!$A:$D,4,0)</f>
        <v>Marcin Krzysztof Pakulnicki</v>
      </c>
      <c r="F706" t="str">
        <f>VLOOKUP(Append1[[#This Row],[Asset_Name]],'[1]SNOW CMDB DBNL'!$A:$E,5,0)</f>
        <v>Tommy van de Zande</v>
      </c>
      <c r="L706" t="str">
        <f>VLOOKUP(Append1[[#This Row],[Asset_Name]],'[1]SNOW CMDB DBNL'!$A:$M,13,0)</f>
        <v>Installed</v>
      </c>
      <c r="M706" t="str">
        <f>VLOOKUP(Append1[[#This Row],[Asset_Name]],'[1]SNOW CMDB DBNL'!$A:$N,14,0)</f>
        <v>Operational</v>
      </c>
      <c r="N706" t="str">
        <f>VLOOKUP(Append1[[#This Row],[Asset_Name]],'[1]SNOW CMDB DBNL'!$A:$O,15,0)</f>
        <v>Production</v>
      </c>
      <c r="O706" t="str">
        <f>VLOOKUP(Append1[[#This Row],[Asset_Name]],'[1]SNOW CMDB DBNL'!$A:$P,16,0)</f>
        <v>be+nl/Omnichannel/Mobiel Bankieren</v>
      </c>
      <c r="P706" t="s">
        <v>132</v>
      </c>
      <c r="Q706" t="s">
        <v>132</v>
      </c>
      <c r="R706" t="s">
        <v>12</v>
      </c>
      <c r="V706" s="8" t="s">
        <v>1496</v>
      </c>
      <c r="W706" s="8" t="s">
        <v>133</v>
      </c>
      <c r="X706" s="8">
        <v>0</v>
      </c>
      <c r="Y706" s="8" t="s">
        <v>294</v>
      </c>
      <c r="Z706" s="8" t="s">
        <v>186</v>
      </c>
      <c r="AA706" s="8">
        <v>0</v>
      </c>
      <c r="AB706" s="4">
        <v>0</v>
      </c>
      <c r="AC706" s="4">
        <v>0</v>
      </c>
      <c r="AD706" s="8">
        <v>0</v>
      </c>
      <c r="AE706" s="8">
        <v>0</v>
      </c>
      <c r="AF706" s="8" t="s">
        <v>136</v>
      </c>
      <c r="AG706" s="8" t="s">
        <v>137</v>
      </c>
      <c r="AH706" s="8" t="s">
        <v>138</v>
      </c>
      <c r="AI706" s="8" t="s">
        <v>189</v>
      </c>
      <c r="AJ706" s="8" t="s">
        <v>12</v>
      </c>
      <c r="AK706" s="8" t="s">
        <v>132</v>
      </c>
      <c r="AL706" s="8" t="s">
        <v>132</v>
      </c>
      <c r="AM706" s="8"/>
      <c r="AN706" s="8"/>
      <c r="AO706" s="8"/>
      <c r="AP706" s="8" t="s">
        <v>141</v>
      </c>
      <c r="AQ706" s="8" t="s">
        <v>133</v>
      </c>
      <c r="AR706" s="8" t="s">
        <v>141</v>
      </c>
      <c r="AS706" s="8" t="s">
        <v>141</v>
      </c>
      <c r="AT706" s="8" t="s">
        <v>141</v>
      </c>
      <c r="AU706" s="8"/>
      <c r="AV706" s="4"/>
      <c r="AW706" s="4" t="s">
        <v>149</v>
      </c>
      <c r="AX706" s="8"/>
      <c r="AY706" s="8" t="s">
        <v>141</v>
      </c>
      <c r="AZ706" s="8"/>
      <c r="BA706" s="8"/>
      <c r="BB706" s="8" t="s">
        <v>191</v>
      </c>
      <c r="BC706" s="8"/>
      <c r="BD706" s="8" t="s">
        <v>149</v>
      </c>
      <c r="BE706" s="8"/>
      <c r="BF706" s="8"/>
      <c r="BG706" s="8" t="s">
        <v>7</v>
      </c>
    </row>
    <row r="707" spans="1:59">
      <c r="A707" t="str">
        <f>Append1[[#This Row],[COM_IN_LIST]]</f>
        <v>CMDB</v>
      </c>
      <c r="B707" t="s">
        <v>1497</v>
      </c>
      <c r="C707" t="str">
        <f>VLOOKUP(Append1[[#This Row],[Asset_Name]],'[1]SNOW CMDB DBNL'!$A:$B,2,0)</f>
        <v>No</v>
      </c>
      <c r="E707" t="str">
        <f>VLOOKUP(Append1[[#This Row],[Asset_Name]],'[1]SNOW CMDB DBNL'!$A:$D,4,0)</f>
        <v>Steven Frieswijk</v>
      </c>
      <c r="F707" t="str">
        <f>VLOOKUP(Append1[[#This Row],[Asset_Name]],'[1]SNOW CMDB DBNL'!$A:$E,5,0)</f>
        <v>Tommy van de Zande</v>
      </c>
      <c r="L707" t="str">
        <f>VLOOKUP(Append1[[#This Row],[Asset_Name]],'[1]SNOW CMDB DBNL'!$A:$M,13,0)</f>
        <v>Installed</v>
      </c>
      <c r="M707" t="str">
        <f>VLOOKUP(Append1[[#This Row],[Asset_Name]],'[1]SNOW CMDB DBNL'!$A:$N,14,0)</f>
        <v>Operational</v>
      </c>
      <c r="N707" t="str">
        <f>VLOOKUP(Append1[[#This Row],[Asset_Name]],'[1]SNOW CMDB DBNL'!$A:$O,15,0)</f>
        <v>Production</v>
      </c>
      <c r="O707" t="str">
        <f>VLOOKUP(Append1[[#This Row],[Asset_Name]],'[1]SNOW CMDB DBNL'!$A:$P,16,0)</f>
        <v>be+nl/Omnichannel/Mobiel Bankieren</v>
      </c>
      <c r="P707" t="s">
        <v>131</v>
      </c>
      <c r="Q707" t="s">
        <v>132</v>
      </c>
      <c r="R707" t="s">
        <v>37</v>
      </c>
      <c r="V707" s="8" t="s">
        <v>1497</v>
      </c>
      <c r="W707" s="8" t="s">
        <v>133</v>
      </c>
      <c r="X707" s="8">
        <v>0</v>
      </c>
      <c r="Y707" s="8" t="s">
        <v>185</v>
      </c>
      <c r="Z707" s="8" t="s">
        <v>186</v>
      </c>
      <c r="AA707" s="8">
        <v>0</v>
      </c>
      <c r="AB707" s="4">
        <v>0</v>
      </c>
      <c r="AC707" s="4">
        <v>0</v>
      </c>
      <c r="AD707" s="8">
        <v>0</v>
      </c>
      <c r="AE707" s="8">
        <v>0</v>
      </c>
      <c r="AF707" s="8" t="s">
        <v>136</v>
      </c>
      <c r="AG707" s="8" t="s">
        <v>137</v>
      </c>
      <c r="AH707" s="8" t="s">
        <v>138</v>
      </c>
      <c r="AI707" s="8" t="s">
        <v>189</v>
      </c>
      <c r="AJ707" s="8" t="s">
        <v>37</v>
      </c>
      <c r="AK707" s="8" t="s">
        <v>131</v>
      </c>
      <c r="AL707" s="8" t="s">
        <v>132</v>
      </c>
      <c r="AM707" s="8"/>
      <c r="AN707" s="8"/>
      <c r="AO707" s="8"/>
      <c r="AP707" s="8"/>
      <c r="AQ707" s="8"/>
      <c r="AR707" s="8"/>
      <c r="AS707" s="8"/>
      <c r="AT707" s="8"/>
      <c r="AU707" s="8"/>
      <c r="AV707" s="4"/>
      <c r="AW707" s="4"/>
      <c r="AX707" s="8"/>
      <c r="AY707" s="8"/>
      <c r="AZ707" s="8"/>
      <c r="BA707" s="8"/>
      <c r="BB707" s="8"/>
      <c r="BC707" s="8"/>
      <c r="BD707" s="8"/>
      <c r="BE707" s="8"/>
      <c r="BF707" s="8"/>
      <c r="BG707" s="8" t="s">
        <v>5</v>
      </c>
    </row>
    <row r="708" spans="1:59">
      <c r="A708" t="str">
        <f>Append1[[#This Row],[COM_IN_LIST]]</f>
        <v>COMMON</v>
      </c>
      <c r="B708" t="s">
        <v>1498</v>
      </c>
      <c r="C708" t="str">
        <f>VLOOKUP(Append1[[#This Row],[Asset_Name]],'[1]SNOW CMDB DBNL'!$A:$B,2,0)</f>
        <v>No</v>
      </c>
      <c r="E708" t="str">
        <f>VLOOKUP(Append1[[#This Row],[Asset_Name]],'[1]SNOW CMDB DBNL'!$A:$D,4,0)</f>
        <v>Guido Smit</v>
      </c>
      <c r="F708" t="str">
        <f>VLOOKUP(Append1[[#This Row],[Asset_Name]],'[1]SNOW CMDB DBNL'!$A:$E,5,0)</f>
        <v>Jeroen Losekoot</v>
      </c>
      <c r="G708" t="str">
        <f>VLOOKUP(Append1[[#This Row],[Asset_Name]],'[1]SNOW CMDB DBNL'!$A:$F,6,0)</f>
        <v>Jeroen Losekoot</v>
      </c>
      <c r="H708" t="str">
        <f>VLOOKUP(Append1[[#This Row],[Asset_Name]],'[1]SNOW CMDB DBNL'!$A:$G,7,0)</f>
        <v>GJ Reinders</v>
      </c>
      <c r="L708" t="str">
        <f>VLOOKUP(Append1[[#This Row],[Asset_Name]],'[1]SNOW CMDB DBNL'!$A:$M,13,0)</f>
        <v>Installed</v>
      </c>
      <c r="M708" t="str">
        <f>VLOOKUP(Append1[[#This Row],[Asset_Name]],'[1]SNOW CMDB DBNL'!$A:$N,14,0)</f>
        <v>Operational</v>
      </c>
      <c r="N708" t="str">
        <f>VLOOKUP(Append1[[#This Row],[Asset_Name]],'[1]SNOW CMDB DBNL'!$A:$O,15,0)</f>
        <v>Production</v>
      </c>
      <c r="O708" t="str">
        <f>VLOOKUP(Append1[[#This Row],[Asset_Name]],'[1]SNOW CMDB DBNL'!$A:$P,16,0)</f>
        <v>be+nl/Daily Banking Digital First NL/Platform &amp; Enablers/Hopps</v>
      </c>
      <c r="P708" t="s">
        <v>132</v>
      </c>
      <c r="Q708" t="s">
        <v>132</v>
      </c>
      <c r="R708" t="s">
        <v>10</v>
      </c>
      <c r="V708" s="8" t="s">
        <v>1498</v>
      </c>
      <c r="W708" s="8" t="s">
        <v>133</v>
      </c>
      <c r="X708" s="8">
        <v>0</v>
      </c>
      <c r="Y708" s="8" t="s">
        <v>158</v>
      </c>
      <c r="Z708" s="8" t="s">
        <v>273</v>
      </c>
      <c r="AA708" s="8" t="s">
        <v>273</v>
      </c>
      <c r="AB708" s="4" t="s">
        <v>160</v>
      </c>
      <c r="AC708" s="4">
        <v>0</v>
      </c>
      <c r="AD708" s="8">
        <v>0</v>
      </c>
      <c r="AE708" s="8">
        <v>0</v>
      </c>
      <c r="AF708" s="8" t="s">
        <v>136</v>
      </c>
      <c r="AG708" s="8" t="s">
        <v>137</v>
      </c>
      <c r="AH708" s="8" t="s">
        <v>138</v>
      </c>
      <c r="AI708" s="8" t="s">
        <v>322</v>
      </c>
      <c r="AJ708" s="8" t="s">
        <v>10</v>
      </c>
      <c r="AK708" s="8" t="s">
        <v>132</v>
      </c>
      <c r="AL708" s="8" t="s">
        <v>132</v>
      </c>
      <c r="AM708" s="8"/>
      <c r="AN708" s="8"/>
      <c r="AO708" s="8"/>
      <c r="AP708" s="8" t="s">
        <v>145</v>
      </c>
      <c r="AQ708" s="8" t="s">
        <v>145</v>
      </c>
      <c r="AR708" s="8" t="s">
        <v>133</v>
      </c>
      <c r="AS708" s="8" t="s">
        <v>149</v>
      </c>
      <c r="AT708" s="8" t="s">
        <v>149</v>
      </c>
      <c r="AU708" s="8" t="s">
        <v>145</v>
      </c>
      <c r="AV708" s="4" t="s">
        <v>145</v>
      </c>
      <c r="AW708" s="4" t="s">
        <v>145</v>
      </c>
      <c r="AX708" s="8" t="s">
        <v>145</v>
      </c>
      <c r="AY708" s="8" t="s">
        <v>133</v>
      </c>
      <c r="AZ708" s="8"/>
      <c r="BA708" s="8"/>
      <c r="BB708" s="8" t="s">
        <v>191</v>
      </c>
      <c r="BC708" s="8"/>
      <c r="BD708" s="8" t="s">
        <v>145</v>
      </c>
      <c r="BE708" s="8"/>
      <c r="BF708" s="8"/>
      <c r="BG708" s="8" t="s">
        <v>7</v>
      </c>
    </row>
    <row r="709" spans="1:59" hidden="1">
      <c r="A709" t="str">
        <f>Append1[[#This Row],[COM_IN_LIST]]</f>
        <v>GDPR</v>
      </c>
      <c r="B709" s="31" t="s">
        <v>1499</v>
      </c>
      <c r="P709" t="s">
        <v>132</v>
      </c>
      <c r="Q709" t="s">
        <v>131</v>
      </c>
      <c r="R709" t="s">
        <v>15</v>
      </c>
      <c r="V709" s="8" t="s">
        <v>1499</v>
      </c>
      <c r="AJ709" s="8" t="s">
        <v>15</v>
      </c>
      <c r="AK709" s="8" t="s">
        <v>132</v>
      </c>
      <c r="AL709" s="8" t="s">
        <v>131</v>
      </c>
      <c r="AM709" s="8"/>
      <c r="AN709" s="8"/>
      <c r="AO709" s="8"/>
      <c r="AP709" s="8" t="s">
        <v>141</v>
      </c>
      <c r="AQ709" s="8" t="s">
        <v>133</v>
      </c>
      <c r="AR709" s="8" t="s">
        <v>141</v>
      </c>
      <c r="AS709" s="8" t="s">
        <v>141</v>
      </c>
      <c r="AT709" s="8" t="s">
        <v>141</v>
      </c>
      <c r="AU709" s="8" t="s">
        <v>149</v>
      </c>
      <c r="AV709" s="4" t="s">
        <v>149</v>
      </c>
      <c r="AW709" s="4" t="s">
        <v>149</v>
      </c>
      <c r="AX709" s="8" t="s">
        <v>292</v>
      </c>
      <c r="AY709" s="8" t="s">
        <v>141</v>
      </c>
      <c r="AZ709" s="8" t="s">
        <v>1500</v>
      </c>
      <c r="BA709" s="8" t="s">
        <v>1501</v>
      </c>
      <c r="BB709" s="8" t="s">
        <v>145</v>
      </c>
      <c r="BC709" s="8"/>
      <c r="BD709" s="8" t="s">
        <v>149</v>
      </c>
      <c r="BE709" s="8"/>
      <c r="BF709" s="8"/>
      <c r="BG709" s="8" t="s">
        <v>6</v>
      </c>
    </row>
    <row r="710" spans="1:59">
      <c r="A710" t="str">
        <f>Append1[[#This Row],[COM_IN_LIST]]</f>
        <v>CMDB</v>
      </c>
      <c r="B710" s="31" t="s">
        <v>1502</v>
      </c>
      <c r="C710" t="str">
        <f>VLOOKUP(Append1[[#This Row],[Asset_Name]],'[1]SNOW CMDB DBNL'!$A:$B,2,0)</f>
        <v>No</v>
      </c>
      <c r="D710" t="str">
        <f>VLOOKUP(Append1[[#This Row],[Asset_Name]],'[1]SNOW CMDB DBNL'!$A:$C,3,0)</f>
        <v>no</v>
      </c>
      <c r="E710" t="str">
        <f>VLOOKUP(Append1[[#This Row],[Asset_Name]],'[1]SNOW CMDB DBNL'!$A:$D,4,0)</f>
        <v>Klaas Jan Wieringa</v>
      </c>
      <c r="F710" t="str">
        <f>VLOOKUP(Append1[[#This Row],[Asset_Name]],'[1]SNOW CMDB DBNL'!$A:$E,5,0)</f>
        <v>Nick van Boven</v>
      </c>
      <c r="G710" t="str">
        <f>VLOOKUP(Append1[[#This Row],[Asset_Name]],'[1]SNOW CMDB DBNL'!$A:$F,6,0)</f>
        <v>Katja Kok</v>
      </c>
      <c r="I710" t="str">
        <f>VLOOKUP(Append1[[#This Row],[Asset_Name]],'[1]SNOW CMDB DBNL'!$A:$H,8,0)</f>
        <v>Party data</v>
      </c>
      <c r="J710" t="str">
        <f>VLOOKUP(Append1[[#This Row],[Asset_Name]],'[1]SNOW CMDB DBNL'!$A:$I,9,0)</f>
        <v>Kept in own tribe</v>
      </c>
      <c r="K710" t="str">
        <f>VLOOKUP(Append1[[#This Row],[Asset_Name]],'[1]SNOW CMDB DBNL'!$A:$J,10,0)</f>
        <v>External application</v>
      </c>
      <c r="L710" t="str">
        <f>VLOOKUP(Append1[[#This Row],[Asset_Name]],'[1]SNOW CMDB DBNL'!$A:$M,13,0)</f>
        <v>Installed</v>
      </c>
      <c r="M710" t="str">
        <f>VLOOKUP(Append1[[#This Row],[Asset_Name]],'[1]SNOW CMDB DBNL'!$A:$N,14,0)</f>
        <v>Operational</v>
      </c>
      <c r="N710" t="str">
        <f>VLOOKUP(Append1[[#This Row],[Asset_Name]],'[1]SNOW CMDB DBNL'!$A:$O,15,0)</f>
        <v>Production</v>
      </c>
      <c r="O710" t="str">
        <f>VLOOKUP(Append1[[#This Row],[Asset_Name]],'[1]SNOW CMDB DBNL'!$A:$P,16,0)</f>
        <v>be+nl/Investments/Operational Journeys &amp; Ordering/DevOps_Cloud</v>
      </c>
      <c r="P710" t="s">
        <v>131</v>
      </c>
      <c r="Q710" t="s">
        <v>132</v>
      </c>
      <c r="R710" t="s">
        <v>15</v>
      </c>
      <c r="V710" s="8" t="s">
        <v>1502</v>
      </c>
      <c r="W710" s="8" t="s">
        <v>133</v>
      </c>
      <c r="X710" s="8" t="s">
        <v>786</v>
      </c>
      <c r="Y710" s="8" t="s">
        <v>234</v>
      </c>
      <c r="Z710" s="8" t="s">
        <v>235</v>
      </c>
      <c r="AA710" s="8" t="s">
        <v>1289</v>
      </c>
      <c r="AB710" s="4">
        <v>0</v>
      </c>
      <c r="AC710" s="4" t="s">
        <v>169</v>
      </c>
      <c r="AD710" s="8" t="s">
        <v>170</v>
      </c>
      <c r="AE710" s="8" t="s">
        <v>239</v>
      </c>
      <c r="AF710" s="8" t="s">
        <v>136</v>
      </c>
      <c r="AG710" s="8" t="s">
        <v>137</v>
      </c>
      <c r="AH710" s="8" t="s">
        <v>138</v>
      </c>
      <c r="AI710" s="8" t="s">
        <v>240</v>
      </c>
      <c r="AJ710" s="8" t="s">
        <v>15</v>
      </c>
      <c r="AK710" s="8" t="s">
        <v>131</v>
      </c>
      <c r="AL710" s="8" t="s">
        <v>132</v>
      </c>
      <c r="AM710" s="8"/>
      <c r="AN710" s="8"/>
      <c r="AO710" s="8"/>
      <c r="AP710" s="8"/>
      <c r="AQ710" s="8"/>
      <c r="AR710" s="8"/>
      <c r="AS710" s="8"/>
      <c r="AT710" s="8"/>
      <c r="AU710" s="8"/>
      <c r="AV710" s="4"/>
      <c r="AW710" s="4"/>
      <c r="AX710" s="8"/>
      <c r="AY710" s="8"/>
      <c r="AZ710" s="8"/>
      <c r="BA710" s="8"/>
      <c r="BB710" s="8"/>
      <c r="BC710" s="8"/>
      <c r="BD710" s="8"/>
      <c r="BE710" s="8"/>
      <c r="BF710" s="8"/>
      <c r="BG710" s="8" t="s">
        <v>5</v>
      </c>
    </row>
    <row r="711" spans="1:59">
      <c r="A711" t="str">
        <f>Append1[[#This Row],[COM_IN_LIST]]</f>
        <v>COMMON</v>
      </c>
      <c r="B711" t="s">
        <v>1503</v>
      </c>
      <c r="C711" t="str">
        <f>VLOOKUP(Append1[[#This Row],[Asset_Name]],'[1]SNOW CMDB DBNL'!$A:$B,2,0)</f>
        <v>No</v>
      </c>
      <c r="E711" t="str">
        <f>VLOOKUP(Append1[[#This Row],[Asset_Name]],'[1]SNOW CMDB DBNL'!$A:$D,4,0)</f>
        <v>Guido Smit</v>
      </c>
      <c r="F711" t="str">
        <f>VLOOKUP(Append1[[#This Row],[Asset_Name]],'[1]SNOW CMDB DBNL'!$A:$E,5,0)</f>
        <v>Hans Overeem</v>
      </c>
      <c r="G711" t="str">
        <f>VLOOKUP(Append1[[#This Row],[Asset_Name]],'[1]SNOW CMDB DBNL'!$A:$F,6,0)</f>
        <v>Hans Overeem</v>
      </c>
      <c r="H711" t="str">
        <f>VLOOKUP(Append1[[#This Row],[Asset_Name]],'[1]SNOW CMDB DBNL'!$A:$G,7,0)</f>
        <v>GJ Reinders</v>
      </c>
      <c r="L711" t="str">
        <f>VLOOKUP(Append1[[#This Row],[Asset_Name]],'[1]SNOW CMDB DBNL'!$A:$M,13,0)</f>
        <v>Installed</v>
      </c>
      <c r="M711" t="str">
        <f>VLOOKUP(Append1[[#This Row],[Asset_Name]],'[1]SNOW CMDB DBNL'!$A:$N,14,0)</f>
        <v>Operational</v>
      </c>
      <c r="N711" t="str">
        <f>VLOOKUP(Append1[[#This Row],[Asset_Name]],'[1]SNOW CMDB DBNL'!$A:$O,15,0)</f>
        <v>Production</v>
      </c>
      <c r="O711" t="str">
        <f>VLOOKUP(Append1[[#This Row],[Asset_Name]],'[1]SNOW CMDB DBNL'!$A:$P,16,0)</f>
        <v>be+nl/Daily Banking Digital First NL/Business Journeys/Genesis</v>
      </c>
      <c r="P711" t="s">
        <v>132</v>
      </c>
      <c r="Q711" t="s">
        <v>132</v>
      </c>
      <c r="R711" t="s">
        <v>10</v>
      </c>
      <c r="V711" s="8" t="s">
        <v>1503</v>
      </c>
      <c r="W711" s="8" t="s">
        <v>133</v>
      </c>
      <c r="X711" s="8">
        <v>0</v>
      </c>
      <c r="Y711" s="8" t="s">
        <v>158</v>
      </c>
      <c r="Z711" s="8" t="s">
        <v>159</v>
      </c>
      <c r="AA711" s="8" t="s">
        <v>159</v>
      </c>
      <c r="AB711" s="4" t="s">
        <v>160</v>
      </c>
      <c r="AC711" s="4">
        <v>0</v>
      </c>
      <c r="AD711" s="8">
        <v>0</v>
      </c>
      <c r="AE711" s="8">
        <v>0</v>
      </c>
      <c r="AF711" s="8" t="s">
        <v>136</v>
      </c>
      <c r="AG711" s="8" t="s">
        <v>137</v>
      </c>
      <c r="AH711" s="8" t="s">
        <v>138</v>
      </c>
      <c r="AI711" s="8" t="s">
        <v>1164</v>
      </c>
      <c r="AJ711" s="8" t="s">
        <v>10</v>
      </c>
      <c r="AK711" s="8" t="s">
        <v>132</v>
      </c>
      <c r="AL711" s="8" t="s">
        <v>132</v>
      </c>
      <c r="AM711" s="8"/>
      <c r="AN711" s="8"/>
      <c r="AO711" s="8"/>
      <c r="AP711" s="8" t="s">
        <v>145</v>
      </c>
      <c r="AQ711" s="8" t="s">
        <v>145</v>
      </c>
      <c r="AR711" s="8" t="s">
        <v>133</v>
      </c>
      <c r="AS711" s="8" t="s">
        <v>149</v>
      </c>
      <c r="AT711" s="8" t="s">
        <v>149</v>
      </c>
      <c r="AU711" s="8" t="s">
        <v>145</v>
      </c>
      <c r="AV711" s="4" t="s">
        <v>145</v>
      </c>
      <c r="AW711" s="4" t="s">
        <v>145</v>
      </c>
      <c r="AX711" s="8" t="s">
        <v>145</v>
      </c>
      <c r="AY711" s="8" t="s">
        <v>133</v>
      </c>
      <c r="AZ711" s="8"/>
      <c r="BA711" s="8"/>
      <c r="BB711" s="8" t="s">
        <v>191</v>
      </c>
      <c r="BC711" s="8"/>
      <c r="BD711" s="8" t="s">
        <v>145</v>
      </c>
      <c r="BE711" s="8"/>
      <c r="BF711" s="8"/>
      <c r="BG711" s="8" t="s">
        <v>7</v>
      </c>
    </row>
    <row r="712" spans="1:59" hidden="1">
      <c r="A712" t="str">
        <f>Append1[[#This Row],[COM_IN_LIST]]</f>
        <v>GDPR</v>
      </c>
      <c r="B712" s="31" t="s">
        <v>1504</v>
      </c>
      <c r="P712" t="s">
        <v>132</v>
      </c>
      <c r="Q712" t="s">
        <v>131</v>
      </c>
      <c r="R712" t="s">
        <v>10</v>
      </c>
      <c r="V712" s="8" t="s">
        <v>1504</v>
      </c>
      <c r="AJ712" s="8" t="s">
        <v>10</v>
      </c>
      <c r="AK712" s="8" t="s">
        <v>132</v>
      </c>
      <c r="AL712" s="8" t="s">
        <v>131</v>
      </c>
      <c r="AM712" s="8"/>
      <c r="AN712" s="8"/>
      <c r="AO712" s="8"/>
      <c r="AP712" s="8" t="s">
        <v>145</v>
      </c>
      <c r="AQ712" s="8" t="s">
        <v>145</v>
      </c>
      <c r="AR712" s="8" t="s">
        <v>141</v>
      </c>
      <c r="AS712" s="8" t="s">
        <v>141</v>
      </c>
      <c r="AT712" s="8" t="s">
        <v>141</v>
      </c>
      <c r="AU712" s="8" t="s">
        <v>145</v>
      </c>
      <c r="AV712" s="4" t="s">
        <v>145</v>
      </c>
      <c r="AW712" s="4" t="s">
        <v>149</v>
      </c>
      <c r="AX712" s="8" t="s">
        <v>145</v>
      </c>
      <c r="AY712" s="8" t="s">
        <v>141</v>
      </c>
      <c r="AZ712" s="8"/>
      <c r="BA712" s="8" t="s">
        <v>166</v>
      </c>
      <c r="BB712" s="8" t="s">
        <v>145</v>
      </c>
      <c r="BC712" s="8"/>
      <c r="BD712" s="8" t="s">
        <v>149</v>
      </c>
      <c r="BE712" s="8"/>
      <c r="BF712" s="8"/>
      <c r="BG712" s="8" t="s">
        <v>6</v>
      </c>
    </row>
    <row r="713" spans="1:59">
      <c r="A713" t="str">
        <f>Append1[[#This Row],[COM_IN_LIST]]</f>
        <v>CMDB</v>
      </c>
      <c r="B713" s="31" t="s">
        <v>1505</v>
      </c>
      <c r="C713" t="str">
        <f>VLOOKUP(Append1[[#This Row],[Asset_Name]],'[1]SNOW CMDB DBNL'!$A:$B,2,0)</f>
        <v>No</v>
      </c>
      <c r="E713" t="str">
        <f>VLOOKUP(Append1[[#This Row],[Asset_Name]],'[1]SNOW CMDB DBNL'!$A:$D,4,0)</f>
        <v>Guido Smit</v>
      </c>
      <c r="F713" t="str">
        <f>VLOOKUP(Append1[[#This Row],[Asset_Name]],'[1]SNOW CMDB DBNL'!$A:$E,5,0)</f>
        <v>Hans Overeem</v>
      </c>
      <c r="G713" t="str">
        <f>VLOOKUP(Append1[[#This Row],[Asset_Name]],'[1]SNOW CMDB DBNL'!$A:$F,6,0)</f>
        <v>Hans Overeem</v>
      </c>
      <c r="H713" t="str">
        <f>VLOOKUP(Append1[[#This Row],[Asset_Name]],'[1]SNOW CMDB DBNL'!$A:$G,7,0)</f>
        <v>GJ Reinders</v>
      </c>
      <c r="L713" t="str">
        <f>VLOOKUP(Append1[[#This Row],[Asset_Name]],'[1]SNOW CMDB DBNL'!$A:$M,13,0)</f>
        <v>Installed</v>
      </c>
      <c r="M713" t="str">
        <f>VLOOKUP(Append1[[#This Row],[Asset_Name]],'[1]SNOW CMDB DBNL'!$A:$N,14,0)</f>
        <v>Operational</v>
      </c>
      <c r="N713" t="str">
        <f>VLOOKUP(Append1[[#This Row],[Asset_Name]],'[1]SNOW CMDB DBNL'!$A:$O,15,0)</f>
        <v>Production</v>
      </c>
      <c r="O713" t="str">
        <f>VLOOKUP(Append1[[#This Row],[Asset_Name]],'[1]SNOW CMDB DBNL'!$A:$P,16,0)</f>
        <v>be+nl/Daily Banking Digital First NL/Business Journeys/Genesis</v>
      </c>
      <c r="P713" t="s">
        <v>131</v>
      </c>
      <c r="Q713" t="s">
        <v>132</v>
      </c>
      <c r="R713" t="s">
        <v>23</v>
      </c>
      <c r="V713" s="8" t="s">
        <v>1505</v>
      </c>
      <c r="W713" s="8" t="s">
        <v>133</v>
      </c>
      <c r="X713" s="8">
        <v>0</v>
      </c>
      <c r="Y713" s="8" t="s">
        <v>158</v>
      </c>
      <c r="Z713" s="8" t="s">
        <v>159</v>
      </c>
      <c r="AA713" s="8" t="s">
        <v>159</v>
      </c>
      <c r="AB713" s="4" t="s">
        <v>160</v>
      </c>
      <c r="AC713" s="4">
        <v>0</v>
      </c>
      <c r="AD713" s="8">
        <v>0</v>
      </c>
      <c r="AE713" s="8">
        <v>0</v>
      </c>
      <c r="AF713" s="8" t="s">
        <v>136</v>
      </c>
      <c r="AG713" s="8" t="s">
        <v>137</v>
      </c>
      <c r="AH713" s="8" t="s">
        <v>138</v>
      </c>
      <c r="AI713" s="8" t="s">
        <v>1164</v>
      </c>
      <c r="AJ713" s="8" t="s">
        <v>23</v>
      </c>
      <c r="AK713" s="8" t="s">
        <v>131</v>
      </c>
      <c r="AL713" s="8" t="s">
        <v>132</v>
      </c>
      <c r="AM713" s="8"/>
      <c r="AN713" s="8"/>
      <c r="AO713" s="8"/>
      <c r="AP713" s="8"/>
      <c r="AQ713" s="8"/>
      <c r="AR713" s="8"/>
      <c r="AS713" s="8"/>
      <c r="AT713" s="8"/>
      <c r="AU713" s="8"/>
      <c r="AV713" s="4"/>
      <c r="AW713" s="4"/>
      <c r="AX713" s="8"/>
      <c r="AY713" s="8"/>
      <c r="AZ713" s="8"/>
      <c r="BA713" s="8"/>
      <c r="BB713" s="8"/>
      <c r="BC713" s="8"/>
      <c r="BD713" s="8"/>
      <c r="BE713" s="8"/>
      <c r="BF713" s="8"/>
      <c r="BG713" s="8" t="s">
        <v>5</v>
      </c>
    </row>
    <row r="714" spans="1:59">
      <c r="A714" t="str">
        <f>Append1[[#This Row],[COM_IN_LIST]]</f>
        <v>CMDB</v>
      </c>
      <c r="B714" s="31" t="s">
        <v>1506</v>
      </c>
      <c r="C714" t="str">
        <f>VLOOKUP(Append1[[#This Row],[Asset_Name]],'[1]SNOW CMDB DBNL'!$A:$B,2,0)</f>
        <v>No</v>
      </c>
      <c r="D714" t="str">
        <f>VLOOKUP(Append1[[#This Row],[Asset_Name]],'[1]SNOW CMDB DBNL'!$A:$C,3,0)</f>
        <v>No</v>
      </c>
      <c r="E714" t="str">
        <f>VLOOKUP(Append1[[#This Row],[Asset_Name]],'[1]SNOW CMDB DBNL'!$A:$D,4,0)</f>
        <v>Feitze Vogel</v>
      </c>
      <c r="F714" t="str">
        <f>VLOOKUP(Append1[[#This Row],[Asset_Name]],'[1]SNOW CMDB DBNL'!$A:$E,5,0)</f>
        <v>Ajdin Causevic</v>
      </c>
      <c r="G714" t="str">
        <f>VLOOKUP(Append1[[#This Row],[Asset_Name]],'[1]SNOW CMDB DBNL'!$A:$F,6,0)</f>
        <v>Ihsan çakir</v>
      </c>
      <c r="I714" t="str">
        <f>VLOOKUP(Append1[[#This Row],[Asset_Name]],'[1]SNOW CMDB DBNL'!$A:$H,8,0)</f>
        <v>Operational System Process Organisational data</v>
      </c>
      <c r="J714" t="str">
        <f>VLOOKUP(Append1[[#This Row],[Asset_Name]],'[1]SNOW CMDB DBNL'!$A:$I,9,0)</f>
        <v>Kept in own tribe</v>
      </c>
      <c r="L714" t="str">
        <f>VLOOKUP(Append1[[#This Row],[Asset_Name]],'[1]SNOW CMDB DBNL'!$A:$M,13,0)</f>
        <v>Installed</v>
      </c>
      <c r="M714" t="str">
        <f>VLOOKUP(Append1[[#This Row],[Asset_Name]],'[1]SNOW CMDB DBNL'!$A:$N,14,0)</f>
        <v>Operational</v>
      </c>
      <c r="N714" t="str">
        <f>VLOOKUP(Append1[[#This Row],[Asset_Name]],'[1]SNOW CMDB DBNL'!$A:$O,15,0)</f>
        <v>Production</v>
      </c>
      <c r="O714" t="str">
        <f>VLOOKUP(Append1[[#This Row],[Asset_Name]],'[1]SNOW CMDB DBNL'!$A:$P,16,0)</f>
        <v>be+nl/Asset Based Finance/Office tooling</v>
      </c>
      <c r="P714" t="s">
        <v>131</v>
      </c>
      <c r="Q714" t="s">
        <v>132</v>
      </c>
      <c r="R714" t="s">
        <v>49</v>
      </c>
      <c r="V714" s="8" t="s">
        <v>1506</v>
      </c>
      <c r="W714" s="8" t="s">
        <v>133</v>
      </c>
      <c r="X714" s="8" t="s">
        <v>133</v>
      </c>
      <c r="Y714" s="8" t="s">
        <v>1266</v>
      </c>
      <c r="Z714" s="8" t="s">
        <v>1330</v>
      </c>
      <c r="AA714" s="8" t="s">
        <v>789</v>
      </c>
      <c r="AB714" s="4">
        <v>0</v>
      </c>
      <c r="AC714" s="4" t="s">
        <v>228</v>
      </c>
      <c r="AD714" s="8" t="s">
        <v>170</v>
      </c>
      <c r="AE714" s="8">
        <v>0</v>
      </c>
      <c r="AF714" s="8" t="s">
        <v>136</v>
      </c>
      <c r="AG714" s="8" t="s">
        <v>137</v>
      </c>
      <c r="AH714" s="8" t="s">
        <v>138</v>
      </c>
      <c r="AI714" s="8" t="s">
        <v>963</v>
      </c>
      <c r="AJ714" s="8" t="s">
        <v>49</v>
      </c>
      <c r="AK714" s="8" t="s">
        <v>131</v>
      </c>
      <c r="AL714" s="8" t="s">
        <v>132</v>
      </c>
      <c r="AM714" s="8"/>
      <c r="AN714" s="8"/>
      <c r="AO714" s="8"/>
      <c r="AP714" s="8"/>
      <c r="AQ714" s="8"/>
      <c r="AR714" s="8"/>
      <c r="AS714" s="8"/>
      <c r="AT714" s="8"/>
      <c r="AU714" s="8"/>
      <c r="AV714" s="4"/>
      <c r="AW714" s="4"/>
      <c r="AX714" s="8"/>
      <c r="AY714" s="8"/>
      <c r="AZ714" s="8"/>
      <c r="BA714" s="8"/>
      <c r="BB714" s="8"/>
      <c r="BC714" s="8"/>
      <c r="BD714" s="8"/>
      <c r="BE714" s="8"/>
      <c r="BF714" s="8"/>
      <c r="BG714" s="8" t="s">
        <v>5</v>
      </c>
    </row>
    <row r="715" spans="1:59" hidden="1">
      <c r="A715" t="str">
        <f>Append1[[#This Row],[COM_IN_LIST]]</f>
        <v>GDPR</v>
      </c>
      <c r="B715" t="s">
        <v>1507</v>
      </c>
      <c r="P715" t="s">
        <v>132</v>
      </c>
      <c r="Q715" t="s">
        <v>131</v>
      </c>
      <c r="R715" t="s">
        <v>34</v>
      </c>
      <c r="V715" s="8" t="s">
        <v>1507</v>
      </c>
      <c r="AJ715" s="8" t="s">
        <v>34</v>
      </c>
      <c r="AK715" s="8" t="s">
        <v>132</v>
      </c>
      <c r="AL715" s="8" t="s">
        <v>131</v>
      </c>
      <c r="AM715" s="8"/>
      <c r="AN715" s="8"/>
      <c r="AO715" s="8"/>
      <c r="AP715" s="8" t="s">
        <v>145</v>
      </c>
      <c r="AQ715" s="8" t="s">
        <v>145</v>
      </c>
      <c r="AR715" s="8" t="s">
        <v>133</v>
      </c>
      <c r="AS715" s="8" t="s">
        <v>133</v>
      </c>
      <c r="AT715" s="8" t="s">
        <v>133</v>
      </c>
      <c r="AU715" s="8" t="s">
        <v>145</v>
      </c>
      <c r="AV715" s="4" t="s">
        <v>149</v>
      </c>
      <c r="AW715" s="4" t="s">
        <v>149</v>
      </c>
      <c r="AX715" s="8" t="s">
        <v>145</v>
      </c>
      <c r="AY715" s="8" t="s">
        <v>133</v>
      </c>
      <c r="AZ715" s="8"/>
      <c r="BA715" s="8"/>
      <c r="BB715" s="8" t="s">
        <v>145</v>
      </c>
      <c r="BC715" s="8"/>
      <c r="BD715" s="8" t="s">
        <v>149</v>
      </c>
      <c r="BE715" s="8"/>
      <c r="BF715" s="8"/>
      <c r="BG715" s="8" t="s">
        <v>6</v>
      </c>
    </row>
    <row r="716" spans="1:59">
      <c r="A716" t="str">
        <f>Append1[[#This Row],[COM_IN_LIST]]</f>
        <v>COMMON</v>
      </c>
      <c r="B716" t="s">
        <v>1508</v>
      </c>
      <c r="C716" t="str">
        <f>VLOOKUP(Append1[[#This Row],[Asset_Name]],'[1]SNOW CMDB DBNL'!$A:$B,2,0)</f>
        <v>No</v>
      </c>
      <c r="E716" t="str">
        <f>VLOOKUP(Append1[[#This Row],[Asset_Name]],'[1]SNOW CMDB DBNL'!$A:$D,4,0)</f>
        <v>Marcin Krzysztof Pakulnicki</v>
      </c>
      <c r="F716" t="str">
        <f>VLOOKUP(Append1[[#This Row],[Asset_Name]],'[1]SNOW CMDB DBNL'!$A:$E,5,0)</f>
        <v>Tommy van de Zande</v>
      </c>
      <c r="L716" t="str">
        <f>VLOOKUP(Append1[[#This Row],[Asset_Name]],'[1]SNOW CMDB DBNL'!$A:$M,13,0)</f>
        <v>Installed</v>
      </c>
      <c r="M716" t="str">
        <f>VLOOKUP(Append1[[#This Row],[Asset_Name]],'[1]SNOW CMDB DBNL'!$A:$N,14,0)</f>
        <v>Operational</v>
      </c>
      <c r="N716" t="str">
        <f>VLOOKUP(Append1[[#This Row],[Asset_Name]],'[1]SNOW CMDB DBNL'!$A:$O,15,0)</f>
        <v>Production</v>
      </c>
      <c r="O716" t="str">
        <f>VLOOKUP(Append1[[#This Row],[Asset_Name]],'[1]SNOW CMDB DBNL'!$A:$P,16,0)</f>
        <v>be+nl/Omnichannel/Mobiel Bankieren</v>
      </c>
      <c r="P716" t="s">
        <v>132</v>
      </c>
      <c r="Q716" t="s">
        <v>132</v>
      </c>
      <c r="R716" t="s">
        <v>12</v>
      </c>
      <c r="V716" s="8" t="s">
        <v>1508</v>
      </c>
      <c r="W716" s="8" t="s">
        <v>133</v>
      </c>
      <c r="X716" s="8">
        <v>0</v>
      </c>
      <c r="Y716" s="8" t="s">
        <v>294</v>
      </c>
      <c r="Z716" s="8" t="s">
        <v>186</v>
      </c>
      <c r="AA716" s="8">
        <v>0</v>
      </c>
      <c r="AB716" s="4">
        <v>0</v>
      </c>
      <c r="AC716" s="4">
        <v>0</v>
      </c>
      <c r="AD716" s="8">
        <v>0</v>
      </c>
      <c r="AE716" s="8">
        <v>0</v>
      </c>
      <c r="AF716" s="8" t="s">
        <v>136</v>
      </c>
      <c r="AG716" s="8" t="s">
        <v>137</v>
      </c>
      <c r="AH716" s="8" t="s">
        <v>138</v>
      </c>
      <c r="AI716" s="8" t="s">
        <v>189</v>
      </c>
      <c r="AJ716" s="8" t="s">
        <v>12</v>
      </c>
      <c r="AK716" s="8" t="s">
        <v>132</v>
      </c>
      <c r="AL716" s="8" t="s">
        <v>132</v>
      </c>
      <c r="AM716" s="8"/>
      <c r="AN716" s="8"/>
      <c r="AO716" s="8"/>
      <c r="AP716" s="8" t="s">
        <v>141</v>
      </c>
      <c r="AQ716" s="8" t="s">
        <v>133</v>
      </c>
      <c r="AR716" s="8" t="s">
        <v>141</v>
      </c>
      <c r="AS716" s="8" t="s">
        <v>141</v>
      </c>
      <c r="AT716" s="8" t="s">
        <v>141</v>
      </c>
      <c r="AU716" s="8"/>
      <c r="AV716" s="4"/>
      <c r="AW716" s="4" t="s">
        <v>149</v>
      </c>
      <c r="AX716" s="8"/>
      <c r="AY716" s="8" t="s">
        <v>141</v>
      </c>
      <c r="AZ716" s="8"/>
      <c r="BA716" s="8"/>
      <c r="BB716" s="8" t="s">
        <v>191</v>
      </c>
      <c r="BC716" s="8"/>
      <c r="BD716" s="8" t="s">
        <v>149</v>
      </c>
      <c r="BE716" s="8"/>
      <c r="BF716" s="8"/>
      <c r="BG716" s="8" t="s">
        <v>7</v>
      </c>
    </row>
    <row r="717" spans="1:59">
      <c r="A717" t="str">
        <f>Append1[[#This Row],[COM_IN_LIST]]</f>
        <v>CMDB</v>
      </c>
      <c r="B717" t="s">
        <v>1509</v>
      </c>
      <c r="C717" t="str">
        <f>VLOOKUP(Append1[[#This Row],[Asset_Name]],'[1]SNOW CMDB DBNL'!$A:$B,2,0)</f>
        <v>No</v>
      </c>
      <c r="D717" t="str">
        <f>VLOOKUP(Append1[[#This Row],[Asset_Name]],'[1]SNOW CMDB DBNL'!$A:$C,3,0)</f>
        <v>No</v>
      </c>
      <c r="E717" t="str">
        <f>VLOOKUP(Append1[[#This Row],[Asset_Name]],'[1]SNOW CMDB DBNL'!$A:$D,4,0)</f>
        <v>Pieter van Valenberg</v>
      </c>
      <c r="F717" t="str">
        <f>VLOOKUP(Append1[[#This Row],[Asset_Name]],'[1]SNOW CMDB DBNL'!$A:$E,5,0)</f>
        <v>Nick van Boven</v>
      </c>
      <c r="I717" t="str">
        <f>VLOOKUP(Append1[[#This Row],[Asset_Name]],'[1]SNOW CMDB DBNL'!$A:$H,8,0)</f>
        <v>Product data</v>
      </c>
      <c r="J717" t="str">
        <f>VLOOKUP(Append1[[#This Row],[Asset_Name]],'[1]SNOW CMDB DBNL'!$A:$I,9,0)</f>
        <v>Kept in own tribe</v>
      </c>
      <c r="L717" t="str">
        <f>VLOOKUP(Append1[[#This Row],[Asset_Name]],'[1]SNOW CMDB DBNL'!$A:$M,13,0)</f>
        <v>Installed</v>
      </c>
      <c r="M717" t="str">
        <f>VLOOKUP(Append1[[#This Row],[Asset_Name]],'[1]SNOW CMDB DBNL'!$A:$N,14,0)</f>
        <v>Operational</v>
      </c>
      <c r="N717" t="str">
        <f>VLOOKUP(Append1[[#This Row],[Asset_Name]],'[1]SNOW CMDB DBNL'!$A:$O,15,0)</f>
        <v>Production</v>
      </c>
      <c r="O717" t="str">
        <f>VLOOKUP(Append1[[#This Row],[Asset_Name]],'[1]SNOW CMDB DBNL'!$A:$P,16,0)</f>
        <v>be+nl/Investments/Operational Journeys &amp; Ordering/EP Transaction Management</v>
      </c>
      <c r="P717" t="s">
        <v>131</v>
      </c>
      <c r="Q717" t="s">
        <v>132</v>
      </c>
      <c r="R717" t="s">
        <v>15</v>
      </c>
      <c r="V717" s="8" t="s">
        <v>1509</v>
      </c>
      <c r="W717" s="8" t="s">
        <v>133</v>
      </c>
      <c r="X717" s="8" t="s">
        <v>133</v>
      </c>
      <c r="Y717" s="8" t="s">
        <v>325</v>
      </c>
      <c r="Z717" s="8" t="s">
        <v>235</v>
      </c>
      <c r="AA717" s="8">
        <v>0</v>
      </c>
      <c r="AB717" s="4">
        <v>0</v>
      </c>
      <c r="AC717" s="4" t="s">
        <v>238</v>
      </c>
      <c r="AD717" s="8" t="s">
        <v>170</v>
      </c>
      <c r="AE717" s="8">
        <v>0</v>
      </c>
      <c r="AF717" s="8" t="s">
        <v>136</v>
      </c>
      <c r="AG717" s="8" t="s">
        <v>137</v>
      </c>
      <c r="AH717" s="8" t="s">
        <v>138</v>
      </c>
      <c r="AI717" s="8" t="s">
        <v>326</v>
      </c>
      <c r="AJ717" s="8" t="s">
        <v>15</v>
      </c>
      <c r="AK717" s="8" t="s">
        <v>131</v>
      </c>
      <c r="AL717" s="8" t="s">
        <v>132</v>
      </c>
      <c r="AM717" s="8"/>
      <c r="AN717" s="8"/>
      <c r="AO717" s="8"/>
      <c r="AP717" s="8"/>
      <c r="AQ717" s="8"/>
      <c r="AR717" s="8"/>
      <c r="AS717" s="8"/>
      <c r="AT717" s="8"/>
      <c r="AU717" s="8"/>
      <c r="AV717" s="4"/>
      <c r="AW717" s="4"/>
      <c r="AX717" s="8"/>
      <c r="AY717" s="8"/>
      <c r="AZ717" s="8"/>
      <c r="BA717" s="8"/>
      <c r="BB717" s="8"/>
      <c r="BC717" s="8"/>
      <c r="BD717" s="8"/>
      <c r="BE717" s="8"/>
      <c r="BF717" s="8"/>
      <c r="BG717" s="8" t="s">
        <v>5</v>
      </c>
    </row>
    <row r="718" spans="1:59" hidden="1">
      <c r="A718" t="str">
        <f>Append1[[#This Row],[COM_IN_LIST]]</f>
        <v>GDPR</v>
      </c>
      <c r="B718" t="s">
        <v>1510</v>
      </c>
      <c r="P718" t="s">
        <v>132</v>
      </c>
      <c r="Q718" t="s">
        <v>131</v>
      </c>
      <c r="R718" t="s">
        <v>12</v>
      </c>
      <c r="V718" s="8" t="s">
        <v>1510</v>
      </c>
      <c r="AJ718" s="8" t="s">
        <v>12</v>
      </c>
      <c r="AK718" s="8" t="s">
        <v>132</v>
      </c>
      <c r="AL718" s="8" t="s">
        <v>131</v>
      </c>
      <c r="AM718" s="8"/>
      <c r="AN718" s="8"/>
      <c r="AO718" s="8"/>
      <c r="AP718" s="8" t="s">
        <v>141</v>
      </c>
      <c r="AQ718" s="8" t="s">
        <v>133</v>
      </c>
      <c r="AR718" s="8" t="s">
        <v>141</v>
      </c>
      <c r="AS718" s="8" t="s">
        <v>149</v>
      </c>
      <c r="AT718" s="8" t="s">
        <v>149</v>
      </c>
      <c r="AU718" s="8" t="s">
        <v>149</v>
      </c>
      <c r="AV718" s="4" t="s">
        <v>149</v>
      </c>
      <c r="AW718" s="4" t="s">
        <v>149</v>
      </c>
      <c r="AX718" s="8" t="s">
        <v>208</v>
      </c>
      <c r="AY718" s="8" t="s">
        <v>133</v>
      </c>
      <c r="AZ718" s="8">
        <v>44197</v>
      </c>
      <c r="BA718" s="8" t="s">
        <v>839</v>
      </c>
      <c r="BB718" s="8" t="s">
        <v>145</v>
      </c>
      <c r="BC718" s="8"/>
      <c r="BD718" s="8" t="s">
        <v>149</v>
      </c>
      <c r="BE718" s="8"/>
      <c r="BF718" s="8"/>
      <c r="BG718" s="8" t="s">
        <v>6</v>
      </c>
    </row>
    <row r="719" spans="1:59">
      <c r="A719" t="str">
        <f>Append1[[#This Row],[COM_IN_LIST]]</f>
        <v>CMDB</v>
      </c>
      <c r="B719" t="s">
        <v>1511</v>
      </c>
      <c r="C719" t="str">
        <f>VLOOKUP(Append1[[#This Row],[Asset_Name]],'[1]SNOW CMDB DBNL'!$A:$B,2,0)</f>
        <v>No</v>
      </c>
      <c r="E719" t="str">
        <f>VLOOKUP(Append1[[#This Row],[Asset_Name]],'[1]SNOW CMDB DBNL'!$A:$D,4,0)</f>
        <v>Jack Schilder</v>
      </c>
      <c r="F719" t="str">
        <f>VLOOKUP(Append1[[#This Row],[Asset_Name]],'[1]SNOW CMDB DBNL'!$A:$E,5,0)</f>
        <v>Jinto Jose</v>
      </c>
      <c r="H719" t="str">
        <f>VLOOKUP(Append1[[#This Row],[Asset_Name]],'[1]SNOW CMDB DBNL'!$A:$G,7,0)</f>
        <v>Nanne Koopmans</v>
      </c>
      <c r="L719" t="str">
        <f>VLOOKUP(Append1[[#This Row],[Asset_Name]],'[1]SNOW CMDB DBNL'!$A:$M,13,0)</f>
        <v>Installed</v>
      </c>
      <c r="M719" t="str">
        <f>VLOOKUP(Append1[[#This Row],[Asset_Name]],'[1]SNOW CMDB DBNL'!$A:$N,14,0)</f>
        <v>Operational</v>
      </c>
      <c r="N719" t="str">
        <f>VLOOKUP(Append1[[#This Row],[Asset_Name]],'[1]SNOW CMDB DBNL'!$A:$O,15,0)</f>
        <v>Production</v>
      </c>
      <c r="O719" t="str">
        <f>VLOOKUP(Append1[[#This Row],[Asset_Name]],'[1]SNOW CMDB DBNL'!$A:$P,16,0)</f>
        <v>be+nl/Data Management NL/InteractING/Spot On 101</v>
      </c>
      <c r="P719" t="s">
        <v>131</v>
      </c>
      <c r="Q719" t="s">
        <v>132</v>
      </c>
      <c r="R719" t="s">
        <v>14</v>
      </c>
      <c r="V719" s="8" t="s">
        <v>1511</v>
      </c>
      <c r="W719" s="8" t="s">
        <v>133</v>
      </c>
      <c r="X719" s="8">
        <v>0</v>
      </c>
      <c r="Y719" s="8" t="s">
        <v>603</v>
      </c>
      <c r="Z719" s="8" t="s">
        <v>634</v>
      </c>
      <c r="AA719" s="8">
        <v>0</v>
      </c>
      <c r="AB719" s="4" t="s">
        <v>796</v>
      </c>
      <c r="AC719" s="4">
        <v>0</v>
      </c>
      <c r="AD719" s="8">
        <v>0</v>
      </c>
      <c r="AE719" s="8">
        <v>0</v>
      </c>
      <c r="AF719" s="8" t="s">
        <v>136</v>
      </c>
      <c r="AG719" s="8" t="s">
        <v>137</v>
      </c>
      <c r="AH719" s="8" t="s">
        <v>138</v>
      </c>
      <c r="AI719" s="8" t="s">
        <v>797</v>
      </c>
      <c r="AJ719" s="8" t="s">
        <v>14</v>
      </c>
      <c r="AK719" s="8" t="s">
        <v>131</v>
      </c>
      <c r="AL719" s="8" t="s">
        <v>132</v>
      </c>
      <c r="AM719" s="8"/>
      <c r="AN719" s="8"/>
      <c r="AO719" s="8"/>
      <c r="AP719" s="8"/>
      <c r="AQ719" s="8"/>
      <c r="AR719" s="8"/>
      <c r="AS719" s="8"/>
      <c r="AT719" s="8"/>
      <c r="AU719" s="8"/>
      <c r="AV719" s="4"/>
      <c r="AW719" s="4"/>
      <c r="AX719" s="8"/>
      <c r="AY719" s="8"/>
      <c r="AZ719" s="8"/>
      <c r="BA719" s="8"/>
      <c r="BB719" s="8"/>
      <c r="BC719" s="8"/>
      <c r="BD719" s="8"/>
      <c r="BE719" s="8"/>
      <c r="BF719" s="8"/>
      <c r="BG719" s="8" t="s">
        <v>5</v>
      </c>
    </row>
    <row r="720" spans="1:59">
      <c r="A720" t="str">
        <f>Append1[[#This Row],[COM_IN_LIST]]</f>
        <v>CMDB</v>
      </c>
      <c r="B720" t="s">
        <v>1512</v>
      </c>
      <c r="C720" t="str">
        <f>VLOOKUP(Append1[[#This Row],[Asset_Name]],'[1]SNOW CMDB DBNL'!$A:$B,2,0)</f>
        <v>No</v>
      </c>
      <c r="D720" t="str">
        <f>VLOOKUP(Append1[[#This Row],[Asset_Name]],'[1]SNOW CMDB DBNL'!$A:$C,3,0)</f>
        <v>No</v>
      </c>
      <c r="E720" t="str">
        <f>VLOOKUP(Append1[[#This Row],[Asset_Name]],'[1]SNOW CMDB DBNL'!$A:$D,4,0)</f>
        <v>Ameet Singh</v>
      </c>
      <c r="F720" t="str">
        <f>VLOOKUP(Append1[[#This Row],[Asset_Name]],'[1]SNOW CMDB DBNL'!$A:$E,5,0)</f>
        <v>Annemieke Tromp</v>
      </c>
      <c r="G720" t="str">
        <f>VLOOKUP(Append1[[#This Row],[Asset_Name]],'[1]SNOW CMDB DBNL'!$A:$F,6,0)</f>
        <v>Annemieke Tromp</v>
      </c>
      <c r="H720" t="str">
        <f>VLOOKUP(Append1[[#This Row],[Asset_Name]],'[1]SNOW CMDB DBNL'!$A:$G,7,0)</f>
        <v>No formal Data Steward appointed yet after Mo Abarkan left the Tribe</v>
      </c>
      <c r="I720" t="str">
        <f>VLOOKUP(Append1[[#This Row],[Asset_Name]],'[1]SNOW CMDB DBNL'!$A:$H,8,0)</f>
        <v>Data derived by Risk</v>
      </c>
      <c r="J720" t="str">
        <f>VLOOKUP(Append1[[#This Row],[Asset_Name]],'[1]SNOW CMDB DBNL'!$A:$I,9,0)</f>
        <v>Exchanged across domains</v>
      </c>
      <c r="L720" t="str">
        <f>VLOOKUP(Append1[[#This Row],[Asset_Name]],'[1]SNOW CMDB DBNL'!$A:$M,13,0)</f>
        <v>Installed</v>
      </c>
      <c r="M720" t="str">
        <f>VLOOKUP(Append1[[#This Row],[Asset_Name]],'[1]SNOW CMDB DBNL'!$A:$N,14,0)</f>
        <v>Operational</v>
      </c>
      <c r="N720" t="str">
        <f>VLOOKUP(Append1[[#This Row],[Asset_Name]],'[1]SNOW CMDB DBNL'!$A:$O,15,0)</f>
        <v>Production</v>
      </c>
      <c r="O720" t="str">
        <f>VLOOKUP(Append1[[#This Row],[Asset_Name]],'[1]SNOW CMDB DBNL'!$A:$P,16,0)</f>
        <v>be+nl/CRO NL/MRM/Office Tooling</v>
      </c>
      <c r="P720" t="s">
        <v>131</v>
      </c>
      <c r="Q720" t="s">
        <v>132</v>
      </c>
      <c r="R720" t="s">
        <v>20</v>
      </c>
      <c r="V720" s="8" t="s">
        <v>1512</v>
      </c>
      <c r="W720" s="8" t="s">
        <v>133</v>
      </c>
      <c r="X720" s="8" t="s">
        <v>133</v>
      </c>
      <c r="Y720" s="8" t="s">
        <v>593</v>
      </c>
      <c r="Z720" s="8" t="s">
        <v>329</v>
      </c>
      <c r="AA720" s="8" t="s">
        <v>329</v>
      </c>
      <c r="AB720" s="4" t="s">
        <v>428</v>
      </c>
      <c r="AC720" s="4" t="s">
        <v>429</v>
      </c>
      <c r="AD720" s="8" t="s">
        <v>176</v>
      </c>
      <c r="AE720" s="8">
        <v>0</v>
      </c>
      <c r="AF720" s="8" t="s">
        <v>136</v>
      </c>
      <c r="AG720" s="8" t="s">
        <v>137</v>
      </c>
      <c r="AH720" s="8" t="s">
        <v>138</v>
      </c>
      <c r="AI720" s="8" t="s">
        <v>331</v>
      </c>
      <c r="AJ720" s="8" t="s">
        <v>20</v>
      </c>
      <c r="AK720" s="8" t="s">
        <v>131</v>
      </c>
      <c r="AL720" s="8" t="s">
        <v>132</v>
      </c>
      <c r="AM720" s="8"/>
      <c r="AN720" s="8"/>
      <c r="AO720" s="8"/>
      <c r="AP720" s="8"/>
      <c r="AQ720" s="8"/>
      <c r="AR720" s="8"/>
      <c r="AS720" s="8"/>
      <c r="AT720" s="8"/>
      <c r="AU720" s="8"/>
      <c r="AV720" s="4"/>
      <c r="AW720" s="4"/>
      <c r="AX720" s="8"/>
      <c r="AY720" s="8"/>
      <c r="AZ720" s="8"/>
      <c r="BA720" s="8"/>
      <c r="BB720" s="8"/>
      <c r="BC720" s="8"/>
      <c r="BD720" s="8"/>
      <c r="BE720" s="8"/>
      <c r="BF720" s="8"/>
      <c r="BG720" s="8" t="s">
        <v>5</v>
      </c>
    </row>
    <row r="721" spans="1:59">
      <c r="A721" t="str">
        <f>Append1[[#This Row],[COM_IN_LIST]]</f>
        <v>CMDB</v>
      </c>
      <c r="B721" t="s">
        <v>1513</v>
      </c>
      <c r="C721" t="str">
        <f>VLOOKUP(Append1[[#This Row],[Asset_Name]],'[1]SNOW CMDB DBNL'!$A:$B,2,0)</f>
        <v>No</v>
      </c>
      <c r="D721" t="str">
        <f>VLOOKUP(Append1[[#This Row],[Asset_Name]],'[1]SNOW CMDB DBNL'!$A:$C,3,0)</f>
        <v>No</v>
      </c>
      <c r="E721" t="str">
        <f>VLOOKUP(Append1[[#This Row],[Asset_Name]],'[1]SNOW CMDB DBNL'!$A:$D,4,0)</f>
        <v>Pieter van Valenberg</v>
      </c>
      <c r="F721" t="str">
        <f>VLOOKUP(Append1[[#This Row],[Asset_Name]],'[1]SNOW CMDB DBNL'!$A:$E,5,0)</f>
        <v>Nick van Boven</v>
      </c>
      <c r="I721" t="str">
        <f>VLOOKUP(Append1[[#This Row],[Asset_Name]],'[1]SNOW CMDB DBNL'!$A:$H,8,0)</f>
        <v>Party data</v>
      </c>
      <c r="J721" t="str">
        <f>VLOOKUP(Append1[[#This Row],[Asset_Name]],'[1]SNOW CMDB DBNL'!$A:$I,9,0)</f>
        <v>Kept in own tribe</v>
      </c>
      <c r="L721" t="str">
        <f>VLOOKUP(Append1[[#This Row],[Asset_Name]],'[1]SNOW CMDB DBNL'!$A:$M,13,0)</f>
        <v>Installed</v>
      </c>
      <c r="M721" t="str">
        <f>VLOOKUP(Append1[[#This Row],[Asset_Name]],'[1]SNOW CMDB DBNL'!$A:$N,14,0)</f>
        <v>Operational</v>
      </c>
      <c r="N721" t="str">
        <f>VLOOKUP(Append1[[#This Row],[Asset_Name]],'[1]SNOW CMDB DBNL'!$A:$O,15,0)</f>
        <v>Production</v>
      </c>
      <c r="O721" t="str">
        <f>VLOOKUP(Append1[[#This Row],[Asset_Name]],'[1]SNOW CMDB DBNL'!$A:$P,16,0)</f>
        <v>be+nl/Investments/Operational Journeys &amp; Ordering/EP Transaction Management</v>
      </c>
      <c r="P721" t="s">
        <v>131</v>
      </c>
      <c r="Q721" t="s">
        <v>132</v>
      </c>
      <c r="R721" t="s">
        <v>15</v>
      </c>
      <c r="V721" s="8" t="s">
        <v>1513</v>
      </c>
      <c r="W721" s="8" t="s">
        <v>133</v>
      </c>
      <c r="X721" s="8" t="s">
        <v>133</v>
      </c>
      <c r="Y721" s="8" t="s">
        <v>325</v>
      </c>
      <c r="Z721" s="8" t="s">
        <v>235</v>
      </c>
      <c r="AA721" s="8">
        <v>0</v>
      </c>
      <c r="AB721" s="4">
        <v>0</v>
      </c>
      <c r="AC721" s="4" t="s">
        <v>169</v>
      </c>
      <c r="AD721" s="8" t="s">
        <v>170</v>
      </c>
      <c r="AE721" s="8">
        <v>0</v>
      </c>
      <c r="AF721" s="8" t="s">
        <v>136</v>
      </c>
      <c r="AG721" s="8" t="s">
        <v>137</v>
      </c>
      <c r="AH721" s="8" t="s">
        <v>138</v>
      </c>
      <c r="AI721" s="8" t="s">
        <v>326</v>
      </c>
      <c r="AJ721" s="8" t="s">
        <v>15</v>
      </c>
      <c r="AK721" s="8" t="s">
        <v>131</v>
      </c>
      <c r="AL721" s="8" t="s">
        <v>132</v>
      </c>
      <c r="AM721" s="8"/>
      <c r="AN721" s="8"/>
      <c r="AO721" s="8"/>
      <c r="AP721" s="8"/>
      <c r="AQ721" s="8"/>
      <c r="AR721" s="8"/>
      <c r="AS721" s="8"/>
      <c r="AT721" s="8"/>
      <c r="AU721" s="8"/>
      <c r="AV721" s="4"/>
      <c r="AW721" s="4"/>
      <c r="AX721" s="8"/>
      <c r="AY721" s="8"/>
      <c r="AZ721" s="8"/>
      <c r="BA721" s="8"/>
      <c r="BB721" s="8"/>
      <c r="BC721" s="8"/>
      <c r="BD721" s="8"/>
      <c r="BE721" s="8"/>
      <c r="BF721" s="8"/>
      <c r="BG721" s="8" t="s">
        <v>5</v>
      </c>
    </row>
    <row r="722" spans="1:59">
      <c r="A722" t="str">
        <f>Append1[[#This Row],[COM_IN_LIST]]</f>
        <v>COMMON</v>
      </c>
      <c r="B722" t="s">
        <v>1514</v>
      </c>
      <c r="C722" t="str">
        <f>VLOOKUP(Append1[[#This Row],[Asset_Name]],'[1]SNOW CMDB DBNL'!$A:$B,2,0)</f>
        <v>No</v>
      </c>
      <c r="E722" t="str">
        <f>VLOOKUP(Append1[[#This Row],[Asset_Name]],'[1]SNOW CMDB DBNL'!$A:$D,4,0)</f>
        <v>Guido Smit</v>
      </c>
      <c r="F722" t="str">
        <f>VLOOKUP(Append1[[#This Row],[Asset_Name]],'[1]SNOW CMDB DBNL'!$A:$E,5,0)</f>
        <v>Hans Overeem</v>
      </c>
      <c r="G722" t="str">
        <f>VLOOKUP(Append1[[#This Row],[Asset_Name]],'[1]SNOW CMDB DBNL'!$A:$F,6,0)</f>
        <v>Hans Overeem</v>
      </c>
      <c r="H722" t="str">
        <f>VLOOKUP(Append1[[#This Row],[Asset_Name]],'[1]SNOW CMDB DBNL'!$A:$G,7,0)</f>
        <v>GJ Reinders</v>
      </c>
      <c r="L722" t="str">
        <f>VLOOKUP(Append1[[#This Row],[Asset_Name]],'[1]SNOW CMDB DBNL'!$A:$M,13,0)</f>
        <v>Installed</v>
      </c>
      <c r="M722" t="str">
        <f>VLOOKUP(Append1[[#This Row],[Asset_Name]],'[1]SNOW CMDB DBNL'!$A:$N,14,0)</f>
        <v>Operational</v>
      </c>
      <c r="N722" t="str">
        <f>VLOOKUP(Append1[[#This Row],[Asset_Name]],'[1]SNOW CMDB DBNL'!$A:$O,15,0)</f>
        <v>Production</v>
      </c>
      <c r="O722" t="str">
        <f>VLOOKUP(Append1[[#This Row],[Asset_Name]],'[1]SNOW CMDB DBNL'!$A:$P,16,0)</f>
        <v>be+nl/Daily Banking Digital First NL/Deceased &amp; Seizures/FooFighters</v>
      </c>
      <c r="P722" t="s">
        <v>132</v>
      </c>
      <c r="Q722" t="s">
        <v>132</v>
      </c>
      <c r="R722" t="s">
        <v>10</v>
      </c>
      <c r="V722" s="8" t="s">
        <v>1514</v>
      </c>
      <c r="W722" s="8" t="s">
        <v>133</v>
      </c>
      <c r="X722" s="8">
        <v>0</v>
      </c>
      <c r="Y722" s="8" t="s">
        <v>158</v>
      </c>
      <c r="Z722" s="8" t="s">
        <v>159</v>
      </c>
      <c r="AA722" s="8" t="s">
        <v>159</v>
      </c>
      <c r="AB722" s="4" t="s">
        <v>160</v>
      </c>
      <c r="AC722" s="4">
        <v>0</v>
      </c>
      <c r="AD722" s="8">
        <v>0</v>
      </c>
      <c r="AE722" s="8">
        <v>0</v>
      </c>
      <c r="AF722" s="8" t="s">
        <v>136</v>
      </c>
      <c r="AG722" s="8" t="s">
        <v>137</v>
      </c>
      <c r="AH722" s="8" t="s">
        <v>138</v>
      </c>
      <c r="AI722" s="8" t="s">
        <v>850</v>
      </c>
      <c r="AJ722" s="8" t="s">
        <v>10</v>
      </c>
      <c r="AK722" s="8" t="s">
        <v>132</v>
      </c>
      <c r="AL722" s="8" t="s">
        <v>132</v>
      </c>
      <c r="AM722" s="8"/>
      <c r="AN722" s="8"/>
      <c r="AO722" s="8"/>
      <c r="AP722" s="8" t="s">
        <v>145</v>
      </c>
      <c r="AQ722" s="8" t="s">
        <v>145</v>
      </c>
      <c r="AR722" s="8" t="s">
        <v>133</v>
      </c>
      <c r="AS722" s="8" t="s">
        <v>149</v>
      </c>
      <c r="AT722" s="8" t="s">
        <v>149</v>
      </c>
      <c r="AU722" s="8" t="s">
        <v>145</v>
      </c>
      <c r="AV722" s="4" t="s">
        <v>145</v>
      </c>
      <c r="AW722" s="4" t="s">
        <v>145</v>
      </c>
      <c r="AX722" s="8" t="s">
        <v>145</v>
      </c>
      <c r="AY722" s="8" t="s">
        <v>133</v>
      </c>
      <c r="AZ722" s="8"/>
      <c r="BA722" s="8"/>
      <c r="BB722" s="8" t="s">
        <v>191</v>
      </c>
      <c r="BC722" s="8"/>
      <c r="BD722" s="8" t="s">
        <v>145</v>
      </c>
      <c r="BE722" s="8"/>
      <c r="BF722" s="8"/>
      <c r="BG722" s="8" t="s">
        <v>7</v>
      </c>
    </row>
    <row r="723" spans="1:59">
      <c r="A723" t="str">
        <f>Append1[[#This Row],[COM_IN_LIST]]</f>
        <v>COMMON</v>
      </c>
      <c r="B723" t="s">
        <v>1515</v>
      </c>
      <c r="C723" t="str">
        <f>VLOOKUP(Append1[[#This Row],[Asset_Name]],'[1]SNOW CMDB DBNL'!$A:$B,2,0)</f>
        <v>No</v>
      </c>
      <c r="E723" t="str">
        <f>VLOOKUP(Append1[[#This Row],[Asset_Name]],'[1]SNOW CMDB DBNL'!$A:$D,4,0)</f>
        <v>Guido Smit</v>
      </c>
      <c r="F723" t="str">
        <f>VLOOKUP(Append1[[#This Row],[Asset_Name]],'[1]SNOW CMDB DBNL'!$A:$E,5,0)</f>
        <v>Jeroen Losekoot</v>
      </c>
      <c r="G723" t="str">
        <f>VLOOKUP(Append1[[#This Row],[Asset_Name]],'[1]SNOW CMDB DBNL'!$A:$F,6,0)</f>
        <v>Jeroen Losekoot</v>
      </c>
      <c r="H723" t="str">
        <f>VLOOKUP(Append1[[#This Row],[Asset_Name]],'[1]SNOW CMDB DBNL'!$A:$G,7,0)</f>
        <v>GJ Reinders</v>
      </c>
      <c r="L723" t="str">
        <f>VLOOKUP(Append1[[#This Row],[Asset_Name]],'[1]SNOW CMDB DBNL'!$A:$M,13,0)</f>
        <v>Installed</v>
      </c>
      <c r="M723" t="str">
        <f>VLOOKUP(Append1[[#This Row],[Asset_Name]],'[1]SNOW CMDB DBNL'!$A:$N,14,0)</f>
        <v>Operational</v>
      </c>
      <c r="N723" t="str">
        <f>VLOOKUP(Append1[[#This Row],[Asset_Name]],'[1]SNOW CMDB DBNL'!$A:$O,15,0)</f>
        <v>Production</v>
      </c>
      <c r="O723" t="str">
        <f>VLOOKUP(Append1[[#This Row],[Asset_Name]],'[1]SNOW CMDB DBNL'!$A:$P,16,0)</f>
        <v>be+nl/Daily Banking Digital First NL/IL/PS &amp; CA/Rocket</v>
      </c>
      <c r="P723" t="s">
        <v>132</v>
      </c>
      <c r="Q723" t="s">
        <v>132</v>
      </c>
      <c r="R723" t="s">
        <v>10</v>
      </c>
      <c r="V723" s="8" t="s">
        <v>1515</v>
      </c>
      <c r="W723" s="8" t="s">
        <v>133</v>
      </c>
      <c r="X723" s="8">
        <v>0</v>
      </c>
      <c r="Y723" s="8" t="s">
        <v>158</v>
      </c>
      <c r="Z723" s="8" t="s">
        <v>273</v>
      </c>
      <c r="AA723" s="8" t="s">
        <v>273</v>
      </c>
      <c r="AB723" s="4" t="s">
        <v>160</v>
      </c>
      <c r="AC723" s="4">
        <v>0</v>
      </c>
      <c r="AD723" s="8">
        <v>0</v>
      </c>
      <c r="AE723" s="8">
        <v>0</v>
      </c>
      <c r="AF723" s="8" t="s">
        <v>136</v>
      </c>
      <c r="AG723" s="8" t="s">
        <v>137</v>
      </c>
      <c r="AH723" s="8" t="s">
        <v>138</v>
      </c>
      <c r="AI723" s="8" t="s">
        <v>1516</v>
      </c>
      <c r="AJ723" s="8" t="s">
        <v>10</v>
      </c>
      <c r="AK723" s="8" t="s">
        <v>132</v>
      </c>
      <c r="AL723" s="8" t="s">
        <v>132</v>
      </c>
      <c r="AM723" s="8"/>
      <c r="AN723" s="8"/>
      <c r="AO723" s="8"/>
      <c r="AP723" s="8" t="s">
        <v>145</v>
      </c>
      <c r="AQ723" s="8" t="s">
        <v>145</v>
      </c>
      <c r="AR723" s="8" t="s">
        <v>141</v>
      </c>
      <c r="AS723" s="8" t="s">
        <v>141</v>
      </c>
      <c r="AT723" s="8" t="s">
        <v>141</v>
      </c>
      <c r="AU723" s="8" t="s">
        <v>145</v>
      </c>
      <c r="AV723" s="4" t="s">
        <v>145</v>
      </c>
      <c r="AW723" s="4" t="s">
        <v>149</v>
      </c>
      <c r="AX723" s="8" t="s">
        <v>145</v>
      </c>
      <c r="AY723" s="8" t="s">
        <v>141</v>
      </c>
      <c r="AZ723" s="8"/>
      <c r="BA723" s="8" t="s">
        <v>166</v>
      </c>
      <c r="BB723" s="8" t="s">
        <v>191</v>
      </c>
      <c r="BC723" s="8"/>
      <c r="BD723" s="8" t="s">
        <v>149</v>
      </c>
      <c r="BE723" s="8"/>
      <c r="BF723" s="8"/>
      <c r="BG723" s="8" t="s">
        <v>7</v>
      </c>
    </row>
    <row r="724" spans="1:59" hidden="1">
      <c r="A724" t="str">
        <f>Append1[[#This Row],[COM_IN_LIST]]</f>
        <v>COMMON</v>
      </c>
      <c r="B724" t="s">
        <v>1517</v>
      </c>
      <c r="C724" t="str">
        <f>VLOOKUP(Append1[[#This Row],[Asset_Name]],'[1]SNOW CMDB DBNL'!$A:$B,2,0)</f>
        <v>Yes</v>
      </c>
      <c r="D724" t="str">
        <f>VLOOKUP(Append1[[#This Row],[Asset_Name]],'[1]SNOW CMDB DBNL'!$A:$C,3,0)</f>
        <v>No</v>
      </c>
      <c r="E724" t="str">
        <f>VLOOKUP(Append1[[#This Row],[Asset_Name]],'[1]SNOW CMDB DBNL'!$A:$D,4,0)</f>
        <v>Emile Scheilen</v>
      </c>
      <c r="F724" t="str">
        <f>VLOOKUP(Append1[[#This Row],[Asset_Name]],'[1]SNOW CMDB DBNL'!$A:$E,5,0)</f>
        <v>Adine Wempe - Kalff</v>
      </c>
      <c r="G724" t="str">
        <f>VLOOKUP(Append1[[#This Row],[Asset_Name]],'[1]SNOW CMDB DBNL'!$A:$F,6,0)</f>
        <v>Adine Wempe - Kalff</v>
      </c>
      <c r="H724" t="str">
        <f>VLOOKUP(Append1[[#This Row],[Asset_Name]],'[1]SNOW CMDB DBNL'!$A:$G,7,0)</f>
        <v>Aurora Montoya Guillen</v>
      </c>
      <c r="I724" t="str">
        <f>VLOOKUP(Append1[[#This Row],[Asset_Name]],'[1]SNOW CMDB DBNL'!$A:$H,8,0)</f>
        <v>Party data</v>
      </c>
      <c r="J724" t="str">
        <f>VLOOKUP(Append1[[#This Row],[Asset_Name]],'[1]SNOW CMDB DBNL'!$A:$I,9,0)</f>
        <v>Kept in own tribe</v>
      </c>
      <c r="L724" t="str">
        <f>VLOOKUP(Append1[[#This Row],[Asset_Name]],'[1]SNOW CMDB DBNL'!$A:$M,13,0)</f>
        <v>Installed</v>
      </c>
      <c r="M724" t="str">
        <f>VLOOKUP(Append1[[#This Row],[Asset_Name]],'[1]SNOW CMDB DBNL'!$A:$N,14,0)</f>
        <v>Operational</v>
      </c>
      <c r="N724" t="str">
        <f>VLOOKUP(Append1[[#This Row],[Asset_Name]],'[1]SNOW CMDB DBNL'!$A:$O,15,0)</f>
        <v>Production</v>
      </c>
      <c r="O724" t="str">
        <f>VLOOKUP(Append1[[#This Row],[Asset_Name]],'[1]SNOW CMDB DBNL'!$A:$P,16,0)</f>
        <v>be+nl/Fraud &amp; Cyber Security NL/Prevention/Wookiee</v>
      </c>
      <c r="P724" t="s">
        <v>132</v>
      </c>
      <c r="Q724" t="s">
        <v>132</v>
      </c>
      <c r="R724" t="s">
        <v>13</v>
      </c>
      <c r="V724" s="8" t="s">
        <v>1517</v>
      </c>
      <c r="W724" s="8" t="s">
        <v>141</v>
      </c>
      <c r="X724" s="8" t="s">
        <v>133</v>
      </c>
      <c r="Y724" s="8" t="s">
        <v>202</v>
      </c>
      <c r="Z724" s="8" t="s">
        <v>203</v>
      </c>
      <c r="AA724" s="8" t="s">
        <v>203</v>
      </c>
      <c r="AB724" s="4" t="s">
        <v>550</v>
      </c>
      <c r="AC724" s="4" t="s">
        <v>169</v>
      </c>
      <c r="AD724" s="8" t="s">
        <v>170</v>
      </c>
      <c r="AE724" s="8">
        <v>0</v>
      </c>
      <c r="AF724" s="8" t="s">
        <v>136</v>
      </c>
      <c r="AG724" s="8" t="s">
        <v>137</v>
      </c>
      <c r="AH724" s="8" t="s">
        <v>138</v>
      </c>
      <c r="AI724" s="8" t="s">
        <v>551</v>
      </c>
      <c r="AJ724" s="8" t="s">
        <v>13</v>
      </c>
      <c r="AK724" s="8" t="s">
        <v>132</v>
      </c>
      <c r="AL724" s="8" t="s">
        <v>132</v>
      </c>
      <c r="AM724" s="8"/>
      <c r="AN724" s="8"/>
      <c r="AO724" s="8"/>
      <c r="AP724" s="8" t="s">
        <v>145</v>
      </c>
      <c r="AQ724" s="8" t="s">
        <v>145</v>
      </c>
      <c r="AR724" s="8" t="s">
        <v>133</v>
      </c>
      <c r="AS724" s="8" t="s">
        <v>141</v>
      </c>
      <c r="AT724" s="8" t="s">
        <v>141</v>
      </c>
      <c r="AU724" s="8"/>
      <c r="AV724" s="4"/>
      <c r="AW724" s="4" t="s">
        <v>145</v>
      </c>
      <c r="AX724" s="8" t="s">
        <v>208</v>
      </c>
      <c r="AY724" s="8" t="s">
        <v>133</v>
      </c>
      <c r="AZ724" s="8"/>
      <c r="BA724" s="8"/>
      <c r="BB724" s="8" t="s">
        <v>178</v>
      </c>
      <c r="BC724" s="8"/>
      <c r="BD724" s="8" t="s">
        <v>145</v>
      </c>
      <c r="BE724" s="8"/>
      <c r="BF724" s="8"/>
      <c r="BG724" s="8" t="s">
        <v>7</v>
      </c>
    </row>
    <row r="725" spans="1:59">
      <c r="A725" t="str">
        <f>Append1[[#This Row],[COM_IN_LIST]]</f>
        <v>CMDB</v>
      </c>
      <c r="B725" t="s">
        <v>1518</v>
      </c>
      <c r="C725" t="str">
        <f>VLOOKUP(Append1[[#This Row],[Asset_Name]],'[1]SNOW CMDB DBNL'!$A:$B,2,0)</f>
        <v>No</v>
      </c>
      <c r="E725" t="str">
        <f>VLOOKUP(Append1[[#This Row],[Asset_Name]],'[1]SNOW CMDB DBNL'!$A:$D,4,0)</f>
        <v>Guido Smit</v>
      </c>
      <c r="F725" t="str">
        <f>VLOOKUP(Append1[[#This Row],[Asset_Name]],'[1]SNOW CMDB DBNL'!$A:$E,5,0)</f>
        <v>Jeroen Losekoot</v>
      </c>
      <c r="G725" t="str">
        <f>VLOOKUP(Append1[[#This Row],[Asset_Name]],'[1]SNOW CMDB DBNL'!$A:$F,6,0)</f>
        <v>Jeroen Losekoot</v>
      </c>
      <c r="H725" t="str">
        <f>VLOOKUP(Append1[[#This Row],[Asset_Name]],'[1]SNOW CMDB DBNL'!$A:$G,7,0)</f>
        <v>GJ Reinders</v>
      </c>
      <c r="L725" t="str">
        <f>VLOOKUP(Append1[[#This Row],[Asset_Name]],'[1]SNOW CMDB DBNL'!$A:$M,13,0)</f>
        <v>Installed</v>
      </c>
      <c r="M725" t="str">
        <f>VLOOKUP(Append1[[#This Row],[Asset_Name]],'[1]SNOW CMDB DBNL'!$A:$N,14,0)</f>
        <v>Operational</v>
      </c>
      <c r="N725" t="str">
        <f>VLOOKUP(Append1[[#This Row],[Asset_Name]],'[1]SNOW CMDB DBNL'!$A:$O,15,0)</f>
        <v>Production</v>
      </c>
      <c r="O725" t="str">
        <f>VLOOKUP(Append1[[#This Row],[Asset_Name]],'[1]SNOW CMDB DBNL'!$A:$P,16,0)</f>
        <v>be+nl/Daily Banking Digital First NL/IL/PS &amp; CA/Sombrero</v>
      </c>
      <c r="P725" t="s">
        <v>131</v>
      </c>
      <c r="Q725" t="s">
        <v>132</v>
      </c>
      <c r="R725" t="s">
        <v>23</v>
      </c>
      <c r="V725" s="8" t="s">
        <v>1518</v>
      </c>
      <c r="W725" s="8" t="s">
        <v>133</v>
      </c>
      <c r="X725" s="8">
        <v>0</v>
      </c>
      <c r="Y725" s="8" t="s">
        <v>158</v>
      </c>
      <c r="Z725" s="8" t="s">
        <v>273</v>
      </c>
      <c r="AA725" s="8" t="s">
        <v>273</v>
      </c>
      <c r="AB725" s="4" t="s">
        <v>160</v>
      </c>
      <c r="AC725" s="4">
        <v>0</v>
      </c>
      <c r="AD725" s="8">
        <v>0</v>
      </c>
      <c r="AE725" s="8">
        <v>0</v>
      </c>
      <c r="AF725" s="8" t="s">
        <v>136</v>
      </c>
      <c r="AG725" s="8" t="s">
        <v>137</v>
      </c>
      <c r="AH725" s="8" t="s">
        <v>138</v>
      </c>
      <c r="AI725" s="8" t="s">
        <v>1519</v>
      </c>
      <c r="AJ725" s="8" t="s">
        <v>23</v>
      </c>
      <c r="AK725" s="8" t="s">
        <v>131</v>
      </c>
      <c r="AL725" s="8" t="s">
        <v>132</v>
      </c>
      <c r="AM725" s="8"/>
      <c r="AN725" s="8"/>
      <c r="AO725" s="8"/>
      <c r="AP725" s="8"/>
      <c r="AQ725" s="8"/>
      <c r="AR725" s="8"/>
      <c r="AS725" s="8"/>
      <c r="AT725" s="8"/>
      <c r="AU725" s="8"/>
      <c r="AV725" s="4"/>
      <c r="AW725" s="4"/>
      <c r="AX725" s="8"/>
      <c r="AY725" s="8"/>
      <c r="AZ725" s="8"/>
      <c r="BA725" s="8"/>
      <c r="BB725" s="8"/>
      <c r="BC725" s="8"/>
      <c r="BD725" s="8"/>
      <c r="BE725" s="8"/>
      <c r="BF725" s="8"/>
      <c r="BG725" s="8" t="s">
        <v>5</v>
      </c>
    </row>
    <row r="726" spans="1:59">
      <c r="A726" t="str">
        <f>Append1[[#This Row],[COM_IN_LIST]]</f>
        <v>COMMON</v>
      </c>
      <c r="B726" t="s">
        <v>1520</v>
      </c>
      <c r="C726" t="str">
        <f>VLOOKUP(Append1[[#This Row],[Asset_Name]],'[1]SNOW CMDB DBNL'!$A:$B,2,0)</f>
        <v>No</v>
      </c>
      <c r="D726" t="str">
        <f>VLOOKUP(Append1[[#This Row],[Asset_Name]],'[1]SNOW CMDB DBNL'!$A:$C,3,0)</f>
        <v>No</v>
      </c>
      <c r="E726" t="str">
        <f>VLOOKUP(Append1[[#This Row],[Asset_Name]],'[1]SNOW CMDB DBNL'!$A:$D,4,0)</f>
        <v>Jan Reuterink</v>
      </c>
      <c r="F726" t="str">
        <f>VLOOKUP(Append1[[#This Row],[Asset_Name]],'[1]SNOW CMDB DBNL'!$A:$E,5,0)</f>
        <v>Sven Schenkel</v>
      </c>
      <c r="L726" t="str">
        <f>VLOOKUP(Append1[[#This Row],[Asset_Name]],'[1]SNOW CMDB DBNL'!$A:$M,13,0)</f>
        <v>Installed</v>
      </c>
      <c r="M726" t="str">
        <f>VLOOKUP(Append1[[#This Row],[Asset_Name]],'[1]SNOW CMDB DBNL'!$A:$N,14,0)</f>
        <v>Operational</v>
      </c>
      <c r="N726" t="str">
        <f>VLOOKUP(Append1[[#This Row],[Asset_Name]],'[1]SNOW CMDB DBNL'!$A:$O,15,0)</f>
        <v>Production</v>
      </c>
      <c r="O726" t="str">
        <f>VLOOKUP(Append1[[#This Row],[Asset_Name]],'[1]SNOW CMDB DBNL'!$A:$P,16,0)</f>
        <v>be+nl/Digital Business Banking/CD-NL/DaVinci</v>
      </c>
      <c r="P726" t="s">
        <v>132</v>
      </c>
      <c r="Q726" t="s">
        <v>132</v>
      </c>
      <c r="R726" t="s">
        <v>16</v>
      </c>
      <c r="V726" s="8" t="s">
        <v>1520</v>
      </c>
      <c r="W726" s="8" t="s">
        <v>133</v>
      </c>
      <c r="X726" s="8" t="s">
        <v>133</v>
      </c>
      <c r="Y726" s="8" t="s">
        <v>173</v>
      </c>
      <c r="Z726" s="8" t="s">
        <v>174</v>
      </c>
      <c r="AA726" s="8">
        <v>0</v>
      </c>
      <c r="AB726" s="4">
        <v>0</v>
      </c>
      <c r="AC726" s="4">
        <v>0</v>
      </c>
      <c r="AD726" s="8">
        <v>0</v>
      </c>
      <c r="AE726" s="8">
        <v>0</v>
      </c>
      <c r="AF726" s="8" t="s">
        <v>136</v>
      </c>
      <c r="AG726" s="8" t="s">
        <v>137</v>
      </c>
      <c r="AH726" s="8" t="s">
        <v>138</v>
      </c>
      <c r="AI726" s="8" t="s">
        <v>1521</v>
      </c>
      <c r="AJ726" s="8" t="s">
        <v>16</v>
      </c>
      <c r="AK726" s="8" t="s">
        <v>132</v>
      </c>
      <c r="AL726" s="8" t="s">
        <v>132</v>
      </c>
      <c r="AM726" s="8"/>
      <c r="AN726" s="8"/>
      <c r="AO726" s="8"/>
      <c r="AP726" s="8" t="s">
        <v>145</v>
      </c>
      <c r="AQ726" s="8" t="s">
        <v>145</v>
      </c>
      <c r="AR726" s="8" t="s">
        <v>133</v>
      </c>
      <c r="AS726" s="8" t="s">
        <v>149</v>
      </c>
      <c r="AT726" s="8" t="s">
        <v>149</v>
      </c>
      <c r="AU726" s="8" t="s">
        <v>145</v>
      </c>
      <c r="AV726" s="4" t="s">
        <v>145</v>
      </c>
      <c r="AW726" s="4" t="s">
        <v>145</v>
      </c>
      <c r="AX726" s="8" t="s">
        <v>145</v>
      </c>
      <c r="AY726" s="8" t="s">
        <v>133</v>
      </c>
      <c r="AZ726" s="8"/>
      <c r="BA726" s="8"/>
      <c r="BB726" s="8" t="s">
        <v>191</v>
      </c>
      <c r="BC726" s="8"/>
      <c r="BD726" s="8" t="s">
        <v>145</v>
      </c>
      <c r="BE726" s="8"/>
      <c r="BF726" s="8"/>
      <c r="BG726" s="8" t="s">
        <v>7</v>
      </c>
    </row>
    <row r="727" spans="1:59">
      <c r="A727" t="str">
        <f>Append1[[#This Row],[COM_IN_LIST]]</f>
        <v>COMMON</v>
      </c>
      <c r="B727" t="s">
        <v>1522</v>
      </c>
      <c r="C727" t="str">
        <f>VLOOKUP(Append1[[#This Row],[Asset_Name]],'[1]SNOW CMDB DBNL'!$A:$B,2,0)</f>
        <v>No</v>
      </c>
      <c r="D727" t="str">
        <f>VLOOKUP(Append1[[#This Row],[Asset_Name]],'[1]SNOW CMDB DBNL'!$A:$C,3,0)</f>
        <v>No</v>
      </c>
      <c r="E727" t="str">
        <f>VLOOKUP(Append1[[#This Row],[Asset_Name]],'[1]SNOW CMDB DBNL'!$A:$D,4,0)</f>
        <v>Jan Reuterink</v>
      </c>
      <c r="F727" t="str">
        <f>VLOOKUP(Append1[[#This Row],[Asset_Name]],'[1]SNOW CMDB DBNL'!$A:$E,5,0)</f>
        <v>Sven Schenkel</v>
      </c>
      <c r="L727" t="str">
        <f>VLOOKUP(Append1[[#This Row],[Asset_Name]],'[1]SNOW CMDB DBNL'!$A:$M,13,0)</f>
        <v>Installed</v>
      </c>
      <c r="M727" t="str">
        <f>VLOOKUP(Append1[[#This Row],[Asset_Name]],'[1]SNOW CMDB DBNL'!$A:$N,14,0)</f>
        <v>Operational</v>
      </c>
      <c r="N727" t="str">
        <f>VLOOKUP(Append1[[#This Row],[Asset_Name]],'[1]SNOW CMDB DBNL'!$A:$O,15,0)</f>
        <v>Production</v>
      </c>
      <c r="O727" t="str">
        <f>VLOOKUP(Append1[[#This Row],[Asset_Name]],'[1]SNOW CMDB DBNL'!$A:$P,16,0)</f>
        <v>be+nl/Digital Business Banking/CD-NL/DaVinci</v>
      </c>
      <c r="P727" t="s">
        <v>132</v>
      </c>
      <c r="Q727" t="s">
        <v>132</v>
      </c>
      <c r="R727" t="s">
        <v>16</v>
      </c>
      <c r="V727" s="8" t="s">
        <v>1522</v>
      </c>
      <c r="W727" s="8" t="s">
        <v>133</v>
      </c>
      <c r="X727" s="8" t="s">
        <v>133</v>
      </c>
      <c r="Y727" s="8" t="s">
        <v>173</v>
      </c>
      <c r="Z727" s="8" t="s">
        <v>174</v>
      </c>
      <c r="AA727" s="8">
        <v>0</v>
      </c>
      <c r="AB727" s="4">
        <v>0</v>
      </c>
      <c r="AC727" s="4">
        <v>0</v>
      </c>
      <c r="AD727" s="8">
        <v>0</v>
      </c>
      <c r="AE727" s="8">
        <v>0</v>
      </c>
      <c r="AF727" s="8" t="s">
        <v>136</v>
      </c>
      <c r="AG727" s="8" t="s">
        <v>137</v>
      </c>
      <c r="AH727" s="8" t="s">
        <v>138</v>
      </c>
      <c r="AI727" s="8" t="s">
        <v>1521</v>
      </c>
      <c r="AJ727" s="8" t="s">
        <v>16</v>
      </c>
      <c r="AK727" s="8" t="s">
        <v>132</v>
      </c>
      <c r="AL727" s="8" t="s">
        <v>132</v>
      </c>
      <c r="AM727" s="8"/>
      <c r="AN727" s="8"/>
      <c r="AO727" s="8"/>
      <c r="AP727" s="8" t="s">
        <v>145</v>
      </c>
      <c r="AQ727" s="8" t="s">
        <v>145</v>
      </c>
      <c r="AR727" s="8" t="s">
        <v>133</v>
      </c>
      <c r="AS727" s="8" t="s">
        <v>149</v>
      </c>
      <c r="AT727" s="8" t="s">
        <v>149</v>
      </c>
      <c r="AU727" s="8" t="s">
        <v>145</v>
      </c>
      <c r="AV727" s="4" t="s">
        <v>145</v>
      </c>
      <c r="AW727" s="4" t="s">
        <v>145</v>
      </c>
      <c r="AX727" s="8" t="s">
        <v>145</v>
      </c>
      <c r="AY727" s="8" t="s">
        <v>133</v>
      </c>
      <c r="AZ727" s="8"/>
      <c r="BA727" s="8"/>
      <c r="BB727" s="8" t="s">
        <v>191</v>
      </c>
      <c r="BC727" s="8"/>
      <c r="BD727" s="8" t="s">
        <v>145</v>
      </c>
      <c r="BE727" s="8"/>
      <c r="BF727" s="8"/>
      <c r="BG727" s="8" t="s">
        <v>7</v>
      </c>
    </row>
    <row r="728" spans="1:59">
      <c r="A728" t="str">
        <f>Append1[[#This Row],[COM_IN_LIST]]</f>
        <v>COMMON</v>
      </c>
      <c r="B728" t="s">
        <v>1523</v>
      </c>
      <c r="C728" t="str">
        <f>VLOOKUP(Append1[[#This Row],[Asset_Name]],'[1]SNOW CMDB DBNL'!$A:$B,2,0)</f>
        <v>No</v>
      </c>
      <c r="D728" t="str">
        <f>VLOOKUP(Append1[[#This Row],[Asset_Name]],'[1]SNOW CMDB DBNL'!$A:$C,3,0)</f>
        <v>No</v>
      </c>
      <c r="E728" t="str">
        <f>VLOOKUP(Append1[[#This Row],[Asset_Name]],'[1]SNOW CMDB DBNL'!$A:$D,4,0)</f>
        <v>Jan Reuterink</v>
      </c>
      <c r="F728" t="str">
        <f>VLOOKUP(Append1[[#This Row],[Asset_Name]],'[1]SNOW CMDB DBNL'!$A:$E,5,0)</f>
        <v>Sven Schenkel</v>
      </c>
      <c r="L728" t="str">
        <f>VLOOKUP(Append1[[#This Row],[Asset_Name]],'[1]SNOW CMDB DBNL'!$A:$M,13,0)</f>
        <v>Installed</v>
      </c>
      <c r="M728" t="str">
        <f>VLOOKUP(Append1[[#This Row],[Asset_Name]],'[1]SNOW CMDB DBNL'!$A:$N,14,0)</f>
        <v>Operational</v>
      </c>
      <c r="N728" t="str">
        <f>VLOOKUP(Append1[[#This Row],[Asset_Name]],'[1]SNOW CMDB DBNL'!$A:$O,15,0)</f>
        <v>Production</v>
      </c>
      <c r="O728" t="str">
        <f>VLOOKUP(Append1[[#This Row],[Asset_Name]],'[1]SNOW CMDB DBNL'!$A:$P,16,0)</f>
        <v>be+nl/Digital Business Banking/CD-NL/DaVinci</v>
      </c>
      <c r="P728" t="s">
        <v>132</v>
      </c>
      <c r="Q728" t="s">
        <v>132</v>
      </c>
      <c r="R728" t="s">
        <v>16</v>
      </c>
      <c r="V728" s="8" t="s">
        <v>1523</v>
      </c>
      <c r="W728" s="8" t="s">
        <v>133</v>
      </c>
      <c r="X728" s="8" t="s">
        <v>133</v>
      </c>
      <c r="Y728" s="8" t="s">
        <v>173</v>
      </c>
      <c r="Z728" s="8" t="s">
        <v>174</v>
      </c>
      <c r="AA728" s="8">
        <v>0</v>
      </c>
      <c r="AB728" s="4">
        <v>0</v>
      </c>
      <c r="AC728" s="4">
        <v>0</v>
      </c>
      <c r="AD728" s="8">
        <v>0</v>
      </c>
      <c r="AE728" s="8">
        <v>0</v>
      </c>
      <c r="AF728" s="8" t="s">
        <v>136</v>
      </c>
      <c r="AG728" s="8" t="s">
        <v>137</v>
      </c>
      <c r="AH728" s="8" t="s">
        <v>138</v>
      </c>
      <c r="AI728" s="8" t="s">
        <v>1521</v>
      </c>
      <c r="AJ728" s="8" t="s">
        <v>16</v>
      </c>
      <c r="AK728" s="8" t="s">
        <v>132</v>
      </c>
      <c r="AL728" s="8" t="s">
        <v>132</v>
      </c>
      <c r="AM728" s="8"/>
      <c r="AN728" s="8"/>
      <c r="AO728" s="8"/>
      <c r="AP728" s="8" t="s">
        <v>145</v>
      </c>
      <c r="AQ728" s="8" t="s">
        <v>145</v>
      </c>
      <c r="AR728" s="8" t="s">
        <v>133</v>
      </c>
      <c r="AS728" s="8" t="s">
        <v>149</v>
      </c>
      <c r="AT728" s="8" t="s">
        <v>149</v>
      </c>
      <c r="AU728" s="8" t="s">
        <v>145</v>
      </c>
      <c r="AV728" s="4" t="s">
        <v>145</v>
      </c>
      <c r="AW728" s="4" t="s">
        <v>145</v>
      </c>
      <c r="AX728" s="8" t="s">
        <v>145</v>
      </c>
      <c r="AY728" s="8" t="s">
        <v>133</v>
      </c>
      <c r="AZ728" s="8"/>
      <c r="BA728" s="8"/>
      <c r="BB728" s="8" t="s">
        <v>191</v>
      </c>
      <c r="BC728" s="8"/>
      <c r="BD728" s="8" t="s">
        <v>145</v>
      </c>
      <c r="BE728" s="8"/>
      <c r="BF728" s="8"/>
      <c r="BG728" s="8" t="s">
        <v>7</v>
      </c>
    </row>
    <row r="729" spans="1:59">
      <c r="A729" t="str">
        <f>Append1[[#This Row],[COM_IN_LIST]]</f>
        <v>CMDB</v>
      </c>
      <c r="B729" t="s">
        <v>1524</v>
      </c>
      <c r="C729" t="str">
        <f>VLOOKUP(Append1[[#This Row],[Asset_Name]],'[1]SNOW CMDB DBNL'!$A:$B,2,0)</f>
        <v>No</v>
      </c>
      <c r="D729" t="str">
        <f>VLOOKUP(Append1[[#This Row],[Asset_Name]],'[1]SNOW CMDB DBNL'!$A:$C,3,0)</f>
        <v>No</v>
      </c>
      <c r="E729" t="str">
        <f>VLOOKUP(Append1[[#This Row],[Asset_Name]],'[1]SNOW CMDB DBNL'!$A:$D,4,0)</f>
        <v>Jos Klompe</v>
      </c>
      <c r="F729" t="str">
        <f>VLOOKUP(Append1[[#This Row],[Asset_Name]],'[1]SNOW CMDB DBNL'!$A:$E,5,0)</f>
        <v>Marieke Bragt</v>
      </c>
      <c r="L729" t="str">
        <f>VLOOKUP(Append1[[#This Row],[Asset_Name]],'[1]SNOW CMDB DBNL'!$A:$M,13,0)</f>
        <v>Installed</v>
      </c>
      <c r="M729" t="str">
        <f>VLOOKUP(Append1[[#This Row],[Asset_Name]],'[1]SNOW CMDB DBNL'!$A:$N,14,0)</f>
        <v>Operational</v>
      </c>
      <c r="N729" t="str">
        <f>VLOOKUP(Append1[[#This Row],[Asset_Name]],'[1]SNOW CMDB DBNL'!$A:$O,15,0)</f>
        <v>Production</v>
      </c>
      <c r="O729" t="str">
        <f>VLOOKUP(Append1[[#This Row],[Asset_Name]],'[1]SNOW CMDB DBNL'!$A:$P,16,0)</f>
        <v>be+nl/KYC Services NL/Donar</v>
      </c>
      <c r="P729" t="s">
        <v>131</v>
      </c>
      <c r="Q729" t="s">
        <v>132</v>
      </c>
      <c r="R729" t="s">
        <v>31</v>
      </c>
      <c r="V729" s="8" t="s">
        <v>1524</v>
      </c>
      <c r="W729" s="8" t="s">
        <v>133</v>
      </c>
      <c r="X729" s="8" t="s">
        <v>133</v>
      </c>
      <c r="Y729" s="8" t="s">
        <v>586</v>
      </c>
      <c r="Z729" s="8" t="s">
        <v>1128</v>
      </c>
      <c r="AA729" s="8">
        <v>0</v>
      </c>
      <c r="AB729" s="4">
        <v>0</v>
      </c>
      <c r="AC729" s="4">
        <v>0</v>
      </c>
      <c r="AD729" s="8">
        <v>0</v>
      </c>
      <c r="AE729" s="8">
        <v>0</v>
      </c>
      <c r="AF729" s="8" t="s">
        <v>136</v>
      </c>
      <c r="AG729" s="8" t="s">
        <v>137</v>
      </c>
      <c r="AH729" s="8" t="s">
        <v>138</v>
      </c>
      <c r="AI729" s="8" t="s">
        <v>1129</v>
      </c>
      <c r="AJ729" s="8" t="s">
        <v>31</v>
      </c>
      <c r="AK729" s="8" t="s">
        <v>131</v>
      </c>
      <c r="AL729" s="8" t="s">
        <v>132</v>
      </c>
      <c r="AM729" s="8"/>
      <c r="AN729" s="8"/>
      <c r="AO729" s="8"/>
      <c r="AP729" s="8"/>
      <c r="AQ729" s="8"/>
      <c r="AR729" s="8"/>
      <c r="AS729" s="8"/>
      <c r="AT729" s="8"/>
      <c r="AU729" s="8"/>
      <c r="AV729" s="4"/>
      <c r="AW729" s="4"/>
      <c r="AX729" s="8"/>
      <c r="AY729" s="8"/>
      <c r="AZ729" s="8"/>
      <c r="BA729" s="8"/>
      <c r="BB729" s="8"/>
      <c r="BC729" s="8"/>
      <c r="BD729" s="8"/>
      <c r="BE729" s="8"/>
      <c r="BF729" s="8"/>
      <c r="BG729" s="8" t="s">
        <v>5</v>
      </c>
    </row>
    <row r="730" spans="1:59">
      <c r="A730" t="str">
        <f>Append1[[#This Row],[COM_IN_LIST]]</f>
        <v>COMMON</v>
      </c>
      <c r="B730" t="s">
        <v>1525</v>
      </c>
      <c r="C730" t="str">
        <f>VLOOKUP(Append1[[#This Row],[Asset_Name]],'[1]SNOW CMDB DBNL'!$A:$B,2,0)</f>
        <v>No</v>
      </c>
      <c r="D730" t="str">
        <f>VLOOKUP(Append1[[#This Row],[Asset_Name]],'[1]SNOW CMDB DBNL'!$A:$C,3,0)</f>
        <v>No</v>
      </c>
      <c r="E730" t="str">
        <f>VLOOKUP(Append1[[#This Row],[Asset_Name]],'[1]SNOW CMDB DBNL'!$A:$D,4,0)</f>
        <v>Jan Reuterink</v>
      </c>
      <c r="F730" t="str">
        <f>VLOOKUP(Append1[[#This Row],[Asset_Name]],'[1]SNOW CMDB DBNL'!$A:$E,5,0)</f>
        <v>Sven Schenkel</v>
      </c>
      <c r="L730" t="str">
        <f>VLOOKUP(Append1[[#This Row],[Asset_Name]],'[1]SNOW CMDB DBNL'!$A:$M,13,0)</f>
        <v>Installed</v>
      </c>
      <c r="M730" t="str">
        <f>VLOOKUP(Append1[[#This Row],[Asset_Name]],'[1]SNOW CMDB DBNL'!$A:$N,14,0)</f>
        <v>Operational</v>
      </c>
      <c r="N730" t="str">
        <f>VLOOKUP(Append1[[#This Row],[Asset_Name]],'[1]SNOW CMDB DBNL'!$A:$O,15,0)</f>
        <v>Production</v>
      </c>
      <c r="O730" t="str">
        <f>VLOOKUP(Append1[[#This Row],[Asset_Name]],'[1]SNOW CMDB DBNL'!$A:$P,16,0)</f>
        <v>be+nl/Digital Business Banking/CD-NL/Beast</v>
      </c>
      <c r="P730" t="s">
        <v>132</v>
      </c>
      <c r="Q730" t="s">
        <v>132</v>
      </c>
      <c r="R730" t="s">
        <v>16</v>
      </c>
      <c r="V730" s="8" t="s">
        <v>1525</v>
      </c>
      <c r="W730" s="8" t="s">
        <v>133</v>
      </c>
      <c r="X730" s="8" t="s">
        <v>133</v>
      </c>
      <c r="Y730" s="8" t="s">
        <v>173</v>
      </c>
      <c r="Z730" s="8" t="s">
        <v>174</v>
      </c>
      <c r="AA730" s="8">
        <v>0</v>
      </c>
      <c r="AB730" s="4">
        <v>0</v>
      </c>
      <c r="AC730" s="4">
        <v>0</v>
      </c>
      <c r="AD730" s="8">
        <v>0</v>
      </c>
      <c r="AE730" s="8">
        <v>0</v>
      </c>
      <c r="AF730" s="8" t="s">
        <v>136</v>
      </c>
      <c r="AG730" s="8" t="s">
        <v>137</v>
      </c>
      <c r="AH730" s="8" t="s">
        <v>138</v>
      </c>
      <c r="AI730" s="8" t="s">
        <v>1526</v>
      </c>
      <c r="AJ730" s="8" t="s">
        <v>16</v>
      </c>
      <c r="AK730" s="8" t="s">
        <v>132</v>
      </c>
      <c r="AL730" s="8" t="s">
        <v>132</v>
      </c>
      <c r="AM730" s="8"/>
      <c r="AN730" s="8"/>
      <c r="AO730" s="8"/>
      <c r="AP730" s="8" t="s">
        <v>145</v>
      </c>
      <c r="AQ730" s="8" t="s">
        <v>145</v>
      </c>
      <c r="AR730" s="8" t="s">
        <v>133</v>
      </c>
      <c r="AS730" s="8" t="s">
        <v>149</v>
      </c>
      <c r="AT730" s="8" t="s">
        <v>149</v>
      </c>
      <c r="AU730" s="8" t="s">
        <v>145</v>
      </c>
      <c r="AV730" s="4" t="s">
        <v>145</v>
      </c>
      <c r="AW730" s="4" t="s">
        <v>145</v>
      </c>
      <c r="AX730" s="8" t="s">
        <v>145</v>
      </c>
      <c r="AY730" s="8" t="s">
        <v>133</v>
      </c>
      <c r="AZ730" s="8"/>
      <c r="BA730" s="8"/>
      <c r="BB730" s="8" t="s">
        <v>191</v>
      </c>
      <c r="BC730" s="8"/>
      <c r="BD730" s="8" t="s">
        <v>145</v>
      </c>
      <c r="BE730" s="8"/>
      <c r="BF730" s="8"/>
      <c r="BG730" s="8" t="s">
        <v>7</v>
      </c>
    </row>
    <row r="731" spans="1:59">
      <c r="A731" t="str">
        <f>Append1[[#This Row],[COM_IN_LIST]]</f>
        <v>COMMON</v>
      </c>
      <c r="B731" t="s">
        <v>1527</v>
      </c>
      <c r="C731" t="str">
        <f>VLOOKUP(Append1[[#This Row],[Asset_Name]],'[1]SNOW CMDB DBNL'!$A:$B,2,0)</f>
        <v>No</v>
      </c>
      <c r="D731" t="str">
        <f>VLOOKUP(Append1[[#This Row],[Asset_Name]],'[1]SNOW CMDB DBNL'!$A:$C,3,0)</f>
        <v>No</v>
      </c>
      <c r="E731" t="str">
        <f>VLOOKUP(Append1[[#This Row],[Asset_Name]],'[1]SNOW CMDB DBNL'!$A:$D,4,0)</f>
        <v>Jan Reuterink</v>
      </c>
      <c r="F731" t="str">
        <f>VLOOKUP(Append1[[#This Row],[Asset_Name]],'[1]SNOW CMDB DBNL'!$A:$E,5,0)</f>
        <v>Sven Schenkel</v>
      </c>
      <c r="L731" t="str">
        <f>VLOOKUP(Append1[[#This Row],[Asset_Name]],'[1]SNOW CMDB DBNL'!$A:$M,13,0)</f>
        <v>Installed</v>
      </c>
      <c r="M731" t="str">
        <f>VLOOKUP(Append1[[#This Row],[Asset_Name]],'[1]SNOW CMDB DBNL'!$A:$N,14,0)</f>
        <v>Operational</v>
      </c>
      <c r="N731" t="str">
        <f>VLOOKUP(Append1[[#This Row],[Asset_Name]],'[1]SNOW CMDB DBNL'!$A:$O,15,0)</f>
        <v>Production</v>
      </c>
      <c r="O731" t="str">
        <f>VLOOKUP(Append1[[#This Row],[Asset_Name]],'[1]SNOW CMDB DBNL'!$A:$P,16,0)</f>
        <v>be+nl/Digital Business Banking/CD-NL/GLaDOS</v>
      </c>
      <c r="P731" t="s">
        <v>132</v>
      </c>
      <c r="Q731" t="s">
        <v>132</v>
      </c>
      <c r="R731" t="s">
        <v>16</v>
      </c>
      <c r="V731" s="8" t="s">
        <v>1527</v>
      </c>
      <c r="W731" s="8" t="s">
        <v>133</v>
      </c>
      <c r="X731" s="8" t="s">
        <v>133</v>
      </c>
      <c r="Y731" s="8" t="s">
        <v>173</v>
      </c>
      <c r="Z731" s="8" t="s">
        <v>174</v>
      </c>
      <c r="AA731" s="8">
        <v>0</v>
      </c>
      <c r="AB731" s="4">
        <v>0</v>
      </c>
      <c r="AC731" s="4">
        <v>0</v>
      </c>
      <c r="AD731" s="8">
        <v>0</v>
      </c>
      <c r="AE731" s="8">
        <v>0</v>
      </c>
      <c r="AF731" s="8" t="s">
        <v>136</v>
      </c>
      <c r="AG731" s="8" t="s">
        <v>137</v>
      </c>
      <c r="AH731" s="8" t="s">
        <v>138</v>
      </c>
      <c r="AI731" s="8" t="s">
        <v>278</v>
      </c>
      <c r="AJ731" s="8" t="s">
        <v>16</v>
      </c>
      <c r="AK731" s="8" t="s">
        <v>132</v>
      </c>
      <c r="AL731" s="8" t="s">
        <v>132</v>
      </c>
      <c r="AM731" s="8"/>
      <c r="AN731" s="8"/>
      <c r="AO731" s="8"/>
      <c r="AP731" s="8" t="s">
        <v>145</v>
      </c>
      <c r="AQ731" s="8" t="s">
        <v>145</v>
      </c>
      <c r="AR731" s="8" t="s">
        <v>133</v>
      </c>
      <c r="AS731" s="8" t="s">
        <v>133</v>
      </c>
      <c r="AT731" s="8" t="s">
        <v>133</v>
      </c>
      <c r="AU731" s="8" t="s">
        <v>145</v>
      </c>
      <c r="AV731" s="4" t="s">
        <v>145</v>
      </c>
      <c r="AW731" s="4" t="s">
        <v>145</v>
      </c>
      <c r="AX731" s="8" t="s">
        <v>145</v>
      </c>
      <c r="AY731" s="8" t="s">
        <v>133</v>
      </c>
      <c r="AZ731" s="8"/>
      <c r="BA731" s="8"/>
      <c r="BB731" s="8" t="s">
        <v>191</v>
      </c>
      <c r="BC731" s="8"/>
      <c r="BD731" s="8" t="s">
        <v>145</v>
      </c>
      <c r="BE731" s="8"/>
      <c r="BF731" s="8"/>
      <c r="BG731" s="8" t="s">
        <v>7</v>
      </c>
    </row>
    <row r="732" spans="1:59">
      <c r="A732" t="str">
        <f>Append1[[#This Row],[COM_IN_LIST]]</f>
        <v>COMMON</v>
      </c>
      <c r="B732" t="s">
        <v>1528</v>
      </c>
      <c r="C732" t="str">
        <f>VLOOKUP(Append1[[#This Row],[Asset_Name]],'[1]SNOW CMDB DBNL'!$A:$B,2,0)</f>
        <v>No</v>
      </c>
      <c r="D732" t="str">
        <f>VLOOKUP(Append1[[#This Row],[Asset_Name]],'[1]SNOW CMDB DBNL'!$A:$C,3,0)</f>
        <v>No</v>
      </c>
      <c r="E732" t="str">
        <f>VLOOKUP(Append1[[#This Row],[Asset_Name]],'[1]SNOW CMDB DBNL'!$A:$D,4,0)</f>
        <v>Jan Reuterink</v>
      </c>
      <c r="F732" t="str">
        <f>VLOOKUP(Append1[[#This Row],[Asset_Name]],'[1]SNOW CMDB DBNL'!$A:$E,5,0)</f>
        <v>Sven Schenkel</v>
      </c>
      <c r="L732" t="str">
        <f>VLOOKUP(Append1[[#This Row],[Asset_Name]],'[1]SNOW CMDB DBNL'!$A:$M,13,0)</f>
        <v>Installed</v>
      </c>
      <c r="M732" t="str">
        <f>VLOOKUP(Append1[[#This Row],[Asset_Name]],'[1]SNOW CMDB DBNL'!$A:$N,14,0)</f>
        <v>Operational</v>
      </c>
      <c r="N732" t="str">
        <f>VLOOKUP(Append1[[#This Row],[Asset_Name]],'[1]SNOW CMDB DBNL'!$A:$O,15,0)</f>
        <v>Production</v>
      </c>
      <c r="O732" t="str">
        <f>VLOOKUP(Append1[[#This Row],[Asset_Name]],'[1]SNOW CMDB DBNL'!$A:$P,16,0)</f>
        <v>be+nl/Digital Business Banking/CD-NL/Beast</v>
      </c>
      <c r="P732" t="s">
        <v>132</v>
      </c>
      <c r="Q732" t="s">
        <v>132</v>
      </c>
      <c r="R732" t="s">
        <v>16</v>
      </c>
      <c r="V732" s="8" t="s">
        <v>1528</v>
      </c>
      <c r="W732" s="8" t="s">
        <v>133</v>
      </c>
      <c r="X732" s="8" t="s">
        <v>133</v>
      </c>
      <c r="Y732" s="8" t="s">
        <v>173</v>
      </c>
      <c r="Z732" s="8" t="s">
        <v>174</v>
      </c>
      <c r="AA732" s="8">
        <v>0</v>
      </c>
      <c r="AB732" s="4">
        <v>0</v>
      </c>
      <c r="AC732" s="4">
        <v>0</v>
      </c>
      <c r="AD732" s="8">
        <v>0</v>
      </c>
      <c r="AE732" s="8">
        <v>0</v>
      </c>
      <c r="AF732" s="8" t="s">
        <v>136</v>
      </c>
      <c r="AG732" s="8" t="s">
        <v>137</v>
      </c>
      <c r="AH732" s="8" t="s">
        <v>138</v>
      </c>
      <c r="AI732" s="8" t="s">
        <v>1526</v>
      </c>
      <c r="AJ732" s="8" t="s">
        <v>16</v>
      </c>
      <c r="AK732" s="8" t="s">
        <v>132</v>
      </c>
      <c r="AL732" s="8" t="s">
        <v>132</v>
      </c>
      <c r="AM732" s="8"/>
      <c r="AN732" s="8"/>
      <c r="AO732" s="8"/>
      <c r="AP732" s="8" t="s">
        <v>145</v>
      </c>
      <c r="AQ732" s="8" t="s">
        <v>145</v>
      </c>
      <c r="AR732" s="8" t="s">
        <v>141</v>
      </c>
      <c r="AS732" s="8" t="s">
        <v>149</v>
      </c>
      <c r="AT732" s="8" t="s">
        <v>141</v>
      </c>
      <c r="AU732" s="8" t="s">
        <v>145</v>
      </c>
      <c r="AV732" s="4">
        <v>44927</v>
      </c>
      <c r="AW732" s="4">
        <v>45016</v>
      </c>
      <c r="AX732" s="8" t="s">
        <v>145</v>
      </c>
      <c r="AY732" s="8" t="s">
        <v>141</v>
      </c>
      <c r="AZ732" s="8"/>
      <c r="BA732" s="8"/>
      <c r="BB732" s="8" t="s">
        <v>191</v>
      </c>
      <c r="BC732" s="8"/>
      <c r="BD732" s="8">
        <v>2023</v>
      </c>
      <c r="BE732" s="8" t="s">
        <v>146</v>
      </c>
      <c r="BF732" s="8" t="s">
        <v>178</v>
      </c>
      <c r="BG732" s="8" t="s">
        <v>7</v>
      </c>
    </row>
    <row r="733" spans="1:59">
      <c r="A733" t="str">
        <f>Append1[[#This Row],[COM_IN_LIST]]</f>
        <v>COMMON</v>
      </c>
      <c r="B733" t="s">
        <v>1529</v>
      </c>
      <c r="C733" t="str">
        <f>VLOOKUP(Append1[[#This Row],[Asset_Name]],'[1]SNOW CMDB DBNL'!$A:$B,2,0)</f>
        <v>No</v>
      </c>
      <c r="E733" t="str">
        <f>VLOOKUP(Append1[[#This Row],[Asset_Name]],'[1]SNOW CMDB DBNL'!$A:$D,4,0)</f>
        <v>Marcin Krzysztof Pakulnicki</v>
      </c>
      <c r="F733" t="str">
        <f>VLOOKUP(Append1[[#This Row],[Asset_Name]],'[1]SNOW CMDB DBNL'!$A:$E,5,0)</f>
        <v>Tommy van de Zande</v>
      </c>
      <c r="L733" t="str">
        <f>VLOOKUP(Append1[[#This Row],[Asset_Name]],'[1]SNOW CMDB DBNL'!$A:$M,13,0)</f>
        <v>Installed</v>
      </c>
      <c r="M733" t="str">
        <f>VLOOKUP(Append1[[#This Row],[Asset_Name]],'[1]SNOW CMDB DBNL'!$A:$N,14,0)</f>
        <v>Operational</v>
      </c>
      <c r="N733" t="str">
        <f>VLOOKUP(Append1[[#This Row],[Asset_Name]],'[1]SNOW CMDB DBNL'!$A:$O,15,0)</f>
        <v>Production</v>
      </c>
      <c r="O733" t="str">
        <f>VLOOKUP(Append1[[#This Row],[Asset_Name]],'[1]SNOW CMDB DBNL'!$A:$P,16,0)</f>
        <v>be+nl/Digital &amp; Customer Interaction/DiPr P&amp;C/Shiba Inu</v>
      </c>
      <c r="P733" t="s">
        <v>132</v>
      </c>
      <c r="Q733" t="s">
        <v>132</v>
      </c>
      <c r="R733" t="s">
        <v>12</v>
      </c>
      <c r="V733" s="8" t="s">
        <v>1529</v>
      </c>
      <c r="W733" s="8" t="s">
        <v>133</v>
      </c>
      <c r="X733" s="8">
        <v>0</v>
      </c>
      <c r="Y733" s="8" t="s">
        <v>294</v>
      </c>
      <c r="Z733" s="8" t="s">
        <v>186</v>
      </c>
      <c r="AA733" s="8">
        <v>0</v>
      </c>
      <c r="AB733" s="4">
        <v>0</v>
      </c>
      <c r="AC733" s="4">
        <v>0</v>
      </c>
      <c r="AD733" s="8">
        <v>0</v>
      </c>
      <c r="AE733" s="8">
        <v>0</v>
      </c>
      <c r="AF733" s="8" t="s">
        <v>136</v>
      </c>
      <c r="AG733" s="8" t="s">
        <v>137</v>
      </c>
      <c r="AH733" s="8" t="s">
        <v>138</v>
      </c>
      <c r="AI733" s="8" t="s">
        <v>1530</v>
      </c>
      <c r="AJ733" s="8" t="s">
        <v>12</v>
      </c>
      <c r="AK733" s="8" t="s">
        <v>132</v>
      </c>
      <c r="AL733" s="8" t="s">
        <v>132</v>
      </c>
      <c r="AM733" s="8"/>
      <c r="AN733" s="8"/>
      <c r="AO733" s="8"/>
      <c r="AP733" s="8" t="s">
        <v>141</v>
      </c>
      <c r="AQ733" s="8" t="s">
        <v>133</v>
      </c>
      <c r="AR733" s="8" t="s">
        <v>141</v>
      </c>
      <c r="AS733" s="8" t="s">
        <v>141</v>
      </c>
      <c r="AT733" s="8" t="s">
        <v>141</v>
      </c>
      <c r="AU733" s="8"/>
      <c r="AV733" s="4"/>
      <c r="AW733" s="4" t="s">
        <v>149</v>
      </c>
      <c r="AX733" s="8"/>
      <c r="AY733" s="8" t="s">
        <v>141</v>
      </c>
      <c r="AZ733" s="8"/>
      <c r="BA733" s="8"/>
      <c r="BB733" s="8" t="s">
        <v>191</v>
      </c>
      <c r="BC733" s="8"/>
      <c r="BD733" s="8" t="s">
        <v>149</v>
      </c>
      <c r="BE733" s="8"/>
      <c r="BF733" s="8"/>
      <c r="BG733" s="8" t="s">
        <v>7</v>
      </c>
    </row>
    <row r="734" spans="1:59">
      <c r="A734" t="str">
        <f>Append1[[#This Row],[COM_IN_LIST]]</f>
        <v>COMMON</v>
      </c>
      <c r="B734" t="s">
        <v>1531</v>
      </c>
      <c r="C734" t="str">
        <f>VLOOKUP(Append1[[#This Row],[Asset_Name]],'[1]SNOW CMDB DBNL'!$A:$B,2,0)</f>
        <v>No</v>
      </c>
      <c r="D734" t="str">
        <f>VLOOKUP(Append1[[#This Row],[Asset_Name]],'[1]SNOW CMDB DBNL'!$A:$C,3,0)</f>
        <v>No</v>
      </c>
      <c r="E734" t="str">
        <f>VLOOKUP(Append1[[#This Row],[Asset_Name]],'[1]SNOW CMDB DBNL'!$A:$D,4,0)</f>
        <v>Rik-Jan van Bree</v>
      </c>
      <c r="F734" t="str">
        <f>VLOOKUP(Append1[[#This Row],[Asset_Name]],'[1]SNOW CMDB DBNL'!$A:$E,5,0)</f>
        <v>Maarten van Gessel</v>
      </c>
      <c r="G734" t="str">
        <f>VLOOKUP(Append1[[#This Row],[Asset_Name]],'[1]SNOW CMDB DBNL'!$A:$F,6,0)</f>
        <v>Narjiss Aydoun</v>
      </c>
      <c r="H734" t="str">
        <f>VLOOKUP(Append1[[#This Row],[Asset_Name]],'[1]SNOW CMDB DBNL'!$A:$G,7,0)</f>
        <v>Hans Krak</v>
      </c>
      <c r="L734" t="str">
        <f>VLOOKUP(Append1[[#This Row],[Asset_Name]],'[1]SNOW CMDB DBNL'!$A:$M,13,0)</f>
        <v>Installed</v>
      </c>
      <c r="M734" t="str">
        <f>VLOOKUP(Append1[[#This Row],[Asset_Name]],'[1]SNOW CMDB DBNL'!$A:$N,14,0)</f>
        <v>Operational</v>
      </c>
      <c r="N734" t="str">
        <f>VLOOKUP(Append1[[#This Row],[Asset_Name]],'[1]SNOW CMDB DBNL'!$A:$O,15,0)</f>
        <v>Production</v>
      </c>
      <c r="O734" t="str">
        <f>VLOOKUP(Append1[[#This Row],[Asset_Name]],'[1]SNOW CMDB DBNL'!$A:$P,16,0)</f>
        <v>be+nl/Payments NL/Products/Crafty Unicorns</v>
      </c>
      <c r="P734" t="s">
        <v>132</v>
      </c>
      <c r="Q734" t="s">
        <v>132</v>
      </c>
      <c r="R734" t="s">
        <v>9</v>
      </c>
      <c r="V734" s="8" t="s">
        <v>1531</v>
      </c>
      <c r="W734" s="8" t="s">
        <v>133</v>
      </c>
      <c r="X734" s="8" t="s">
        <v>133</v>
      </c>
      <c r="Y734" s="8" t="s">
        <v>153</v>
      </c>
      <c r="Z734" s="8" t="s">
        <v>168</v>
      </c>
      <c r="AA734" s="8" t="s">
        <v>155</v>
      </c>
      <c r="AB734" s="4" t="s">
        <v>154</v>
      </c>
      <c r="AC734" s="4">
        <v>0</v>
      </c>
      <c r="AD734" s="8">
        <v>0</v>
      </c>
      <c r="AE734" s="8">
        <v>0</v>
      </c>
      <c r="AF734" s="8" t="s">
        <v>136</v>
      </c>
      <c r="AG734" s="8" t="s">
        <v>137</v>
      </c>
      <c r="AH734" s="8" t="s">
        <v>138</v>
      </c>
      <c r="AI734" s="8" t="s">
        <v>1017</v>
      </c>
      <c r="AJ734" s="8" t="s">
        <v>9</v>
      </c>
      <c r="AK734" s="8" t="s">
        <v>132</v>
      </c>
      <c r="AL734" s="8" t="s">
        <v>132</v>
      </c>
      <c r="AM734" s="8"/>
      <c r="AN734" s="8"/>
      <c r="AO734" s="8"/>
      <c r="AP734" s="8" t="s">
        <v>145</v>
      </c>
      <c r="AQ734" s="8" t="s">
        <v>145</v>
      </c>
      <c r="AR734" s="8" t="s">
        <v>133</v>
      </c>
      <c r="AS734" s="8" t="s">
        <v>133</v>
      </c>
      <c r="AT734" s="8" t="s">
        <v>133</v>
      </c>
      <c r="AU734" s="8" t="s">
        <v>145</v>
      </c>
      <c r="AV734" s="4" t="s">
        <v>145</v>
      </c>
      <c r="AW734" s="4" t="s">
        <v>145</v>
      </c>
      <c r="AX734" s="8" t="s">
        <v>145</v>
      </c>
      <c r="AY734" s="8" t="s">
        <v>133</v>
      </c>
      <c r="AZ734" s="8"/>
      <c r="BA734" s="8"/>
      <c r="BB734" s="8" t="s">
        <v>191</v>
      </c>
      <c r="BC734" s="8"/>
      <c r="BD734" s="8" t="s">
        <v>145</v>
      </c>
      <c r="BE734" s="8"/>
      <c r="BF734" s="8"/>
      <c r="BG734" s="8" t="s">
        <v>7</v>
      </c>
    </row>
    <row r="735" spans="1:59">
      <c r="A735" t="str">
        <f>Append1[[#This Row],[COM_IN_LIST]]</f>
        <v>CMDB</v>
      </c>
      <c r="B735" t="s">
        <v>1532</v>
      </c>
      <c r="C735" t="str">
        <f>VLOOKUP(Append1[[#This Row],[Asset_Name]],'[1]SNOW CMDB DBNL'!$A:$B,2,0)</f>
        <v>No</v>
      </c>
      <c r="D735" t="str">
        <f>VLOOKUP(Append1[[#This Row],[Asset_Name]],'[1]SNOW CMDB DBNL'!$A:$C,3,0)</f>
        <v>No</v>
      </c>
      <c r="E735" t="str">
        <f>VLOOKUP(Append1[[#This Row],[Asset_Name]],'[1]SNOW CMDB DBNL'!$A:$D,4,0)</f>
        <v>Rik-Jan van Bree</v>
      </c>
      <c r="F735" t="str">
        <f>VLOOKUP(Append1[[#This Row],[Asset_Name]],'[1]SNOW CMDB DBNL'!$A:$E,5,0)</f>
        <v>Naomi Claassens</v>
      </c>
      <c r="G735" t="str">
        <f>VLOOKUP(Append1[[#This Row],[Asset_Name]],'[1]SNOW CMDB DBNL'!$A:$F,6,0)</f>
        <v>Narjiss Aydoun</v>
      </c>
      <c r="H735" t="str">
        <f>VLOOKUP(Append1[[#This Row],[Asset_Name]],'[1]SNOW CMDB DBNL'!$A:$G,7,0)</f>
        <v>Naomi Classens</v>
      </c>
      <c r="L735" t="str">
        <f>VLOOKUP(Append1[[#This Row],[Asset_Name]],'[1]SNOW CMDB DBNL'!$A:$M,13,0)</f>
        <v>Installed</v>
      </c>
      <c r="M735" t="str">
        <f>VLOOKUP(Append1[[#This Row],[Asset_Name]],'[1]SNOW CMDB DBNL'!$A:$N,14,0)</f>
        <v>Operational</v>
      </c>
      <c r="N735" t="str">
        <f>VLOOKUP(Append1[[#This Row],[Asset_Name]],'[1]SNOW CMDB DBNL'!$A:$O,15,0)</f>
        <v>Production</v>
      </c>
      <c r="O735" t="str">
        <f>VLOOKUP(Append1[[#This Row],[Asset_Name]],'[1]SNOW CMDB DBNL'!$A:$P,16,0)</f>
        <v>be+nl/Payments NL/Products/Squad Incasso</v>
      </c>
      <c r="P735" t="s">
        <v>131</v>
      </c>
      <c r="Q735" t="s">
        <v>132</v>
      </c>
      <c r="R735" t="s">
        <v>25</v>
      </c>
      <c r="V735" s="8" t="s">
        <v>1532</v>
      </c>
      <c r="W735" s="8" t="s">
        <v>133</v>
      </c>
      <c r="X735" s="8" t="s">
        <v>133</v>
      </c>
      <c r="Y735" s="8" t="s">
        <v>153</v>
      </c>
      <c r="Z735" s="8" t="s">
        <v>1533</v>
      </c>
      <c r="AA735" s="8" t="s">
        <v>155</v>
      </c>
      <c r="AB735" s="4" t="s">
        <v>1534</v>
      </c>
      <c r="AC735" s="4">
        <v>0</v>
      </c>
      <c r="AD735" s="8">
        <v>0</v>
      </c>
      <c r="AE735" s="8">
        <v>0</v>
      </c>
      <c r="AF735" s="8" t="s">
        <v>136</v>
      </c>
      <c r="AG735" s="8" t="s">
        <v>137</v>
      </c>
      <c r="AH735" s="8" t="s">
        <v>138</v>
      </c>
      <c r="AI735" s="8" t="s">
        <v>1535</v>
      </c>
      <c r="AJ735" s="8" t="s">
        <v>25</v>
      </c>
      <c r="AK735" s="8" t="s">
        <v>131</v>
      </c>
      <c r="AL735" s="8" t="s">
        <v>132</v>
      </c>
      <c r="AM735" s="8"/>
      <c r="AN735" s="8"/>
      <c r="AO735" s="8"/>
      <c r="AP735" s="8"/>
      <c r="AQ735" s="8"/>
      <c r="AR735" s="8"/>
      <c r="AS735" s="8"/>
      <c r="AT735" s="8"/>
      <c r="AU735" s="8"/>
      <c r="AV735" s="4"/>
      <c r="AW735" s="4"/>
      <c r="AX735" s="8"/>
      <c r="AY735" s="8"/>
      <c r="AZ735" s="8"/>
      <c r="BA735" s="8"/>
      <c r="BB735" s="8"/>
      <c r="BC735" s="8"/>
      <c r="BD735" s="8"/>
      <c r="BE735" s="8"/>
      <c r="BF735" s="8"/>
      <c r="BG735" s="8" t="s">
        <v>5</v>
      </c>
    </row>
    <row r="736" spans="1:59">
      <c r="A736" t="str">
        <f>Append1[[#This Row],[COM_IN_LIST]]</f>
        <v>COMMON</v>
      </c>
      <c r="B736" t="s">
        <v>1536</v>
      </c>
      <c r="C736" t="str">
        <f>VLOOKUP(Append1[[#This Row],[Asset_Name]],'[1]SNOW CMDB DBNL'!$A:$B,2,0)</f>
        <v>No</v>
      </c>
      <c r="E736" t="str">
        <f>VLOOKUP(Append1[[#This Row],[Asset_Name]],'[1]SNOW CMDB DBNL'!$A:$D,4,0)</f>
        <v>Marcin Krzysztof Pakulnicki</v>
      </c>
      <c r="F736" t="str">
        <f>VLOOKUP(Append1[[#This Row],[Asset_Name]],'[1]SNOW CMDB DBNL'!$A:$E,5,0)</f>
        <v>Tommy van de Zande</v>
      </c>
      <c r="L736" t="str">
        <f>VLOOKUP(Append1[[#This Row],[Asset_Name]],'[1]SNOW CMDB DBNL'!$A:$M,13,0)</f>
        <v>Installed</v>
      </c>
      <c r="M736" t="str">
        <f>VLOOKUP(Append1[[#This Row],[Asset_Name]],'[1]SNOW CMDB DBNL'!$A:$N,14,0)</f>
        <v>Operational</v>
      </c>
      <c r="N736" t="str">
        <f>VLOOKUP(Append1[[#This Row],[Asset_Name]],'[1]SNOW CMDB DBNL'!$A:$O,15,0)</f>
        <v>Production</v>
      </c>
      <c r="O736" t="str">
        <f>VLOOKUP(Append1[[#This Row],[Asset_Name]],'[1]SNOW CMDB DBNL'!$A:$P,16,0)</f>
        <v>be+nl/Omnichannel/Mobiel Bankieren</v>
      </c>
      <c r="P736" t="s">
        <v>132</v>
      </c>
      <c r="Q736" t="s">
        <v>132</v>
      </c>
      <c r="R736" t="s">
        <v>12</v>
      </c>
      <c r="V736" s="8" t="s">
        <v>1536</v>
      </c>
      <c r="W736" s="8" t="s">
        <v>133</v>
      </c>
      <c r="X736" s="8">
        <v>0</v>
      </c>
      <c r="Y736" s="8" t="s">
        <v>294</v>
      </c>
      <c r="Z736" s="8" t="s">
        <v>186</v>
      </c>
      <c r="AA736" s="8">
        <v>0</v>
      </c>
      <c r="AB736" s="4">
        <v>0</v>
      </c>
      <c r="AC736" s="4">
        <v>0</v>
      </c>
      <c r="AD736" s="8">
        <v>0</v>
      </c>
      <c r="AE736" s="8">
        <v>0</v>
      </c>
      <c r="AF736" s="8" t="s">
        <v>136</v>
      </c>
      <c r="AG736" s="8" t="s">
        <v>137</v>
      </c>
      <c r="AH736" s="8" t="s">
        <v>138</v>
      </c>
      <c r="AI736" s="8" t="s">
        <v>189</v>
      </c>
      <c r="AJ736" s="8" t="s">
        <v>12</v>
      </c>
      <c r="AK736" s="8" t="s">
        <v>132</v>
      </c>
      <c r="AL736" s="8" t="s">
        <v>132</v>
      </c>
      <c r="AM736" s="8"/>
      <c r="AN736" s="8"/>
      <c r="AO736" s="8"/>
      <c r="AP736" s="8" t="s">
        <v>141</v>
      </c>
      <c r="AQ736" s="8" t="s">
        <v>133</v>
      </c>
      <c r="AR736" s="8" t="s">
        <v>141</v>
      </c>
      <c r="AS736" s="8" t="s">
        <v>141</v>
      </c>
      <c r="AT736" s="8" t="s">
        <v>141</v>
      </c>
      <c r="AU736" s="8"/>
      <c r="AV736" s="4"/>
      <c r="AW736" s="4" t="s">
        <v>149</v>
      </c>
      <c r="AX736" s="8"/>
      <c r="AY736" s="8" t="s">
        <v>141</v>
      </c>
      <c r="AZ736" s="8"/>
      <c r="BA736" s="8"/>
      <c r="BB736" s="8" t="s">
        <v>191</v>
      </c>
      <c r="BC736" s="8"/>
      <c r="BD736" s="8" t="s">
        <v>149</v>
      </c>
      <c r="BE736" s="8"/>
      <c r="BF736" s="8"/>
      <c r="BG736" s="8" t="s">
        <v>7</v>
      </c>
    </row>
    <row r="737" spans="1:59" hidden="1">
      <c r="A737" t="str">
        <f>Append1[[#This Row],[COM_IN_LIST]]</f>
        <v>GDPR</v>
      </c>
      <c r="B737" t="s">
        <v>1537</v>
      </c>
      <c r="P737" t="s">
        <v>132</v>
      </c>
      <c r="Q737" t="s">
        <v>131</v>
      </c>
      <c r="R737" t="s">
        <v>57</v>
      </c>
      <c r="V737" s="8" t="s">
        <v>1537</v>
      </c>
      <c r="AJ737" s="8" t="s">
        <v>57</v>
      </c>
      <c r="AK737" s="8" t="s">
        <v>132</v>
      </c>
      <c r="AL737" s="8" t="s">
        <v>131</v>
      </c>
      <c r="AM737" s="8"/>
      <c r="AN737" s="8"/>
      <c r="AO737" s="8"/>
      <c r="AP737" s="8" t="s">
        <v>145</v>
      </c>
      <c r="AQ737" s="8" t="s">
        <v>145</v>
      </c>
      <c r="AR737" s="8" t="s">
        <v>141</v>
      </c>
      <c r="AS737" s="8" t="s">
        <v>145</v>
      </c>
      <c r="AT737" s="8" t="s">
        <v>141</v>
      </c>
      <c r="AU737" s="8" t="s">
        <v>145</v>
      </c>
      <c r="AV737" s="4" t="s">
        <v>149</v>
      </c>
      <c r="AW737" s="4" t="s">
        <v>149</v>
      </c>
      <c r="AX737" s="8" t="s">
        <v>145</v>
      </c>
      <c r="AY737" s="8" t="s">
        <v>141</v>
      </c>
      <c r="AZ737" s="8"/>
      <c r="BA737" s="8" t="s">
        <v>1538</v>
      </c>
      <c r="BB737" s="8" t="s">
        <v>145</v>
      </c>
      <c r="BC737" s="8"/>
      <c r="BD737" s="8" t="s">
        <v>149</v>
      </c>
      <c r="BE737" s="8"/>
      <c r="BF737" s="8"/>
      <c r="BG737" s="8" t="s">
        <v>6</v>
      </c>
    </row>
    <row r="738" spans="1:59" hidden="1">
      <c r="A738" t="str">
        <f>Append1[[#This Row],[COM_IN_LIST]]</f>
        <v>COMMON</v>
      </c>
      <c r="B738" t="s">
        <v>1539</v>
      </c>
      <c r="C738" t="str">
        <f>VLOOKUP(Append1[[#This Row],[Asset_Name]],'[1]SNOW CMDB DBNL'!$A:$B,2,0)</f>
        <v>Yes</v>
      </c>
      <c r="D738" t="str">
        <f>VLOOKUP(Append1[[#This Row],[Asset_Name]],'[1]SNOW CMDB DBNL'!$A:$C,3,0)</f>
        <v>Yes</v>
      </c>
      <c r="E738" t="str">
        <f>VLOOKUP(Append1[[#This Row],[Asset_Name]],'[1]SNOW CMDB DBNL'!$A:$D,4,0)</f>
        <v>Joan de Jong</v>
      </c>
      <c r="F738" t="str">
        <f>VLOOKUP(Append1[[#This Row],[Asset_Name]],'[1]SNOW CMDB DBNL'!$A:$E,5,0)</f>
        <v>Joan de Jong</v>
      </c>
      <c r="G738" t="str">
        <f>VLOOKUP(Append1[[#This Row],[Asset_Name]],'[1]SNOW CMDB DBNL'!$A:$F,6,0)</f>
        <v>Narjiss Aydoun (Payments), Guido Bosch (DB&amp;DF), Cornelia Coman (Consumer loans)</v>
      </c>
      <c r="H738" t="str">
        <f>VLOOKUP(Append1[[#This Row],[Asset_Name]],'[1]SNOW CMDB DBNL'!$A:$G,7,0)</f>
        <v xml:space="preserve">Martijn Greuter (Payments), Gertjan Reinders (DB&amp;DF), Ivar Sanders (Consumer loans) </v>
      </c>
      <c r="I738" t="str">
        <f>VLOOKUP(Append1[[#This Row],[Asset_Name]],'[1]SNOW CMDB DBNL'!$A:$H,8,0)</f>
        <v>Transaction data</v>
      </c>
      <c r="J738" t="str">
        <f>VLOOKUP(Append1[[#This Row],[Asset_Name]],'[1]SNOW CMDB DBNL'!$A:$I,9,0)</f>
        <v>Exchanged across domains</v>
      </c>
      <c r="K738" t="str">
        <f>VLOOKUP(Append1[[#This Row],[Asset_Name]],'[1]SNOW CMDB DBNL'!$A:$J,10,0)</f>
        <v>Also to be exported to Google cloud</v>
      </c>
      <c r="L738" t="str">
        <f>VLOOKUP(Append1[[#This Row],[Asset_Name]],'[1]SNOW CMDB DBNL'!$A:$M,13,0)</f>
        <v>Installed</v>
      </c>
      <c r="M738" t="str">
        <f>VLOOKUP(Append1[[#This Row],[Asset_Name]],'[1]SNOW CMDB DBNL'!$A:$N,14,0)</f>
        <v>Operational</v>
      </c>
      <c r="N738" t="str">
        <f>VLOOKUP(Append1[[#This Row],[Asset_Name]],'[1]SNOW CMDB DBNL'!$A:$O,15,0)</f>
        <v>Production</v>
      </c>
      <c r="O738" t="str">
        <f>VLOOKUP(Append1[[#This Row],[Asset_Name]],'[1]SNOW CMDB DBNL'!$A:$P,16,0)</f>
        <v>be+nl/CoreBanking/Profile/Hawkeye</v>
      </c>
      <c r="P738" t="s">
        <v>132</v>
      </c>
      <c r="Q738" t="s">
        <v>132</v>
      </c>
      <c r="R738" t="s">
        <v>9</v>
      </c>
      <c r="V738" s="8" t="s">
        <v>1539</v>
      </c>
      <c r="W738" s="8" t="s">
        <v>141</v>
      </c>
      <c r="X738" s="8" t="s">
        <v>141</v>
      </c>
      <c r="Y738" s="8" t="s">
        <v>210</v>
      </c>
      <c r="Z738" s="8" t="s">
        <v>210</v>
      </c>
      <c r="AA738" s="8" t="s">
        <v>1540</v>
      </c>
      <c r="AB738" s="4" t="s">
        <v>1541</v>
      </c>
      <c r="AC738" s="4" t="s">
        <v>211</v>
      </c>
      <c r="AD738" s="8" t="s">
        <v>176</v>
      </c>
      <c r="AE738" s="8" t="s">
        <v>1542</v>
      </c>
      <c r="AF738" s="8" t="s">
        <v>136</v>
      </c>
      <c r="AG738" s="8" t="s">
        <v>137</v>
      </c>
      <c r="AH738" s="8" t="s">
        <v>138</v>
      </c>
      <c r="AI738" s="8" t="s">
        <v>213</v>
      </c>
      <c r="AJ738" s="8" t="s">
        <v>9</v>
      </c>
      <c r="AK738" s="8" t="s">
        <v>132</v>
      </c>
      <c r="AL738" s="8" t="s">
        <v>132</v>
      </c>
      <c r="AM738" s="8"/>
      <c r="AN738" s="8"/>
      <c r="AO738" s="8"/>
      <c r="AP738" s="8" t="s">
        <v>145</v>
      </c>
      <c r="AQ738" s="8" t="s">
        <v>145</v>
      </c>
      <c r="AR738" s="8" t="s">
        <v>141</v>
      </c>
      <c r="AS738" s="8" t="s">
        <v>141</v>
      </c>
      <c r="AT738" s="8" t="s">
        <v>141</v>
      </c>
      <c r="AU738" s="8" t="s">
        <v>145</v>
      </c>
      <c r="AV738" s="4" t="s">
        <v>145</v>
      </c>
      <c r="AW738" s="4">
        <v>44561</v>
      </c>
      <c r="AX738" s="8" t="s">
        <v>145</v>
      </c>
      <c r="AY738" s="8" t="s">
        <v>141</v>
      </c>
      <c r="AZ738" s="8"/>
      <c r="BA738" s="8"/>
      <c r="BB738" s="8" t="s">
        <v>178</v>
      </c>
      <c r="BC738" s="8"/>
      <c r="BD738" s="8">
        <v>2021</v>
      </c>
      <c r="BE738" s="8"/>
      <c r="BF738" s="8"/>
      <c r="BG738" s="8" t="s">
        <v>7</v>
      </c>
    </row>
    <row r="739" spans="1:59" hidden="1">
      <c r="A739" t="str">
        <f>Append1[[#This Row],[COM_IN_LIST]]</f>
        <v>GDPR</v>
      </c>
      <c r="B739" t="s">
        <v>1543</v>
      </c>
      <c r="P739" t="s">
        <v>132</v>
      </c>
      <c r="Q739" t="s">
        <v>131</v>
      </c>
      <c r="R739" t="s">
        <v>9</v>
      </c>
      <c r="V739" s="8" t="s">
        <v>1543</v>
      </c>
      <c r="AJ739" s="8" t="s">
        <v>9</v>
      </c>
      <c r="AK739" s="8" t="s">
        <v>132</v>
      </c>
      <c r="AL739" s="8" t="s">
        <v>131</v>
      </c>
      <c r="AM739" s="8"/>
      <c r="AN739" s="8"/>
      <c r="AO739" s="8"/>
      <c r="AP739" s="8" t="s">
        <v>145</v>
      </c>
      <c r="AQ739" s="8" t="s">
        <v>145</v>
      </c>
      <c r="AR739" s="8" t="s">
        <v>141</v>
      </c>
      <c r="AS739" s="8" t="s">
        <v>141</v>
      </c>
      <c r="AT739" s="8" t="s">
        <v>141</v>
      </c>
      <c r="AU739" s="8" t="s">
        <v>145</v>
      </c>
      <c r="AV739" s="4">
        <v>45292</v>
      </c>
      <c r="AW739" s="4">
        <v>45382</v>
      </c>
      <c r="AX739" s="8" t="s">
        <v>145</v>
      </c>
      <c r="AY739" s="8" t="s">
        <v>141</v>
      </c>
      <c r="AZ739" s="8"/>
      <c r="BA739" s="8"/>
      <c r="BB739" s="8" t="s">
        <v>145</v>
      </c>
      <c r="BC739" s="8"/>
      <c r="BD739" s="8">
        <v>2024</v>
      </c>
      <c r="BE739" s="8" t="s">
        <v>146</v>
      </c>
      <c r="BF739" s="8"/>
      <c r="BG739" s="8" t="s">
        <v>6</v>
      </c>
    </row>
    <row r="740" spans="1:59">
      <c r="A740" t="str">
        <f>Append1[[#This Row],[COM_IN_LIST]]</f>
        <v>COMMON</v>
      </c>
      <c r="B740" t="s">
        <v>1544</v>
      </c>
      <c r="C740" t="str">
        <f>VLOOKUP(Append1[[#This Row],[Asset_Name]],'[1]SNOW CMDB DBNL'!$A:$B,2,0)</f>
        <v>No</v>
      </c>
      <c r="D740" t="str">
        <f>VLOOKUP(Append1[[#This Row],[Asset_Name]],'[1]SNOW CMDB DBNL'!$A:$C,3,0)</f>
        <v>No</v>
      </c>
      <c r="E740" t="str">
        <f>VLOOKUP(Append1[[#This Row],[Asset_Name]],'[1]SNOW CMDB DBNL'!$A:$D,4,0)</f>
        <v>Joan de Jong</v>
      </c>
      <c r="F740" t="str">
        <f>VLOOKUP(Append1[[#This Row],[Asset_Name]],'[1]SNOW CMDB DBNL'!$A:$E,5,0)</f>
        <v>Joan de Jong</v>
      </c>
      <c r="K740" t="str">
        <f>VLOOKUP(Append1[[#This Row],[Asset_Name]],'[1]SNOW CMDB DBNL'!$A:$J,10,0)</f>
        <v xml:space="preserve">Tooling contains no data itself </v>
      </c>
      <c r="L740" t="str">
        <f>VLOOKUP(Append1[[#This Row],[Asset_Name]],'[1]SNOW CMDB DBNL'!$A:$M,13,0)</f>
        <v>Installed</v>
      </c>
      <c r="M740" t="str">
        <f>VLOOKUP(Append1[[#This Row],[Asset_Name]],'[1]SNOW CMDB DBNL'!$A:$N,14,0)</f>
        <v>Operational</v>
      </c>
      <c r="N740" t="str">
        <f>VLOOKUP(Append1[[#This Row],[Asset_Name]],'[1]SNOW CMDB DBNL'!$A:$O,15,0)</f>
        <v>Production</v>
      </c>
      <c r="O740" t="str">
        <f>VLOOKUP(Append1[[#This Row],[Asset_Name]],'[1]SNOW CMDB DBNL'!$A:$P,16,0)</f>
        <v>be+nl/CoreBanking/Profile/Hawkeye</v>
      </c>
      <c r="P740" t="s">
        <v>132</v>
      </c>
      <c r="Q740" t="s">
        <v>132</v>
      </c>
      <c r="R740" t="s">
        <v>9</v>
      </c>
      <c r="V740" s="8" t="s">
        <v>1544</v>
      </c>
      <c r="W740" s="8" t="s">
        <v>133</v>
      </c>
      <c r="X740" s="8" t="s">
        <v>133</v>
      </c>
      <c r="Y740" s="8" t="s">
        <v>210</v>
      </c>
      <c r="Z740" s="8" t="s">
        <v>210</v>
      </c>
      <c r="AA740" s="8">
        <v>0</v>
      </c>
      <c r="AB740" s="4">
        <v>0</v>
      </c>
      <c r="AC740" s="4">
        <v>0</v>
      </c>
      <c r="AD740" s="8">
        <v>0</v>
      </c>
      <c r="AE740" s="8" t="s">
        <v>1545</v>
      </c>
      <c r="AF740" s="8" t="s">
        <v>136</v>
      </c>
      <c r="AG740" s="8" t="s">
        <v>137</v>
      </c>
      <c r="AH740" s="8" t="s">
        <v>138</v>
      </c>
      <c r="AI740" s="8" t="s">
        <v>213</v>
      </c>
      <c r="AJ740" s="8" t="s">
        <v>9</v>
      </c>
      <c r="AK740" s="8" t="s">
        <v>132</v>
      </c>
      <c r="AL740" s="8" t="s">
        <v>132</v>
      </c>
      <c r="AM740" s="8"/>
      <c r="AN740" s="8"/>
      <c r="AO740" s="8"/>
      <c r="AP740" s="8" t="s">
        <v>145</v>
      </c>
      <c r="AQ740" s="8" t="s">
        <v>145</v>
      </c>
      <c r="AR740" s="8" t="s">
        <v>141</v>
      </c>
      <c r="AS740" s="8" t="s">
        <v>141</v>
      </c>
      <c r="AT740" s="8" t="s">
        <v>141</v>
      </c>
      <c r="AU740" s="8" t="s">
        <v>145</v>
      </c>
      <c r="AV740" s="4">
        <v>45292</v>
      </c>
      <c r="AW740" s="4">
        <v>45382</v>
      </c>
      <c r="AX740" s="8" t="s">
        <v>145</v>
      </c>
      <c r="AY740" s="8" t="s">
        <v>141</v>
      </c>
      <c r="AZ740" s="8"/>
      <c r="BA740" s="8"/>
      <c r="BB740" s="8" t="s">
        <v>191</v>
      </c>
      <c r="BC740" s="8"/>
      <c r="BD740" s="8">
        <v>2024</v>
      </c>
      <c r="BE740" s="8" t="s">
        <v>146</v>
      </c>
      <c r="BF740" s="8"/>
      <c r="BG740" s="8" t="s">
        <v>7</v>
      </c>
    </row>
    <row r="741" spans="1:59">
      <c r="A741" t="str">
        <f>Append1[[#This Row],[COM_IN_LIST]]</f>
        <v>COMMON</v>
      </c>
      <c r="B741" t="s">
        <v>1546</v>
      </c>
      <c r="C741" t="str">
        <f>VLOOKUP(Append1[[#This Row],[Asset_Name]],'[1]SNOW CMDB DBNL'!$A:$B,2,0)</f>
        <v>No</v>
      </c>
      <c r="E741" t="str">
        <f>VLOOKUP(Append1[[#This Row],[Asset_Name]],'[1]SNOW CMDB DBNL'!$A:$D,4,0)</f>
        <v>Guido Smit</v>
      </c>
      <c r="F741" t="str">
        <f>VLOOKUP(Append1[[#This Row],[Asset_Name]],'[1]SNOW CMDB DBNL'!$A:$E,5,0)</f>
        <v>Hans Overeem</v>
      </c>
      <c r="G741" t="str">
        <f>VLOOKUP(Append1[[#This Row],[Asset_Name]],'[1]SNOW CMDB DBNL'!$A:$F,6,0)</f>
        <v>Hans Overeem</v>
      </c>
      <c r="H741" t="str">
        <f>VLOOKUP(Append1[[#This Row],[Asset_Name]],'[1]SNOW CMDB DBNL'!$A:$G,7,0)</f>
        <v>GJ Reinders</v>
      </c>
      <c r="L741" t="str">
        <f>VLOOKUP(Append1[[#This Row],[Asset_Name]],'[1]SNOW CMDB DBNL'!$A:$M,13,0)</f>
        <v>Installed</v>
      </c>
      <c r="M741" t="str">
        <f>VLOOKUP(Append1[[#This Row],[Asset_Name]],'[1]SNOW CMDB DBNL'!$A:$N,14,0)</f>
        <v>Operational</v>
      </c>
      <c r="N741" t="str">
        <f>VLOOKUP(Append1[[#This Row],[Asset_Name]],'[1]SNOW CMDB DBNL'!$A:$O,15,0)</f>
        <v>Production</v>
      </c>
      <c r="O741" t="str">
        <f>VLOOKUP(Append1[[#This Row],[Asset_Name]],'[1]SNOW CMDB DBNL'!$A:$P,16,0)</f>
        <v>be+nl/Daily Banking Digital First NL/O&amp;A/Acquisition/Youth&amp;Students</v>
      </c>
      <c r="P741" t="s">
        <v>132</v>
      </c>
      <c r="Q741" t="s">
        <v>132</v>
      </c>
      <c r="R741" t="s">
        <v>10</v>
      </c>
      <c r="V741" s="8" t="s">
        <v>1546</v>
      </c>
      <c r="W741" s="8" t="s">
        <v>133</v>
      </c>
      <c r="X741" s="8">
        <v>0</v>
      </c>
      <c r="Y741" s="8" t="s">
        <v>158</v>
      </c>
      <c r="Z741" s="8" t="s">
        <v>159</v>
      </c>
      <c r="AA741" s="8" t="s">
        <v>159</v>
      </c>
      <c r="AB741" s="4" t="s">
        <v>160</v>
      </c>
      <c r="AC741" s="4">
        <v>0</v>
      </c>
      <c r="AD741" s="8">
        <v>0</v>
      </c>
      <c r="AE741" s="8">
        <v>0</v>
      </c>
      <c r="AF741" s="8" t="s">
        <v>136</v>
      </c>
      <c r="AG741" s="8" t="s">
        <v>137</v>
      </c>
      <c r="AH741" s="8" t="s">
        <v>138</v>
      </c>
      <c r="AI741" s="8" t="s">
        <v>161</v>
      </c>
      <c r="AJ741" s="8" t="s">
        <v>10</v>
      </c>
      <c r="AK741" s="8" t="s">
        <v>132</v>
      </c>
      <c r="AL741" s="8" t="s">
        <v>132</v>
      </c>
      <c r="AM741" s="8"/>
      <c r="AN741" s="8"/>
      <c r="AO741" s="8"/>
      <c r="AP741" s="8" t="s">
        <v>145</v>
      </c>
      <c r="AQ741" s="8" t="s">
        <v>145</v>
      </c>
      <c r="AR741" s="8" t="s">
        <v>141</v>
      </c>
      <c r="AS741" s="8" t="s">
        <v>141</v>
      </c>
      <c r="AT741" s="8" t="s">
        <v>141</v>
      </c>
      <c r="AU741" s="8" t="s">
        <v>145</v>
      </c>
      <c r="AV741" s="4" t="s">
        <v>145</v>
      </c>
      <c r="AW741" s="4" t="s">
        <v>149</v>
      </c>
      <c r="AX741" s="8" t="s">
        <v>145</v>
      </c>
      <c r="AY741" s="8" t="s">
        <v>141</v>
      </c>
      <c r="AZ741" s="8"/>
      <c r="BA741" s="8" t="s">
        <v>166</v>
      </c>
      <c r="BB741" s="8" t="s">
        <v>191</v>
      </c>
      <c r="BC741" s="8"/>
      <c r="BD741" s="8" t="s">
        <v>149</v>
      </c>
      <c r="BE741" s="8"/>
      <c r="BF741" s="8"/>
      <c r="BG741" s="8" t="s">
        <v>7</v>
      </c>
    </row>
    <row r="742" spans="1:59" hidden="1">
      <c r="A742" t="str">
        <f>Append1[[#This Row],[COM_IN_LIST]]</f>
        <v>COMMON</v>
      </c>
      <c r="B742" t="s">
        <v>1547</v>
      </c>
      <c r="C742" t="str">
        <f>VLOOKUP(Append1[[#This Row],[Asset_Name]],'[1]SNOW CMDB DBNL'!$A:$B,2,0)</f>
        <v>Yes</v>
      </c>
      <c r="D742" t="str">
        <f>VLOOKUP(Append1[[#This Row],[Asset_Name]],'[1]SNOW CMDB DBNL'!$A:$C,3,0)</f>
        <v>No</v>
      </c>
      <c r="E742" t="str">
        <f>VLOOKUP(Append1[[#This Row],[Asset_Name]],'[1]SNOW CMDB DBNL'!$A:$D,4,0)</f>
        <v>Emile Scheilen</v>
      </c>
      <c r="F742" t="str">
        <f>VLOOKUP(Append1[[#This Row],[Asset_Name]],'[1]SNOW CMDB DBNL'!$A:$E,5,0)</f>
        <v>Adine Wempe - Kalff</v>
      </c>
      <c r="G742" t="str">
        <f>VLOOKUP(Append1[[#This Row],[Asset_Name]],'[1]SNOW CMDB DBNL'!$A:$F,6,0)</f>
        <v>Adine Wempe - Kalff</v>
      </c>
      <c r="H742" t="str">
        <f>VLOOKUP(Append1[[#This Row],[Asset_Name]],'[1]SNOW CMDB DBNL'!$A:$G,7,0)</f>
        <v>Gertjan Kruijt</v>
      </c>
      <c r="I742" t="str">
        <f>VLOOKUP(Append1[[#This Row],[Asset_Name]],'[1]SNOW CMDB DBNL'!$A:$H,8,0)</f>
        <v>Party data</v>
      </c>
      <c r="J742" t="str">
        <f>VLOOKUP(Append1[[#This Row],[Asset_Name]],'[1]SNOW CMDB DBNL'!$A:$I,9,0)</f>
        <v>Kept in own tribe</v>
      </c>
      <c r="L742" t="str">
        <f>VLOOKUP(Append1[[#This Row],[Asset_Name]],'[1]SNOW CMDB DBNL'!$A:$M,13,0)</f>
        <v>Installed</v>
      </c>
      <c r="M742" t="str">
        <f>VLOOKUP(Append1[[#This Row],[Asset_Name]],'[1]SNOW CMDB DBNL'!$A:$N,14,0)</f>
        <v>Operational</v>
      </c>
      <c r="N742" t="str">
        <f>VLOOKUP(Append1[[#This Row],[Asset_Name]],'[1]SNOW CMDB DBNL'!$A:$O,15,0)</f>
        <v>Production</v>
      </c>
      <c r="O742" t="str">
        <f>VLOOKUP(Append1[[#This Row],[Asset_Name]],'[1]SNOW CMDB DBNL'!$A:$P,16,0)</f>
        <v>be+nl/Fraud &amp; Cyber Security NL/Prevention/JAWAS</v>
      </c>
      <c r="P742" t="s">
        <v>132</v>
      </c>
      <c r="Q742" t="s">
        <v>132</v>
      </c>
      <c r="R742" t="s">
        <v>13</v>
      </c>
      <c r="V742" s="8" t="s">
        <v>1547</v>
      </c>
      <c r="W742" s="8" t="s">
        <v>141</v>
      </c>
      <c r="X742" s="8" t="s">
        <v>133</v>
      </c>
      <c r="Y742" s="8" t="s">
        <v>202</v>
      </c>
      <c r="Z742" s="8" t="s">
        <v>203</v>
      </c>
      <c r="AA742" s="8" t="s">
        <v>203</v>
      </c>
      <c r="AB742" s="4" t="s">
        <v>269</v>
      </c>
      <c r="AC742" s="4" t="s">
        <v>169</v>
      </c>
      <c r="AD742" s="8" t="s">
        <v>170</v>
      </c>
      <c r="AE742" s="8">
        <v>0</v>
      </c>
      <c r="AF742" s="8" t="s">
        <v>136</v>
      </c>
      <c r="AG742" s="8" t="s">
        <v>137</v>
      </c>
      <c r="AH742" s="8" t="s">
        <v>138</v>
      </c>
      <c r="AI742" s="8" t="s">
        <v>270</v>
      </c>
      <c r="AJ742" s="8" t="s">
        <v>13</v>
      </c>
      <c r="AK742" s="8" t="s">
        <v>132</v>
      </c>
      <c r="AL742" s="8" t="s">
        <v>132</v>
      </c>
      <c r="AM742" s="8"/>
      <c r="AN742" s="8"/>
      <c r="AO742" s="8"/>
      <c r="AP742" s="8" t="s">
        <v>145</v>
      </c>
      <c r="AQ742" s="8" t="s">
        <v>145</v>
      </c>
      <c r="AR742" s="8" t="s">
        <v>141</v>
      </c>
      <c r="AS742" s="8" t="s">
        <v>141</v>
      </c>
      <c r="AT742" s="8" t="s">
        <v>141</v>
      </c>
      <c r="AU742" s="8"/>
      <c r="AV742" s="4"/>
      <c r="AW742" s="4">
        <v>43982</v>
      </c>
      <c r="AX742" s="8" t="s">
        <v>208</v>
      </c>
      <c r="AY742" s="8" t="s">
        <v>141</v>
      </c>
      <c r="AZ742" s="8"/>
      <c r="BA742" s="8"/>
      <c r="BB742" s="8" t="s">
        <v>178</v>
      </c>
      <c r="BC742" s="8"/>
      <c r="BD742" s="8">
        <v>2020</v>
      </c>
      <c r="BE742" s="8"/>
      <c r="BF742" s="8"/>
      <c r="BG742" s="8" t="s">
        <v>7</v>
      </c>
    </row>
    <row r="743" spans="1:59" hidden="1">
      <c r="A743" t="str">
        <f>Append1[[#This Row],[COM_IN_LIST]]</f>
        <v>GDPR</v>
      </c>
      <c r="B743" t="s">
        <v>1548</v>
      </c>
      <c r="P743" t="s">
        <v>132</v>
      </c>
      <c r="Q743" t="s">
        <v>131</v>
      </c>
      <c r="R743" t="s">
        <v>10</v>
      </c>
      <c r="V743" s="8" t="s">
        <v>1548</v>
      </c>
      <c r="AJ743" s="8" t="s">
        <v>10</v>
      </c>
      <c r="AK743" s="8" t="s">
        <v>132</v>
      </c>
      <c r="AL743" s="8" t="s">
        <v>131</v>
      </c>
      <c r="AM743" s="8"/>
      <c r="AN743" s="8"/>
      <c r="AO743" s="8"/>
      <c r="AP743" s="8" t="s">
        <v>145</v>
      </c>
      <c r="AQ743" s="8" t="s">
        <v>145</v>
      </c>
      <c r="AR743" s="8" t="s">
        <v>133</v>
      </c>
      <c r="AS743" s="8" t="s">
        <v>149</v>
      </c>
      <c r="AT743" s="8" t="s">
        <v>149</v>
      </c>
      <c r="AU743" s="8" t="s">
        <v>145</v>
      </c>
      <c r="AV743" s="4" t="s">
        <v>145</v>
      </c>
      <c r="AW743" s="4" t="s">
        <v>145</v>
      </c>
      <c r="AX743" s="8" t="s">
        <v>145</v>
      </c>
      <c r="AY743" s="8" t="s">
        <v>133</v>
      </c>
      <c r="AZ743" s="8"/>
      <c r="BA743" s="8"/>
      <c r="BB743" s="8" t="s">
        <v>145</v>
      </c>
      <c r="BC743" s="8"/>
      <c r="BD743" s="8" t="s">
        <v>145</v>
      </c>
      <c r="BE743" s="8"/>
      <c r="BF743" s="8"/>
      <c r="BG743" s="8" t="s">
        <v>6</v>
      </c>
    </row>
    <row r="744" spans="1:59" hidden="1">
      <c r="A744" t="str">
        <f>Append1[[#This Row],[COM_IN_LIST]]</f>
        <v>GDPR</v>
      </c>
      <c r="B744" t="s">
        <v>1549</v>
      </c>
      <c r="P744" t="s">
        <v>132</v>
      </c>
      <c r="Q744" t="s">
        <v>131</v>
      </c>
      <c r="R744" t="s">
        <v>10</v>
      </c>
      <c r="V744" s="8" t="s">
        <v>1549</v>
      </c>
      <c r="AJ744" s="8" t="s">
        <v>10</v>
      </c>
      <c r="AK744" s="8" t="s">
        <v>132</v>
      </c>
      <c r="AL744" s="8" t="s">
        <v>131</v>
      </c>
      <c r="AM744" s="8"/>
      <c r="AN744" s="8"/>
      <c r="AO744" s="8"/>
      <c r="AP744" s="8" t="s">
        <v>145</v>
      </c>
      <c r="AQ744" s="8" t="s">
        <v>145</v>
      </c>
      <c r="AR744" s="8" t="s">
        <v>133</v>
      </c>
      <c r="AS744" s="8" t="s">
        <v>149</v>
      </c>
      <c r="AT744" s="8" t="s">
        <v>149</v>
      </c>
      <c r="AU744" s="8" t="s">
        <v>145</v>
      </c>
      <c r="AV744" s="4" t="s">
        <v>145</v>
      </c>
      <c r="AW744" s="4" t="s">
        <v>145</v>
      </c>
      <c r="AX744" s="8" t="s">
        <v>145</v>
      </c>
      <c r="AY744" s="8" t="s">
        <v>133</v>
      </c>
      <c r="AZ744" s="8"/>
      <c r="BA744" s="8"/>
      <c r="BB744" s="8" t="s">
        <v>145</v>
      </c>
      <c r="BC744" s="8"/>
      <c r="BD744" s="8" t="s">
        <v>145</v>
      </c>
      <c r="BE744" s="8"/>
      <c r="BF744" s="8"/>
      <c r="BG744" s="8" t="s">
        <v>6</v>
      </c>
    </row>
    <row r="745" spans="1:59" hidden="1">
      <c r="A745" t="str">
        <f>Append1[[#This Row],[COM_IN_LIST]]</f>
        <v>GDPR</v>
      </c>
      <c r="B745" t="s">
        <v>1550</v>
      </c>
      <c r="P745" t="s">
        <v>132</v>
      </c>
      <c r="Q745" t="s">
        <v>131</v>
      </c>
      <c r="R745" t="s">
        <v>10</v>
      </c>
      <c r="V745" s="8" t="s">
        <v>1550</v>
      </c>
      <c r="AJ745" s="8" t="s">
        <v>10</v>
      </c>
      <c r="AK745" s="8" t="s">
        <v>132</v>
      </c>
      <c r="AL745" s="8" t="s">
        <v>131</v>
      </c>
      <c r="AM745" s="8"/>
      <c r="AN745" s="8"/>
      <c r="AO745" s="8"/>
      <c r="AP745" s="8" t="s">
        <v>145</v>
      </c>
      <c r="AQ745" s="8" t="s">
        <v>145</v>
      </c>
      <c r="AR745" s="8" t="s">
        <v>133</v>
      </c>
      <c r="AS745" s="8" t="s">
        <v>149</v>
      </c>
      <c r="AT745" s="8" t="s">
        <v>149</v>
      </c>
      <c r="AU745" s="8" t="s">
        <v>145</v>
      </c>
      <c r="AV745" s="4" t="s">
        <v>145</v>
      </c>
      <c r="AW745" s="4" t="s">
        <v>145</v>
      </c>
      <c r="AX745" s="8" t="s">
        <v>145</v>
      </c>
      <c r="AY745" s="8" t="s">
        <v>133</v>
      </c>
      <c r="AZ745" s="8"/>
      <c r="BA745" s="8"/>
      <c r="BB745" s="8" t="s">
        <v>145</v>
      </c>
      <c r="BC745" s="8"/>
      <c r="BD745" s="8" t="s">
        <v>145</v>
      </c>
      <c r="BE745" s="8"/>
      <c r="BF745" s="8"/>
      <c r="BG745" s="8" t="s">
        <v>6</v>
      </c>
    </row>
    <row r="746" spans="1:59" hidden="1">
      <c r="A746" t="str">
        <f>Append1[[#This Row],[COM_IN_LIST]]</f>
        <v>COMMON</v>
      </c>
      <c r="B746" t="s">
        <v>1551</v>
      </c>
      <c r="C746" t="str">
        <f>VLOOKUP(Append1[[#This Row],[Asset_Name]],'[1]SNOW CMDB DBNL'!$A:$B,2,0)</f>
        <v>Yes</v>
      </c>
      <c r="D746" t="str">
        <f>VLOOKUP(Append1[[#This Row],[Asset_Name]],'[1]SNOW CMDB DBNL'!$A:$C,3,0)</f>
        <v>No</v>
      </c>
      <c r="E746" t="str">
        <f>VLOOKUP(Append1[[#This Row],[Asset_Name]],'[1]SNOW CMDB DBNL'!$A:$D,4,0)</f>
        <v>Frank van Soelen</v>
      </c>
      <c r="F746" t="str">
        <f>VLOOKUP(Append1[[#This Row],[Asset_Name]],'[1]SNOW CMDB DBNL'!$A:$E,5,0)</f>
        <v>Lindy Volkerts</v>
      </c>
      <c r="G746" t="str">
        <f>VLOOKUP(Append1[[#This Row],[Asset_Name]],'[1]SNOW CMDB DBNL'!$A:$F,6,0)</f>
        <v>Narjiss Aydoun</v>
      </c>
      <c r="H746" t="str">
        <f>VLOOKUP(Append1[[#This Row],[Asset_Name]],'[1]SNOW CMDB DBNL'!$A:$G,7,0)</f>
        <v>NA</v>
      </c>
      <c r="I746" t="str">
        <f>VLOOKUP(Append1[[#This Row],[Asset_Name]],'[1]SNOW CMDB DBNL'!$A:$H,8,0)</f>
        <v>Product data</v>
      </c>
      <c r="J746" t="str">
        <f>VLOOKUP(Append1[[#This Row],[Asset_Name]],'[1]SNOW CMDB DBNL'!$A:$I,9,0)</f>
        <v>Transferred outside ING</v>
      </c>
      <c r="K746" t="str">
        <f>VLOOKUP(Append1[[#This Row],[Asset_Name]],'[1]SNOW CMDB DBNL'!$A:$J,10,0)</f>
        <v>Type of data: Product and Agreement data on Mobile Cards / Tokens and LifeCycle information.</v>
      </c>
      <c r="L746" t="str">
        <f>VLOOKUP(Append1[[#This Row],[Asset_Name]],'[1]SNOW CMDB DBNL'!$A:$M,13,0)</f>
        <v>Installed</v>
      </c>
      <c r="M746" t="str">
        <f>VLOOKUP(Append1[[#This Row],[Asset_Name]],'[1]SNOW CMDB DBNL'!$A:$N,14,0)</f>
        <v>Operational</v>
      </c>
      <c r="N746" t="str">
        <f>VLOOKUP(Append1[[#This Row],[Asset_Name]],'[1]SNOW CMDB DBNL'!$A:$O,15,0)</f>
        <v>Production</v>
      </c>
      <c r="O746" t="str">
        <f>VLOOKUP(Append1[[#This Row],[Asset_Name]],'[1]SNOW CMDB DBNL'!$A:$P,16,0)</f>
        <v>be+nl/Payments NL/Cards/Avengers</v>
      </c>
      <c r="P746" t="s">
        <v>132</v>
      </c>
      <c r="Q746" t="s">
        <v>132</v>
      </c>
      <c r="R746" t="s">
        <v>9</v>
      </c>
      <c r="V746" s="8" t="s">
        <v>1551</v>
      </c>
      <c r="W746" s="8" t="s">
        <v>141</v>
      </c>
      <c r="X746" s="8" t="s">
        <v>133</v>
      </c>
      <c r="Y746" s="8" t="s">
        <v>1552</v>
      </c>
      <c r="Z746" s="8" t="s">
        <v>1169</v>
      </c>
      <c r="AA746" s="8" t="s">
        <v>155</v>
      </c>
      <c r="AB746" s="4" t="s">
        <v>149</v>
      </c>
      <c r="AC746" s="4" t="s">
        <v>238</v>
      </c>
      <c r="AD746" s="8" t="s">
        <v>206</v>
      </c>
      <c r="AE746" s="8" t="s">
        <v>1553</v>
      </c>
      <c r="AF746" s="8" t="s">
        <v>136</v>
      </c>
      <c r="AG746" s="8" t="s">
        <v>137</v>
      </c>
      <c r="AH746" s="8" t="s">
        <v>138</v>
      </c>
      <c r="AI746" s="8" t="s">
        <v>1554</v>
      </c>
      <c r="AJ746" s="8" t="s">
        <v>9</v>
      </c>
      <c r="AK746" s="8" t="s">
        <v>132</v>
      </c>
      <c r="AL746" s="8" t="s">
        <v>132</v>
      </c>
      <c r="AM746" s="8"/>
      <c r="AN746" s="8"/>
      <c r="AO746" s="8"/>
      <c r="AP746" s="8" t="s">
        <v>145</v>
      </c>
      <c r="AQ746" s="8" t="s">
        <v>145</v>
      </c>
      <c r="AR746" s="8" t="s">
        <v>133</v>
      </c>
      <c r="AS746" s="8" t="s">
        <v>133</v>
      </c>
      <c r="AT746" s="8" t="s">
        <v>133</v>
      </c>
      <c r="AU746" s="8" t="s">
        <v>145</v>
      </c>
      <c r="AV746" s="4" t="s">
        <v>145</v>
      </c>
      <c r="AW746" s="4" t="s">
        <v>145</v>
      </c>
      <c r="AX746" s="8" t="s">
        <v>145</v>
      </c>
      <c r="AY746" s="8" t="s">
        <v>133</v>
      </c>
      <c r="AZ746" s="8"/>
      <c r="BA746" s="8"/>
      <c r="BB746" s="8" t="s">
        <v>178</v>
      </c>
      <c r="BC746" s="8"/>
      <c r="BD746" s="8" t="s">
        <v>145</v>
      </c>
      <c r="BE746" s="8"/>
      <c r="BF746" s="8"/>
      <c r="BG746" s="8" t="s">
        <v>7</v>
      </c>
    </row>
    <row r="747" spans="1:59" hidden="1">
      <c r="A747" t="str">
        <f>Append1[[#This Row],[COM_IN_LIST]]</f>
        <v>GDPR</v>
      </c>
      <c r="B747" s="31" t="s">
        <v>1555</v>
      </c>
      <c r="P747" t="s">
        <v>132</v>
      </c>
      <c r="Q747" t="s">
        <v>131</v>
      </c>
      <c r="R747" t="s">
        <v>11</v>
      </c>
      <c r="V747" s="8" t="s">
        <v>1555</v>
      </c>
      <c r="AJ747" s="8" t="s">
        <v>11</v>
      </c>
      <c r="AK747" s="8" t="s">
        <v>132</v>
      </c>
      <c r="AL747" s="8" t="s">
        <v>131</v>
      </c>
      <c r="AM747" s="8"/>
      <c r="AN747" s="8"/>
      <c r="AO747" s="8"/>
      <c r="AP747" s="8" t="s">
        <v>145</v>
      </c>
      <c r="AQ747" s="8" t="s">
        <v>145</v>
      </c>
      <c r="AR747" s="8" t="s">
        <v>141</v>
      </c>
      <c r="AS747" s="8" t="s">
        <v>145</v>
      </c>
      <c r="AT747" s="8" t="s">
        <v>141</v>
      </c>
      <c r="AU747" s="8" t="s">
        <v>145</v>
      </c>
      <c r="AV747" s="4" t="s">
        <v>145</v>
      </c>
      <c r="AW747" s="4" t="s">
        <v>149</v>
      </c>
      <c r="AX747" s="8" t="s">
        <v>145</v>
      </c>
      <c r="AY747" s="8" t="s">
        <v>141</v>
      </c>
      <c r="AZ747" s="8" t="s">
        <v>150</v>
      </c>
      <c r="BA747" s="8" t="s">
        <v>151</v>
      </c>
      <c r="BB747" s="8" t="s">
        <v>145</v>
      </c>
      <c r="BC747" s="8"/>
      <c r="BD747" s="8" t="s">
        <v>149</v>
      </c>
      <c r="BE747" s="8"/>
      <c r="BF747" s="8"/>
      <c r="BG747" s="8" t="s">
        <v>6</v>
      </c>
    </row>
    <row r="748" spans="1:59" hidden="1">
      <c r="A748" t="str">
        <f>Append1[[#This Row],[COM_IN_LIST]]</f>
        <v>CMDB</v>
      </c>
      <c r="B748" s="31" t="s">
        <v>1556</v>
      </c>
      <c r="E748" t="str">
        <f>VLOOKUP(Append1[[#This Row],[Asset_Name]],'[1]SNOW CMDB DBNL'!$A:$D,4,0)</f>
        <v>Christophe Van Campfort</v>
      </c>
      <c r="F748" t="str">
        <f>VLOOKUP(Append1[[#This Row],[Asset_Name]],'[1]SNOW CMDB DBNL'!$A:$E,5,0)</f>
        <v>Christophe Van Campfort</v>
      </c>
      <c r="L748" t="str">
        <f>VLOOKUP(Append1[[#This Row],[Asset_Name]],'[1]SNOW CMDB DBNL'!$A:$M,13,0)</f>
        <v>Installed</v>
      </c>
      <c r="M748" t="str">
        <f>VLOOKUP(Append1[[#This Row],[Asset_Name]],'[1]SNOW CMDB DBNL'!$A:$N,14,0)</f>
        <v>Operational</v>
      </c>
      <c r="N748" t="str">
        <f>VLOOKUP(Append1[[#This Row],[Asset_Name]],'[1]SNOW CMDB DBNL'!$A:$O,15,0)</f>
        <v>Production</v>
      </c>
      <c r="O748" t="str">
        <f>VLOOKUP(Append1[[#This Row],[Asset_Name]],'[1]SNOW CMDB DBNL'!$A:$P,16,0)</f>
        <v>be+nl/Finance NL/Office Tooling</v>
      </c>
      <c r="P748" t="s">
        <v>131</v>
      </c>
      <c r="Q748" t="s">
        <v>132</v>
      </c>
      <c r="R748" t="s">
        <v>18</v>
      </c>
      <c r="V748" s="8" t="s">
        <v>1556</v>
      </c>
      <c r="W748" s="8">
        <v>0</v>
      </c>
      <c r="X748" s="8">
        <v>0</v>
      </c>
      <c r="Y748" s="8" t="s">
        <v>215</v>
      </c>
      <c r="Z748" s="8" t="s">
        <v>215</v>
      </c>
      <c r="AA748" s="8">
        <v>0</v>
      </c>
      <c r="AB748" s="4">
        <v>0</v>
      </c>
      <c r="AC748" s="4">
        <v>0</v>
      </c>
      <c r="AD748" s="8">
        <v>0</v>
      </c>
      <c r="AE748" s="8">
        <v>0</v>
      </c>
      <c r="AF748" s="8" t="s">
        <v>136</v>
      </c>
      <c r="AG748" s="8" t="s">
        <v>137</v>
      </c>
      <c r="AH748" s="8" t="s">
        <v>138</v>
      </c>
      <c r="AI748" s="8" t="s">
        <v>216</v>
      </c>
      <c r="AJ748" s="8" t="s">
        <v>18</v>
      </c>
      <c r="AK748" s="8" t="s">
        <v>131</v>
      </c>
      <c r="AL748" s="8" t="s">
        <v>132</v>
      </c>
      <c r="AM748" s="8"/>
      <c r="AN748" s="8"/>
      <c r="AO748" s="8"/>
      <c r="AP748" s="8"/>
      <c r="AQ748" s="8"/>
      <c r="AR748" s="8"/>
      <c r="AS748" s="8"/>
      <c r="AT748" s="8"/>
      <c r="AU748" s="8"/>
      <c r="AV748" s="4"/>
      <c r="AW748" s="4"/>
      <c r="AX748" s="8"/>
      <c r="AY748" s="8"/>
      <c r="AZ748" s="8"/>
      <c r="BA748" s="8"/>
      <c r="BB748" s="8"/>
      <c r="BC748" s="8"/>
      <c r="BD748" s="8"/>
      <c r="BE748" s="8"/>
      <c r="BF748" s="8"/>
      <c r="BG748" s="8" t="s">
        <v>5</v>
      </c>
    </row>
    <row r="749" spans="1:59">
      <c r="A749" t="str">
        <f>Append1[[#This Row],[COM_IN_LIST]]</f>
        <v>COMMON</v>
      </c>
      <c r="B749" t="s">
        <v>1557</v>
      </c>
      <c r="C749" t="str">
        <f>VLOOKUP(Append1[[#This Row],[Asset_Name]],'[1]SNOW CMDB DBNL'!$A:$B,2,0)</f>
        <v>No</v>
      </c>
      <c r="D749" t="str">
        <f>VLOOKUP(Append1[[#This Row],[Asset_Name]],'[1]SNOW CMDB DBNL'!$A:$C,3,0)</f>
        <v>Yes</v>
      </c>
      <c r="E749" t="str">
        <f>VLOOKUP(Append1[[#This Row],[Asset_Name]],'[1]SNOW CMDB DBNL'!$A:$D,4,0)</f>
        <v>Akram Musa</v>
      </c>
      <c r="F749" t="str">
        <f>VLOOKUP(Append1[[#This Row],[Asset_Name]],'[1]SNOW CMDB DBNL'!$A:$E,5,0)</f>
        <v>Jacco Kort</v>
      </c>
      <c r="G749" t="str">
        <f>VLOOKUP(Append1[[#This Row],[Asset_Name]],'[1]SNOW CMDB DBNL'!$A:$F,6,0)</f>
        <v>Narjiss Aydoun</v>
      </c>
      <c r="I749" t="str">
        <f>VLOOKUP(Append1[[#This Row],[Asset_Name]],'[1]SNOW CMDB DBNL'!$A:$H,8,0)</f>
        <v>Product data</v>
      </c>
      <c r="L749" t="str">
        <f>VLOOKUP(Append1[[#This Row],[Asset_Name]],'[1]SNOW CMDB DBNL'!$A:$M,13,0)</f>
        <v>Installed</v>
      </c>
      <c r="M749" t="str">
        <f>VLOOKUP(Append1[[#This Row],[Asset_Name]],'[1]SNOW CMDB DBNL'!$A:$N,14,0)</f>
        <v>Operational</v>
      </c>
      <c r="N749" t="str">
        <f>VLOOKUP(Append1[[#This Row],[Asset_Name]],'[1]SNOW CMDB DBNL'!$A:$O,15,0)</f>
        <v>Production</v>
      </c>
      <c r="O749" t="str">
        <f>VLOOKUP(Append1[[#This Row],[Asset_Name]],'[1]SNOW CMDB DBNL'!$A:$P,16,0)</f>
        <v>be+nl/Payments NL/Cards/Arabica</v>
      </c>
      <c r="P749" t="s">
        <v>132</v>
      </c>
      <c r="Q749" t="s">
        <v>132</v>
      </c>
      <c r="R749" t="s">
        <v>9</v>
      </c>
      <c r="V749" s="8" t="s">
        <v>1557</v>
      </c>
      <c r="W749" s="8" t="s">
        <v>133</v>
      </c>
      <c r="X749" s="8" t="s">
        <v>141</v>
      </c>
      <c r="Y749" s="8" t="s">
        <v>281</v>
      </c>
      <c r="Z749" s="8" t="s">
        <v>906</v>
      </c>
      <c r="AA749" s="8" t="s">
        <v>155</v>
      </c>
      <c r="AB749" s="4">
        <v>0</v>
      </c>
      <c r="AC749" s="4" t="s">
        <v>238</v>
      </c>
      <c r="AD749" s="8">
        <v>0</v>
      </c>
      <c r="AE749" s="8">
        <v>0</v>
      </c>
      <c r="AF749" s="8" t="s">
        <v>136</v>
      </c>
      <c r="AG749" s="8" t="s">
        <v>137</v>
      </c>
      <c r="AH749" s="8" t="s">
        <v>138</v>
      </c>
      <c r="AI749" s="8" t="s">
        <v>1558</v>
      </c>
      <c r="AJ749" s="8" t="s">
        <v>9</v>
      </c>
      <c r="AK749" s="8" t="s">
        <v>132</v>
      </c>
      <c r="AL749" s="8" t="s">
        <v>132</v>
      </c>
      <c r="AM749" s="8"/>
      <c r="AN749" s="8"/>
      <c r="AO749" s="8"/>
      <c r="AP749" s="8" t="s">
        <v>145</v>
      </c>
      <c r="AQ749" s="8" t="s">
        <v>145</v>
      </c>
      <c r="AR749" s="8" t="s">
        <v>141</v>
      </c>
      <c r="AS749" s="8" t="s">
        <v>149</v>
      </c>
      <c r="AT749" s="8" t="s">
        <v>133</v>
      </c>
      <c r="AU749" s="8" t="s">
        <v>145</v>
      </c>
      <c r="AV749" s="4">
        <v>45292</v>
      </c>
      <c r="AW749" s="4">
        <v>45382</v>
      </c>
      <c r="AX749" s="8" t="s">
        <v>145</v>
      </c>
      <c r="AY749" s="8" t="s">
        <v>141</v>
      </c>
      <c r="AZ749" s="8"/>
      <c r="BA749" s="8" t="s">
        <v>1559</v>
      </c>
      <c r="BB749" s="8" t="s">
        <v>191</v>
      </c>
      <c r="BC749" s="8"/>
      <c r="BD749" s="8">
        <v>2024</v>
      </c>
      <c r="BE749" s="8" t="s">
        <v>146</v>
      </c>
      <c r="BF749" s="8"/>
      <c r="BG749" s="8" t="s">
        <v>7</v>
      </c>
    </row>
    <row r="750" spans="1:59">
      <c r="A750" t="str">
        <f>Append1[[#This Row],[COM_IN_LIST]]</f>
        <v>COMMON</v>
      </c>
      <c r="B750" t="s">
        <v>1560</v>
      </c>
      <c r="C750" t="str">
        <f>VLOOKUP(Append1[[#This Row],[Asset_Name]],'[1]SNOW CMDB DBNL'!$A:$B,2,0)</f>
        <v>No</v>
      </c>
      <c r="E750" t="str">
        <f>VLOOKUP(Append1[[#This Row],[Asset_Name]],'[1]SNOW CMDB DBNL'!$A:$D,4,0)</f>
        <v>Guido Smit</v>
      </c>
      <c r="F750" t="str">
        <f>VLOOKUP(Append1[[#This Row],[Asset_Name]],'[1]SNOW CMDB DBNL'!$A:$E,5,0)</f>
        <v>Hans Overeem</v>
      </c>
      <c r="G750" t="str">
        <f>VLOOKUP(Append1[[#This Row],[Asset_Name]],'[1]SNOW CMDB DBNL'!$A:$F,6,0)</f>
        <v>Hans Overeem</v>
      </c>
      <c r="H750" t="str">
        <f>VLOOKUP(Append1[[#This Row],[Asset_Name]],'[1]SNOW CMDB DBNL'!$A:$G,7,0)</f>
        <v>GJ Reinders</v>
      </c>
      <c r="L750" t="str">
        <f>VLOOKUP(Append1[[#This Row],[Asset_Name]],'[1]SNOW CMDB DBNL'!$A:$M,13,0)</f>
        <v>Installed</v>
      </c>
      <c r="M750" t="str">
        <f>VLOOKUP(Append1[[#This Row],[Asset_Name]],'[1]SNOW CMDB DBNL'!$A:$N,14,0)</f>
        <v>Operational</v>
      </c>
      <c r="N750" t="str">
        <f>VLOOKUP(Append1[[#This Row],[Asset_Name]],'[1]SNOW CMDB DBNL'!$A:$O,15,0)</f>
        <v>Production</v>
      </c>
      <c r="O750" t="str">
        <f>VLOOKUP(Append1[[#This Row],[Asset_Name]],'[1]SNOW CMDB DBNL'!$A:$P,16,0)</f>
        <v>be+nl/Daily Banking Digital First NL/O&amp;A/Acquisition/Cosmonauts</v>
      </c>
      <c r="P750" t="s">
        <v>132</v>
      </c>
      <c r="Q750" t="s">
        <v>132</v>
      </c>
      <c r="R750" t="s">
        <v>10</v>
      </c>
      <c r="V750" s="8" t="s">
        <v>1560</v>
      </c>
      <c r="W750" s="8" t="s">
        <v>133</v>
      </c>
      <c r="X750" s="8">
        <v>0</v>
      </c>
      <c r="Y750" s="8" t="s">
        <v>158</v>
      </c>
      <c r="Z750" s="8" t="s">
        <v>159</v>
      </c>
      <c r="AA750" s="8" t="s">
        <v>159</v>
      </c>
      <c r="AB750" s="4" t="s">
        <v>160</v>
      </c>
      <c r="AC750" s="4">
        <v>0</v>
      </c>
      <c r="AD750" s="8">
        <v>0</v>
      </c>
      <c r="AE750" s="8">
        <v>0</v>
      </c>
      <c r="AF750" s="8" t="s">
        <v>136</v>
      </c>
      <c r="AG750" s="8" t="s">
        <v>137</v>
      </c>
      <c r="AH750" s="8" t="s">
        <v>138</v>
      </c>
      <c r="AI750" s="8" t="s">
        <v>1561</v>
      </c>
      <c r="AJ750" s="8" t="s">
        <v>10</v>
      </c>
      <c r="AK750" s="8" t="s">
        <v>132</v>
      </c>
      <c r="AL750" s="8" t="s">
        <v>132</v>
      </c>
      <c r="AM750" s="8"/>
      <c r="AN750" s="8"/>
      <c r="AO750" s="8"/>
      <c r="AP750" s="8" t="s">
        <v>145</v>
      </c>
      <c r="AQ750" s="8" t="s">
        <v>145</v>
      </c>
      <c r="AR750" s="8" t="s">
        <v>133</v>
      </c>
      <c r="AS750" s="8" t="s">
        <v>149</v>
      </c>
      <c r="AT750" s="8" t="s">
        <v>149</v>
      </c>
      <c r="AU750" s="8" t="s">
        <v>145</v>
      </c>
      <c r="AV750" s="4" t="s">
        <v>145</v>
      </c>
      <c r="AW750" s="4" t="s">
        <v>145</v>
      </c>
      <c r="AX750" s="8" t="s">
        <v>145</v>
      </c>
      <c r="AY750" s="8" t="s">
        <v>133</v>
      </c>
      <c r="AZ750" s="8"/>
      <c r="BA750" s="8"/>
      <c r="BB750" s="8" t="s">
        <v>191</v>
      </c>
      <c r="BC750" s="8"/>
      <c r="BD750" s="8" t="s">
        <v>145</v>
      </c>
      <c r="BE750" s="8"/>
      <c r="BF750" s="8"/>
      <c r="BG750" s="8" t="s">
        <v>7</v>
      </c>
    </row>
    <row r="751" spans="1:59" hidden="1">
      <c r="A751" t="str">
        <f>Append1[[#This Row],[COM_IN_LIST]]</f>
        <v>GDPR</v>
      </c>
      <c r="B751" t="s">
        <v>1562</v>
      </c>
      <c r="P751" t="s">
        <v>132</v>
      </c>
      <c r="Q751" t="s">
        <v>131</v>
      </c>
      <c r="R751" t="s">
        <v>10</v>
      </c>
      <c r="V751" s="8" t="s">
        <v>1562</v>
      </c>
      <c r="AJ751" s="8" t="s">
        <v>10</v>
      </c>
      <c r="AK751" s="8" t="s">
        <v>132</v>
      </c>
      <c r="AL751" s="8" t="s">
        <v>131</v>
      </c>
      <c r="AM751" s="8"/>
      <c r="AN751" s="8"/>
      <c r="AO751" s="8"/>
      <c r="AP751" s="8" t="s">
        <v>145</v>
      </c>
      <c r="AQ751" s="8" t="s">
        <v>145</v>
      </c>
      <c r="AR751" s="8" t="s">
        <v>141</v>
      </c>
      <c r="AS751" s="8" t="s">
        <v>141</v>
      </c>
      <c r="AT751" s="8" t="s">
        <v>141</v>
      </c>
      <c r="AU751" s="8" t="s">
        <v>145</v>
      </c>
      <c r="AV751" s="4" t="s">
        <v>145</v>
      </c>
      <c r="AW751" s="4" t="s">
        <v>149</v>
      </c>
      <c r="AX751" s="8" t="s">
        <v>145</v>
      </c>
      <c r="AY751" s="8" t="s">
        <v>141</v>
      </c>
      <c r="AZ751" s="8"/>
      <c r="BA751" s="8" t="s">
        <v>166</v>
      </c>
      <c r="BB751" s="8" t="s">
        <v>145</v>
      </c>
      <c r="BC751" s="8"/>
      <c r="BD751" s="8" t="s">
        <v>149</v>
      </c>
      <c r="BE751" s="8"/>
      <c r="BF751" s="8"/>
      <c r="BG751" s="8" t="s">
        <v>6</v>
      </c>
    </row>
    <row r="752" spans="1:59">
      <c r="A752" t="str">
        <f>Append1[[#This Row],[COM_IN_LIST]]</f>
        <v>CMDB</v>
      </c>
      <c r="B752" t="s">
        <v>1563</v>
      </c>
      <c r="C752" t="str">
        <f>VLOOKUP(Append1[[#This Row],[Asset_Name]],'[1]SNOW CMDB DBNL'!$A:$B,2,0)</f>
        <v>No</v>
      </c>
      <c r="D752" t="str">
        <f>VLOOKUP(Append1[[#This Row],[Asset_Name]],'[1]SNOW CMDB DBNL'!$A:$C,3,0)</f>
        <v>No</v>
      </c>
      <c r="E752" t="str">
        <f>VLOOKUP(Append1[[#This Row],[Asset_Name]],'[1]SNOW CMDB DBNL'!$A:$D,4,0)</f>
        <v>Petra Danisevska</v>
      </c>
      <c r="F752" t="str">
        <f>VLOOKUP(Append1[[#This Row],[Asset_Name]],'[1]SNOW CMDB DBNL'!$A:$E,5,0)</f>
        <v>Annemieke Tromp</v>
      </c>
      <c r="G752" t="str">
        <f>VLOOKUP(Append1[[#This Row],[Asset_Name]],'[1]SNOW CMDB DBNL'!$A:$F,6,0)</f>
        <v>Annemieke Tromp</v>
      </c>
      <c r="H752" t="str">
        <f>VLOOKUP(Append1[[#This Row],[Asset_Name]],'[1]SNOW CMDB DBNL'!$A:$G,7,0)</f>
        <v>No formal Data Steward appointed yet after Mo Abarkan left the Tribe</v>
      </c>
      <c r="I752" t="str">
        <f>VLOOKUP(Append1[[#This Row],[Asset_Name]],'[1]SNOW CMDB DBNL'!$A:$H,8,0)</f>
        <v>Data derived by Risk</v>
      </c>
      <c r="J752" t="str">
        <f>VLOOKUP(Append1[[#This Row],[Asset_Name]],'[1]SNOW CMDB DBNL'!$A:$I,9,0)</f>
        <v>Exchanged across domains</v>
      </c>
      <c r="L752" t="str">
        <f>VLOOKUP(Append1[[#This Row],[Asset_Name]],'[1]SNOW CMDB DBNL'!$A:$M,13,0)</f>
        <v>Installed</v>
      </c>
      <c r="M752" t="str">
        <f>VLOOKUP(Append1[[#This Row],[Asset_Name]],'[1]SNOW CMDB DBNL'!$A:$N,14,0)</f>
        <v>Operational</v>
      </c>
      <c r="N752" t="str">
        <f>VLOOKUP(Append1[[#This Row],[Asset_Name]],'[1]SNOW CMDB DBNL'!$A:$O,15,0)</f>
        <v>Production</v>
      </c>
      <c r="O752" t="str">
        <f>VLOOKUP(Append1[[#This Row],[Asset_Name]],'[1]SNOW CMDB DBNL'!$A:$P,16,0)</f>
        <v>be+nl/CRO NL/MRM/Office Tooling</v>
      </c>
      <c r="P752" t="s">
        <v>131</v>
      </c>
      <c r="Q752" t="s">
        <v>132</v>
      </c>
      <c r="R752" t="s">
        <v>20</v>
      </c>
      <c r="V752" s="8" t="s">
        <v>1563</v>
      </c>
      <c r="W752" s="8" t="s">
        <v>133</v>
      </c>
      <c r="X752" s="8" t="s">
        <v>133</v>
      </c>
      <c r="Y752" s="8" t="s">
        <v>427</v>
      </c>
      <c r="Z752" s="8" t="s">
        <v>329</v>
      </c>
      <c r="AA752" s="8" t="s">
        <v>329</v>
      </c>
      <c r="AB752" s="4" t="s">
        <v>428</v>
      </c>
      <c r="AC752" s="4" t="s">
        <v>429</v>
      </c>
      <c r="AD752" s="8" t="s">
        <v>176</v>
      </c>
      <c r="AE752" s="8">
        <v>0</v>
      </c>
      <c r="AF752" s="8" t="s">
        <v>136</v>
      </c>
      <c r="AG752" s="8" t="s">
        <v>137</v>
      </c>
      <c r="AH752" s="8" t="s">
        <v>138</v>
      </c>
      <c r="AI752" s="8" t="s">
        <v>331</v>
      </c>
      <c r="AJ752" s="8" t="s">
        <v>20</v>
      </c>
      <c r="AK752" s="8" t="s">
        <v>131</v>
      </c>
      <c r="AL752" s="8" t="s">
        <v>132</v>
      </c>
      <c r="AM752" s="8"/>
      <c r="AN752" s="8"/>
      <c r="AO752" s="8"/>
      <c r="AP752" s="8"/>
      <c r="AQ752" s="8"/>
      <c r="AR752" s="8"/>
      <c r="AS752" s="8"/>
      <c r="AT752" s="8"/>
      <c r="AU752" s="8"/>
      <c r="AV752" s="4"/>
      <c r="AW752" s="4"/>
      <c r="AX752" s="8"/>
      <c r="AY752" s="8"/>
      <c r="AZ752" s="8"/>
      <c r="BA752" s="8"/>
      <c r="BB752" s="8"/>
      <c r="BC752" s="8"/>
      <c r="BD752" s="8"/>
      <c r="BE752" s="8"/>
      <c r="BF752" s="8"/>
      <c r="BG752" s="8" t="s">
        <v>5</v>
      </c>
    </row>
    <row r="753" spans="1:59" hidden="1">
      <c r="A753" t="str">
        <f>Append1[[#This Row],[COM_IN_LIST]]</f>
        <v>GDPR</v>
      </c>
      <c r="B753" t="s">
        <v>1564</v>
      </c>
      <c r="P753" t="s">
        <v>132</v>
      </c>
      <c r="Q753" t="s">
        <v>131</v>
      </c>
      <c r="R753" t="s">
        <v>10</v>
      </c>
      <c r="V753" s="8" t="s">
        <v>1564</v>
      </c>
      <c r="AJ753" s="8" t="s">
        <v>10</v>
      </c>
      <c r="AK753" s="8" t="s">
        <v>132</v>
      </c>
      <c r="AL753" s="8" t="s">
        <v>131</v>
      </c>
      <c r="AM753" s="8"/>
      <c r="AN753" s="8"/>
      <c r="AO753" s="8"/>
      <c r="AP753" s="8" t="s">
        <v>145</v>
      </c>
      <c r="AQ753" s="8" t="s">
        <v>145</v>
      </c>
      <c r="AR753" s="8" t="s">
        <v>133</v>
      </c>
      <c r="AS753" s="8" t="s">
        <v>149</v>
      </c>
      <c r="AT753" s="8" t="s">
        <v>149</v>
      </c>
      <c r="AU753" s="8" t="s">
        <v>145</v>
      </c>
      <c r="AV753" s="4" t="s">
        <v>145</v>
      </c>
      <c r="AW753" s="4" t="s">
        <v>145</v>
      </c>
      <c r="AX753" s="8" t="s">
        <v>145</v>
      </c>
      <c r="AY753" s="8" t="s">
        <v>133</v>
      </c>
      <c r="AZ753" s="8"/>
      <c r="BA753" s="8"/>
      <c r="BB753" s="8" t="s">
        <v>145</v>
      </c>
      <c r="BC753" s="8"/>
      <c r="BD753" s="8" t="s">
        <v>145</v>
      </c>
      <c r="BE753" s="8"/>
      <c r="BF753" s="8"/>
      <c r="BG753" s="8" t="s">
        <v>6</v>
      </c>
    </row>
    <row r="754" spans="1:59" hidden="1">
      <c r="A754" t="str">
        <f>Append1[[#This Row],[COM_IN_LIST]]</f>
        <v>GDPR</v>
      </c>
      <c r="B754" t="s">
        <v>1565</v>
      </c>
      <c r="P754" t="s">
        <v>132</v>
      </c>
      <c r="Q754" t="s">
        <v>131</v>
      </c>
      <c r="R754" t="s">
        <v>9</v>
      </c>
      <c r="V754" s="8" t="s">
        <v>1565</v>
      </c>
      <c r="AJ754" s="8" t="s">
        <v>9</v>
      </c>
      <c r="AK754" s="8" t="s">
        <v>132</v>
      </c>
      <c r="AL754" s="8" t="s">
        <v>131</v>
      </c>
      <c r="AM754" s="8"/>
      <c r="AN754" s="8"/>
      <c r="AO754" s="8"/>
      <c r="AP754" s="8" t="s">
        <v>145</v>
      </c>
      <c r="AQ754" s="8" t="s">
        <v>145</v>
      </c>
      <c r="AR754" s="8" t="s">
        <v>193</v>
      </c>
      <c r="AS754" s="8" t="s">
        <v>133</v>
      </c>
      <c r="AT754" s="8" t="s">
        <v>133</v>
      </c>
      <c r="AU754" s="8" t="s">
        <v>145</v>
      </c>
      <c r="AV754" s="4">
        <v>45292</v>
      </c>
      <c r="AW754" s="4">
        <v>45382</v>
      </c>
      <c r="AX754" s="8" t="s">
        <v>145</v>
      </c>
      <c r="AY754" s="8" t="s">
        <v>141</v>
      </c>
      <c r="AZ754" s="8"/>
      <c r="BA754" s="8"/>
      <c r="BB754" s="8" t="s">
        <v>145</v>
      </c>
      <c r="BC754" s="8"/>
      <c r="BD754" s="8">
        <v>2024</v>
      </c>
      <c r="BE754" s="8" t="s">
        <v>146</v>
      </c>
      <c r="BF754" s="8"/>
      <c r="BG754" s="8" t="s">
        <v>6</v>
      </c>
    </row>
    <row r="755" spans="1:59" hidden="1">
      <c r="A755" t="str">
        <f>Append1[[#This Row],[COM_IN_LIST]]</f>
        <v>GDPR</v>
      </c>
      <c r="B755" t="s">
        <v>1566</v>
      </c>
      <c r="P755" t="s">
        <v>132</v>
      </c>
      <c r="Q755" t="s">
        <v>131</v>
      </c>
      <c r="R755" t="s">
        <v>33</v>
      </c>
      <c r="V755" s="8" t="s">
        <v>1566</v>
      </c>
      <c r="AJ755" s="8" t="s">
        <v>33</v>
      </c>
      <c r="AK755" s="8" t="s">
        <v>132</v>
      </c>
      <c r="AL755" s="8" t="s">
        <v>131</v>
      </c>
      <c r="AM755" s="8"/>
      <c r="AN755" s="8"/>
      <c r="AO755" s="8"/>
      <c r="AP755" s="8" t="s">
        <v>145</v>
      </c>
      <c r="AQ755" s="8" t="s">
        <v>145</v>
      </c>
      <c r="AR755" s="8" t="s">
        <v>141</v>
      </c>
      <c r="AS755" s="8" t="s">
        <v>145</v>
      </c>
      <c r="AT755" s="8" t="s">
        <v>141</v>
      </c>
      <c r="AU755" s="8" t="s">
        <v>145</v>
      </c>
      <c r="AV755" s="4">
        <v>44927</v>
      </c>
      <c r="AW755" s="4">
        <v>45016</v>
      </c>
      <c r="AX755" s="8" t="s">
        <v>145</v>
      </c>
      <c r="AY755" s="8" t="s">
        <v>141</v>
      </c>
      <c r="AZ755" s="8" t="s">
        <v>1567</v>
      </c>
      <c r="BA755" s="8" t="s">
        <v>1568</v>
      </c>
      <c r="BB755" s="8" t="s">
        <v>145</v>
      </c>
      <c r="BC755" s="8"/>
      <c r="BD755" s="8">
        <v>2023</v>
      </c>
      <c r="BE755" s="8" t="s">
        <v>146</v>
      </c>
      <c r="BF755" s="8" t="s">
        <v>178</v>
      </c>
      <c r="BG755" s="8" t="s">
        <v>6</v>
      </c>
    </row>
    <row r="756" spans="1:59" hidden="1">
      <c r="A756" t="str">
        <f>Append1[[#This Row],[COM_IN_LIST]]</f>
        <v>GDPR</v>
      </c>
      <c r="B756" t="s">
        <v>1569</v>
      </c>
      <c r="P756" t="s">
        <v>132</v>
      </c>
      <c r="Q756" t="s">
        <v>131</v>
      </c>
      <c r="R756" t="s">
        <v>57</v>
      </c>
      <c r="V756" s="8" t="s">
        <v>1569</v>
      </c>
      <c r="AJ756" s="8" t="s">
        <v>57</v>
      </c>
      <c r="AK756" s="8" t="s">
        <v>132</v>
      </c>
      <c r="AL756" s="8" t="s">
        <v>131</v>
      </c>
      <c r="AM756" s="8"/>
      <c r="AN756" s="8"/>
      <c r="AO756" s="8"/>
      <c r="AP756" s="8" t="s">
        <v>145</v>
      </c>
      <c r="AQ756" s="8" t="s">
        <v>145</v>
      </c>
      <c r="AR756" s="8" t="s">
        <v>141</v>
      </c>
      <c r="AS756" s="8" t="s">
        <v>145</v>
      </c>
      <c r="AT756" s="8" t="s">
        <v>141</v>
      </c>
      <c r="AU756" s="8" t="s">
        <v>145</v>
      </c>
      <c r="AV756" s="4" t="s">
        <v>149</v>
      </c>
      <c r="AW756" s="4" t="s">
        <v>149</v>
      </c>
      <c r="AX756" s="8" t="s">
        <v>145</v>
      </c>
      <c r="AY756" s="8" t="s">
        <v>141</v>
      </c>
      <c r="AZ756" s="8"/>
      <c r="BA756" s="8"/>
      <c r="BB756" s="8" t="s">
        <v>145</v>
      </c>
      <c r="BC756" s="8"/>
      <c r="BD756" s="8" t="s">
        <v>149</v>
      </c>
      <c r="BE756" s="8"/>
      <c r="BF756" s="8"/>
      <c r="BG756" s="8" t="s">
        <v>6</v>
      </c>
    </row>
    <row r="757" spans="1:59">
      <c r="A757" t="str">
        <f>Append1[[#This Row],[COM_IN_LIST]]</f>
        <v>COMMON</v>
      </c>
      <c r="B757" t="s">
        <v>1570</v>
      </c>
      <c r="C757" t="str">
        <f>VLOOKUP(Append1[[#This Row],[Asset_Name]],'[1]SNOW CMDB DBNL'!$A:$B,2,0)</f>
        <v>No</v>
      </c>
      <c r="D757" t="str">
        <f>VLOOKUP(Append1[[#This Row],[Asset_Name]],'[1]SNOW CMDB DBNL'!$A:$C,3,0)</f>
        <v>No</v>
      </c>
      <c r="E757" t="str">
        <f>VLOOKUP(Append1[[#This Row],[Asset_Name]],'[1]SNOW CMDB DBNL'!$A:$D,4,0)</f>
        <v>Jan Reuterink</v>
      </c>
      <c r="F757" t="str">
        <f>VLOOKUP(Append1[[#This Row],[Asset_Name]],'[1]SNOW CMDB DBNL'!$A:$E,5,0)</f>
        <v>Sven Schenkel</v>
      </c>
      <c r="L757" t="str">
        <f>VLOOKUP(Append1[[#This Row],[Asset_Name]],'[1]SNOW CMDB DBNL'!$A:$M,13,0)</f>
        <v>Installed</v>
      </c>
      <c r="M757" t="str">
        <f>VLOOKUP(Append1[[#This Row],[Asset_Name]],'[1]SNOW CMDB DBNL'!$A:$N,14,0)</f>
        <v>Operational</v>
      </c>
      <c r="N757" t="str">
        <f>VLOOKUP(Append1[[#This Row],[Asset_Name]],'[1]SNOW CMDB DBNL'!$A:$O,15,0)</f>
        <v>Production</v>
      </c>
      <c r="O757" t="str">
        <f>VLOOKUP(Append1[[#This Row],[Asset_Name]],'[1]SNOW CMDB DBNL'!$A:$P,16,0)</f>
        <v>be+nl/Digital Business Banking/CD-NL/Heimdall</v>
      </c>
      <c r="P757" t="s">
        <v>132</v>
      </c>
      <c r="Q757" t="s">
        <v>132</v>
      </c>
      <c r="R757" t="s">
        <v>16</v>
      </c>
      <c r="V757" s="8" t="s">
        <v>1570</v>
      </c>
      <c r="W757" s="8" t="s">
        <v>133</v>
      </c>
      <c r="X757" s="8" t="s">
        <v>133</v>
      </c>
      <c r="Y757" s="8" t="s">
        <v>173</v>
      </c>
      <c r="Z757" s="8" t="s">
        <v>174</v>
      </c>
      <c r="AA757" s="8">
        <v>0</v>
      </c>
      <c r="AB757" s="4">
        <v>0</v>
      </c>
      <c r="AC757" s="4">
        <v>0</v>
      </c>
      <c r="AD757" s="8">
        <v>0</v>
      </c>
      <c r="AE757" s="8">
        <v>0</v>
      </c>
      <c r="AF757" s="8" t="s">
        <v>136</v>
      </c>
      <c r="AG757" s="8" t="s">
        <v>137</v>
      </c>
      <c r="AH757" s="8" t="s">
        <v>138</v>
      </c>
      <c r="AI757" s="8" t="s">
        <v>276</v>
      </c>
      <c r="AJ757" s="8" t="s">
        <v>16</v>
      </c>
      <c r="AK757" s="8" t="s">
        <v>132</v>
      </c>
      <c r="AL757" s="8" t="s">
        <v>132</v>
      </c>
      <c r="AM757" s="8"/>
      <c r="AN757" s="8"/>
      <c r="AO757" s="8"/>
      <c r="AP757" s="8" t="s">
        <v>145</v>
      </c>
      <c r="AQ757" s="8" t="s">
        <v>145</v>
      </c>
      <c r="AR757" s="8" t="s">
        <v>133</v>
      </c>
      <c r="AS757" s="8" t="s">
        <v>149</v>
      </c>
      <c r="AT757" s="8" t="s">
        <v>149</v>
      </c>
      <c r="AU757" s="8" t="s">
        <v>145</v>
      </c>
      <c r="AV757" s="4" t="s">
        <v>145</v>
      </c>
      <c r="AW757" s="4" t="s">
        <v>145</v>
      </c>
      <c r="AX757" s="8" t="s">
        <v>145</v>
      </c>
      <c r="AY757" s="8" t="s">
        <v>133</v>
      </c>
      <c r="AZ757" s="8"/>
      <c r="BA757" s="8"/>
      <c r="BB757" s="8" t="s">
        <v>191</v>
      </c>
      <c r="BC757" s="8"/>
      <c r="BD757" s="8" t="s">
        <v>145</v>
      </c>
      <c r="BE757" s="8"/>
      <c r="BF757" s="8"/>
      <c r="BG757" s="8" t="s">
        <v>7</v>
      </c>
    </row>
    <row r="758" spans="1:59">
      <c r="A758" t="str">
        <f>Append1[[#This Row],[COM_IN_LIST]]</f>
        <v>COMMON</v>
      </c>
      <c r="B758" t="s">
        <v>1571</v>
      </c>
      <c r="C758" t="str">
        <f>VLOOKUP(Append1[[#This Row],[Asset_Name]],'[1]SNOW CMDB DBNL'!$A:$B,2,0)</f>
        <v>No</v>
      </c>
      <c r="E758" t="str">
        <f>VLOOKUP(Append1[[#This Row],[Asset_Name]],'[1]SNOW CMDB DBNL'!$A:$D,4,0)</f>
        <v>Steven Frieswijk</v>
      </c>
      <c r="F758" t="str">
        <f>VLOOKUP(Append1[[#This Row],[Asset_Name]],'[1]SNOW CMDB DBNL'!$A:$E,5,0)</f>
        <v>Liesbeth Berns</v>
      </c>
      <c r="L758" t="str">
        <f>VLOOKUP(Append1[[#This Row],[Asset_Name]],'[1]SNOW CMDB DBNL'!$A:$M,13,0)</f>
        <v>Installed</v>
      </c>
      <c r="M758" t="str">
        <f>VLOOKUP(Append1[[#This Row],[Asset_Name]],'[1]SNOW CMDB DBNL'!$A:$N,14,0)</f>
        <v>Operational</v>
      </c>
      <c r="N758" t="str">
        <f>VLOOKUP(Append1[[#This Row],[Asset_Name]],'[1]SNOW CMDB DBNL'!$A:$O,15,0)</f>
        <v>Production</v>
      </c>
      <c r="O758" t="str">
        <f>VLOOKUP(Append1[[#This Row],[Asset_Name]],'[1]SNOW CMDB DBNL'!$A:$P,16,0)</f>
        <v>be+nl/Digital &amp; Customer Interaction/DiPr SSE/Team One</v>
      </c>
      <c r="P758" t="s">
        <v>132</v>
      </c>
      <c r="Q758" t="s">
        <v>132</v>
      </c>
      <c r="R758" t="s">
        <v>12</v>
      </c>
      <c r="V758" s="8" t="s">
        <v>1571</v>
      </c>
      <c r="W758" s="8" t="s">
        <v>133</v>
      </c>
      <c r="X758" s="8">
        <v>0</v>
      </c>
      <c r="Y758" s="8" t="s">
        <v>185</v>
      </c>
      <c r="Z758" s="8" t="s">
        <v>242</v>
      </c>
      <c r="AA758" s="8">
        <v>0</v>
      </c>
      <c r="AB758" s="4">
        <v>0</v>
      </c>
      <c r="AC758" s="4">
        <v>0</v>
      </c>
      <c r="AD758" s="8">
        <v>0</v>
      </c>
      <c r="AE758" s="8">
        <v>0</v>
      </c>
      <c r="AF758" s="8" t="s">
        <v>136</v>
      </c>
      <c r="AG758" s="8" t="s">
        <v>137</v>
      </c>
      <c r="AH758" s="8" t="s">
        <v>138</v>
      </c>
      <c r="AI758" s="8" t="s">
        <v>243</v>
      </c>
      <c r="AJ758" s="8" t="s">
        <v>12</v>
      </c>
      <c r="AK758" s="8" t="s">
        <v>132</v>
      </c>
      <c r="AL758" s="8" t="s">
        <v>132</v>
      </c>
      <c r="AM758" s="8"/>
      <c r="AN758" s="8"/>
      <c r="AO758" s="8"/>
      <c r="AP758" s="8" t="s">
        <v>141</v>
      </c>
      <c r="AQ758" s="8" t="s">
        <v>133</v>
      </c>
      <c r="AR758" s="8" t="s">
        <v>141</v>
      </c>
      <c r="AS758" s="8" t="s">
        <v>141</v>
      </c>
      <c r="AT758" s="8" t="s">
        <v>141</v>
      </c>
      <c r="AU758" s="8"/>
      <c r="AV758" s="4"/>
      <c r="AW758" s="4" t="s">
        <v>149</v>
      </c>
      <c r="AX758" s="8"/>
      <c r="AY758" s="8" t="s">
        <v>141</v>
      </c>
      <c r="AZ758" s="8"/>
      <c r="BA758" s="8"/>
      <c r="BB758" s="8" t="s">
        <v>191</v>
      </c>
      <c r="BC758" s="8"/>
      <c r="BD758" s="8" t="s">
        <v>149</v>
      </c>
      <c r="BE758" s="8"/>
      <c r="BF758" s="8"/>
      <c r="BG758" s="8" t="s">
        <v>7</v>
      </c>
    </row>
    <row r="759" spans="1:59" hidden="1">
      <c r="A759" t="str">
        <f>Append1[[#This Row],[COM_IN_LIST]]</f>
        <v>GDPR</v>
      </c>
      <c r="B759" t="s">
        <v>1572</v>
      </c>
      <c r="P759" t="s">
        <v>132</v>
      </c>
      <c r="Q759" t="s">
        <v>131</v>
      </c>
      <c r="R759" t="s">
        <v>26</v>
      </c>
      <c r="V759" s="8" t="s">
        <v>1572</v>
      </c>
      <c r="AJ759" s="8" t="s">
        <v>26</v>
      </c>
      <c r="AK759" s="8" t="s">
        <v>132</v>
      </c>
      <c r="AL759" s="8" t="s">
        <v>131</v>
      </c>
      <c r="AM759" s="8"/>
      <c r="AN759" s="8"/>
      <c r="AO759" s="8"/>
      <c r="AP759" s="8" t="s">
        <v>145</v>
      </c>
      <c r="AQ759" s="8" t="s">
        <v>145</v>
      </c>
      <c r="AR759" s="8" t="s">
        <v>133</v>
      </c>
      <c r="AS759" s="8" t="s">
        <v>145</v>
      </c>
      <c r="AT759" s="8" t="s">
        <v>149</v>
      </c>
      <c r="AU759" s="8" t="s">
        <v>145</v>
      </c>
      <c r="AV759" s="4" t="s">
        <v>149</v>
      </c>
      <c r="AW759" s="4" t="s">
        <v>149</v>
      </c>
      <c r="AX759" s="8" t="s">
        <v>145</v>
      </c>
      <c r="AY759" s="8" t="s">
        <v>133</v>
      </c>
      <c r="AZ759" s="8"/>
      <c r="BA759" s="8"/>
      <c r="BB759" s="8" t="s">
        <v>145</v>
      </c>
      <c r="BC759" s="8"/>
      <c r="BD759" s="8" t="s">
        <v>149</v>
      </c>
      <c r="BE759" s="8"/>
      <c r="BF759" s="8"/>
      <c r="BG759" s="8" t="s">
        <v>6</v>
      </c>
    </row>
    <row r="760" spans="1:59" hidden="1">
      <c r="A760" t="str">
        <f>Append1[[#This Row],[COM_IN_LIST]]</f>
        <v>GDPR</v>
      </c>
      <c r="B760" t="s">
        <v>1573</v>
      </c>
      <c r="P760" t="s">
        <v>132</v>
      </c>
      <c r="Q760" t="s">
        <v>131</v>
      </c>
      <c r="R760" t="s">
        <v>26</v>
      </c>
      <c r="V760" s="8" t="s">
        <v>1573</v>
      </c>
      <c r="AJ760" s="8" t="s">
        <v>26</v>
      </c>
      <c r="AK760" s="8" t="s">
        <v>132</v>
      </c>
      <c r="AL760" s="8" t="s">
        <v>131</v>
      </c>
      <c r="AM760" s="8"/>
      <c r="AN760" s="8"/>
      <c r="AO760" s="8"/>
      <c r="AP760" s="8" t="s">
        <v>145</v>
      </c>
      <c r="AQ760" s="8" t="s">
        <v>145</v>
      </c>
      <c r="AR760" s="8" t="s">
        <v>141</v>
      </c>
      <c r="AS760" s="8" t="s">
        <v>145</v>
      </c>
      <c r="AT760" s="8" t="s">
        <v>141</v>
      </c>
      <c r="AU760" s="8" t="s">
        <v>145</v>
      </c>
      <c r="AV760" s="4" t="s">
        <v>149</v>
      </c>
      <c r="AW760" s="4" t="s">
        <v>149</v>
      </c>
      <c r="AX760" s="8" t="s">
        <v>145</v>
      </c>
      <c r="AY760" s="8" t="s">
        <v>141</v>
      </c>
      <c r="AZ760" s="8"/>
      <c r="BA760" s="8"/>
      <c r="BB760" s="8" t="s">
        <v>145</v>
      </c>
      <c r="BC760" s="8"/>
      <c r="BD760" s="8" t="s">
        <v>149</v>
      </c>
      <c r="BE760" s="8"/>
      <c r="BF760" s="8"/>
      <c r="BG760" s="8" t="s">
        <v>6</v>
      </c>
    </row>
    <row r="761" spans="1:59">
      <c r="A761" t="str">
        <f>Append1[[#This Row],[COM_IN_LIST]]</f>
        <v>COMMON</v>
      </c>
      <c r="B761" t="s">
        <v>1574</v>
      </c>
      <c r="C761" t="str">
        <f>VLOOKUP(Append1[[#This Row],[Asset_Name]],'[1]SNOW CMDB DBNL'!$A:$B,2,0)</f>
        <v>No</v>
      </c>
      <c r="D761" t="str">
        <f>VLOOKUP(Append1[[#This Row],[Asset_Name]],'[1]SNOW CMDB DBNL'!$A:$C,3,0)</f>
        <v>No</v>
      </c>
      <c r="E761" t="str">
        <f>VLOOKUP(Append1[[#This Row],[Asset_Name]],'[1]SNOW CMDB DBNL'!$A:$D,4,0)</f>
        <v>Jan Reuterink</v>
      </c>
      <c r="F761" t="str">
        <f>VLOOKUP(Append1[[#This Row],[Asset_Name]],'[1]SNOW CMDB DBNL'!$A:$E,5,0)</f>
        <v>Sven Schenkel</v>
      </c>
      <c r="L761" t="str">
        <f>VLOOKUP(Append1[[#This Row],[Asset_Name]],'[1]SNOW CMDB DBNL'!$A:$M,13,0)</f>
        <v>Installed</v>
      </c>
      <c r="M761" t="str">
        <f>VLOOKUP(Append1[[#This Row],[Asset_Name]],'[1]SNOW CMDB DBNL'!$A:$N,14,0)</f>
        <v>Operational</v>
      </c>
      <c r="N761" t="str">
        <f>VLOOKUP(Append1[[#This Row],[Asset_Name]],'[1]SNOW CMDB DBNL'!$A:$O,15,0)</f>
        <v>Production</v>
      </c>
      <c r="O761" t="str">
        <f>VLOOKUP(Append1[[#This Row],[Asset_Name]],'[1]SNOW CMDB DBNL'!$A:$P,16,0)</f>
        <v>be+nl/Digital Business Banking/CD-NL/DRO</v>
      </c>
      <c r="P761" t="s">
        <v>132</v>
      </c>
      <c r="Q761" t="s">
        <v>132</v>
      </c>
      <c r="R761" t="s">
        <v>16</v>
      </c>
      <c r="V761" s="8" t="s">
        <v>1574</v>
      </c>
      <c r="W761" s="8" t="s">
        <v>133</v>
      </c>
      <c r="X761" s="8" t="s">
        <v>133</v>
      </c>
      <c r="Y761" s="8" t="s">
        <v>173</v>
      </c>
      <c r="Z761" s="8" t="s">
        <v>174</v>
      </c>
      <c r="AA761" s="8">
        <v>0</v>
      </c>
      <c r="AB761" s="4">
        <v>0</v>
      </c>
      <c r="AC761" s="4">
        <v>0</v>
      </c>
      <c r="AD761" s="8">
        <v>0</v>
      </c>
      <c r="AE761" s="8">
        <v>0</v>
      </c>
      <c r="AF761" s="8" t="s">
        <v>136</v>
      </c>
      <c r="AG761" s="8" t="s">
        <v>137</v>
      </c>
      <c r="AH761" s="8" t="s">
        <v>138</v>
      </c>
      <c r="AI761" s="8" t="s">
        <v>231</v>
      </c>
      <c r="AJ761" s="8" t="s">
        <v>16</v>
      </c>
      <c r="AK761" s="8" t="s">
        <v>132</v>
      </c>
      <c r="AL761" s="8" t="s">
        <v>132</v>
      </c>
      <c r="AM761" s="8"/>
      <c r="AN761" s="8"/>
      <c r="AO761" s="8"/>
      <c r="AP761" s="8" t="s">
        <v>145</v>
      </c>
      <c r="AQ761" s="8" t="s">
        <v>145</v>
      </c>
      <c r="AR761" s="8" t="s">
        <v>133</v>
      </c>
      <c r="AS761" s="8" t="s">
        <v>133</v>
      </c>
      <c r="AT761" s="8" t="s">
        <v>133</v>
      </c>
      <c r="AU761" s="8" t="s">
        <v>145</v>
      </c>
      <c r="AV761" s="4" t="s">
        <v>145</v>
      </c>
      <c r="AW761" s="4" t="s">
        <v>145</v>
      </c>
      <c r="AX761" s="8" t="s">
        <v>145</v>
      </c>
      <c r="AY761" s="8" t="s">
        <v>133</v>
      </c>
      <c r="AZ761" s="8"/>
      <c r="BA761" s="8"/>
      <c r="BB761" s="8" t="s">
        <v>191</v>
      </c>
      <c r="BC761" s="8"/>
      <c r="BD761" s="8" t="s">
        <v>145</v>
      </c>
      <c r="BE761" s="8"/>
      <c r="BF761" s="8"/>
      <c r="BG761" s="8" t="s">
        <v>7</v>
      </c>
    </row>
    <row r="762" spans="1:59" hidden="1">
      <c r="A762" t="str">
        <f>Append1[[#This Row],[COM_IN_LIST]]</f>
        <v>GDPR</v>
      </c>
      <c r="B762" t="s">
        <v>1575</v>
      </c>
      <c r="P762" t="s">
        <v>132</v>
      </c>
      <c r="Q762" t="s">
        <v>131</v>
      </c>
      <c r="R762" t="s">
        <v>34</v>
      </c>
      <c r="V762" s="8" t="s">
        <v>1575</v>
      </c>
      <c r="AJ762" s="8" t="s">
        <v>34</v>
      </c>
      <c r="AK762" s="8" t="s">
        <v>132</v>
      </c>
      <c r="AL762" s="8" t="s">
        <v>131</v>
      </c>
      <c r="AM762" s="8"/>
      <c r="AN762" s="8"/>
      <c r="AO762" s="8"/>
      <c r="AP762" s="8" t="s">
        <v>145</v>
      </c>
      <c r="AQ762" s="8" t="s">
        <v>145</v>
      </c>
      <c r="AR762" s="8" t="s">
        <v>141</v>
      </c>
      <c r="AS762" s="8" t="s">
        <v>141</v>
      </c>
      <c r="AT762" s="8" t="s">
        <v>141</v>
      </c>
      <c r="AU762" s="8" t="s">
        <v>145</v>
      </c>
      <c r="AV762" s="4" t="s">
        <v>149</v>
      </c>
      <c r="AW762" s="4" t="s">
        <v>149</v>
      </c>
      <c r="AX762" s="8" t="s">
        <v>145</v>
      </c>
      <c r="AY762" s="8" t="s">
        <v>141</v>
      </c>
      <c r="AZ762" s="8"/>
      <c r="BA762" s="8"/>
      <c r="BB762" s="8" t="s">
        <v>145</v>
      </c>
      <c r="BC762" s="8"/>
      <c r="BD762" s="8" t="s">
        <v>149</v>
      </c>
      <c r="BE762" s="8"/>
      <c r="BF762" s="8"/>
      <c r="BG762" s="8" t="s">
        <v>6</v>
      </c>
    </row>
    <row r="763" spans="1:59">
      <c r="A763" t="str">
        <f>Append1[[#This Row],[COM_IN_LIST]]</f>
        <v>CMDB</v>
      </c>
      <c r="B763" t="s">
        <v>1576</v>
      </c>
      <c r="C763" t="str">
        <f>VLOOKUP(Append1[[#This Row],[Asset_Name]],'[1]SNOW CMDB DBNL'!$A:$B,2,0)</f>
        <v>No</v>
      </c>
      <c r="D763" t="str">
        <f>VLOOKUP(Append1[[#This Row],[Asset_Name]],'[1]SNOW CMDB DBNL'!$A:$C,3,0)</f>
        <v>No</v>
      </c>
      <c r="E763" t="str">
        <f>VLOOKUP(Append1[[#This Row],[Asset_Name]],'[1]SNOW CMDB DBNL'!$A:$D,4,0)</f>
        <v>Paul Schaper</v>
      </c>
      <c r="F763" t="str">
        <f>VLOOKUP(Append1[[#This Row],[Asset_Name]],'[1]SNOW CMDB DBNL'!$A:$E,5,0)</f>
        <v>Paul Schaper</v>
      </c>
      <c r="G763" t="str">
        <f>VLOOKUP(Append1[[#This Row],[Asset_Name]],'[1]SNOW CMDB DBNL'!$A:$F,6,0)</f>
        <v>n.a.</v>
      </c>
      <c r="H763" t="str">
        <f>VLOOKUP(Append1[[#This Row],[Asset_Name]],'[1]SNOW CMDB DBNL'!$A:$G,7,0)</f>
        <v>n.a.</v>
      </c>
      <c r="K763" t="str">
        <f>VLOOKUP(Append1[[#This Row],[Asset_Name]],'[1]SNOW CMDB DBNL'!$A:$J,10,0)</f>
        <v>No data stored, technical application</v>
      </c>
      <c r="L763" t="str">
        <f>VLOOKUP(Append1[[#This Row],[Asset_Name]],'[1]SNOW CMDB DBNL'!$A:$M,13,0)</f>
        <v>Installed</v>
      </c>
      <c r="M763" t="str">
        <f>VLOOKUP(Append1[[#This Row],[Asset_Name]],'[1]SNOW CMDB DBNL'!$A:$N,14,0)</f>
        <v>Operational</v>
      </c>
      <c r="N763" t="str">
        <f>VLOOKUP(Append1[[#This Row],[Asset_Name]],'[1]SNOW CMDB DBNL'!$A:$O,15,0)</f>
        <v>Production</v>
      </c>
      <c r="O763" t="str">
        <f>VLOOKUP(Append1[[#This Row],[Asset_Name]],'[1]SNOW CMDB DBNL'!$A:$P,16,0)</f>
        <v>be+nl/CoreBanking/Orange Pie</v>
      </c>
      <c r="P763" t="s">
        <v>131</v>
      </c>
      <c r="Q763" t="s">
        <v>132</v>
      </c>
      <c r="R763" t="s">
        <v>38</v>
      </c>
      <c r="V763" s="8" t="s">
        <v>1576</v>
      </c>
      <c r="W763" s="8" t="s">
        <v>133</v>
      </c>
      <c r="X763" s="8" t="s">
        <v>133</v>
      </c>
      <c r="Y763" s="8" t="s">
        <v>598</v>
      </c>
      <c r="Z763" s="8" t="s">
        <v>598</v>
      </c>
      <c r="AA763" s="8" t="s">
        <v>506</v>
      </c>
      <c r="AB763" s="4" t="s">
        <v>506</v>
      </c>
      <c r="AC763" s="4">
        <v>0</v>
      </c>
      <c r="AD763" s="8">
        <v>0</v>
      </c>
      <c r="AE763" s="8" t="s">
        <v>1179</v>
      </c>
      <c r="AF763" s="8" t="s">
        <v>136</v>
      </c>
      <c r="AG763" s="8" t="s">
        <v>137</v>
      </c>
      <c r="AH763" s="8" t="s">
        <v>138</v>
      </c>
      <c r="AI763" s="8" t="s">
        <v>1577</v>
      </c>
      <c r="AJ763" s="8" t="s">
        <v>38</v>
      </c>
      <c r="AK763" s="8" t="s">
        <v>131</v>
      </c>
      <c r="AL763" s="8" t="s">
        <v>132</v>
      </c>
      <c r="AM763" s="8"/>
      <c r="AN763" s="8"/>
      <c r="AO763" s="8"/>
      <c r="AP763" s="8"/>
      <c r="AQ763" s="8"/>
      <c r="AR763" s="8"/>
      <c r="AS763" s="8"/>
      <c r="AT763" s="8"/>
      <c r="AU763" s="8"/>
      <c r="AV763" s="4"/>
      <c r="AW763" s="4"/>
      <c r="AX763" s="8"/>
      <c r="AY763" s="8"/>
      <c r="AZ763" s="8"/>
      <c r="BA763" s="8"/>
      <c r="BB763" s="8"/>
      <c r="BC763" s="8"/>
      <c r="BD763" s="8"/>
      <c r="BE763" s="8"/>
      <c r="BF763" s="8"/>
      <c r="BG763" s="8" t="s">
        <v>5</v>
      </c>
    </row>
    <row r="764" spans="1:59" hidden="1">
      <c r="A764" t="str">
        <f>Append1[[#This Row],[COM_IN_LIST]]</f>
        <v>GDPR</v>
      </c>
      <c r="B764" t="s">
        <v>1578</v>
      </c>
      <c r="P764" t="s">
        <v>132</v>
      </c>
      <c r="Q764" t="s">
        <v>131</v>
      </c>
      <c r="R764" t="s">
        <v>28</v>
      </c>
      <c r="V764" s="8" t="s">
        <v>1578</v>
      </c>
      <c r="AJ764" s="8" t="s">
        <v>28</v>
      </c>
      <c r="AK764" s="8" t="s">
        <v>132</v>
      </c>
      <c r="AL764" s="8" t="s">
        <v>131</v>
      </c>
      <c r="AM764" s="8"/>
      <c r="AN764" s="8"/>
      <c r="AO764" s="8"/>
      <c r="AP764" s="8" t="s">
        <v>145</v>
      </c>
      <c r="AQ764" s="8" t="s">
        <v>145</v>
      </c>
      <c r="AR764" s="8" t="s">
        <v>141</v>
      </c>
      <c r="AS764" s="8" t="s">
        <v>145</v>
      </c>
      <c r="AT764" s="8" t="s">
        <v>133</v>
      </c>
      <c r="AU764" s="8" t="s">
        <v>383</v>
      </c>
      <c r="AV764" s="4">
        <v>44927</v>
      </c>
      <c r="AW764" s="4">
        <v>45291</v>
      </c>
      <c r="AX764" s="8" t="s">
        <v>145</v>
      </c>
      <c r="AY764" s="8" t="s">
        <v>141</v>
      </c>
      <c r="AZ764" s="8"/>
      <c r="BA764" s="8"/>
      <c r="BB764" s="8" t="s">
        <v>145</v>
      </c>
      <c r="BC764" s="8"/>
      <c r="BD764" s="8">
        <v>2023</v>
      </c>
      <c r="BE764" s="8" t="s">
        <v>182</v>
      </c>
      <c r="BF764" s="8"/>
      <c r="BG764" s="8" t="s">
        <v>6</v>
      </c>
    </row>
    <row r="765" spans="1:59" hidden="1">
      <c r="A765" t="str">
        <f>Append1[[#This Row],[COM_IN_LIST]]</f>
        <v>GDPR</v>
      </c>
      <c r="B765" s="31" t="s">
        <v>1579</v>
      </c>
      <c r="P765" t="s">
        <v>132</v>
      </c>
      <c r="Q765" t="s">
        <v>131</v>
      </c>
      <c r="R765" t="s">
        <v>29</v>
      </c>
      <c r="V765" s="8" t="s">
        <v>1579</v>
      </c>
      <c r="AJ765" s="8" t="s">
        <v>29</v>
      </c>
      <c r="AK765" s="8" t="s">
        <v>132</v>
      </c>
      <c r="AL765" s="8" t="s">
        <v>131</v>
      </c>
      <c r="AM765" s="8"/>
      <c r="AN765" s="8"/>
      <c r="AO765" s="8"/>
      <c r="AP765" s="8" t="s">
        <v>145</v>
      </c>
      <c r="AQ765" s="8" t="s">
        <v>145</v>
      </c>
      <c r="AR765" s="8" t="s">
        <v>141</v>
      </c>
      <c r="AS765" s="8" t="s">
        <v>145</v>
      </c>
      <c r="AT765" s="8" t="s">
        <v>149</v>
      </c>
      <c r="AU765" s="8" t="s">
        <v>145</v>
      </c>
      <c r="AV765" s="4" t="s">
        <v>149</v>
      </c>
      <c r="AW765" s="4" t="s">
        <v>149</v>
      </c>
      <c r="AX765" s="8" t="s">
        <v>145</v>
      </c>
      <c r="AY765" s="8" t="s">
        <v>133</v>
      </c>
      <c r="AZ765" s="8"/>
      <c r="BA765" s="8" t="s">
        <v>1580</v>
      </c>
      <c r="BB765" s="8" t="s">
        <v>145</v>
      </c>
      <c r="BC765" s="8"/>
      <c r="BD765" s="8" t="s">
        <v>149</v>
      </c>
      <c r="BE765" s="8"/>
      <c r="BF765" s="8"/>
      <c r="BG765" s="8" t="s">
        <v>6</v>
      </c>
    </row>
    <row r="766" spans="1:59" hidden="1">
      <c r="A766" t="str">
        <f>Append1[[#This Row],[COM_IN_LIST]]</f>
        <v>GDPR</v>
      </c>
      <c r="B766" s="31" t="s">
        <v>1581</v>
      </c>
      <c r="P766" t="s">
        <v>132</v>
      </c>
      <c r="Q766" t="s">
        <v>131</v>
      </c>
      <c r="R766" t="s">
        <v>29</v>
      </c>
      <c r="V766" s="8" t="s">
        <v>1581</v>
      </c>
      <c r="AJ766" s="8" t="s">
        <v>29</v>
      </c>
      <c r="AK766" s="8" t="s">
        <v>132</v>
      </c>
      <c r="AL766" s="8" t="s">
        <v>131</v>
      </c>
      <c r="AM766" s="8"/>
      <c r="AN766" s="8"/>
      <c r="AO766" s="8"/>
      <c r="AP766" s="8" t="s">
        <v>145</v>
      </c>
      <c r="AQ766" s="8" t="s">
        <v>145</v>
      </c>
      <c r="AR766" s="8" t="s">
        <v>141</v>
      </c>
      <c r="AS766" s="8" t="s">
        <v>145</v>
      </c>
      <c r="AT766" s="8" t="s">
        <v>141</v>
      </c>
      <c r="AU766" s="8" t="s">
        <v>145</v>
      </c>
      <c r="AV766" s="4" t="s">
        <v>149</v>
      </c>
      <c r="AW766" s="4" t="s">
        <v>149</v>
      </c>
      <c r="AX766" s="8" t="s">
        <v>145</v>
      </c>
      <c r="AY766" s="8" t="s">
        <v>141</v>
      </c>
      <c r="AZ766" s="8"/>
      <c r="BA766" s="8" t="s">
        <v>1582</v>
      </c>
      <c r="BB766" s="8" t="s">
        <v>145</v>
      </c>
      <c r="BC766" s="8"/>
      <c r="BD766" s="8" t="s">
        <v>149</v>
      </c>
      <c r="BE766" s="8"/>
      <c r="BF766" s="8"/>
      <c r="BG766" s="8" t="s">
        <v>6</v>
      </c>
    </row>
    <row r="767" spans="1:59">
      <c r="A767" t="str">
        <f>Append1[[#This Row],[COM_IN_LIST]]</f>
        <v>CMDB</v>
      </c>
      <c r="B767" t="s">
        <v>1583</v>
      </c>
      <c r="C767" t="str">
        <f>VLOOKUP(Append1[[#This Row],[Asset_Name]],'[1]SNOW CMDB DBNL'!$A:$B,2,0)</f>
        <v>No</v>
      </c>
      <c r="D767" t="str">
        <f>VLOOKUP(Append1[[#This Row],[Asset_Name]],'[1]SNOW CMDB DBNL'!$A:$C,3,0)</f>
        <v>No</v>
      </c>
      <c r="E767" t="str">
        <f>VLOOKUP(Append1[[#This Row],[Asset_Name]],'[1]SNOW CMDB DBNL'!$A:$D,4,0)</f>
        <v>Adrian Leerink</v>
      </c>
      <c r="F767" t="str">
        <f>VLOOKUP(Append1[[#This Row],[Asset_Name]],'[1]SNOW CMDB DBNL'!$A:$E,5,0)</f>
        <v>Marieke de Boer</v>
      </c>
      <c r="L767" t="str">
        <f>VLOOKUP(Append1[[#This Row],[Asset_Name]],'[1]SNOW CMDB DBNL'!$A:$M,13,0)</f>
        <v>Installed</v>
      </c>
      <c r="M767" t="str">
        <f>VLOOKUP(Append1[[#This Row],[Asset_Name]],'[1]SNOW CMDB DBNL'!$A:$N,14,0)</f>
        <v>Operational</v>
      </c>
      <c r="N767" t="str">
        <f>VLOOKUP(Append1[[#This Row],[Asset_Name]],'[1]SNOW CMDB DBNL'!$A:$O,15,0)</f>
        <v>Production</v>
      </c>
      <c r="O767" t="str">
        <f>VLOOKUP(Append1[[#This Row],[Asset_Name]],'[1]SNOW CMDB DBNL'!$A:$P,16,0)</f>
        <v>be+nl/CRO Domestic Bank Netherlands/Intensief Beheer/Office Tooling</v>
      </c>
      <c r="P767" t="s">
        <v>131</v>
      </c>
      <c r="Q767" t="s">
        <v>132</v>
      </c>
      <c r="R767" t="s">
        <v>47</v>
      </c>
      <c r="V767" s="8" t="s">
        <v>1583</v>
      </c>
      <c r="W767" s="8" t="s">
        <v>133</v>
      </c>
      <c r="X767" s="8" t="s">
        <v>133</v>
      </c>
      <c r="Y767" s="8" t="s">
        <v>1210</v>
      </c>
      <c r="Z767" s="8" t="s">
        <v>1211</v>
      </c>
      <c r="AA767" s="8">
        <v>0</v>
      </c>
      <c r="AB767" s="4">
        <v>0</v>
      </c>
      <c r="AC767" s="4">
        <v>0</v>
      </c>
      <c r="AD767" s="8">
        <v>0</v>
      </c>
      <c r="AE767" s="8">
        <v>0</v>
      </c>
      <c r="AF767" s="8" t="s">
        <v>136</v>
      </c>
      <c r="AG767" s="8" t="s">
        <v>137</v>
      </c>
      <c r="AH767" s="8" t="s">
        <v>138</v>
      </c>
      <c r="AI767" s="8" t="s">
        <v>1212</v>
      </c>
      <c r="AJ767" s="8" t="s">
        <v>47</v>
      </c>
      <c r="AK767" s="8" t="s">
        <v>131</v>
      </c>
      <c r="AL767" s="8" t="s">
        <v>132</v>
      </c>
      <c r="AM767" s="8"/>
      <c r="AN767" s="8"/>
      <c r="AO767" s="8"/>
      <c r="AP767" s="8"/>
      <c r="AQ767" s="8"/>
      <c r="AR767" s="8"/>
      <c r="AS767" s="8"/>
      <c r="AT767" s="8"/>
      <c r="AU767" s="8"/>
      <c r="AV767" s="4"/>
      <c r="AW767" s="4"/>
      <c r="AX767" s="8"/>
      <c r="AY767" s="8"/>
      <c r="AZ767" s="8"/>
      <c r="BA767" s="8"/>
      <c r="BB767" s="8"/>
      <c r="BC767" s="8"/>
      <c r="BD767" s="8"/>
      <c r="BE767" s="8"/>
      <c r="BF767" s="8"/>
      <c r="BG767" s="8" t="s">
        <v>5</v>
      </c>
    </row>
    <row r="768" spans="1:59">
      <c r="A768" t="str">
        <f>Append1[[#This Row],[COM_IN_LIST]]</f>
        <v>CMDB</v>
      </c>
      <c r="B768" t="s">
        <v>1584</v>
      </c>
      <c r="C768" t="str">
        <f>VLOOKUP(Append1[[#This Row],[Asset_Name]],'[1]SNOW CMDB DBNL'!$A:$B,2,0)</f>
        <v>No</v>
      </c>
      <c r="D768" t="str">
        <f>VLOOKUP(Append1[[#This Row],[Asset_Name]],'[1]SNOW CMDB DBNL'!$A:$C,3,0)</f>
        <v>No</v>
      </c>
      <c r="E768" t="str">
        <f>VLOOKUP(Append1[[#This Row],[Asset_Name]],'[1]SNOW CMDB DBNL'!$A:$D,4,0)</f>
        <v>Martijn Boshuisen</v>
      </c>
      <c r="F768" t="str">
        <f>VLOOKUP(Append1[[#This Row],[Asset_Name]],'[1]SNOW CMDB DBNL'!$A:$E,5,0)</f>
        <v>Cornelia Coman</v>
      </c>
      <c r="G768" t="str">
        <f>VLOOKUP(Append1[[#This Row],[Asset_Name]],'[1]SNOW CMDB DBNL'!$A:$F,6,0)</f>
        <v>n.a.</v>
      </c>
      <c r="H768" t="str">
        <f>VLOOKUP(Append1[[#This Row],[Asset_Name]],'[1]SNOW CMDB DBNL'!$A:$G,7,0)</f>
        <v>n.a.</v>
      </c>
      <c r="L768" t="str">
        <f>VLOOKUP(Append1[[#This Row],[Asset_Name]],'[1]SNOW CMDB DBNL'!$A:$M,13,0)</f>
        <v>Installed</v>
      </c>
      <c r="M768" t="str">
        <f>VLOOKUP(Append1[[#This Row],[Asset_Name]],'[1]SNOW CMDB DBNL'!$A:$N,14,0)</f>
        <v>Operational</v>
      </c>
      <c r="N768" t="str">
        <f>VLOOKUP(Append1[[#This Row],[Asset_Name]],'[1]SNOW CMDB DBNL'!$A:$O,15,0)</f>
        <v>Production</v>
      </c>
      <c r="O768" t="str">
        <f>VLOOKUP(Append1[[#This Row],[Asset_Name]],'[1]SNOW CMDB DBNL'!$A:$P,16,0)</f>
        <v>be+nl/Consumer Loans/Tempo Team</v>
      </c>
      <c r="P768" t="s">
        <v>131</v>
      </c>
      <c r="Q768" t="s">
        <v>132</v>
      </c>
      <c r="R768" t="s">
        <v>27</v>
      </c>
      <c r="V768" s="8" t="s">
        <v>1584</v>
      </c>
      <c r="W768" s="8" t="s">
        <v>133</v>
      </c>
      <c r="X768" s="8" t="s">
        <v>133</v>
      </c>
      <c r="Y768" s="8" t="s">
        <v>305</v>
      </c>
      <c r="Z768" s="8" t="s">
        <v>505</v>
      </c>
      <c r="AA768" s="8" t="s">
        <v>506</v>
      </c>
      <c r="AB768" s="4" t="s">
        <v>506</v>
      </c>
      <c r="AC768" s="4">
        <v>0</v>
      </c>
      <c r="AD768" s="8">
        <v>0</v>
      </c>
      <c r="AE768" s="8">
        <v>0</v>
      </c>
      <c r="AF768" s="8" t="s">
        <v>136</v>
      </c>
      <c r="AG768" s="8" t="s">
        <v>137</v>
      </c>
      <c r="AH768" s="8" t="s">
        <v>138</v>
      </c>
      <c r="AI768" s="8" t="s">
        <v>507</v>
      </c>
      <c r="AJ768" s="8" t="s">
        <v>27</v>
      </c>
      <c r="AK768" s="8" t="s">
        <v>131</v>
      </c>
      <c r="AL768" s="8" t="s">
        <v>132</v>
      </c>
      <c r="AM768" s="8"/>
      <c r="AN768" s="8"/>
      <c r="AO768" s="8"/>
      <c r="AP768" s="8"/>
      <c r="AQ768" s="8"/>
      <c r="AR768" s="8"/>
      <c r="AS768" s="8"/>
      <c r="AT768" s="8"/>
      <c r="AU768" s="8"/>
      <c r="AV768" s="4"/>
      <c r="AW768" s="4"/>
      <c r="AX768" s="8"/>
      <c r="AY768" s="8"/>
      <c r="AZ768" s="8"/>
      <c r="BA768" s="8"/>
      <c r="BB768" s="8"/>
      <c r="BC768" s="8"/>
      <c r="BD768" s="8"/>
      <c r="BE768" s="8"/>
      <c r="BF768" s="8"/>
      <c r="BG768" s="8" t="s">
        <v>5</v>
      </c>
    </row>
    <row r="769" spans="1:59" hidden="1">
      <c r="A769" t="str">
        <f>Append1[[#This Row],[COM_IN_LIST]]</f>
        <v>GDPR</v>
      </c>
      <c r="B769" t="s">
        <v>1585</v>
      </c>
      <c r="P769" t="s">
        <v>132</v>
      </c>
      <c r="Q769" t="s">
        <v>131</v>
      </c>
      <c r="R769" t="s">
        <v>46</v>
      </c>
      <c r="V769" s="8" t="s">
        <v>1585</v>
      </c>
      <c r="AJ769" s="8" t="s">
        <v>46</v>
      </c>
      <c r="AK769" s="8" t="s">
        <v>132</v>
      </c>
      <c r="AL769" s="8" t="s">
        <v>131</v>
      </c>
      <c r="AM769" s="8"/>
      <c r="AN769" s="8"/>
      <c r="AO769" s="8"/>
      <c r="AP769" s="8" t="s">
        <v>145</v>
      </c>
      <c r="AQ769" s="8" t="s">
        <v>145</v>
      </c>
      <c r="AR769" s="8" t="s">
        <v>141</v>
      </c>
      <c r="AS769" s="8"/>
      <c r="AT769" s="8" t="s">
        <v>141</v>
      </c>
      <c r="AU769" s="8" t="s">
        <v>145</v>
      </c>
      <c r="AV769" s="4" t="s">
        <v>149</v>
      </c>
      <c r="AW769" s="4" t="s">
        <v>149</v>
      </c>
      <c r="AX769" s="8" t="s">
        <v>145</v>
      </c>
      <c r="AY769" s="8" t="s">
        <v>141</v>
      </c>
      <c r="AZ769" s="8"/>
      <c r="BA769" s="8"/>
      <c r="BB769" s="8" t="s">
        <v>145</v>
      </c>
      <c r="BC769" s="8"/>
      <c r="BD769" s="8" t="s">
        <v>149</v>
      </c>
      <c r="BE769" s="8"/>
      <c r="BF769" s="8"/>
      <c r="BG769" s="8" t="s">
        <v>6</v>
      </c>
    </row>
    <row r="770" spans="1:59" hidden="1">
      <c r="A770" t="str">
        <f>Append1[[#This Row],[COM_IN_LIST]]</f>
        <v>GDPR</v>
      </c>
      <c r="B770" t="s">
        <v>1586</v>
      </c>
      <c r="P770" t="s">
        <v>132</v>
      </c>
      <c r="Q770" t="s">
        <v>131</v>
      </c>
      <c r="R770" t="s">
        <v>46</v>
      </c>
      <c r="V770" s="8" t="s">
        <v>1586</v>
      </c>
      <c r="AJ770" s="8" t="s">
        <v>46</v>
      </c>
      <c r="AK770" s="8" t="s">
        <v>132</v>
      </c>
      <c r="AL770" s="8" t="s">
        <v>131</v>
      </c>
      <c r="AM770" s="8"/>
      <c r="AN770" s="8"/>
      <c r="AO770" s="8"/>
      <c r="AP770" s="8" t="s">
        <v>145</v>
      </c>
      <c r="AQ770" s="8" t="s">
        <v>145</v>
      </c>
      <c r="AR770" s="8" t="s">
        <v>141</v>
      </c>
      <c r="AS770" s="8" t="s">
        <v>131</v>
      </c>
      <c r="AT770" s="8" t="s">
        <v>149</v>
      </c>
      <c r="AU770" s="8" t="s">
        <v>145</v>
      </c>
      <c r="AV770" s="4" t="s">
        <v>149</v>
      </c>
      <c r="AW770" s="4" t="s">
        <v>149</v>
      </c>
      <c r="AX770" s="8" t="s">
        <v>145</v>
      </c>
      <c r="AY770" s="8" t="s">
        <v>133</v>
      </c>
      <c r="AZ770" s="8"/>
      <c r="BA770" s="8" t="s">
        <v>1587</v>
      </c>
      <c r="BB770" s="8" t="s">
        <v>145</v>
      </c>
      <c r="BC770" s="8"/>
      <c r="BD770" s="8" t="s">
        <v>149</v>
      </c>
      <c r="BE770" s="8"/>
      <c r="BF770" s="8"/>
      <c r="BG770" s="8" t="s">
        <v>6</v>
      </c>
    </row>
    <row r="771" spans="1:59">
      <c r="A771" t="str">
        <f>Append1[[#This Row],[COM_IN_LIST]]</f>
        <v>COMMON</v>
      </c>
      <c r="B771" t="s">
        <v>1588</v>
      </c>
      <c r="C771" t="str">
        <f>VLOOKUP(Append1[[#This Row],[Asset_Name]],'[1]SNOW CMDB DBNL'!$A:$B,2,0)</f>
        <v>No</v>
      </c>
      <c r="E771" t="str">
        <f>VLOOKUP(Append1[[#This Row],[Asset_Name]],'[1]SNOW CMDB DBNL'!$A:$D,4,0)</f>
        <v>Sander Quik</v>
      </c>
      <c r="F771" t="str">
        <f>VLOOKUP(Append1[[#This Row],[Asset_Name]],'[1]SNOW CMDB DBNL'!$A:$E,5,0)</f>
        <v>Jeroen Losekoot</v>
      </c>
      <c r="G771" t="str">
        <f>VLOOKUP(Append1[[#This Row],[Asset_Name]],'[1]SNOW CMDB DBNL'!$A:$F,6,0)</f>
        <v>Jeroen Losekoot</v>
      </c>
      <c r="H771" t="str">
        <f>VLOOKUP(Append1[[#This Row],[Asset_Name]],'[1]SNOW CMDB DBNL'!$A:$G,7,0)</f>
        <v>GJ Reinders</v>
      </c>
      <c r="L771" t="str">
        <f>VLOOKUP(Append1[[#This Row],[Asset_Name]],'[1]SNOW CMDB DBNL'!$A:$M,13,0)</f>
        <v>Installed</v>
      </c>
      <c r="M771" t="str">
        <f>VLOOKUP(Append1[[#This Row],[Asset_Name]],'[1]SNOW CMDB DBNL'!$A:$N,14,0)</f>
        <v>Operational</v>
      </c>
      <c r="N771" t="str">
        <f>VLOOKUP(Append1[[#This Row],[Asset_Name]],'[1]SNOW CMDB DBNL'!$A:$O,15,0)</f>
        <v>Production</v>
      </c>
      <c r="O771" t="str">
        <f>VLOOKUP(Append1[[#This Row],[Asset_Name]],'[1]SNOW CMDB DBNL'!$A:$P,16,0)</f>
        <v>be+nl/Daily Banking Digital First NL/IL/Loyalty/Loyalty IT</v>
      </c>
      <c r="P771" t="s">
        <v>132</v>
      </c>
      <c r="Q771" t="s">
        <v>132</v>
      </c>
      <c r="R771" t="s">
        <v>26</v>
      </c>
      <c r="V771" s="8" t="s">
        <v>1588</v>
      </c>
      <c r="W771" s="8" t="s">
        <v>133</v>
      </c>
      <c r="X771" s="8">
        <v>0</v>
      </c>
      <c r="Y771" s="8" t="s">
        <v>385</v>
      </c>
      <c r="Z771" s="8" t="s">
        <v>273</v>
      </c>
      <c r="AA771" s="8" t="s">
        <v>273</v>
      </c>
      <c r="AB771" s="4" t="s">
        <v>160</v>
      </c>
      <c r="AC771" s="4">
        <v>0</v>
      </c>
      <c r="AD771" s="8">
        <v>0</v>
      </c>
      <c r="AE771" s="8">
        <v>0</v>
      </c>
      <c r="AF771" s="8" t="s">
        <v>136</v>
      </c>
      <c r="AG771" s="8" t="s">
        <v>137</v>
      </c>
      <c r="AH771" s="8" t="s">
        <v>138</v>
      </c>
      <c r="AI771" s="8" t="s">
        <v>1093</v>
      </c>
      <c r="AJ771" s="8" t="s">
        <v>26</v>
      </c>
      <c r="AK771" s="8" t="s">
        <v>132</v>
      </c>
      <c r="AL771" s="8" t="s">
        <v>132</v>
      </c>
      <c r="AM771" s="8"/>
      <c r="AN771" s="8"/>
      <c r="AO771" s="8"/>
      <c r="AP771" s="8" t="s">
        <v>145</v>
      </c>
      <c r="AQ771" s="8" t="s">
        <v>145</v>
      </c>
      <c r="AR771" s="8" t="s">
        <v>133</v>
      </c>
      <c r="AS771" s="8" t="s">
        <v>145</v>
      </c>
      <c r="AT771" s="8" t="s">
        <v>149</v>
      </c>
      <c r="AU771" s="8" t="s">
        <v>145</v>
      </c>
      <c r="AV771" s="4" t="s">
        <v>149</v>
      </c>
      <c r="AW771" s="4" t="s">
        <v>149</v>
      </c>
      <c r="AX771" s="8" t="s">
        <v>145</v>
      </c>
      <c r="AY771" s="8" t="s">
        <v>133</v>
      </c>
      <c r="AZ771" s="8"/>
      <c r="BA771" s="8"/>
      <c r="BB771" s="8" t="s">
        <v>191</v>
      </c>
      <c r="BC771" s="8"/>
      <c r="BD771" s="8" t="s">
        <v>149</v>
      </c>
      <c r="BE771" s="8"/>
      <c r="BF771" s="8"/>
      <c r="BG771" s="8" t="s">
        <v>7</v>
      </c>
    </row>
    <row r="772" spans="1:59" hidden="1">
      <c r="A772" t="str">
        <f>Append1[[#This Row],[COM_IN_LIST]]</f>
        <v>GDPR</v>
      </c>
      <c r="B772" t="s">
        <v>1589</v>
      </c>
      <c r="P772" t="s">
        <v>132</v>
      </c>
      <c r="Q772" t="s">
        <v>131</v>
      </c>
      <c r="R772" t="s">
        <v>26</v>
      </c>
      <c r="V772" s="8" t="s">
        <v>1589</v>
      </c>
      <c r="AJ772" s="8" t="s">
        <v>26</v>
      </c>
      <c r="AK772" s="8" t="s">
        <v>132</v>
      </c>
      <c r="AL772" s="8" t="s">
        <v>131</v>
      </c>
      <c r="AM772" s="8"/>
      <c r="AN772" s="8"/>
      <c r="AO772" s="8"/>
      <c r="AP772" s="8" t="s">
        <v>145</v>
      </c>
      <c r="AQ772" s="8" t="s">
        <v>145</v>
      </c>
      <c r="AR772" s="8" t="s">
        <v>133</v>
      </c>
      <c r="AS772" s="8" t="s">
        <v>145</v>
      </c>
      <c r="AT772" s="8" t="s">
        <v>149</v>
      </c>
      <c r="AU772" s="8" t="s">
        <v>145</v>
      </c>
      <c r="AV772" s="4" t="s">
        <v>149</v>
      </c>
      <c r="AW772" s="4" t="s">
        <v>149</v>
      </c>
      <c r="AX772" s="8" t="s">
        <v>145</v>
      </c>
      <c r="AY772" s="8" t="s">
        <v>133</v>
      </c>
      <c r="AZ772" s="8"/>
      <c r="BA772" s="8"/>
      <c r="BB772" s="8" t="s">
        <v>145</v>
      </c>
      <c r="BC772" s="8"/>
      <c r="BD772" s="8" t="s">
        <v>149</v>
      </c>
      <c r="BE772" s="8"/>
      <c r="BF772" s="8"/>
      <c r="BG772" s="8" t="s">
        <v>6</v>
      </c>
    </row>
    <row r="773" spans="1:59">
      <c r="A773" t="str">
        <f>Append1[[#This Row],[COM_IN_LIST]]</f>
        <v>COMMON</v>
      </c>
      <c r="B773" t="s">
        <v>1590</v>
      </c>
      <c r="C773" t="str">
        <f>VLOOKUP(Append1[[#This Row],[Asset_Name]],'[1]SNOW CMDB DBNL'!$A:$B,2,0)</f>
        <v>No</v>
      </c>
      <c r="E773" t="str">
        <f>VLOOKUP(Append1[[#This Row],[Asset_Name]],'[1]SNOW CMDB DBNL'!$A:$D,4,0)</f>
        <v>Sander Quik</v>
      </c>
      <c r="F773" t="str">
        <f>VLOOKUP(Append1[[#This Row],[Asset_Name]],'[1]SNOW CMDB DBNL'!$A:$E,5,0)</f>
        <v>Jeroen Losekoot</v>
      </c>
      <c r="G773" t="str">
        <f>VLOOKUP(Append1[[#This Row],[Asset_Name]],'[1]SNOW CMDB DBNL'!$A:$F,6,0)</f>
        <v>Jeroen Losekoot</v>
      </c>
      <c r="H773" t="str">
        <f>VLOOKUP(Append1[[#This Row],[Asset_Name]],'[1]SNOW CMDB DBNL'!$A:$G,7,0)</f>
        <v>GJ Reinders</v>
      </c>
      <c r="L773" t="str">
        <f>VLOOKUP(Append1[[#This Row],[Asset_Name]],'[1]SNOW CMDB DBNL'!$A:$M,13,0)</f>
        <v>Installed</v>
      </c>
      <c r="M773" t="str">
        <f>VLOOKUP(Append1[[#This Row],[Asset_Name]],'[1]SNOW CMDB DBNL'!$A:$N,14,0)</f>
        <v>Operational</v>
      </c>
      <c r="N773" t="str">
        <f>VLOOKUP(Append1[[#This Row],[Asset_Name]],'[1]SNOW CMDB DBNL'!$A:$O,15,0)</f>
        <v>Production</v>
      </c>
      <c r="O773" t="str">
        <f>VLOOKUP(Append1[[#This Row],[Asset_Name]],'[1]SNOW CMDB DBNL'!$A:$P,16,0)</f>
        <v>be+nl/Daily Banking Digital First NL/IL/Loyalty/Loyalty IT</v>
      </c>
      <c r="P773" t="s">
        <v>132</v>
      </c>
      <c r="Q773" t="s">
        <v>132</v>
      </c>
      <c r="R773" t="s">
        <v>26</v>
      </c>
      <c r="V773" s="8" t="s">
        <v>1590</v>
      </c>
      <c r="W773" s="8" t="s">
        <v>133</v>
      </c>
      <c r="X773" s="8">
        <v>0</v>
      </c>
      <c r="Y773" s="8" t="s">
        <v>385</v>
      </c>
      <c r="Z773" s="8" t="s">
        <v>273</v>
      </c>
      <c r="AA773" s="8" t="s">
        <v>273</v>
      </c>
      <c r="AB773" s="4" t="s">
        <v>160</v>
      </c>
      <c r="AC773" s="4">
        <v>0</v>
      </c>
      <c r="AD773" s="8">
        <v>0</v>
      </c>
      <c r="AE773" s="8">
        <v>0</v>
      </c>
      <c r="AF773" s="8" t="s">
        <v>136</v>
      </c>
      <c r="AG773" s="8" t="s">
        <v>137</v>
      </c>
      <c r="AH773" s="8" t="s">
        <v>138</v>
      </c>
      <c r="AI773" s="8" t="s">
        <v>1093</v>
      </c>
      <c r="AJ773" s="8" t="s">
        <v>26</v>
      </c>
      <c r="AK773" s="8" t="s">
        <v>132</v>
      </c>
      <c r="AL773" s="8" t="s">
        <v>132</v>
      </c>
      <c r="AM773" s="8"/>
      <c r="AN773" s="8"/>
      <c r="AO773" s="8"/>
      <c r="AP773" s="8" t="s">
        <v>145</v>
      </c>
      <c r="AQ773" s="8" t="s">
        <v>145</v>
      </c>
      <c r="AR773" s="8" t="s">
        <v>133</v>
      </c>
      <c r="AS773" s="8" t="s">
        <v>145</v>
      </c>
      <c r="AT773" s="8" t="s">
        <v>149</v>
      </c>
      <c r="AU773" s="8" t="s">
        <v>145</v>
      </c>
      <c r="AV773" s="4" t="s">
        <v>149</v>
      </c>
      <c r="AW773" s="4" t="s">
        <v>149</v>
      </c>
      <c r="AX773" s="8" t="s">
        <v>145</v>
      </c>
      <c r="AY773" s="8" t="s">
        <v>133</v>
      </c>
      <c r="AZ773" s="8"/>
      <c r="BA773" s="8"/>
      <c r="BB773" s="8" t="s">
        <v>191</v>
      </c>
      <c r="BC773" s="8"/>
      <c r="BD773" s="8" t="s">
        <v>149</v>
      </c>
      <c r="BE773" s="8"/>
      <c r="BF773" s="8"/>
      <c r="BG773" s="8" t="s">
        <v>7</v>
      </c>
    </row>
    <row r="774" spans="1:59">
      <c r="A774" t="str">
        <f>Append1[[#This Row],[COM_IN_LIST]]</f>
        <v>COMMON</v>
      </c>
      <c r="B774" t="s">
        <v>1591</v>
      </c>
      <c r="C774" t="str">
        <f>VLOOKUP(Append1[[#This Row],[Asset_Name]],'[1]SNOW CMDB DBNL'!$A:$B,2,0)</f>
        <v>No</v>
      </c>
      <c r="E774" t="str">
        <f>VLOOKUP(Append1[[#This Row],[Asset_Name]],'[1]SNOW CMDB DBNL'!$A:$D,4,0)</f>
        <v>Sander Quik</v>
      </c>
      <c r="F774" t="str">
        <f>VLOOKUP(Append1[[#This Row],[Asset_Name]],'[1]SNOW CMDB DBNL'!$A:$E,5,0)</f>
        <v>Jeroen Losekoot</v>
      </c>
      <c r="G774" t="str">
        <f>VLOOKUP(Append1[[#This Row],[Asset_Name]],'[1]SNOW CMDB DBNL'!$A:$F,6,0)</f>
        <v>Jeroen Losekoot</v>
      </c>
      <c r="H774" t="str">
        <f>VLOOKUP(Append1[[#This Row],[Asset_Name]],'[1]SNOW CMDB DBNL'!$A:$G,7,0)</f>
        <v>GJ Reinders</v>
      </c>
      <c r="L774" t="str">
        <f>VLOOKUP(Append1[[#This Row],[Asset_Name]],'[1]SNOW CMDB DBNL'!$A:$M,13,0)</f>
        <v>Installed</v>
      </c>
      <c r="M774" t="str">
        <f>VLOOKUP(Append1[[#This Row],[Asset_Name]],'[1]SNOW CMDB DBNL'!$A:$N,14,0)</f>
        <v>Operational</v>
      </c>
      <c r="N774" t="str">
        <f>VLOOKUP(Append1[[#This Row],[Asset_Name]],'[1]SNOW CMDB DBNL'!$A:$O,15,0)</f>
        <v>Production</v>
      </c>
      <c r="O774" t="str">
        <f>VLOOKUP(Append1[[#This Row],[Asset_Name]],'[1]SNOW CMDB DBNL'!$A:$P,16,0)</f>
        <v>be+nl/Daily Banking Digital First NL/IL/Loyalty/Loyalty IT</v>
      </c>
      <c r="P774" t="s">
        <v>132</v>
      </c>
      <c r="Q774" t="s">
        <v>132</v>
      </c>
      <c r="R774" t="s">
        <v>26</v>
      </c>
      <c r="V774" s="8" t="s">
        <v>1591</v>
      </c>
      <c r="W774" s="8" t="s">
        <v>133</v>
      </c>
      <c r="X774" s="8">
        <v>0</v>
      </c>
      <c r="Y774" s="8" t="s">
        <v>385</v>
      </c>
      <c r="Z774" s="8" t="s">
        <v>273</v>
      </c>
      <c r="AA774" s="8" t="s">
        <v>273</v>
      </c>
      <c r="AB774" s="4" t="s">
        <v>160</v>
      </c>
      <c r="AC774" s="4">
        <v>0</v>
      </c>
      <c r="AD774" s="8">
        <v>0</v>
      </c>
      <c r="AE774" s="8">
        <v>0</v>
      </c>
      <c r="AF774" s="8" t="s">
        <v>136</v>
      </c>
      <c r="AG774" s="8" t="s">
        <v>137</v>
      </c>
      <c r="AH774" s="8" t="s">
        <v>138</v>
      </c>
      <c r="AI774" s="8" t="s">
        <v>1093</v>
      </c>
      <c r="AJ774" s="8" t="s">
        <v>26</v>
      </c>
      <c r="AK774" s="8" t="s">
        <v>132</v>
      </c>
      <c r="AL774" s="8" t="s">
        <v>132</v>
      </c>
      <c r="AM774" s="8"/>
      <c r="AN774" s="8"/>
      <c r="AO774" s="8"/>
      <c r="AP774" s="8" t="s">
        <v>145</v>
      </c>
      <c r="AQ774" s="8" t="s">
        <v>145</v>
      </c>
      <c r="AR774" s="8" t="s">
        <v>141</v>
      </c>
      <c r="AS774" s="8" t="s">
        <v>145</v>
      </c>
      <c r="AT774" s="8" t="s">
        <v>141</v>
      </c>
      <c r="AU774" s="8" t="s">
        <v>145</v>
      </c>
      <c r="AV774" s="4" t="s">
        <v>149</v>
      </c>
      <c r="AW774" s="4" t="s">
        <v>149</v>
      </c>
      <c r="AX774" s="8" t="s">
        <v>145</v>
      </c>
      <c r="AY774" s="8" t="s">
        <v>141</v>
      </c>
      <c r="AZ774" s="8"/>
      <c r="BA774" s="8"/>
      <c r="BB774" s="8" t="s">
        <v>191</v>
      </c>
      <c r="BC774" s="8"/>
      <c r="BD774" s="8" t="s">
        <v>149</v>
      </c>
      <c r="BE774" s="8"/>
      <c r="BF774" s="8"/>
      <c r="BG774" s="8" t="s">
        <v>7</v>
      </c>
    </row>
    <row r="775" spans="1:59">
      <c r="A775" t="str">
        <f>Append1[[#This Row],[COM_IN_LIST]]</f>
        <v>COMMON</v>
      </c>
      <c r="B775" t="s">
        <v>1592</v>
      </c>
      <c r="C775" t="str">
        <f>VLOOKUP(Append1[[#This Row],[Asset_Name]],'[1]SNOW CMDB DBNL'!$A:$B,2,0)</f>
        <v>No</v>
      </c>
      <c r="D775" t="str">
        <f>VLOOKUP(Append1[[#This Row],[Asset_Name]],'[1]SNOW CMDB DBNL'!$A:$C,3,0)</f>
        <v>No</v>
      </c>
      <c r="E775" t="str">
        <f>VLOOKUP(Append1[[#This Row],[Asset_Name]],'[1]SNOW CMDB DBNL'!$A:$D,4,0)</f>
        <v>Jan Reuterink</v>
      </c>
      <c r="F775" t="str">
        <f>VLOOKUP(Append1[[#This Row],[Asset_Name]],'[1]SNOW CMDB DBNL'!$A:$E,5,0)</f>
        <v>Sven Schenkel</v>
      </c>
      <c r="L775" t="str">
        <f>VLOOKUP(Append1[[#This Row],[Asset_Name]],'[1]SNOW CMDB DBNL'!$A:$M,13,0)</f>
        <v>Installed</v>
      </c>
      <c r="M775" t="str">
        <f>VLOOKUP(Append1[[#This Row],[Asset_Name]],'[1]SNOW CMDB DBNL'!$A:$N,14,0)</f>
        <v>Operational</v>
      </c>
      <c r="N775" t="str">
        <f>VLOOKUP(Append1[[#This Row],[Asset_Name]],'[1]SNOW CMDB DBNL'!$A:$O,15,0)</f>
        <v>Production</v>
      </c>
      <c r="O775" t="str">
        <f>VLOOKUP(Append1[[#This Row],[Asset_Name]],'[1]SNOW CMDB DBNL'!$A:$P,16,0)</f>
        <v>be+nl/Digital Business Banking/CD-NL/DaVinci</v>
      </c>
      <c r="P775" t="s">
        <v>132</v>
      </c>
      <c r="Q775" t="s">
        <v>132</v>
      </c>
      <c r="R775" t="s">
        <v>16</v>
      </c>
      <c r="V775" s="8" t="s">
        <v>1592</v>
      </c>
      <c r="W775" s="8" t="s">
        <v>133</v>
      </c>
      <c r="X775" s="8" t="s">
        <v>133</v>
      </c>
      <c r="Y775" s="8" t="s">
        <v>173</v>
      </c>
      <c r="Z775" s="8" t="s">
        <v>174</v>
      </c>
      <c r="AA775" s="8">
        <v>0</v>
      </c>
      <c r="AB775" s="4">
        <v>0</v>
      </c>
      <c r="AC775" s="4">
        <v>0</v>
      </c>
      <c r="AD775" s="8">
        <v>0</v>
      </c>
      <c r="AE775" s="8">
        <v>0</v>
      </c>
      <c r="AF775" s="8" t="s">
        <v>136</v>
      </c>
      <c r="AG775" s="8" t="s">
        <v>137</v>
      </c>
      <c r="AH775" s="8" t="s">
        <v>138</v>
      </c>
      <c r="AI775" s="8" t="s">
        <v>1521</v>
      </c>
      <c r="AJ775" s="8" t="s">
        <v>16</v>
      </c>
      <c r="AK775" s="8" t="s">
        <v>132</v>
      </c>
      <c r="AL775" s="8" t="s">
        <v>132</v>
      </c>
      <c r="AM775" s="8"/>
      <c r="AN775" s="8"/>
      <c r="AO775" s="8"/>
      <c r="AP775" s="8" t="s">
        <v>145</v>
      </c>
      <c r="AQ775" s="8" t="s">
        <v>145</v>
      </c>
      <c r="AR775" s="8" t="s">
        <v>133</v>
      </c>
      <c r="AS775" s="8" t="s">
        <v>149</v>
      </c>
      <c r="AT775" s="8" t="s">
        <v>149</v>
      </c>
      <c r="AU775" s="8" t="s">
        <v>145</v>
      </c>
      <c r="AV775" s="4" t="s">
        <v>145</v>
      </c>
      <c r="AW775" s="4" t="s">
        <v>145</v>
      </c>
      <c r="AX775" s="8" t="s">
        <v>145</v>
      </c>
      <c r="AY775" s="8" t="s">
        <v>133</v>
      </c>
      <c r="AZ775" s="8"/>
      <c r="BA775" s="8"/>
      <c r="BB775" s="8" t="s">
        <v>191</v>
      </c>
      <c r="BC775" s="8"/>
      <c r="BD775" s="8" t="s">
        <v>145</v>
      </c>
      <c r="BE775" s="8"/>
      <c r="BF775" s="8"/>
      <c r="BG775" s="8" t="s">
        <v>7</v>
      </c>
    </row>
    <row r="776" spans="1:59">
      <c r="A776" t="str">
        <f>Append1[[#This Row],[COM_IN_LIST]]</f>
        <v>CMDB</v>
      </c>
      <c r="B776" t="s">
        <v>1593</v>
      </c>
      <c r="C776" t="str">
        <f>VLOOKUP(Append1[[#This Row],[Asset_Name]],'[1]SNOW CMDB DBNL'!$A:$B,2,0)</f>
        <v>No</v>
      </c>
      <c r="D776" t="str">
        <f>VLOOKUP(Append1[[#This Row],[Asset_Name]],'[1]SNOW CMDB DBNL'!$A:$C,3,0)</f>
        <v>No</v>
      </c>
      <c r="E776" t="str">
        <f>VLOOKUP(Append1[[#This Row],[Asset_Name]],'[1]SNOW CMDB DBNL'!$A:$D,4,0)</f>
        <v>Martijn Boshuisen</v>
      </c>
      <c r="F776" t="str">
        <f>VLOOKUP(Append1[[#This Row],[Asset_Name]],'[1]SNOW CMDB DBNL'!$A:$E,5,0)</f>
        <v>Cornelia Coman</v>
      </c>
      <c r="G776" t="str">
        <f>VLOOKUP(Append1[[#This Row],[Asset_Name]],'[1]SNOW CMDB DBNL'!$A:$F,6,0)</f>
        <v>n.a.</v>
      </c>
      <c r="H776" t="str">
        <f>VLOOKUP(Append1[[#This Row],[Asset_Name]],'[1]SNOW CMDB DBNL'!$A:$G,7,0)</f>
        <v>n.a.</v>
      </c>
      <c r="L776" t="str">
        <f>VLOOKUP(Append1[[#This Row],[Asset_Name]],'[1]SNOW CMDB DBNL'!$A:$M,13,0)</f>
        <v>Installed</v>
      </c>
      <c r="M776" t="str">
        <f>VLOOKUP(Append1[[#This Row],[Asset_Name]],'[1]SNOW CMDB DBNL'!$A:$N,14,0)</f>
        <v>Operational</v>
      </c>
      <c r="N776" t="str">
        <f>VLOOKUP(Append1[[#This Row],[Asset_Name]],'[1]SNOW CMDB DBNL'!$A:$O,15,0)</f>
        <v>Production</v>
      </c>
      <c r="O776" t="str">
        <f>VLOOKUP(Append1[[#This Row],[Asset_Name]],'[1]SNOW CMDB DBNL'!$A:$P,16,0)</f>
        <v>be+nl/Consumer Loans/Zorro</v>
      </c>
      <c r="P776" t="s">
        <v>131</v>
      </c>
      <c r="Q776" t="s">
        <v>132</v>
      </c>
      <c r="R776" t="s">
        <v>27</v>
      </c>
      <c r="V776" s="8" t="s">
        <v>1593</v>
      </c>
      <c r="W776" s="8" t="s">
        <v>133</v>
      </c>
      <c r="X776" s="8" t="s">
        <v>133</v>
      </c>
      <c r="Y776" s="8" t="s">
        <v>305</v>
      </c>
      <c r="Z776" s="8" t="s">
        <v>505</v>
      </c>
      <c r="AA776" s="8" t="s">
        <v>506</v>
      </c>
      <c r="AB776" s="4" t="s">
        <v>506</v>
      </c>
      <c r="AC776" s="4">
        <v>0</v>
      </c>
      <c r="AD776" s="8">
        <v>0</v>
      </c>
      <c r="AE776" s="8">
        <v>0</v>
      </c>
      <c r="AF776" s="8" t="s">
        <v>136</v>
      </c>
      <c r="AG776" s="8" t="s">
        <v>137</v>
      </c>
      <c r="AH776" s="8" t="s">
        <v>138</v>
      </c>
      <c r="AI776" s="8" t="s">
        <v>1594</v>
      </c>
      <c r="AJ776" s="8" t="s">
        <v>27</v>
      </c>
      <c r="AK776" s="8" t="s">
        <v>131</v>
      </c>
      <c r="AL776" s="8" t="s">
        <v>132</v>
      </c>
      <c r="AM776" s="8"/>
      <c r="AN776" s="8"/>
      <c r="AO776" s="8"/>
      <c r="AP776" s="8"/>
      <c r="AQ776" s="8"/>
      <c r="AR776" s="8"/>
      <c r="AS776" s="8"/>
      <c r="AT776" s="8"/>
      <c r="AU776" s="8"/>
      <c r="AV776" s="4"/>
      <c r="AW776" s="4"/>
      <c r="AX776" s="8"/>
      <c r="AY776" s="8"/>
      <c r="AZ776" s="8"/>
      <c r="BA776" s="8"/>
      <c r="BB776" s="8"/>
      <c r="BC776" s="8"/>
      <c r="BD776" s="8"/>
      <c r="BE776" s="8"/>
      <c r="BF776" s="8"/>
      <c r="BG776" s="8" t="s">
        <v>5</v>
      </c>
    </row>
    <row r="777" spans="1:59">
      <c r="A777" t="str">
        <f>Append1[[#This Row],[COM_IN_LIST]]</f>
        <v>CMDB</v>
      </c>
      <c r="B777" t="s">
        <v>1595</v>
      </c>
      <c r="C777" t="str">
        <f>VLOOKUP(Append1[[#This Row],[Asset_Name]],'[1]SNOW CMDB DBNL'!$A:$B,2,0)</f>
        <v>No</v>
      </c>
      <c r="D777" t="str">
        <f>VLOOKUP(Append1[[#This Row],[Asset_Name]],'[1]SNOW CMDB DBNL'!$A:$C,3,0)</f>
        <v>No</v>
      </c>
      <c r="E777" t="str">
        <f>VLOOKUP(Append1[[#This Row],[Asset_Name]],'[1]SNOW CMDB DBNL'!$A:$D,4,0)</f>
        <v>Paul Schaper</v>
      </c>
      <c r="F777" t="str">
        <f>VLOOKUP(Append1[[#This Row],[Asset_Name]],'[1]SNOW CMDB DBNL'!$A:$E,5,0)</f>
        <v>Sven Schenkel</v>
      </c>
      <c r="G777" t="str">
        <f>VLOOKUP(Append1[[#This Row],[Asset_Name]],'[1]SNOW CMDB DBNL'!$A:$F,6,0)</f>
        <v>n.a.</v>
      </c>
      <c r="H777" t="str">
        <f>VLOOKUP(Append1[[#This Row],[Asset_Name]],'[1]SNOW CMDB DBNL'!$A:$G,7,0)</f>
        <v>n.a.</v>
      </c>
      <c r="L777" t="str">
        <f>VLOOKUP(Append1[[#This Row],[Asset_Name]],'[1]SNOW CMDB DBNL'!$A:$M,13,0)</f>
        <v>Installed</v>
      </c>
      <c r="M777" t="str">
        <f>VLOOKUP(Append1[[#This Row],[Asset_Name]],'[1]SNOW CMDB DBNL'!$A:$N,14,0)</f>
        <v>Operational</v>
      </c>
      <c r="N777" t="str">
        <f>VLOOKUP(Append1[[#This Row],[Asset_Name]],'[1]SNOW CMDB DBNL'!$A:$O,15,0)</f>
        <v>Production</v>
      </c>
      <c r="O777" t="str">
        <f>VLOOKUP(Append1[[#This Row],[Asset_Name]],'[1]SNOW CMDB DBNL'!$A:$P,16,0)</f>
        <v>be+nl/CoreBanking/DBMS</v>
      </c>
      <c r="P777" t="s">
        <v>131</v>
      </c>
      <c r="Q777" t="s">
        <v>132</v>
      </c>
      <c r="R777" t="s">
        <v>38</v>
      </c>
      <c r="V777" s="8" t="s">
        <v>1595</v>
      </c>
      <c r="W777" s="8" t="s">
        <v>133</v>
      </c>
      <c r="X777" s="8" t="s">
        <v>133</v>
      </c>
      <c r="Y777" s="8" t="s">
        <v>598</v>
      </c>
      <c r="Z777" s="8" t="s">
        <v>174</v>
      </c>
      <c r="AA777" s="8" t="s">
        <v>506</v>
      </c>
      <c r="AB777" s="4" t="s">
        <v>506</v>
      </c>
      <c r="AC777" s="4">
        <v>0</v>
      </c>
      <c r="AD777" s="8">
        <v>0</v>
      </c>
      <c r="AE777" s="8">
        <v>0</v>
      </c>
      <c r="AF777" s="8" t="s">
        <v>136</v>
      </c>
      <c r="AG777" s="8" t="s">
        <v>137</v>
      </c>
      <c r="AH777" s="8" t="s">
        <v>138</v>
      </c>
      <c r="AI777" s="8" t="s">
        <v>1596</v>
      </c>
      <c r="AJ777" s="8" t="s">
        <v>38</v>
      </c>
      <c r="AK777" s="8" t="s">
        <v>131</v>
      </c>
      <c r="AL777" s="8" t="s">
        <v>132</v>
      </c>
      <c r="AM777" s="8"/>
      <c r="AN777" s="8"/>
      <c r="AO777" s="8"/>
      <c r="AP777" s="8"/>
      <c r="AQ777" s="8"/>
      <c r="AR777" s="8"/>
      <c r="AS777" s="8"/>
      <c r="AT777" s="8"/>
      <c r="AU777" s="8"/>
      <c r="AV777" s="4"/>
      <c r="AW777" s="4"/>
      <c r="AX777" s="8"/>
      <c r="AY777" s="8"/>
      <c r="AZ777" s="8"/>
      <c r="BA777" s="8"/>
      <c r="BB777" s="8"/>
      <c r="BC777" s="8"/>
      <c r="BD777" s="8"/>
      <c r="BE777" s="8"/>
      <c r="BF777" s="8"/>
      <c r="BG777" s="8" t="s">
        <v>5</v>
      </c>
    </row>
    <row r="778" spans="1:59">
      <c r="A778" t="str">
        <f>Append1[[#This Row],[COM_IN_LIST]]</f>
        <v>COMMON</v>
      </c>
      <c r="B778" t="s">
        <v>1597</v>
      </c>
      <c r="C778" t="str">
        <f>VLOOKUP(Append1[[#This Row],[Asset_Name]],'[1]SNOW CMDB DBNL'!$A:$B,2,0)</f>
        <v>No</v>
      </c>
      <c r="D778" t="str">
        <f>VLOOKUP(Append1[[#This Row],[Asset_Name]],'[1]SNOW CMDB DBNL'!$A:$C,3,0)</f>
        <v>No</v>
      </c>
      <c r="E778" t="str">
        <f>VLOOKUP(Append1[[#This Row],[Asset_Name]],'[1]SNOW CMDB DBNL'!$A:$D,4,0)</f>
        <v>Jan Reuterink</v>
      </c>
      <c r="F778" t="str">
        <f>VLOOKUP(Append1[[#This Row],[Asset_Name]],'[1]SNOW CMDB DBNL'!$A:$E,5,0)</f>
        <v>Sven Schenkel</v>
      </c>
      <c r="L778" t="str">
        <f>VLOOKUP(Append1[[#This Row],[Asset_Name]],'[1]SNOW CMDB DBNL'!$A:$M,13,0)</f>
        <v>Installed</v>
      </c>
      <c r="M778" t="str">
        <f>VLOOKUP(Append1[[#This Row],[Asset_Name]],'[1]SNOW CMDB DBNL'!$A:$N,14,0)</f>
        <v>Operational</v>
      </c>
      <c r="N778" t="str">
        <f>VLOOKUP(Append1[[#This Row],[Asset_Name]],'[1]SNOW CMDB DBNL'!$A:$O,15,0)</f>
        <v>Production</v>
      </c>
      <c r="O778" t="str">
        <f>VLOOKUP(Append1[[#This Row],[Asset_Name]],'[1]SNOW CMDB DBNL'!$A:$P,16,0)</f>
        <v>be+nl/Digital Business Banking/CD-NL/Nexis</v>
      </c>
      <c r="P778" t="s">
        <v>132</v>
      </c>
      <c r="Q778" t="s">
        <v>132</v>
      </c>
      <c r="R778" t="s">
        <v>16</v>
      </c>
      <c r="V778" s="8" t="s">
        <v>1597</v>
      </c>
      <c r="W778" s="8" t="s">
        <v>133</v>
      </c>
      <c r="X778" s="8" t="s">
        <v>133</v>
      </c>
      <c r="Y778" s="8" t="s">
        <v>173</v>
      </c>
      <c r="Z778" s="8" t="s">
        <v>174</v>
      </c>
      <c r="AA778" s="8">
        <v>0</v>
      </c>
      <c r="AB778" s="4">
        <v>0</v>
      </c>
      <c r="AC778" s="4">
        <v>0</v>
      </c>
      <c r="AD778" s="8">
        <v>0</v>
      </c>
      <c r="AE778" s="8">
        <v>0</v>
      </c>
      <c r="AF778" s="8" t="s">
        <v>136</v>
      </c>
      <c r="AG778" s="8" t="s">
        <v>137</v>
      </c>
      <c r="AH778" s="8" t="s">
        <v>138</v>
      </c>
      <c r="AI778" s="8" t="s">
        <v>1598</v>
      </c>
      <c r="AJ778" s="8" t="s">
        <v>16</v>
      </c>
      <c r="AK778" s="8" t="s">
        <v>132</v>
      </c>
      <c r="AL778" s="8" t="s">
        <v>132</v>
      </c>
      <c r="AM778" s="8"/>
      <c r="AN778" s="8"/>
      <c r="AO778" s="8"/>
      <c r="AP778" s="8" t="s">
        <v>145</v>
      </c>
      <c r="AQ778" s="8" t="s">
        <v>145</v>
      </c>
      <c r="AR778" s="8" t="s">
        <v>133</v>
      </c>
      <c r="AS778" s="8" t="s">
        <v>149</v>
      </c>
      <c r="AT778" s="8" t="s">
        <v>149</v>
      </c>
      <c r="AU778" s="8" t="s">
        <v>145</v>
      </c>
      <c r="AV778" s="4" t="s">
        <v>145</v>
      </c>
      <c r="AW778" s="4" t="s">
        <v>145</v>
      </c>
      <c r="AX778" s="8" t="s">
        <v>145</v>
      </c>
      <c r="AY778" s="8" t="s">
        <v>133</v>
      </c>
      <c r="AZ778" s="8"/>
      <c r="BA778" s="8"/>
      <c r="BB778" s="8" t="s">
        <v>191</v>
      </c>
      <c r="BC778" s="8"/>
      <c r="BD778" s="8" t="s">
        <v>145</v>
      </c>
      <c r="BE778" s="8"/>
      <c r="BF778" s="8"/>
      <c r="BG778" s="8" t="s">
        <v>7</v>
      </c>
    </row>
    <row r="779" spans="1:59" hidden="1">
      <c r="A779" t="str">
        <f>Append1[[#This Row],[COM_IN_LIST]]</f>
        <v>GDPR</v>
      </c>
      <c r="B779" t="s">
        <v>1599</v>
      </c>
      <c r="P779" t="s">
        <v>132</v>
      </c>
      <c r="Q779" t="s">
        <v>131</v>
      </c>
      <c r="R779" t="s">
        <v>22</v>
      </c>
      <c r="V779" s="8" t="s">
        <v>1599</v>
      </c>
      <c r="AJ779" s="8" t="s">
        <v>22</v>
      </c>
      <c r="AK779" s="8" t="s">
        <v>132</v>
      </c>
      <c r="AL779" s="8" t="s">
        <v>131</v>
      </c>
      <c r="AM779" s="8"/>
      <c r="AN779" s="8"/>
      <c r="AO779" s="8"/>
      <c r="AP779" s="8" t="s">
        <v>141</v>
      </c>
      <c r="AQ779" s="8" t="s">
        <v>133</v>
      </c>
      <c r="AR779" s="8" t="s">
        <v>133</v>
      </c>
      <c r="AS779" s="8" t="s">
        <v>133</v>
      </c>
      <c r="AT779" s="8" t="s">
        <v>133</v>
      </c>
      <c r="AU779" s="8" t="s">
        <v>145</v>
      </c>
      <c r="AV779" s="4" t="s">
        <v>145</v>
      </c>
      <c r="AW779" s="4" t="s">
        <v>145</v>
      </c>
      <c r="AX779" s="8" t="s">
        <v>208</v>
      </c>
      <c r="AY779" s="8" t="s">
        <v>133</v>
      </c>
      <c r="AZ779" s="8" t="s">
        <v>1600</v>
      </c>
      <c r="BA779" s="8" t="s">
        <v>1601</v>
      </c>
      <c r="BB779" s="8" t="s">
        <v>145</v>
      </c>
      <c r="BC779" s="8"/>
      <c r="BD779" s="8" t="s">
        <v>145</v>
      </c>
      <c r="BE779" s="8"/>
      <c r="BF779" s="8"/>
      <c r="BG779" s="8" t="s">
        <v>6</v>
      </c>
    </row>
    <row r="780" spans="1:59">
      <c r="A780" t="str">
        <f>Append1[[#This Row],[COM_IN_LIST]]</f>
        <v>CMDB</v>
      </c>
      <c r="B780" t="s">
        <v>1602</v>
      </c>
      <c r="C780" t="str">
        <f>VLOOKUP(Append1[[#This Row],[Asset_Name]],'[1]SNOW CMDB DBNL'!$A:$B,2,0)</f>
        <v>No</v>
      </c>
      <c r="D780" t="str">
        <f>VLOOKUP(Append1[[#This Row],[Asset_Name]],'[1]SNOW CMDB DBNL'!$A:$C,3,0)</f>
        <v>No</v>
      </c>
      <c r="E780" t="str">
        <f>VLOOKUP(Append1[[#This Row],[Asset_Name]],'[1]SNOW CMDB DBNL'!$A:$D,4,0)</f>
        <v>Jan Reuterink</v>
      </c>
      <c r="F780" t="str">
        <f>VLOOKUP(Append1[[#This Row],[Asset_Name]],'[1]SNOW CMDB DBNL'!$A:$E,5,0)</f>
        <v>Sven Schenkel</v>
      </c>
      <c r="L780" t="str">
        <f>VLOOKUP(Append1[[#This Row],[Asset_Name]],'[1]SNOW CMDB DBNL'!$A:$M,13,0)</f>
        <v>Installed</v>
      </c>
      <c r="M780" t="str">
        <f>VLOOKUP(Append1[[#This Row],[Asset_Name]],'[1]SNOW CMDB DBNL'!$A:$N,14,0)</f>
        <v>Operational</v>
      </c>
      <c r="N780" t="str">
        <f>VLOOKUP(Append1[[#This Row],[Asset_Name]],'[1]SNOW CMDB DBNL'!$A:$O,15,0)</f>
        <v>Production</v>
      </c>
      <c r="O780" t="str">
        <f>VLOOKUP(Append1[[#This Row],[Asset_Name]],'[1]SNOW CMDB DBNL'!$A:$P,16,0)</f>
        <v>be+nl/Digital Business Banking/CD-NL/Stonehenge</v>
      </c>
      <c r="P780" t="s">
        <v>131</v>
      </c>
      <c r="Q780" t="s">
        <v>132</v>
      </c>
      <c r="R780" t="s">
        <v>16</v>
      </c>
      <c r="V780" s="8" t="s">
        <v>1602</v>
      </c>
      <c r="W780" s="8" t="s">
        <v>133</v>
      </c>
      <c r="X780" s="8" t="s">
        <v>133</v>
      </c>
      <c r="Y780" s="8" t="s">
        <v>173</v>
      </c>
      <c r="Z780" s="8" t="s">
        <v>174</v>
      </c>
      <c r="AA780" s="8">
        <v>0</v>
      </c>
      <c r="AB780" s="4">
        <v>0</v>
      </c>
      <c r="AC780" s="4">
        <v>0</v>
      </c>
      <c r="AD780" s="8">
        <v>0</v>
      </c>
      <c r="AE780" s="8">
        <v>0</v>
      </c>
      <c r="AF780" s="8" t="s">
        <v>136</v>
      </c>
      <c r="AG780" s="8" t="s">
        <v>137</v>
      </c>
      <c r="AH780" s="8" t="s">
        <v>138</v>
      </c>
      <c r="AI780" s="8" t="s">
        <v>1603</v>
      </c>
      <c r="AJ780" s="8" t="s">
        <v>16</v>
      </c>
      <c r="AK780" s="8" t="s">
        <v>131</v>
      </c>
      <c r="AL780" s="8" t="s">
        <v>132</v>
      </c>
      <c r="AM780" s="8"/>
      <c r="AN780" s="8"/>
      <c r="AO780" s="8"/>
      <c r="AP780" s="8"/>
      <c r="AQ780" s="8"/>
      <c r="AR780" s="8"/>
      <c r="AS780" s="8"/>
      <c r="AT780" s="8"/>
      <c r="AU780" s="8"/>
      <c r="AV780" s="4"/>
      <c r="AW780" s="4"/>
      <c r="AX780" s="8"/>
      <c r="AY780" s="8"/>
      <c r="AZ780" s="8"/>
      <c r="BA780" s="8"/>
      <c r="BB780" s="8"/>
      <c r="BC780" s="8"/>
      <c r="BD780" s="8"/>
      <c r="BE780" s="8"/>
      <c r="BF780" s="8"/>
      <c r="BG780" s="8" t="s">
        <v>5</v>
      </c>
    </row>
    <row r="781" spans="1:59">
      <c r="A781" t="str">
        <f>Append1[[#This Row],[COM_IN_LIST]]</f>
        <v>CMDB</v>
      </c>
      <c r="B781" t="s">
        <v>1604</v>
      </c>
      <c r="C781" t="str">
        <f>VLOOKUP(Append1[[#This Row],[Asset_Name]],'[1]SNOW CMDB DBNL'!$A:$B,2,0)</f>
        <v>No</v>
      </c>
      <c r="D781" t="str">
        <f>VLOOKUP(Append1[[#This Row],[Asset_Name]],'[1]SNOW CMDB DBNL'!$A:$C,3,0)</f>
        <v>No</v>
      </c>
      <c r="E781" t="str">
        <f>VLOOKUP(Append1[[#This Row],[Asset_Name]],'[1]SNOW CMDB DBNL'!$A:$D,4,0)</f>
        <v>Martijn Boshuisen</v>
      </c>
      <c r="F781" t="str">
        <f>VLOOKUP(Append1[[#This Row],[Asset_Name]],'[1]SNOW CMDB DBNL'!$A:$E,5,0)</f>
        <v>Cornelia Coman</v>
      </c>
      <c r="G781" t="str">
        <f>VLOOKUP(Append1[[#This Row],[Asset_Name]],'[1]SNOW CMDB DBNL'!$A:$F,6,0)</f>
        <v>n.a.</v>
      </c>
      <c r="H781" t="str">
        <f>VLOOKUP(Append1[[#This Row],[Asset_Name]],'[1]SNOW CMDB DBNL'!$A:$G,7,0)</f>
        <v>n.a.</v>
      </c>
      <c r="L781" t="str">
        <f>VLOOKUP(Append1[[#This Row],[Asset_Name]],'[1]SNOW CMDB DBNL'!$A:$M,13,0)</f>
        <v>Installed</v>
      </c>
      <c r="M781" t="str">
        <f>VLOOKUP(Append1[[#This Row],[Asset_Name]],'[1]SNOW CMDB DBNL'!$A:$N,14,0)</f>
        <v>Operational</v>
      </c>
      <c r="N781" t="str">
        <f>VLOOKUP(Append1[[#This Row],[Asset_Name]],'[1]SNOW CMDB DBNL'!$A:$O,15,0)</f>
        <v>Production</v>
      </c>
      <c r="O781" t="str">
        <f>VLOOKUP(Append1[[#This Row],[Asset_Name]],'[1]SNOW CMDB DBNL'!$A:$P,16,0)</f>
        <v>be+nl/Consumer Loans/X23</v>
      </c>
      <c r="P781" t="s">
        <v>131</v>
      </c>
      <c r="Q781" t="s">
        <v>132</v>
      </c>
      <c r="R781" t="s">
        <v>27</v>
      </c>
      <c r="V781" s="8" t="s">
        <v>1604</v>
      </c>
      <c r="W781" s="8" t="s">
        <v>133</v>
      </c>
      <c r="X781" s="8" t="s">
        <v>133</v>
      </c>
      <c r="Y781" s="8" t="s">
        <v>305</v>
      </c>
      <c r="Z781" s="8" t="s">
        <v>505</v>
      </c>
      <c r="AA781" s="8" t="s">
        <v>506</v>
      </c>
      <c r="AB781" s="4" t="s">
        <v>506</v>
      </c>
      <c r="AC781" s="4">
        <v>0</v>
      </c>
      <c r="AD781" s="8">
        <v>0</v>
      </c>
      <c r="AE781" s="8">
        <v>0</v>
      </c>
      <c r="AF781" s="8" t="s">
        <v>136</v>
      </c>
      <c r="AG781" s="8" t="s">
        <v>137</v>
      </c>
      <c r="AH781" s="8" t="s">
        <v>138</v>
      </c>
      <c r="AI781" s="8" t="s">
        <v>1605</v>
      </c>
      <c r="AJ781" s="8" t="s">
        <v>27</v>
      </c>
      <c r="AK781" s="8" t="s">
        <v>131</v>
      </c>
      <c r="AL781" s="8" t="s">
        <v>132</v>
      </c>
      <c r="AM781" s="8"/>
      <c r="AN781" s="8"/>
      <c r="AO781" s="8"/>
      <c r="AP781" s="8"/>
      <c r="AQ781" s="8"/>
      <c r="AR781" s="8"/>
      <c r="AS781" s="8"/>
      <c r="AT781" s="8"/>
      <c r="AU781" s="8"/>
      <c r="AV781" s="4"/>
      <c r="AW781" s="4"/>
      <c r="AX781" s="8"/>
      <c r="AY781" s="8"/>
      <c r="AZ781" s="8"/>
      <c r="BA781" s="8"/>
      <c r="BB781" s="8"/>
      <c r="BC781" s="8"/>
      <c r="BD781" s="8"/>
      <c r="BE781" s="8"/>
      <c r="BF781" s="8"/>
      <c r="BG781" s="8" t="s">
        <v>5</v>
      </c>
    </row>
    <row r="782" spans="1:59" hidden="1">
      <c r="A782" t="str">
        <f>Append1[[#This Row],[COM_IN_LIST]]</f>
        <v>GDPR</v>
      </c>
      <c r="B782" s="31" t="s">
        <v>1606</v>
      </c>
      <c r="P782" t="s">
        <v>132</v>
      </c>
      <c r="Q782" t="s">
        <v>131</v>
      </c>
      <c r="R782" t="s">
        <v>10</v>
      </c>
      <c r="V782" s="8" t="s">
        <v>1606</v>
      </c>
      <c r="AJ782" s="8" t="s">
        <v>10</v>
      </c>
      <c r="AK782" s="8" t="s">
        <v>132</v>
      </c>
      <c r="AL782" s="8" t="s">
        <v>131</v>
      </c>
      <c r="AM782" s="8"/>
      <c r="AN782" s="8"/>
      <c r="AO782" s="8"/>
      <c r="AP782" s="8" t="s">
        <v>145</v>
      </c>
      <c r="AQ782" s="8" t="s">
        <v>145</v>
      </c>
      <c r="AR782" s="8" t="s">
        <v>133</v>
      </c>
      <c r="AS782" s="8" t="s">
        <v>149</v>
      </c>
      <c r="AT782" s="8" t="s">
        <v>149</v>
      </c>
      <c r="AU782" s="8" t="s">
        <v>145</v>
      </c>
      <c r="AV782" s="4" t="s">
        <v>145</v>
      </c>
      <c r="AW782" s="4" t="s">
        <v>145</v>
      </c>
      <c r="AX782" s="8" t="s">
        <v>145</v>
      </c>
      <c r="AY782" s="8" t="s">
        <v>133</v>
      </c>
      <c r="AZ782" s="8"/>
      <c r="BA782" s="8"/>
      <c r="BB782" s="8" t="s">
        <v>145</v>
      </c>
      <c r="BC782" s="8"/>
      <c r="BD782" s="8" t="s">
        <v>145</v>
      </c>
      <c r="BE782" s="8"/>
      <c r="BF782" s="8"/>
      <c r="BG782" s="8" t="s">
        <v>6</v>
      </c>
    </row>
    <row r="783" spans="1:59" hidden="1">
      <c r="A783" t="str">
        <f>Append1[[#This Row],[COM_IN_LIST]]</f>
        <v>GDPR</v>
      </c>
      <c r="B783" s="31" t="s">
        <v>1607</v>
      </c>
      <c r="P783" t="s">
        <v>132</v>
      </c>
      <c r="Q783" t="s">
        <v>131</v>
      </c>
      <c r="R783" t="s">
        <v>10</v>
      </c>
      <c r="V783" s="8" t="s">
        <v>1607</v>
      </c>
      <c r="AJ783" s="8" t="s">
        <v>10</v>
      </c>
      <c r="AK783" s="8" t="s">
        <v>132</v>
      </c>
      <c r="AL783" s="8" t="s">
        <v>131</v>
      </c>
      <c r="AM783" s="8"/>
      <c r="AN783" s="8"/>
      <c r="AO783" s="8"/>
      <c r="AP783" s="8" t="s">
        <v>145</v>
      </c>
      <c r="AQ783" s="8" t="s">
        <v>145</v>
      </c>
      <c r="AR783" s="8" t="s">
        <v>133</v>
      </c>
      <c r="AS783" s="8" t="s">
        <v>149</v>
      </c>
      <c r="AT783" s="8" t="s">
        <v>149</v>
      </c>
      <c r="AU783" s="8" t="s">
        <v>145</v>
      </c>
      <c r="AV783" s="4" t="s">
        <v>145</v>
      </c>
      <c r="AW783" s="4" t="s">
        <v>145</v>
      </c>
      <c r="AX783" s="8" t="s">
        <v>145</v>
      </c>
      <c r="AY783" s="8" t="s">
        <v>133</v>
      </c>
      <c r="AZ783" s="8"/>
      <c r="BA783" s="8"/>
      <c r="BB783" s="8" t="s">
        <v>145</v>
      </c>
      <c r="BC783" s="8"/>
      <c r="BD783" s="8" t="s">
        <v>145</v>
      </c>
      <c r="BE783" s="8"/>
      <c r="BF783" s="8"/>
      <c r="BG783" s="8" t="s">
        <v>6</v>
      </c>
    </row>
    <row r="784" spans="1:59" hidden="1">
      <c r="A784" t="str">
        <f>Append1[[#This Row],[COM_IN_LIST]]</f>
        <v>GDPR</v>
      </c>
      <c r="B784" t="s">
        <v>1608</v>
      </c>
      <c r="P784" t="s">
        <v>132</v>
      </c>
      <c r="Q784" t="s">
        <v>131</v>
      </c>
      <c r="R784" t="s">
        <v>10</v>
      </c>
      <c r="V784" s="8" t="s">
        <v>1608</v>
      </c>
      <c r="AJ784" s="8" t="s">
        <v>10</v>
      </c>
      <c r="AK784" s="8" t="s">
        <v>132</v>
      </c>
      <c r="AL784" s="8" t="s">
        <v>131</v>
      </c>
      <c r="AM784" s="8"/>
      <c r="AN784" s="8"/>
      <c r="AO784" s="8"/>
      <c r="AP784" s="8" t="s">
        <v>145</v>
      </c>
      <c r="AQ784" s="8" t="s">
        <v>145</v>
      </c>
      <c r="AR784" s="8" t="s">
        <v>133</v>
      </c>
      <c r="AS784" s="8" t="s">
        <v>149</v>
      </c>
      <c r="AT784" s="8" t="s">
        <v>149</v>
      </c>
      <c r="AU784" s="8" t="s">
        <v>145</v>
      </c>
      <c r="AV784" s="4" t="s">
        <v>145</v>
      </c>
      <c r="AW784" s="4" t="s">
        <v>145</v>
      </c>
      <c r="AX784" s="8" t="s">
        <v>145</v>
      </c>
      <c r="AY784" s="8" t="s">
        <v>133</v>
      </c>
      <c r="AZ784" s="8"/>
      <c r="BA784" s="8"/>
      <c r="BB784" s="8" t="s">
        <v>145</v>
      </c>
      <c r="BC784" s="8"/>
      <c r="BD784" s="8" t="s">
        <v>145</v>
      </c>
      <c r="BE784" s="8"/>
      <c r="BF784" s="8"/>
      <c r="BG784" s="8" t="s">
        <v>6</v>
      </c>
    </row>
    <row r="785" spans="1:59">
      <c r="A785" t="str">
        <f>Append1[[#This Row],[COM_IN_LIST]]</f>
        <v>COMMON</v>
      </c>
      <c r="B785" t="s">
        <v>1609</v>
      </c>
      <c r="C785" t="str">
        <f>VLOOKUP(Append1[[#This Row],[Asset_Name]],'[1]SNOW CMDB DBNL'!$A:$B,2,0)</f>
        <v>No</v>
      </c>
      <c r="D785" t="str">
        <f>VLOOKUP(Append1[[#This Row],[Asset_Name]],'[1]SNOW CMDB DBNL'!$A:$C,3,0)</f>
        <v>Yes</v>
      </c>
      <c r="E785" t="str">
        <f>VLOOKUP(Append1[[#This Row],[Asset_Name]],'[1]SNOW CMDB DBNL'!$A:$D,4,0)</f>
        <v>Paul Schaper</v>
      </c>
      <c r="F785" t="str">
        <f>VLOOKUP(Append1[[#This Row],[Asset_Name]],'[1]SNOW CMDB DBNL'!$A:$E,5,0)</f>
        <v>Herman Ouwerkerk</v>
      </c>
      <c r="G785" t="str">
        <f>VLOOKUP(Append1[[#This Row],[Asset_Name]],'[1]SNOW CMDB DBNL'!$A:$F,6,0)</f>
        <v>Marco Roos</v>
      </c>
      <c r="H785" t="str">
        <f>VLOOKUP(Append1[[#This Row],[Asset_Name]],'[1]SNOW CMDB DBNL'!$A:$G,7,0)</f>
        <v>Masih Nassiri</v>
      </c>
      <c r="I785" t="str">
        <f>VLOOKUP(Append1[[#This Row],[Asset_Name]],'[1]SNOW CMDB DBNL'!$A:$H,8,0)</f>
        <v>Product data</v>
      </c>
      <c r="J785" t="str">
        <f>VLOOKUP(Append1[[#This Row],[Asset_Name]],'[1]SNOW CMDB DBNL'!$A:$I,9,0)</f>
        <v>Transferred outside ING</v>
      </c>
      <c r="K785" t="str">
        <f>VLOOKUP(Append1[[#This Row],[Asset_Name]],'[1]SNOW CMDB DBNL'!$A:$J,10,0)</f>
        <v>Some arrears data is shared with DCA's outside of ING</v>
      </c>
      <c r="L785" t="str">
        <f>VLOOKUP(Append1[[#This Row],[Asset_Name]],'[1]SNOW CMDB DBNL'!$A:$M,13,0)</f>
        <v>Installed</v>
      </c>
      <c r="M785" t="str">
        <f>VLOOKUP(Append1[[#This Row],[Asset_Name]],'[1]SNOW CMDB DBNL'!$A:$N,14,0)</f>
        <v>Operational</v>
      </c>
      <c r="N785" t="str">
        <f>VLOOKUP(Append1[[#This Row],[Asset_Name]],'[1]SNOW CMDB DBNL'!$A:$O,15,0)</f>
        <v>Production</v>
      </c>
      <c r="O785" t="str">
        <f>VLOOKUP(Append1[[#This Row],[Asset_Name]],'[1]SNOW CMDB DBNL'!$A:$P,16,0)</f>
        <v>be+nl/Collections NL/Atlas</v>
      </c>
      <c r="P785" t="s">
        <v>132</v>
      </c>
      <c r="Q785" t="s">
        <v>132</v>
      </c>
      <c r="R785" t="s">
        <v>53</v>
      </c>
      <c r="V785" s="8" t="s">
        <v>1609</v>
      </c>
      <c r="W785" s="8" t="s">
        <v>133</v>
      </c>
      <c r="X785" s="8" t="s">
        <v>141</v>
      </c>
      <c r="Y785" s="8" t="s">
        <v>598</v>
      </c>
      <c r="Z785" s="8" t="s">
        <v>599</v>
      </c>
      <c r="AA785" s="8" t="s">
        <v>1610</v>
      </c>
      <c r="AB785" s="4" t="s">
        <v>1611</v>
      </c>
      <c r="AC785" s="4" t="s">
        <v>238</v>
      </c>
      <c r="AD785" s="8" t="s">
        <v>206</v>
      </c>
      <c r="AE785" s="8" t="s">
        <v>1612</v>
      </c>
      <c r="AF785" s="8" t="s">
        <v>136</v>
      </c>
      <c r="AG785" s="8" t="s">
        <v>137</v>
      </c>
      <c r="AH785" s="8" t="s">
        <v>138</v>
      </c>
      <c r="AI785" s="8" t="s">
        <v>1613</v>
      </c>
      <c r="AJ785" s="8" t="s">
        <v>53</v>
      </c>
      <c r="AK785" s="8" t="s">
        <v>132</v>
      </c>
      <c r="AL785" s="8" t="s">
        <v>132</v>
      </c>
      <c r="AM785" s="8"/>
      <c r="AN785" s="8"/>
      <c r="AO785" s="8"/>
      <c r="AP785" s="8" t="s">
        <v>145</v>
      </c>
      <c r="AQ785" s="8" t="s">
        <v>145</v>
      </c>
      <c r="AR785" s="8" t="s">
        <v>141</v>
      </c>
      <c r="AS785" s="8" t="s">
        <v>145</v>
      </c>
      <c r="AT785" s="8" t="s">
        <v>133</v>
      </c>
      <c r="AU785" s="8" t="s">
        <v>383</v>
      </c>
      <c r="AV785" s="4">
        <v>44927</v>
      </c>
      <c r="AW785" s="4">
        <v>45291</v>
      </c>
      <c r="AX785" s="8" t="s">
        <v>145</v>
      </c>
      <c r="AY785" s="8" t="s">
        <v>141</v>
      </c>
      <c r="AZ785" s="8"/>
      <c r="BA785" s="8"/>
      <c r="BB785" s="8" t="s">
        <v>191</v>
      </c>
      <c r="BC785" s="8"/>
      <c r="BD785" s="8">
        <v>2023</v>
      </c>
      <c r="BE785" s="8" t="s">
        <v>182</v>
      </c>
      <c r="BF785" s="8" t="s">
        <v>178</v>
      </c>
      <c r="BG785" s="8" t="s">
        <v>7</v>
      </c>
    </row>
    <row r="786" spans="1:59" hidden="1">
      <c r="A786" t="str">
        <f>Append1[[#This Row],[COM_IN_LIST]]</f>
        <v>GDPR</v>
      </c>
      <c r="B786" s="31" t="s">
        <v>1614</v>
      </c>
      <c r="P786" t="s">
        <v>132</v>
      </c>
      <c r="Q786" t="s">
        <v>131</v>
      </c>
      <c r="R786" t="s">
        <v>10</v>
      </c>
      <c r="V786" s="8" t="s">
        <v>1614</v>
      </c>
      <c r="AJ786" s="8" t="s">
        <v>10</v>
      </c>
      <c r="AK786" s="8" t="s">
        <v>132</v>
      </c>
      <c r="AL786" s="8" t="s">
        <v>131</v>
      </c>
      <c r="AM786" s="8"/>
      <c r="AN786" s="8"/>
      <c r="AO786" s="8"/>
      <c r="AP786" s="8" t="s">
        <v>145</v>
      </c>
      <c r="AQ786" s="8" t="s">
        <v>145</v>
      </c>
      <c r="AR786" s="8" t="s">
        <v>141</v>
      </c>
      <c r="AS786" s="8" t="s">
        <v>141</v>
      </c>
      <c r="AT786" s="8" t="s">
        <v>141</v>
      </c>
      <c r="AU786" s="8" t="s">
        <v>145</v>
      </c>
      <c r="AV786" s="4" t="s">
        <v>145</v>
      </c>
      <c r="AW786" s="4" t="s">
        <v>149</v>
      </c>
      <c r="AX786" s="8" t="s">
        <v>145</v>
      </c>
      <c r="AY786" s="8" t="s">
        <v>141</v>
      </c>
      <c r="AZ786" s="8"/>
      <c r="BA786" s="8" t="s">
        <v>166</v>
      </c>
      <c r="BB786" s="8" t="s">
        <v>145</v>
      </c>
      <c r="BC786" s="8"/>
      <c r="BD786" s="8" t="s">
        <v>149</v>
      </c>
      <c r="BE786" s="8"/>
      <c r="BF786" s="8"/>
      <c r="BG786" s="8" t="s">
        <v>6</v>
      </c>
    </row>
    <row r="787" spans="1:59">
      <c r="A787" t="str">
        <f>Append1[[#This Row],[COM_IN_LIST]]</f>
        <v>CMDB</v>
      </c>
      <c r="B787" s="31" t="s">
        <v>1615</v>
      </c>
      <c r="C787" t="str">
        <f>VLOOKUP(Append1[[#This Row],[Asset_Name]],'[1]SNOW CMDB DBNL'!$A:$B,2,0)</f>
        <v>No</v>
      </c>
      <c r="E787" t="str">
        <f>VLOOKUP(Append1[[#This Row],[Asset_Name]],'[1]SNOW CMDB DBNL'!$A:$D,4,0)</f>
        <v>Guido Smit</v>
      </c>
      <c r="F787" t="str">
        <f>VLOOKUP(Append1[[#This Row],[Asset_Name]],'[1]SNOW CMDB DBNL'!$A:$E,5,0)</f>
        <v>Hans Overeem</v>
      </c>
      <c r="G787" t="str">
        <f>VLOOKUP(Append1[[#This Row],[Asset_Name]],'[1]SNOW CMDB DBNL'!$A:$F,6,0)</f>
        <v>Hans Overeem</v>
      </c>
      <c r="H787" t="str">
        <f>VLOOKUP(Append1[[#This Row],[Asset_Name]],'[1]SNOW CMDB DBNL'!$A:$G,7,0)</f>
        <v>GJ Reinders</v>
      </c>
      <c r="L787" t="str">
        <f>VLOOKUP(Append1[[#This Row],[Asset_Name]],'[1]SNOW CMDB DBNL'!$A:$M,13,0)</f>
        <v>Installed</v>
      </c>
      <c r="M787" t="str">
        <f>VLOOKUP(Append1[[#This Row],[Asset_Name]],'[1]SNOW CMDB DBNL'!$A:$N,14,0)</f>
        <v>Operational</v>
      </c>
      <c r="N787" t="str">
        <f>VLOOKUP(Append1[[#This Row],[Asset_Name]],'[1]SNOW CMDB DBNL'!$A:$O,15,0)</f>
        <v>Production</v>
      </c>
      <c r="O787" t="str">
        <f>VLOOKUP(Append1[[#This Row],[Asset_Name]],'[1]SNOW CMDB DBNL'!$A:$P,16,0)</f>
        <v>be+nl/Daily Banking Digital First NL/O&amp;A/Acquisition/Youth&amp;Students</v>
      </c>
      <c r="P787" t="s">
        <v>131</v>
      </c>
      <c r="Q787" t="s">
        <v>132</v>
      </c>
      <c r="R787" t="s">
        <v>23</v>
      </c>
      <c r="V787" s="8" t="s">
        <v>1615</v>
      </c>
      <c r="W787" s="8" t="s">
        <v>133</v>
      </c>
      <c r="X787" s="8">
        <v>0</v>
      </c>
      <c r="Y787" s="8" t="s">
        <v>158</v>
      </c>
      <c r="Z787" s="8" t="s">
        <v>159</v>
      </c>
      <c r="AA787" s="8" t="s">
        <v>159</v>
      </c>
      <c r="AB787" s="4" t="s">
        <v>160</v>
      </c>
      <c r="AC787" s="4">
        <v>0</v>
      </c>
      <c r="AD787" s="8">
        <v>0</v>
      </c>
      <c r="AE787" s="8">
        <v>0</v>
      </c>
      <c r="AF787" s="8" t="s">
        <v>136</v>
      </c>
      <c r="AG787" s="8" t="s">
        <v>137</v>
      </c>
      <c r="AH787" s="8" t="s">
        <v>138</v>
      </c>
      <c r="AI787" s="8" t="s">
        <v>161</v>
      </c>
      <c r="AJ787" s="8" t="s">
        <v>23</v>
      </c>
      <c r="AK787" s="8" t="s">
        <v>131</v>
      </c>
      <c r="AL787" s="8" t="s">
        <v>132</v>
      </c>
      <c r="AM787" s="8"/>
      <c r="AN787" s="8"/>
      <c r="AO787" s="8"/>
      <c r="AP787" s="8"/>
      <c r="AQ787" s="8"/>
      <c r="AR787" s="8"/>
      <c r="AS787" s="8"/>
      <c r="AT787" s="8"/>
      <c r="AU787" s="8"/>
      <c r="AV787" s="4"/>
      <c r="AW787" s="4"/>
      <c r="AX787" s="8"/>
      <c r="AY787" s="8"/>
      <c r="AZ787" s="8"/>
      <c r="BA787" s="8"/>
      <c r="BB787" s="8"/>
      <c r="BC787" s="8"/>
      <c r="BD787" s="8"/>
      <c r="BE787" s="8"/>
      <c r="BF787" s="8"/>
      <c r="BG787" s="8" t="s">
        <v>5</v>
      </c>
    </row>
    <row r="788" spans="1:59" hidden="1">
      <c r="A788" t="str">
        <f>Append1[[#This Row],[COM_IN_LIST]]</f>
        <v>CMDB</v>
      </c>
      <c r="B788" t="s">
        <v>1616</v>
      </c>
      <c r="C788" t="str">
        <f>VLOOKUP(Append1[[#This Row],[Asset_Name]],'[1]SNOW CMDB DBNL'!$A:$B,2,0)</f>
        <v>Yes</v>
      </c>
      <c r="D788" t="str">
        <f>VLOOKUP(Append1[[#This Row],[Asset_Name]],'[1]SNOW CMDB DBNL'!$A:$C,3,0)</f>
        <v>No</v>
      </c>
      <c r="E788" t="str">
        <f>VLOOKUP(Append1[[#This Row],[Asset_Name]],'[1]SNOW CMDB DBNL'!$A:$D,4,0)</f>
        <v>Ben Jansen</v>
      </c>
      <c r="F788" t="str">
        <f>VLOOKUP(Append1[[#This Row],[Asset_Name]],'[1]SNOW CMDB DBNL'!$A:$E,5,0)</f>
        <v>Giuseppe Pasanisi</v>
      </c>
      <c r="G788" t="str">
        <f>VLOOKUP(Append1[[#This Row],[Asset_Name]],'[1]SNOW CMDB DBNL'!$A:$F,6,0)</f>
        <v>Giuseppe Pasanisi</v>
      </c>
      <c r="H788" t="str">
        <f>VLOOKUP(Append1[[#This Row],[Asset_Name]],'[1]SNOW CMDB DBNL'!$A:$G,7,0)</f>
        <v>NA</v>
      </c>
      <c r="I788" t="str">
        <f>VLOOKUP(Append1[[#This Row],[Asset_Name]],'[1]SNOW CMDB DBNL'!$A:$H,8,0)</f>
        <v>Operational System Process Organisational data</v>
      </c>
      <c r="J788" t="str">
        <f>VLOOKUP(Append1[[#This Row],[Asset_Name]],'[1]SNOW CMDB DBNL'!$A:$I,9,0)</f>
        <v>Kept in own tribe</v>
      </c>
      <c r="L788" t="str">
        <f>VLOOKUP(Append1[[#This Row],[Asset_Name]],'[1]SNOW CMDB DBNL'!$A:$M,13,0)</f>
        <v>Installed</v>
      </c>
      <c r="M788" t="str">
        <f>VLOOKUP(Append1[[#This Row],[Asset_Name]],'[1]SNOW CMDB DBNL'!$A:$N,14,0)</f>
        <v>Operational</v>
      </c>
      <c r="N788" t="str">
        <f>VLOOKUP(Append1[[#This Row],[Asset_Name]],'[1]SNOW CMDB DBNL'!$A:$O,15,0)</f>
        <v>Production</v>
      </c>
      <c r="O788" t="str">
        <f>VLOOKUP(Append1[[#This Row],[Asset_Name]],'[1]SNOW CMDB DBNL'!$A:$P,16,0)</f>
        <v>be+nl/Facilitymgt NL/CREFS NL Business IT</v>
      </c>
      <c r="P788" t="s">
        <v>131</v>
      </c>
      <c r="Q788" t="s">
        <v>132</v>
      </c>
      <c r="R788" t="s">
        <v>41</v>
      </c>
      <c r="V788" s="8" t="s">
        <v>1616</v>
      </c>
      <c r="W788" s="8" t="s">
        <v>141</v>
      </c>
      <c r="X788" s="8" t="s">
        <v>133</v>
      </c>
      <c r="Y788" s="8" t="s">
        <v>301</v>
      </c>
      <c r="Z788" s="8" t="s">
        <v>302</v>
      </c>
      <c r="AA788" s="8" t="s">
        <v>302</v>
      </c>
      <c r="AB788" s="4" t="s">
        <v>149</v>
      </c>
      <c r="AC788" s="4" t="s">
        <v>228</v>
      </c>
      <c r="AD788" s="8" t="s">
        <v>170</v>
      </c>
      <c r="AE788" s="8">
        <v>0</v>
      </c>
      <c r="AF788" s="8" t="s">
        <v>136</v>
      </c>
      <c r="AG788" s="8" t="s">
        <v>137</v>
      </c>
      <c r="AH788" s="8" t="s">
        <v>138</v>
      </c>
      <c r="AI788" s="8" t="s">
        <v>303</v>
      </c>
      <c r="AJ788" s="8" t="s">
        <v>41</v>
      </c>
      <c r="AK788" s="8" t="s">
        <v>131</v>
      </c>
      <c r="AL788" s="8" t="s">
        <v>132</v>
      </c>
      <c r="AM788" s="8"/>
      <c r="AN788" s="8"/>
      <c r="AO788" s="8"/>
      <c r="AP788" s="8"/>
      <c r="AQ788" s="8"/>
      <c r="AR788" s="8"/>
      <c r="AS788" s="8"/>
      <c r="AT788" s="8"/>
      <c r="AU788" s="8"/>
      <c r="AV788" s="4"/>
      <c r="AW788" s="4"/>
      <c r="AX788" s="8"/>
      <c r="AY788" s="8"/>
      <c r="AZ788" s="8"/>
      <c r="BA788" s="8"/>
      <c r="BB788" s="8"/>
      <c r="BC788" s="8"/>
      <c r="BD788" s="8"/>
      <c r="BE788" s="8"/>
      <c r="BF788" s="8"/>
      <c r="BG788" s="8" t="s">
        <v>5</v>
      </c>
    </row>
    <row r="789" spans="1:59">
      <c r="A789" t="str">
        <f>Append1[[#This Row],[COM_IN_LIST]]</f>
        <v>COMMON</v>
      </c>
      <c r="B789" t="s">
        <v>1617</v>
      </c>
      <c r="C789" t="str">
        <f>VLOOKUP(Append1[[#This Row],[Asset_Name]],'[1]SNOW CMDB DBNL'!$A:$B,2,0)</f>
        <v>No</v>
      </c>
      <c r="D789" t="str">
        <f>VLOOKUP(Append1[[#This Row],[Asset_Name]],'[1]SNOW CMDB DBNL'!$A:$C,3,0)</f>
        <v>No</v>
      </c>
      <c r="E789" t="str">
        <f>VLOOKUP(Append1[[#This Row],[Asset_Name]],'[1]SNOW CMDB DBNL'!$A:$D,4,0)</f>
        <v>Sandra Nieuwenhuis</v>
      </c>
      <c r="F789" t="str">
        <f>VLOOKUP(Append1[[#This Row],[Asset_Name]],'[1]SNOW CMDB DBNL'!$A:$E,5,0)</f>
        <v>Ben Harmsen</v>
      </c>
      <c r="G789" t="str">
        <f>VLOOKUP(Append1[[#This Row],[Asset_Name]],'[1]SNOW CMDB DBNL'!$A:$F,6,0)</f>
        <v>Hein Wegdam</v>
      </c>
      <c r="H789" t="str">
        <f>VLOOKUP(Append1[[#This Row],[Asset_Name]],'[1]SNOW CMDB DBNL'!$A:$G,7,0)</f>
        <v>Tim Hameeteman</v>
      </c>
      <c r="I789" t="str">
        <f>VLOOKUP(Append1[[#This Row],[Asset_Name]],'[1]SNOW CMDB DBNL'!$A:$H,8,0)</f>
        <v>Product data</v>
      </c>
      <c r="J789" t="str">
        <f>VLOOKUP(Append1[[#This Row],[Asset_Name]],'[1]SNOW CMDB DBNL'!$A:$I,9,0)</f>
        <v>Kept in own tribe</v>
      </c>
      <c r="L789" t="str">
        <f>VLOOKUP(Append1[[#This Row],[Asset_Name]],'[1]SNOW CMDB DBNL'!$A:$M,13,0)</f>
        <v>Installed</v>
      </c>
      <c r="M789" t="str">
        <f>VLOOKUP(Append1[[#This Row],[Asset_Name]],'[1]SNOW CMDB DBNL'!$A:$N,14,0)</f>
        <v>Operational</v>
      </c>
      <c r="N789" t="str">
        <f>VLOOKUP(Append1[[#This Row],[Asset_Name]],'[1]SNOW CMDB DBNL'!$A:$O,15,0)</f>
        <v>Production</v>
      </c>
      <c r="O789" t="str">
        <f>VLOOKUP(Append1[[#This Row],[Asset_Name]],'[1]SNOW CMDB DBNL'!$A:$P,16,0)</f>
        <v>be+nl/Real Estate Finance NL/Employee Journey Squad</v>
      </c>
      <c r="P789" t="s">
        <v>132</v>
      </c>
      <c r="Q789" t="s">
        <v>132</v>
      </c>
      <c r="R789" t="s">
        <v>35</v>
      </c>
      <c r="V789" s="8" t="s">
        <v>1617</v>
      </c>
      <c r="W789" s="8" t="s">
        <v>133</v>
      </c>
      <c r="X789" s="8" t="s">
        <v>133</v>
      </c>
      <c r="Y789" s="8" t="s">
        <v>313</v>
      </c>
      <c r="Z789" s="8" t="s">
        <v>1618</v>
      </c>
      <c r="AA789" s="8" t="s">
        <v>1619</v>
      </c>
      <c r="AB789" s="4" t="s">
        <v>1620</v>
      </c>
      <c r="AC789" s="4" t="s">
        <v>238</v>
      </c>
      <c r="AD789" s="8" t="s">
        <v>170</v>
      </c>
      <c r="AE789" s="8">
        <v>0</v>
      </c>
      <c r="AF789" s="8" t="s">
        <v>136</v>
      </c>
      <c r="AG789" s="8" t="s">
        <v>137</v>
      </c>
      <c r="AH789" s="8" t="s">
        <v>138</v>
      </c>
      <c r="AI789" s="8" t="s">
        <v>1621</v>
      </c>
      <c r="AJ789" s="8" t="s">
        <v>35</v>
      </c>
      <c r="AK789" s="8" t="s">
        <v>132</v>
      </c>
      <c r="AL789" s="8" t="s">
        <v>132</v>
      </c>
      <c r="AM789" s="8"/>
      <c r="AN789" s="8"/>
      <c r="AO789" s="8"/>
      <c r="AP789" s="8" t="s">
        <v>141</v>
      </c>
      <c r="AQ789" s="8" t="s">
        <v>133</v>
      </c>
      <c r="AR789" s="8" t="s">
        <v>141</v>
      </c>
      <c r="AS789" s="8" t="s">
        <v>1239</v>
      </c>
      <c r="AT789" s="8" t="s">
        <v>141</v>
      </c>
      <c r="AU789" s="8" t="s">
        <v>149</v>
      </c>
      <c r="AV789" s="4" t="s">
        <v>149</v>
      </c>
      <c r="AW789" s="4" t="s">
        <v>149</v>
      </c>
      <c r="AX789" s="8" t="s">
        <v>163</v>
      </c>
      <c r="AY789" s="8" t="s">
        <v>141</v>
      </c>
      <c r="AZ789" s="8" t="s">
        <v>133</v>
      </c>
      <c r="BA789" s="8" t="s">
        <v>1622</v>
      </c>
      <c r="BB789" s="8" t="s">
        <v>191</v>
      </c>
      <c r="BC789" s="8"/>
      <c r="BD789" s="8" t="s">
        <v>149</v>
      </c>
      <c r="BE789" s="8"/>
      <c r="BF789" s="8"/>
      <c r="BG789" s="8" t="s">
        <v>7</v>
      </c>
    </row>
    <row r="790" spans="1:59" hidden="1">
      <c r="A790" t="str">
        <f>Append1[[#This Row],[COM_IN_LIST]]</f>
        <v>GDPR</v>
      </c>
      <c r="B790" t="s">
        <v>1623</v>
      </c>
      <c r="P790" t="s">
        <v>132</v>
      </c>
      <c r="Q790" t="s">
        <v>131</v>
      </c>
      <c r="R790" t="s">
        <v>13</v>
      </c>
      <c r="V790" s="8" t="s">
        <v>1623</v>
      </c>
      <c r="AJ790" s="8" t="s">
        <v>13</v>
      </c>
      <c r="AK790" s="8" t="s">
        <v>132</v>
      </c>
      <c r="AL790" s="8" t="s">
        <v>131</v>
      </c>
      <c r="AM790" s="8"/>
      <c r="AN790" s="8"/>
      <c r="AO790" s="8"/>
      <c r="AP790" s="8" t="s">
        <v>145</v>
      </c>
      <c r="AQ790" s="8" t="s">
        <v>145</v>
      </c>
      <c r="AR790" s="8" t="s">
        <v>141</v>
      </c>
      <c r="AS790" s="8" t="s">
        <v>141</v>
      </c>
      <c r="AT790" s="8" t="s">
        <v>141</v>
      </c>
      <c r="AU790" s="8"/>
      <c r="AV790" s="4"/>
      <c r="AW790" s="4">
        <v>43982</v>
      </c>
      <c r="AX790" s="8" t="s">
        <v>208</v>
      </c>
      <c r="AY790" s="8" t="s">
        <v>141</v>
      </c>
      <c r="AZ790" s="8"/>
      <c r="BA790" s="8"/>
      <c r="BB790" s="8" t="s">
        <v>145</v>
      </c>
      <c r="BC790" s="8"/>
      <c r="BD790" s="8">
        <v>2020</v>
      </c>
      <c r="BE790" s="8"/>
      <c r="BF790" s="8"/>
      <c r="BG790" s="8" t="s">
        <v>6</v>
      </c>
    </row>
    <row r="791" spans="1:59">
      <c r="A791" t="str">
        <f>Append1[[#This Row],[COM_IN_LIST]]</f>
        <v>CMDB</v>
      </c>
      <c r="B791" t="s">
        <v>1624</v>
      </c>
      <c r="C791" t="str">
        <f>VLOOKUP(Append1[[#This Row],[Asset_Name]],'[1]SNOW CMDB DBNL'!$A:$B,2,0)</f>
        <v>No</v>
      </c>
      <c r="D791" t="str">
        <f>VLOOKUP(Append1[[#This Row],[Asset_Name]],'[1]SNOW CMDB DBNL'!$A:$C,3,0)</f>
        <v>No</v>
      </c>
      <c r="E791" t="str">
        <f>VLOOKUP(Append1[[#This Row],[Asset_Name]],'[1]SNOW CMDB DBNL'!$A:$D,4,0)</f>
        <v>Pieter van Valenberg</v>
      </c>
      <c r="F791" t="str">
        <f>VLOOKUP(Append1[[#This Row],[Asset_Name]],'[1]SNOW CMDB DBNL'!$A:$E,5,0)</f>
        <v>Nick van Boven</v>
      </c>
      <c r="I791" t="str">
        <f>VLOOKUP(Append1[[#This Row],[Asset_Name]],'[1]SNOW CMDB DBNL'!$A:$H,8,0)</f>
        <v>Party data</v>
      </c>
      <c r="J791" t="str">
        <f>VLOOKUP(Append1[[#This Row],[Asset_Name]],'[1]SNOW CMDB DBNL'!$A:$I,9,0)</f>
        <v>Kept in own tribe</v>
      </c>
      <c r="L791" t="str">
        <f>VLOOKUP(Append1[[#This Row],[Asset_Name]],'[1]SNOW CMDB DBNL'!$A:$M,13,0)</f>
        <v>Installed</v>
      </c>
      <c r="M791" t="str">
        <f>VLOOKUP(Append1[[#This Row],[Asset_Name]],'[1]SNOW CMDB DBNL'!$A:$N,14,0)</f>
        <v>Operational</v>
      </c>
      <c r="N791" t="str">
        <f>VLOOKUP(Append1[[#This Row],[Asset_Name]],'[1]SNOW CMDB DBNL'!$A:$O,15,0)</f>
        <v>Production</v>
      </c>
      <c r="O791" t="str">
        <f>VLOOKUP(Append1[[#This Row],[Asset_Name]],'[1]SNOW CMDB DBNL'!$A:$P,16,0)</f>
        <v>be+nl/Investments/Operational Journeys &amp; Ordering/EP Transaction Management</v>
      </c>
      <c r="P791" t="s">
        <v>131</v>
      </c>
      <c r="Q791" t="s">
        <v>132</v>
      </c>
      <c r="R791" t="s">
        <v>15</v>
      </c>
      <c r="V791" s="8" t="s">
        <v>1624</v>
      </c>
      <c r="W791" s="8" t="s">
        <v>133</v>
      </c>
      <c r="X791" s="8" t="s">
        <v>133</v>
      </c>
      <c r="Y791" s="8" t="s">
        <v>325</v>
      </c>
      <c r="Z791" s="8" t="s">
        <v>235</v>
      </c>
      <c r="AA791" s="8">
        <v>0</v>
      </c>
      <c r="AB791" s="4">
        <v>0</v>
      </c>
      <c r="AC791" s="4" t="s">
        <v>169</v>
      </c>
      <c r="AD791" s="8" t="s">
        <v>170</v>
      </c>
      <c r="AE791" s="8">
        <v>0</v>
      </c>
      <c r="AF791" s="8" t="s">
        <v>136</v>
      </c>
      <c r="AG791" s="8" t="s">
        <v>137</v>
      </c>
      <c r="AH791" s="8" t="s">
        <v>138</v>
      </c>
      <c r="AI791" s="8" t="s">
        <v>326</v>
      </c>
      <c r="AJ791" s="8" t="s">
        <v>15</v>
      </c>
      <c r="AK791" s="8" t="s">
        <v>131</v>
      </c>
      <c r="AL791" s="8" t="s">
        <v>132</v>
      </c>
      <c r="AM791" s="8"/>
      <c r="AN791" s="8"/>
      <c r="AO791" s="8"/>
      <c r="AP791" s="8"/>
      <c r="AQ791" s="8"/>
      <c r="AR791" s="8"/>
      <c r="AS791" s="8"/>
      <c r="AT791" s="8"/>
      <c r="AU791" s="8"/>
      <c r="AV791" s="4"/>
      <c r="AW791" s="4"/>
      <c r="AX791" s="8"/>
      <c r="AY791" s="8"/>
      <c r="AZ791" s="8"/>
      <c r="BA791" s="8"/>
      <c r="BB791" s="8"/>
      <c r="BC791" s="8"/>
      <c r="BD791" s="8"/>
      <c r="BE791" s="8"/>
      <c r="BF791" s="8"/>
      <c r="BG791" s="8" t="s">
        <v>5</v>
      </c>
    </row>
    <row r="792" spans="1:59" hidden="1">
      <c r="A792" t="str">
        <f>Append1[[#This Row],[COM_IN_LIST]]</f>
        <v>COMMON</v>
      </c>
      <c r="B792" t="s">
        <v>1625</v>
      </c>
      <c r="C792" t="str">
        <f>VLOOKUP(Append1[[#This Row],[Asset_Name]],'[1]SNOW CMDB DBNL'!$A:$B,2,0)</f>
        <v>Yes</v>
      </c>
      <c r="D792" t="str">
        <f>VLOOKUP(Append1[[#This Row],[Asset_Name]],'[1]SNOW CMDB DBNL'!$A:$C,3,0)</f>
        <v>No</v>
      </c>
      <c r="E792" t="str">
        <f>VLOOKUP(Append1[[#This Row],[Asset_Name]],'[1]SNOW CMDB DBNL'!$A:$D,4,0)</f>
        <v>Khadija Khottoul</v>
      </c>
      <c r="F792" t="str">
        <f>VLOOKUP(Append1[[#This Row],[Asset_Name]],'[1]SNOW CMDB DBNL'!$A:$E,5,0)</f>
        <v>Jan Tijsterman</v>
      </c>
      <c r="G792" t="str">
        <f>VLOOKUP(Append1[[#This Row],[Asset_Name]],'[1]SNOW CMDB DBNL'!$A:$F,6,0)</f>
        <v>Folkert van der Ploeg</v>
      </c>
      <c r="H792" t="str">
        <f>VLOOKUP(Append1[[#This Row],[Asset_Name]],'[1]SNOW CMDB DBNL'!$A:$G,7,0)</f>
        <v>Michiel van Bergen</v>
      </c>
      <c r="I792" t="str">
        <f>VLOOKUP(Append1[[#This Row],[Asset_Name]],'[1]SNOW CMDB DBNL'!$A:$H,8,0)</f>
        <v>Pricing data</v>
      </c>
      <c r="J792" t="str">
        <f>VLOOKUP(Append1[[#This Row],[Asset_Name]],'[1]SNOW CMDB DBNL'!$A:$I,9,0)</f>
        <v>Transferred outside ING</v>
      </c>
      <c r="K792" t="str">
        <f>VLOOKUP(Append1[[#This Row],[Asset_Name]],'[1]SNOW CMDB DBNL'!$A:$J,10,0)</f>
        <v xml:space="preserve">Contains all Mortgages interest rates (public data) </v>
      </c>
      <c r="L792" t="str">
        <f>VLOOKUP(Append1[[#This Row],[Asset_Name]],'[1]SNOW CMDB DBNL'!$A:$M,13,0)</f>
        <v>Installed</v>
      </c>
      <c r="M792" t="str">
        <f>VLOOKUP(Append1[[#This Row],[Asset_Name]],'[1]SNOW CMDB DBNL'!$A:$N,14,0)</f>
        <v>Operational</v>
      </c>
      <c r="N792" t="str">
        <f>VLOOKUP(Append1[[#This Row],[Asset_Name]],'[1]SNOW CMDB DBNL'!$A:$O,15,0)</f>
        <v>Production</v>
      </c>
      <c r="O792" t="str">
        <f>VLOOKUP(Append1[[#This Row],[Asset_Name]],'[1]SNOW CMDB DBNL'!$A:$P,16,0)</f>
        <v>be+nl/Mortgages NL/COE/EnterPrice</v>
      </c>
      <c r="P792" t="s">
        <v>132</v>
      </c>
      <c r="Q792" t="s">
        <v>132</v>
      </c>
      <c r="R792" t="s">
        <v>21</v>
      </c>
      <c r="V792" s="8" t="s">
        <v>1625</v>
      </c>
      <c r="W792" s="8" t="s">
        <v>141</v>
      </c>
      <c r="X792" s="8" t="s">
        <v>133</v>
      </c>
      <c r="Y792" s="8" t="s">
        <v>446</v>
      </c>
      <c r="Z792" s="8" t="s">
        <v>1452</v>
      </c>
      <c r="AA792" s="8" t="s">
        <v>478</v>
      </c>
      <c r="AB792" s="4" t="s">
        <v>1453</v>
      </c>
      <c r="AC792" s="4" t="s">
        <v>306</v>
      </c>
      <c r="AD792" s="8" t="s">
        <v>206</v>
      </c>
      <c r="AE792" s="8" t="s">
        <v>1626</v>
      </c>
      <c r="AF792" s="8" t="s">
        <v>136</v>
      </c>
      <c r="AG792" s="8" t="s">
        <v>137</v>
      </c>
      <c r="AH792" s="8" t="s">
        <v>138</v>
      </c>
      <c r="AI792" s="8" t="s">
        <v>1454</v>
      </c>
      <c r="AJ792" s="8" t="s">
        <v>21</v>
      </c>
      <c r="AK792" s="8" t="s">
        <v>132</v>
      </c>
      <c r="AL792" s="8" t="s">
        <v>132</v>
      </c>
      <c r="AM792" s="8"/>
      <c r="AN792" s="8"/>
      <c r="AO792" s="8"/>
      <c r="AP792" s="8" t="s">
        <v>145</v>
      </c>
      <c r="AQ792" s="8" t="s">
        <v>133</v>
      </c>
      <c r="AR792" s="8" t="s">
        <v>133</v>
      </c>
      <c r="AS792" s="8" t="s">
        <v>145</v>
      </c>
      <c r="AT792" s="8" t="s">
        <v>133</v>
      </c>
      <c r="AU792" s="8" t="s">
        <v>145</v>
      </c>
      <c r="AV792" s="4" t="s">
        <v>149</v>
      </c>
      <c r="AW792" s="4" t="s">
        <v>149</v>
      </c>
      <c r="AX792" s="8" t="s">
        <v>145</v>
      </c>
      <c r="AY792" s="8" t="s">
        <v>133</v>
      </c>
      <c r="AZ792" s="8"/>
      <c r="BA792" s="8"/>
      <c r="BB792" s="8" t="s">
        <v>178</v>
      </c>
      <c r="BC792" s="8"/>
      <c r="BD792" s="8" t="s">
        <v>149</v>
      </c>
      <c r="BE792" s="8"/>
      <c r="BF792" s="8"/>
      <c r="BG792" s="8" t="s">
        <v>7</v>
      </c>
    </row>
    <row r="793" spans="1:59" hidden="1">
      <c r="A793" t="str">
        <f>Append1[[#This Row],[COM_IN_LIST]]</f>
        <v>GDPR</v>
      </c>
      <c r="B793" t="s">
        <v>1627</v>
      </c>
      <c r="P793" t="s">
        <v>132</v>
      </c>
      <c r="Q793" t="s">
        <v>131</v>
      </c>
      <c r="R793" t="s">
        <v>17</v>
      </c>
      <c r="V793" s="8" t="s">
        <v>1627</v>
      </c>
      <c r="AJ793" s="8" t="s">
        <v>17</v>
      </c>
      <c r="AK793" s="8" t="s">
        <v>132</v>
      </c>
      <c r="AL793" s="8" t="s">
        <v>131</v>
      </c>
      <c r="AM793" s="8"/>
      <c r="AN793" s="8"/>
      <c r="AO793" s="8"/>
      <c r="AP793" s="8" t="s">
        <v>145</v>
      </c>
      <c r="AQ793" s="8" t="s">
        <v>145</v>
      </c>
      <c r="AR793" s="8" t="s">
        <v>141</v>
      </c>
      <c r="AS793" s="8" t="s">
        <v>145</v>
      </c>
      <c r="AT793" s="8" t="s">
        <v>141</v>
      </c>
      <c r="AU793" s="8" t="s">
        <v>145</v>
      </c>
      <c r="AV793" s="4">
        <v>44927</v>
      </c>
      <c r="AW793" s="4">
        <v>45199</v>
      </c>
      <c r="AX793" s="8" t="s">
        <v>145</v>
      </c>
      <c r="AY793" s="8" t="s">
        <v>141</v>
      </c>
      <c r="AZ793" s="8"/>
      <c r="BA793" s="8"/>
      <c r="BB793" s="8" t="s">
        <v>145</v>
      </c>
      <c r="BC793" s="8"/>
      <c r="BD793" s="8">
        <v>2023</v>
      </c>
      <c r="BE793" s="8" t="s">
        <v>318</v>
      </c>
      <c r="BF793" s="8" t="s">
        <v>178</v>
      </c>
      <c r="BG793" s="8" t="s">
        <v>6</v>
      </c>
    </row>
    <row r="794" spans="1:59" hidden="1">
      <c r="A794" t="str">
        <f>Append1[[#This Row],[COM_IN_LIST]]</f>
        <v>GDPR</v>
      </c>
      <c r="B794" t="s">
        <v>1628</v>
      </c>
      <c r="P794" t="s">
        <v>132</v>
      </c>
      <c r="Q794" t="s">
        <v>131</v>
      </c>
      <c r="R794" t="s">
        <v>29</v>
      </c>
      <c r="V794" s="8" t="s">
        <v>1628</v>
      </c>
      <c r="AJ794" s="8" t="s">
        <v>29</v>
      </c>
      <c r="AK794" s="8" t="s">
        <v>132</v>
      </c>
      <c r="AL794" s="8" t="s">
        <v>131</v>
      </c>
      <c r="AM794" s="8"/>
      <c r="AN794" s="8"/>
      <c r="AO794" s="8"/>
      <c r="AP794" s="8" t="s">
        <v>145</v>
      </c>
      <c r="AQ794" s="8" t="s">
        <v>145</v>
      </c>
      <c r="AR794" s="8" t="s">
        <v>133</v>
      </c>
      <c r="AS794" s="8" t="s">
        <v>145</v>
      </c>
      <c r="AT794" s="8" t="s">
        <v>149</v>
      </c>
      <c r="AU794" s="8" t="s">
        <v>145</v>
      </c>
      <c r="AV794" s="4" t="s">
        <v>149</v>
      </c>
      <c r="AW794" s="4" t="s">
        <v>149</v>
      </c>
      <c r="AX794" s="8" t="s">
        <v>145</v>
      </c>
      <c r="AY794" s="8" t="s">
        <v>133</v>
      </c>
      <c r="AZ794" s="8"/>
      <c r="BA794" s="8"/>
      <c r="BB794" s="8" t="s">
        <v>145</v>
      </c>
      <c r="BC794" s="8"/>
      <c r="BD794" s="8" t="s">
        <v>149</v>
      </c>
      <c r="BE794" s="8"/>
      <c r="BF794" s="8"/>
      <c r="BG794" s="8" t="s">
        <v>6</v>
      </c>
    </row>
    <row r="795" spans="1:59" hidden="1">
      <c r="A795" t="str">
        <f>Append1[[#This Row],[COM_IN_LIST]]</f>
        <v>GDPR</v>
      </c>
      <c r="B795" s="31" t="s">
        <v>1629</v>
      </c>
      <c r="P795" t="s">
        <v>132</v>
      </c>
      <c r="Q795" t="s">
        <v>131</v>
      </c>
      <c r="R795" t="s">
        <v>10</v>
      </c>
      <c r="V795" s="8" t="s">
        <v>1629</v>
      </c>
      <c r="AJ795" s="8" t="s">
        <v>10</v>
      </c>
      <c r="AK795" s="8" t="s">
        <v>132</v>
      </c>
      <c r="AL795" s="8" t="s">
        <v>131</v>
      </c>
      <c r="AM795" s="8"/>
      <c r="AN795" s="8"/>
      <c r="AO795" s="8"/>
      <c r="AP795" s="8" t="s">
        <v>145</v>
      </c>
      <c r="AQ795" s="8" t="s">
        <v>145</v>
      </c>
      <c r="AR795" s="8" t="s">
        <v>133</v>
      </c>
      <c r="AS795" s="8" t="s">
        <v>149</v>
      </c>
      <c r="AT795" s="8" t="s">
        <v>149</v>
      </c>
      <c r="AU795" s="8" t="s">
        <v>145</v>
      </c>
      <c r="AV795" s="4" t="s">
        <v>145</v>
      </c>
      <c r="AW795" s="4" t="s">
        <v>145</v>
      </c>
      <c r="AX795" s="8" t="s">
        <v>145</v>
      </c>
      <c r="AY795" s="8" t="s">
        <v>133</v>
      </c>
      <c r="AZ795" s="8"/>
      <c r="BA795" s="8"/>
      <c r="BB795" s="8" t="s">
        <v>145</v>
      </c>
      <c r="BC795" s="8"/>
      <c r="BD795" s="8" t="s">
        <v>145</v>
      </c>
      <c r="BE795" s="8"/>
      <c r="BF795" s="8"/>
      <c r="BG795" s="8" t="s">
        <v>6</v>
      </c>
    </row>
    <row r="796" spans="1:59">
      <c r="A796" t="str">
        <f>Append1[[#This Row],[COM_IN_LIST]]</f>
        <v>CMDB</v>
      </c>
      <c r="B796" s="31" t="s">
        <v>1630</v>
      </c>
      <c r="C796" t="str">
        <f>VLOOKUP(Append1[[#This Row],[Asset_Name]],'[1]SNOW CMDB DBNL'!$A:$B,2,0)</f>
        <v>No</v>
      </c>
      <c r="E796" t="str">
        <f>VLOOKUP(Append1[[#This Row],[Asset_Name]],'[1]SNOW CMDB DBNL'!$A:$D,4,0)</f>
        <v>Steven Frieswijk</v>
      </c>
      <c r="F796" t="str">
        <f>VLOOKUP(Append1[[#This Row],[Asset_Name]],'[1]SNOW CMDB DBNL'!$A:$E,5,0)</f>
        <v>Liesbeth Berns</v>
      </c>
      <c r="L796" t="str">
        <f>VLOOKUP(Append1[[#This Row],[Asset_Name]],'[1]SNOW CMDB DBNL'!$A:$M,13,0)</f>
        <v>Installed</v>
      </c>
      <c r="M796" t="str">
        <f>VLOOKUP(Append1[[#This Row],[Asset_Name]],'[1]SNOW CMDB DBNL'!$A:$N,14,0)</f>
        <v>Operational</v>
      </c>
      <c r="N796" t="str">
        <f>VLOOKUP(Append1[[#This Row],[Asset_Name]],'[1]SNOW CMDB DBNL'!$A:$O,15,0)</f>
        <v>Production</v>
      </c>
      <c r="O796" t="str">
        <f>VLOOKUP(Append1[[#This Row],[Asset_Name]],'[1]SNOW CMDB DBNL'!$A:$P,16,0)</f>
        <v>be+nl/Digital &amp; Customer Interaction/DiPr SSE/Ivy</v>
      </c>
      <c r="P796" t="s">
        <v>131</v>
      </c>
      <c r="Q796" t="s">
        <v>132</v>
      </c>
      <c r="R796" t="s">
        <v>24</v>
      </c>
      <c r="V796" s="8" t="s">
        <v>1630</v>
      </c>
      <c r="W796" s="8" t="s">
        <v>133</v>
      </c>
      <c r="X796" s="8">
        <v>0</v>
      </c>
      <c r="Y796" s="8" t="s">
        <v>185</v>
      </c>
      <c r="Z796" s="8" t="s">
        <v>242</v>
      </c>
      <c r="AA796" s="8">
        <v>0</v>
      </c>
      <c r="AB796" s="4">
        <v>0</v>
      </c>
      <c r="AC796" s="4">
        <v>0</v>
      </c>
      <c r="AD796" s="8">
        <v>0</v>
      </c>
      <c r="AE796" s="8">
        <v>0</v>
      </c>
      <c r="AF796" s="8" t="s">
        <v>136</v>
      </c>
      <c r="AG796" s="8" t="s">
        <v>137</v>
      </c>
      <c r="AH796" s="8" t="s">
        <v>138</v>
      </c>
      <c r="AI796" s="8" t="s">
        <v>911</v>
      </c>
      <c r="AJ796" s="8" t="s">
        <v>24</v>
      </c>
      <c r="AK796" s="8" t="s">
        <v>131</v>
      </c>
      <c r="AL796" s="8" t="s">
        <v>132</v>
      </c>
      <c r="AM796" s="8"/>
      <c r="AN796" s="8"/>
      <c r="AO796" s="8"/>
      <c r="AP796" s="8"/>
      <c r="AQ796" s="8"/>
      <c r="AR796" s="8"/>
      <c r="AS796" s="8"/>
      <c r="AT796" s="8"/>
      <c r="AU796" s="8"/>
      <c r="AV796" s="4"/>
      <c r="AW796" s="4"/>
      <c r="AX796" s="8"/>
      <c r="AY796" s="8"/>
      <c r="AZ796" s="8"/>
      <c r="BA796" s="8"/>
      <c r="BB796" s="8"/>
      <c r="BC796" s="8"/>
      <c r="BD796" s="8"/>
      <c r="BE796" s="8"/>
      <c r="BF796" s="8"/>
      <c r="BG796" s="8" t="s">
        <v>5</v>
      </c>
    </row>
    <row r="797" spans="1:59" hidden="1">
      <c r="A797" t="str">
        <f>Append1[[#This Row],[COM_IN_LIST]]</f>
        <v>GDPR</v>
      </c>
      <c r="B797" t="s">
        <v>1631</v>
      </c>
      <c r="P797" t="s">
        <v>132</v>
      </c>
      <c r="Q797" t="s">
        <v>131</v>
      </c>
      <c r="R797" t="s">
        <v>10</v>
      </c>
      <c r="V797" s="8" t="s">
        <v>1631</v>
      </c>
      <c r="AJ797" s="8" t="s">
        <v>10</v>
      </c>
      <c r="AK797" s="8" t="s">
        <v>132</v>
      </c>
      <c r="AL797" s="8" t="s">
        <v>131</v>
      </c>
      <c r="AM797" s="8"/>
      <c r="AN797" s="8"/>
      <c r="AO797" s="8"/>
      <c r="AP797" s="8" t="s">
        <v>145</v>
      </c>
      <c r="AQ797" s="8" t="s">
        <v>145</v>
      </c>
      <c r="AR797" s="8" t="s">
        <v>133</v>
      </c>
      <c r="AS797" s="8"/>
      <c r="AT797" s="8"/>
      <c r="AU797" s="8" t="s">
        <v>145</v>
      </c>
      <c r="AV797" s="4" t="s">
        <v>145</v>
      </c>
      <c r="AW797" s="4" t="s">
        <v>145</v>
      </c>
      <c r="AX797" s="8" t="s">
        <v>145</v>
      </c>
      <c r="AY797" s="8" t="s">
        <v>133</v>
      </c>
      <c r="AZ797" s="8"/>
      <c r="BA797" s="8"/>
      <c r="BB797" s="8" t="s">
        <v>145</v>
      </c>
      <c r="BC797" s="8"/>
      <c r="BD797" s="8" t="s">
        <v>145</v>
      </c>
      <c r="BE797" s="8"/>
      <c r="BF797" s="8"/>
      <c r="BG797" s="8" t="s">
        <v>6</v>
      </c>
    </row>
    <row r="798" spans="1:59">
      <c r="A798" t="str">
        <f>Append1[[#This Row],[COM_IN_LIST]]</f>
        <v>COMMON</v>
      </c>
      <c r="B798" t="s">
        <v>1632</v>
      </c>
      <c r="C798" t="str">
        <f>VLOOKUP(Append1[[#This Row],[Asset_Name]],'[1]SNOW CMDB DBNL'!$A:$B,2,0)</f>
        <v>No</v>
      </c>
      <c r="D798" t="str">
        <f>VLOOKUP(Append1[[#This Row],[Asset_Name]],'[1]SNOW CMDB DBNL'!$A:$C,3,0)</f>
        <v>No</v>
      </c>
      <c r="E798" t="str">
        <f>VLOOKUP(Append1[[#This Row],[Asset_Name]],'[1]SNOW CMDB DBNL'!$A:$D,4,0)</f>
        <v>Jan Reuterink</v>
      </c>
      <c r="F798" t="str">
        <f>VLOOKUP(Append1[[#This Row],[Asset_Name]],'[1]SNOW CMDB DBNL'!$A:$E,5,0)</f>
        <v>Sven Schenkel</v>
      </c>
      <c r="L798" t="str">
        <f>VLOOKUP(Append1[[#This Row],[Asset_Name]],'[1]SNOW CMDB DBNL'!$A:$M,13,0)</f>
        <v>Installed</v>
      </c>
      <c r="M798" t="str">
        <f>VLOOKUP(Append1[[#This Row],[Asset_Name]],'[1]SNOW CMDB DBNL'!$A:$N,14,0)</f>
        <v>Operational</v>
      </c>
      <c r="N798" t="str">
        <f>VLOOKUP(Append1[[#This Row],[Asset_Name]],'[1]SNOW CMDB DBNL'!$A:$O,15,0)</f>
        <v>Production</v>
      </c>
      <c r="O798" t="str">
        <f>VLOOKUP(Append1[[#This Row],[Asset_Name]],'[1]SNOW CMDB DBNL'!$A:$P,16,0)</f>
        <v>be+nl/Digital Business Banking/CD-NL/Heimdall</v>
      </c>
      <c r="P798" t="s">
        <v>132</v>
      </c>
      <c r="Q798" t="s">
        <v>132</v>
      </c>
      <c r="R798" t="s">
        <v>16</v>
      </c>
      <c r="V798" s="8" t="s">
        <v>1632</v>
      </c>
      <c r="W798" s="8" t="s">
        <v>133</v>
      </c>
      <c r="X798" s="8" t="s">
        <v>133</v>
      </c>
      <c r="Y798" s="8" t="s">
        <v>173</v>
      </c>
      <c r="Z798" s="8" t="s">
        <v>174</v>
      </c>
      <c r="AA798" s="8">
        <v>0</v>
      </c>
      <c r="AB798" s="4">
        <v>0</v>
      </c>
      <c r="AC798" s="4">
        <v>0</v>
      </c>
      <c r="AD798" s="8">
        <v>0</v>
      </c>
      <c r="AE798" s="8">
        <v>0</v>
      </c>
      <c r="AF798" s="8" t="s">
        <v>136</v>
      </c>
      <c r="AG798" s="8" t="s">
        <v>137</v>
      </c>
      <c r="AH798" s="8" t="s">
        <v>138</v>
      </c>
      <c r="AI798" s="8" t="s">
        <v>276</v>
      </c>
      <c r="AJ798" s="8" t="s">
        <v>16</v>
      </c>
      <c r="AK798" s="8" t="s">
        <v>132</v>
      </c>
      <c r="AL798" s="8" t="s">
        <v>132</v>
      </c>
      <c r="AM798" s="8"/>
      <c r="AN798" s="8"/>
      <c r="AO798" s="8"/>
      <c r="AP798" s="8" t="s">
        <v>145</v>
      </c>
      <c r="AQ798" s="8" t="s">
        <v>145</v>
      </c>
      <c r="AR798" s="8" t="s">
        <v>133</v>
      </c>
      <c r="AS798" s="8" t="s">
        <v>149</v>
      </c>
      <c r="AT798" s="8" t="s">
        <v>149</v>
      </c>
      <c r="AU798" s="8" t="s">
        <v>145</v>
      </c>
      <c r="AV798" s="4" t="s">
        <v>145</v>
      </c>
      <c r="AW798" s="4" t="s">
        <v>145</v>
      </c>
      <c r="AX798" s="8" t="s">
        <v>145</v>
      </c>
      <c r="AY798" s="8" t="s">
        <v>133</v>
      </c>
      <c r="AZ798" s="8"/>
      <c r="BA798" s="8"/>
      <c r="BB798" s="8" t="s">
        <v>191</v>
      </c>
      <c r="BC798" s="8"/>
      <c r="BD798" s="8" t="s">
        <v>145</v>
      </c>
      <c r="BE798" s="8"/>
      <c r="BF798" s="8"/>
      <c r="BG798" s="8" t="s">
        <v>7</v>
      </c>
    </row>
    <row r="799" spans="1:59" hidden="1">
      <c r="A799" t="str">
        <f>Append1[[#This Row],[COM_IN_LIST]]</f>
        <v>GDPR</v>
      </c>
      <c r="B799" t="s">
        <v>1633</v>
      </c>
      <c r="P799" t="s">
        <v>132</v>
      </c>
      <c r="Q799" t="s">
        <v>131</v>
      </c>
      <c r="R799" t="s">
        <v>12</v>
      </c>
      <c r="V799" s="8" t="s">
        <v>1633</v>
      </c>
      <c r="AJ799" s="8" t="s">
        <v>12</v>
      </c>
      <c r="AK799" s="8" t="s">
        <v>132</v>
      </c>
      <c r="AL799" s="8" t="s">
        <v>131</v>
      </c>
      <c r="AM799" s="8"/>
      <c r="AN799" s="8"/>
      <c r="AO799" s="8"/>
      <c r="AP799" s="8" t="s">
        <v>141</v>
      </c>
      <c r="AQ799" s="8" t="s">
        <v>133</v>
      </c>
      <c r="AR799" s="8" t="s">
        <v>141</v>
      </c>
      <c r="AS799" s="8" t="s">
        <v>149</v>
      </c>
      <c r="AT799" s="8" t="s">
        <v>149</v>
      </c>
      <c r="AU799" s="8" t="s">
        <v>149</v>
      </c>
      <c r="AV799" s="4" t="s">
        <v>149</v>
      </c>
      <c r="AW799" s="4" t="s">
        <v>149</v>
      </c>
      <c r="AX799" s="8" t="s">
        <v>208</v>
      </c>
      <c r="AY799" s="8" t="s">
        <v>133</v>
      </c>
      <c r="AZ799" s="8">
        <v>44197</v>
      </c>
      <c r="BA799" s="8" t="s">
        <v>839</v>
      </c>
      <c r="BB799" s="8" t="s">
        <v>145</v>
      </c>
      <c r="BC799" s="8"/>
      <c r="BD799" s="8" t="s">
        <v>149</v>
      </c>
      <c r="BE799" s="8"/>
      <c r="BF799" s="8"/>
      <c r="BG799" s="8" t="s">
        <v>6</v>
      </c>
    </row>
    <row r="800" spans="1:59" hidden="1">
      <c r="A800" t="str">
        <f>Append1[[#This Row],[COM_IN_LIST]]</f>
        <v>GDPR</v>
      </c>
      <c r="B800" t="s">
        <v>1634</v>
      </c>
      <c r="P800" t="s">
        <v>132</v>
      </c>
      <c r="Q800" t="s">
        <v>131</v>
      </c>
      <c r="R800" t="s">
        <v>12</v>
      </c>
      <c r="V800" s="8" t="s">
        <v>1634</v>
      </c>
      <c r="AJ800" s="8" t="s">
        <v>12</v>
      </c>
      <c r="AK800" s="8" t="s">
        <v>132</v>
      </c>
      <c r="AL800" s="8" t="s">
        <v>131</v>
      </c>
      <c r="AM800" s="8"/>
      <c r="AN800" s="8"/>
      <c r="AO800" s="8"/>
      <c r="AP800" s="8" t="s">
        <v>141</v>
      </c>
      <c r="AQ800" s="8" t="s">
        <v>133</v>
      </c>
      <c r="AR800" s="8" t="s">
        <v>141</v>
      </c>
      <c r="AS800" s="8" t="s">
        <v>141</v>
      </c>
      <c r="AT800" s="8" t="s">
        <v>141</v>
      </c>
      <c r="AU800" s="8"/>
      <c r="AV800" s="4"/>
      <c r="AW800" s="4" t="s">
        <v>149</v>
      </c>
      <c r="AX800" s="8"/>
      <c r="AY800" s="8" t="s">
        <v>141</v>
      </c>
      <c r="AZ800" s="8">
        <v>44896</v>
      </c>
      <c r="BA800" s="8" t="s">
        <v>1182</v>
      </c>
      <c r="BB800" s="8" t="s">
        <v>145</v>
      </c>
      <c r="BC800" s="8"/>
      <c r="BD800" s="8" t="s">
        <v>149</v>
      </c>
      <c r="BE800" s="8"/>
      <c r="BF800" s="8"/>
      <c r="BG800" s="8" t="s">
        <v>6</v>
      </c>
    </row>
    <row r="801" spans="1:59">
      <c r="A801" t="str">
        <f>Append1[[#This Row],[COM_IN_LIST]]</f>
        <v>CMDB</v>
      </c>
      <c r="B801" t="s">
        <v>1635</v>
      </c>
      <c r="C801" t="str">
        <f>VLOOKUP(Append1[[#This Row],[Asset_Name]],'[1]SNOW CMDB DBNL'!$A:$B,2,0)</f>
        <v>No</v>
      </c>
      <c r="D801" t="str">
        <f>VLOOKUP(Append1[[#This Row],[Asset_Name]],'[1]SNOW CMDB DBNL'!$A:$C,3,0)</f>
        <v>No</v>
      </c>
      <c r="E801" t="str">
        <f>VLOOKUP(Append1[[#This Row],[Asset_Name]],'[1]SNOW CMDB DBNL'!$A:$D,4,0)</f>
        <v>Erik van der Heide</v>
      </c>
      <c r="F801" t="str">
        <f>VLOOKUP(Append1[[#This Row],[Asset_Name]],'[1]SNOW CMDB DBNL'!$A:$E,5,0)</f>
        <v>Ward Torrekens</v>
      </c>
      <c r="L801" t="str">
        <f>VLOOKUP(Append1[[#This Row],[Asset_Name]],'[1]SNOW CMDB DBNL'!$A:$M,13,0)</f>
        <v>Installed</v>
      </c>
      <c r="M801" t="str">
        <f>VLOOKUP(Append1[[#This Row],[Asset_Name]],'[1]SNOW CMDB DBNL'!$A:$N,14,0)</f>
        <v>Operational</v>
      </c>
      <c r="N801" t="str">
        <f>VLOOKUP(Append1[[#This Row],[Asset_Name]],'[1]SNOW CMDB DBNL'!$A:$O,15,0)</f>
        <v>Production</v>
      </c>
      <c r="O801" t="str">
        <f>VLOOKUP(Append1[[#This Row],[Asset_Name]],'[1]SNOW CMDB DBNL'!$A:$P,16,0)</f>
        <v>be+nl/People Services/Employee Experience/Office Tooling</v>
      </c>
      <c r="P801" t="s">
        <v>131</v>
      </c>
      <c r="Q801" t="s">
        <v>132</v>
      </c>
      <c r="R801" t="s">
        <v>43</v>
      </c>
      <c r="V801" s="8" t="s">
        <v>1635</v>
      </c>
      <c r="W801" s="8" t="s">
        <v>133</v>
      </c>
      <c r="X801" s="8" t="s">
        <v>133</v>
      </c>
      <c r="Y801" s="8" t="s">
        <v>134</v>
      </c>
      <c r="Z801" s="8" t="s">
        <v>135</v>
      </c>
      <c r="AA801" s="8">
        <v>0</v>
      </c>
      <c r="AB801" s="4">
        <v>0</v>
      </c>
      <c r="AC801" s="4">
        <v>0</v>
      </c>
      <c r="AD801" s="8">
        <v>0</v>
      </c>
      <c r="AE801" s="8">
        <v>0</v>
      </c>
      <c r="AF801" s="8" t="s">
        <v>136</v>
      </c>
      <c r="AG801" s="8" t="s">
        <v>137</v>
      </c>
      <c r="AH801" s="8" t="s">
        <v>138</v>
      </c>
      <c r="AI801" s="8" t="s">
        <v>139</v>
      </c>
      <c r="AJ801" s="8" t="s">
        <v>43</v>
      </c>
      <c r="AK801" s="8" t="s">
        <v>131</v>
      </c>
      <c r="AL801" s="8" t="s">
        <v>132</v>
      </c>
      <c r="AM801" s="8"/>
      <c r="AN801" s="8"/>
      <c r="AO801" s="8"/>
      <c r="AP801" s="8"/>
      <c r="AQ801" s="8"/>
      <c r="AR801" s="8"/>
      <c r="AS801" s="8"/>
      <c r="AT801" s="8"/>
      <c r="AU801" s="8"/>
      <c r="AV801" s="4"/>
      <c r="AW801" s="4"/>
      <c r="AX801" s="8"/>
      <c r="AY801" s="8"/>
      <c r="AZ801" s="8"/>
      <c r="BA801" s="8"/>
      <c r="BB801" s="8"/>
      <c r="BC801" s="8"/>
      <c r="BD801" s="8"/>
      <c r="BE801" s="8"/>
      <c r="BF801" s="8"/>
      <c r="BG801" s="8" t="s">
        <v>5</v>
      </c>
    </row>
    <row r="802" spans="1:59" hidden="1">
      <c r="A802" t="str">
        <f>Append1[[#This Row],[COM_IN_LIST]]</f>
        <v>CMDB</v>
      </c>
      <c r="B802" t="s">
        <v>1636</v>
      </c>
      <c r="C802" t="str">
        <f>VLOOKUP(Append1[[#This Row],[Asset_Name]],'[1]SNOW CMDB DBNL'!$A:$B,2,0)</f>
        <v>Yes</v>
      </c>
      <c r="D802" t="str">
        <f>VLOOKUP(Append1[[#This Row],[Asset_Name]],'[1]SNOW CMDB DBNL'!$A:$C,3,0)</f>
        <v>No</v>
      </c>
      <c r="E802" t="str">
        <f>VLOOKUP(Append1[[#This Row],[Asset_Name]],'[1]SNOW CMDB DBNL'!$A:$D,4,0)</f>
        <v>Niels Nijs</v>
      </c>
      <c r="F802" t="str">
        <f>VLOOKUP(Append1[[#This Row],[Asset_Name]],'[1]SNOW CMDB DBNL'!$A:$E,5,0)</f>
        <v>Jan van Opdorp</v>
      </c>
      <c r="G802" t="str">
        <f>VLOOKUP(Append1[[#This Row],[Asset_Name]],'[1]SNOW CMDB DBNL'!$A:$F,6,0)</f>
        <v>Narjiss Aydoun</v>
      </c>
      <c r="H802" t="str">
        <f>VLOOKUP(Append1[[#This Row],[Asset_Name]],'[1]SNOW CMDB DBNL'!$A:$G,7,0)</f>
        <v>Priscilla Pelser</v>
      </c>
      <c r="I802" t="str">
        <f>VLOOKUP(Append1[[#This Row],[Asset_Name]],'[1]SNOW CMDB DBNL'!$A:$H,8,0)</f>
        <v>Product data</v>
      </c>
      <c r="J802" t="str">
        <f>VLOOKUP(Append1[[#This Row],[Asset_Name]],'[1]SNOW CMDB DBNL'!$A:$I,9,0)</f>
        <v>Kept in own tribe</v>
      </c>
      <c r="L802" t="str">
        <f>VLOOKUP(Append1[[#This Row],[Asset_Name]],'[1]SNOW CMDB DBNL'!$A:$M,13,0)</f>
        <v>Installed</v>
      </c>
      <c r="M802" t="str">
        <f>VLOOKUP(Append1[[#This Row],[Asset_Name]],'[1]SNOW CMDB DBNL'!$A:$N,14,0)</f>
        <v>Operational</v>
      </c>
      <c r="N802" t="str">
        <f>VLOOKUP(Append1[[#This Row],[Asset_Name]],'[1]SNOW CMDB DBNL'!$A:$O,15,0)</f>
        <v>Production</v>
      </c>
      <c r="O802" t="str">
        <f>VLOOKUP(Append1[[#This Row],[Asset_Name]],'[1]SNOW CMDB DBNL'!$A:$P,16,0)</f>
        <v>be+nl/Payments NL/Cash/Withdrawal</v>
      </c>
      <c r="P802" t="s">
        <v>131</v>
      </c>
      <c r="Q802" t="s">
        <v>132</v>
      </c>
      <c r="R802" t="s">
        <v>25</v>
      </c>
      <c r="V802" s="8" t="s">
        <v>1636</v>
      </c>
      <c r="W802" s="8" t="s">
        <v>141</v>
      </c>
      <c r="X802" s="8" t="s">
        <v>133</v>
      </c>
      <c r="Y802" s="8" t="s">
        <v>401</v>
      </c>
      <c r="Z802" s="8" t="s">
        <v>402</v>
      </c>
      <c r="AA802" s="8" t="s">
        <v>155</v>
      </c>
      <c r="AB802" s="4" t="s">
        <v>403</v>
      </c>
      <c r="AC802" s="4" t="s">
        <v>238</v>
      </c>
      <c r="AD802" s="8" t="s">
        <v>170</v>
      </c>
      <c r="AE802" s="8">
        <v>0</v>
      </c>
      <c r="AF802" s="8" t="s">
        <v>136</v>
      </c>
      <c r="AG802" s="8" t="s">
        <v>137</v>
      </c>
      <c r="AH802" s="8" t="s">
        <v>138</v>
      </c>
      <c r="AI802" s="8" t="s">
        <v>404</v>
      </c>
      <c r="AJ802" s="8" t="s">
        <v>25</v>
      </c>
      <c r="AK802" s="8" t="s">
        <v>131</v>
      </c>
      <c r="AL802" s="8" t="s">
        <v>132</v>
      </c>
      <c r="AM802" s="8"/>
      <c r="AN802" s="8"/>
      <c r="AO802" s="8"/>
      <c r="AP802" s="8"/>
      <c r="AQ802" s="8"/>
      <c r="AR802" s="8"/>
      <c r="AS802" s="8"/>
      <c r="AT802" s="8"/>
      <c r="AU802" s="8"/>
      <c r="AV802" s="4"/>
      <c r="AW802" s="4"/>
      <c r="AX802" s="8"/>
      <c r="AY802" s="8"/>
      <c r="AZ802" s="8"/>
      <c r="BA802" s="8"/>
      <c r="BB802" s="8"/>
      <c r="BC802" s="8"/>
      <c r="BD802" s="8"/>
      <c r="BE802" s="8"/>
      <c r="BF802" s="8"/>
      <c r="BG802" s="8" t="s">
        <v>5</v>
      </c>
    </row>
    <row r="803" spans="1:59">
      <c r="A803" t="str">
        <f>Append1[[#This Row],[COM_IN_LIST]]</f>
        <v>CMDB</v>
      </c>
      <c r="B803" t="s">
        <v>1637</v>
      </c>
      <c r="C803" t="str">
        <f>VLOOKUP(Append1[[#This Row],[Asset_Name]],'[1]SNOW CMDB DBNL'!$A:$B,2,0)</f>
        <v>No</v>
      </c>
      <c r="D803" t="str">
        <f>VLOOKUP(Append1[[#This Row],[Asset_Name]],'[1]SNOW CMDB DBNL'!$A:$C,3,0)</f>
        <v>No</v>
      </c>
      <c r="E803" t="str">
        <f>VLOOKUP(Append1[[#This Row],[Asset_Name]],'[1]SNOW CMDB DBNL'!$A:$D,4,0)</f>
        <v>Jack Schilder</v>
      </c>
      <c r="F803" t="str">
        <f>VLOOKUP(Append1[[#This Row],[Asset_Name]],'[1]SNOW CMDB DBNL'!$A:$E,5,0)</f>
        <v>Jos Diekman</v>
      </c>
      <c r="L803" t="str">
        <f>VLOOKUP(Append1[[#This Row],[Asset_Name]],'[1]SNOW CMDB DBNL'!$A:$M,13,0)</f>
        <v>Installed</v>
      </c>
      <c r="M803" t="str">
        <f>VLOOKUP(Append1[[#This Row],[Asset_Name]],'[1]SNOW CMDB DBNL'!$A:$N,14,0)</f>
        <v>Operational</v>
      </c>
      <c r="N803" t="str">
        <f>VLOOKUP(Append1[[#This Row],[Asset_Name]],'[1]SNOW CMDB DBNL'!$A:$O,15,0)</f>
        <v>Production</v>
      </c>
      <c r="O803" t="str">
        <f>VLOOKUP(Append1[[#This Row],[Asset_Name]],'[1]SNOW CMDB DBNL'!$A:$P,16,0)</f>
        <v>be+nl/Data Management NL/Platform/Poseidon</v>
      </c>
      <c r="P803" t="s">
        <v>131</v>
      </c>
      <c r="Q803" t="s">
        <v>132</v>
      </c>
      <c r="R803" t="s">
        <v>14</v>
      </c>
      <c r="V803" s="8" t="s">
        <v>1637</v>
      </c>
      <c r="W803" s="8" t="s">
        <v>133</v>
      </c>
      <c r="X803" s="8" t="s">
        <v>133</v>
      </c>
      <c r="Y803" s="8" t="s">
        <v>603</v>
      </c>
      <c r="Z803" s="8" t="s">
        <v>621</v>
      </c>
      <c r="AA803" s="8">
        <v>0</v>
      </c>
      <c r="AB803" s="4">
        <v>0</v>
      </c>
      <c r="AC803" s="4">
        <v>0</v>
      </c>
      <c r="AD803" s="8">
        <v>0</v>
      </c>
      <c r="AE803" s="8">
        <v>0</v>
      </c>
      <c r="AF803" s="8" t="s">
        <v>136</v>
      </c>
      <c r="AG803" s="8" t="s">
        <v>137</v>
      </c>
      <c r="AH803" s="8" t="s">
        <v>138</v>
      </c>
      <c r="AI803" s="8" t="s">
        <v>1208</v>
      </c>
      <c r="AJ803" s="8" t="s">
        <v>14</v>
      </c>
      <c r="AK803" s="8" t="s">
        <v>131</v>
      </c>
      <c r="AL803" s="8" t="s">
        <v>132</v>
      </c>
      <c r="AM803" s="8"/>
      <c r="AN803" s="8"/>
      <c r="AO803" s="8"/>
      <c r="AP803" s="8"/>
      <c r="AQ803" s="8"/>
      <c r="AR803" s="8"/>
      <c r="AS803" s="8"/>
      <c r="AT803" s="8"/>
      <c r="AU803" s="8"/>
      <c r="AV803" s="4"/>
      <c r="AW803" s="4"/>
      <c r="AX803" s="8"/>
      <c r="AY803" s="8"/>
      <c r="AZ803" s="8"/>
      <c r="BA803" s="8"/>
      <c r="BB803" s="8"/>
      <c r="BC803" s="8"/>
      <c r="BD803" s="8"/>
      <c r="BE803" s="8"/>
      <c r="BF803" s="8"/>
      <c r="BG803" s="8" t="s">
        <v>5</v>
      </c>
    </row>
    <row r="804" spans="1:59">
      <c r="A804" t="str">
        <f>Append1[[#This Row],[COM_IN_LIST]]</f>
        <v>COMMON</v>
      </c>
      <c r="B804" t="s">
        <v>1638</v>
      </c>
      <c r="C804" t="str">
        <f>VLOOKUP(Append1[[#This Row],[Asset_Name]],'[1]SNOW CMDB DBNL'!$A:$B,2,0)</f>
        <v>No</v>
      </c>
      <c r="D804" t="str">
        <f>VLOOKUP(Append1[[#This Row],[Asset_Name]],'[1]SNOW CMDB DBNL'!$A:$C,3,0)</f>
        <v>No</v>
      </c>
      <c r="E804" t="str">
        <f>VLOOKUP(Append1[[#This Row],[Asset_Name]],'[1]SNOW CMDB DBNL'!$A:$D,4,0)</f>
        <v>Manish Vashishtha</v>
      </c>
      <c r="F804" t="str">
        <f>VLOOKUP(Append1[[#This Row],[Asset_Name]],'[1]SNOW CMDB DBNL'!$A:$E,5,0)</f>
        <v>Miente Bakker</v>
      </c>
      <c r="L804" t="str">
        <f>VLOOKUP(Append1[[#This Row],[Asset_Name]],'[1]SNOW CMDB DBNL'!$A:$M,13,0)</f>
        <v>Installed</v>
      </c>
      <c r="M804" t="str">
        <f>VLOOKUP(Append1[[#This Row],[Asset_Name]],'[1]SNOW CMDB DBNL'!$A:$N,14,0)</f>
        <v>Operational</v>
      </c>
      <c r="N804" t="str">
        <f>VLOOKUP(Append1[[#This Row],[Asset_Name]],'[1]SNOW CMDB DBNL'!$A:$O,15,0)</f>
        <v>Production</v>
      </c>
      <c r="O804" t="str">
        <f>VLOOKUP(Append1[[#This Row],[Asset_Name]],'[1]SNOW CMDB DBNL'!$A:$P,16,0)</f>
        <v>be+nl/Assisted channels/PA2_Portal Foundation/Kijkglas</v>
      </c>
      <c r="P804" t="s">
        <v>132</v>
      </c>
      <c r="Q804" t="s">
        <v>132</v>
      </c>
      <c r="R804" t="s">
        <v>11</v>
      </c>
      <c r="V804" s="8" t="s">
        <v>1638</v>
      </c>
      <c r="W804" s="8" t="s">
        <v>133</v>
      </c>
      <c r="X804" s="8" t="s">
        <v>133</v>
      </c>
      <c r="Y804" s="8" t="s">
        <v>260</v>
      </c>
      <c r="Z804" s="8" t="s">
        <v>261</v>
      </c>
      <c r="AA804" s="8">
        <v>0</v>
      </c>
      <c r="AB804" s="4">
        <v>0</v>
      </c>
      <c r="AC804" s="4">
        <v>0</v>
      </c>
      <c r="AD804" s="8">
        <v>0</v>
      </c>
      <c r="AE804" s="8">
        <v>0</v>
      </c>
      <c r="AF804" s="8" t="s">
        <v>136</v>
      </c>
      <c r="AG804" s="8" t="s">
        <v>137</v>
      </c>
      <c r="AH804" s="8" t="s">
        <v>138</v>
      </c>
      <c r="AI804" s="8" t="s">
        <v>1104</v>
      </c>
      <c r="AJ804" s="8" t="s">
        <v>11</v>
      </c>
      <c r="AK804" s="8" t="s">
        <v>132</v>
      </c>
      <c r="AL804" s="8" t="s">
        <v>132</v>
      </c>
      <c r="AM804" s="8"/>
      <c r="AN804" s="8"/>
      <c r="AO804" s="8"/>
      <c r="AP804" s="8" t="s">
        <v>145</v>
      </c>
      <c r="AQ804" s="8" t="s">
        <v>145</v>
      </c>
      <c r="AR804" s="8" t="s">
        <v>133</v>
      </c>
      <c r="AS804" s="8" t="s">
        <v>145</v>
      </c>
      <c r="AT804" s="8" t="s">
        <v>133</v>
      </c>
      <c r="AU804" s="8" t="s">
        <v>145</v>
      </c>
      <c r="AV804" s="4">
        <v>44927</v>
      </c>
      <c r="AW804" s="4">
        <v>45291</v>
      </c>
      <c r="AX804" s="8" t="s">
        <v>145</v>
      </c>
      <c r="AY804" s="8" t="s">
        <v>133</v>
      </c>
      <c r="AZ804" s="8"/>
      <c r="BA804" s="8" t="s">
        <v>181</v>
      </c>
      <c r="BB804" s="8" t="s">
        <v>191</v>
      </c>
      <c r="BC804" s="8"/>
      <c r="BD804" s="8">
        <v>2023</v>
      </c>
      <c r="BE804" s="8" t="s">
        <v>182</v>
      </c>
      <c r="BF804" s="8"/>
      <c r="BG804" s="8" t="s">
        <v>7</v>
      </c>
    </row>
    <row r="805" spans="1:59" hidden="1">
      <c r="A805" t="str">
        <f>Append1[[#This Row],[COM_IN_LIST]]</f>
        <v>CMDB</v>
      </c>
      <c r="B805" t="s">
        <v>1639</v>
      </c>
      <c r="C805" t="str">
        <f>VLOOKUP(Append1[[#This Row],[Asset_Name]],'[1]SNOW CMDB DBNL'!$A:$B,2,0)</f>
        <v>Yes</v>
      </c>
      <c r="D805" t="str">
        <f>VLOOKUP(Append1[[#This Row],[Asset_Name]],'[1]SNOW CMDB DBNL'!$A:$C,3,0)</f>
        <v>No</v>
      </c>
      <c r="E805" t="str">
        <f>VLOOKUP(Append1[[#This Row],[Asset_Name]],'[1]SNOW CMDB DBNL'!$A:$D,4,0)</f>
        <v>Ben Jansen</v>
      </c>
      <c r="F805" t="str">
        <f>VLOOKUP(Append1[[#This Row],[Asset_Name]],'[1]SNOW CMDB DBNL'!$A:$E,5,0)</f>
        <v>Ben Jansen</v>
      </c>
      <c r="G805" t="str">
        <f>VLOOKUP(Append1[[#This Row],[Asset_Name]],'[1]SNOW CMDB DBNL'!$A:$F,6,0)</f>
        <v>Ben Jansen</v>
      </c>
      <c r="H805" t="str">
        <f>VLOOKUP(Append1[[#This Row],[Asset_Name]],'[1]SNOW CMDB DBNL'!$A:$G,7,0)</f>
        <v>NA</v>
      </c>
      <c r="I805" t="str">
        <f>VLOOKUP(Append1[[#This Row],[Asset_Name]],'[1]SNOW CMDB DBNL'!$A:$H,8,0)</f>
        <v>Operational System Process Organisational data</v>
      </c>
      <c r="J805" t="str">
        <f>VLOOKUP(Append1[[#This Row],[Asset_Name]],'[1]SNOW CMDB DBNL'!$A:$I,9,0)</f>
        <v>Kept in own tribe</v>
      </c>
      <c r="L805" t="str">
        <f>VLOOKUP(Append1[[#This Row],[Asset_Name]],'[1]SNOW CMDB DBNL'!$A:$M,13,0)</f>
        <v>Installed</v>
      </c>
      <c r="M805" t="str">
        <f>VLOOKUP(Append1[[#This Row],[Asset_Name]],'[1]SNOW CMDB DBNL'!$A:$N,14,0)</f>
        <v>Operational</v>
      </c>
      <c r="N805" t="str">
        <f>VLOOKUP(Append1[[#This Row],[Asset_Name]],'[1]SNOW CMDB DBNL'!$A:$O,15,0)</f>
        <v>Production</v>
      </c>
      <c r="O805" t="str">
        <f>VLOOKUP(Append1[[#This Row],[Asset_Name]],'[1]SNOW CMDB DBNL'!$A:$P,16,0)</f>
        <v>be+nl/Facilitymgt NL/CREFS NL Business IT</v>
      </c>
      <c r="P805" t="s">
        <v>131</v>
      </c>
      <c r="Q805" t="s">
        <v>132</v>
      </c>
      <c r="R805" t="s">
        <v>41</v>
      </c>
      <c r="V805" s="8" t="s">
        <v>1639</v>
      </c>
      <c r="W805" s="8" t="s">
        <v>141</v>
      </c>
      <c r="X805" s="8" t="s">
        <v>133</v>
      </c>
      <c r="Y805" s="8" t="s">
        <v>301</v>
      </c>
      <c r="Z805" s="8" t="s">
        <v>301</v>
      </c>
      <c r="AA805" s="8" t="s">
        <v>301</v>
      </c>
      <c r="AB805" s="4" t="s">
        <v>149</v>
      </c>
      <c r="AC805" s="4" t="s">
        <v>228</v>
      </c>
      <c r="AD805" s="8" t="s">
        <v>170</v>
      </c>
      <c r="AE805" s="8">
        <v>0</v>
      </c>
      <c r="AF805" s="8" t="s">
        <v>136</v>
      </c>
      <c r="AG805" s="8" t="s">
        <v>137</v>
      </c>
      <c r="AH805" s="8" t="s">
        <v>138</v>
      </c>
      <c r="AI805" s="8" t="s">
        <v>303</v>
      </c>
      <c r="AJ805" s="8" t="s">
        <v>41</v>
      </c>
      <c r="AK805" s="8" t="s">
        <v>131</v>
      </c>
      <c r="AL805" s="8" t="s">
        <v>132</v>
      </c>
      <c r="AM805" s="8"/>
      <c r="AN805" s="8"/>
      <c r="AO805" s="8"/>
      <c r="AP805" s="8"/>
      <c r="AQ805" s="8"/>
      <c r="AR805" s="8"/>
      <c r="AS805" s="8"/>
      <c r="AT805" s="8"/>
      <c r="AU805" s="8"/>
      <c r="AV805" s="4"/>
      <c r="AW805" s="4"/>
      <c r="AX805" s="8"/>
      <c r="AY805" s="8"/>
      <c r="AZ805" s="8"/>
      <c r="BA805" s="8"/>
      <c r="BB805" s="8"/>
      <c r="BC805" s="8"/>
      <c r="BD805" s="8"/>
      <c r="BE805" s="8"/>
      <c r="BF805" s="8"/>
      <c r="BG805" s="8" t="s">
        <v>5</v>
      </c>
    </row>
    <row r="806" spans="1:59">
      <c r="A806" t="str">
        <f>Append1[[#This Row],[COM_IN_LIST]]</f>
        <v>CMDB</v>
      </c>
      <c r="B806" t="s">
        <v>1640</v>
      </c>
      <c r="C806" t="str">
        <f>VLOOKUP(Append1[[#This Row],[Asset_Name]],'[1]SNOW CMDB DBNL'!$A:$B,2,0)</f>
        <v>No</v>
      </c>
      <c r="D806" t="str">
        <f>VLOOKUP(Append1[[#This Row],[Asset_Name]],'[1]SNOW CMDB DBNL'!$A:$C,3,0)</f>
        <v>No</v>
      </c>
      <c r="E806" t="str">
        <f>VLOOKUP(Append1[[#This Row],[Asset_Name]],'[1]SNOW CMDB DBNL'!$A:$D,4,0)</f>
        <v>Ramon Riedijk</v>
      </c>
      <c r="F806" t="str">
        <f>VLOOKUP(Append1[[#This Row],[Asset_Name]],'[1]SNOW CMDB DBNL'!$A:$E,5,0)</f>
        <v>Cedric Istasse</v>
      </c>
      <c r="G806" t="str">
        <f>VLOOKUP(Append1[[#This Row],[Asset_Name]],'[1]SNOW CMDB DBNL'!$A:$F,6,0)</f>
        <v>Ihsan çakir</v>
      </c>
      <c r="H806" t="str">
        <f>VLOOKUP(Append1[[#This Row],[Asset_Name]],'[1]SNOW CMDB DBNL'!$A:$G,7,0)</f>
        <v>Michiel van Hes</v>
      </c>
      <c r="I806" t="str">
        <f>VLOOKUP(Append1[[#This Row],[Asset_Name]],'[1]SNOW CMDB DBNL'!$A:$H,8,0)</f>
        <v>Agreement data</v>
      </c>
      <c r="J806" t="str">
        <f>VLOOKUP(Append1[[#This Row],[Asset_Name]],'[1]SNOW CMDB DBNL'!$A:$I,9,0)</f>
        <v>Kept in own tribe</v>
      </c>
      <c r="L806" t="str">
        <f>VLOOKUP(Append1[[#This Row],[Asset_Name]],'[1]SNOW CMDB DBNL'!$A:$M,13,0)</f>
        <v>Installed</v>
      </c>
      <c r="M806" t="str">
        <f>VLOOKUP(Append1[[#This Row],[Asset_Name]],'[1]SNOW CMDB DBNL'!$A:$N,14,0)</f>
        <v>Operational</v>
      </c>
      <c r="N806" t="str">
        <f>VLOOKUP(Append1[[#This Row],[Asset_Name]],'[1]SNOW CMDB DBNL'!$A:$O,15,0)</f>
        <v>Production</v>
      </c>
      <c r="O806" t="str">
        <f>VLOOKUP(Append1[[#This Row],[Asset_Name]],'[1]SNOW CMDB DBNL'!$A:$P,16,0)</f>
        <v>be+nl/Lease/Lease Data &amp; Reporting</v>
      </c>
      <c r="P806" t="s">
        <v>131</v>
      </c>
      <c r="Q806" t="s">
        <v>132</v>
      </c>
      <c r="R806" t="s">
        <v>32</v>
      </c>
      <c r="V806" s="8" t="s">
        <v>1640</v>
      </c>
      <c r="W806" s="8" t="s">
        <v>133</v>
      </c>
      <c r="X806" s="8" t="s">
        <v>133</v>
      </c>
      <c r="Y806" s="8" t="s">
        <v>432</v>
      </c>
      <c r="Z806" s="8" t="s">
        <v>1641</v>
      </c>
      <c r="AA806" s="8" t="s">
        <v>789</v>
      </c>
      <c r="AB806" s="4" t="s">
        <v>860</v>
      </c>
      <c r="AC806" s="4" t="s">
        <v>187</v>
      </c>
      <c r="AD806" s="8" t="s">
        <v>170</v>
      </c>
      <c r="AE806" s="8">
        <v>0</v>
      </c>
      <c r="AF806" s="8" t="s">
        <v>136</v>
      </c>
      <c r="AG806" s="8" t="s">
        <v>137</v>
      </c>
      <c r="AH806" s="8" t="s">
        <v>138</v>
      </c>
      <c r="AI806" s="8" t="s">
        <v>899</v>
      </c>
      <c r="AJ806" s="8" t="s">
        <v>32</v>
      </c>
      <c r="AK806" s="8" t="s">
        <v>131</v>
      </c>
      <c r="AL806" s="8" t="s">
        <v>132</v>
      </c>
      <c r="AM806" s="8"/>
      <c r="AN806" s="8"/>
      <c r="AO806" s="8"/>
      <c r="AP806" s="8"/>
      <c r="AQ806" s="8"/>
      <c r="AR806" s="8"/>
      <c r="AS806" s="8"/>
      <c r="AT806" s="8"/>
      <c r="AU806" s="8"/>
      <c r="AV806" s="4"/>
      <c r="AW806" s="4"/>
      <c r="AX806" s="8"/>
      <c r="AY806" s="8"/>
      <c r="AZ806" s="8"/>
      <c r="BA806" s="8"/>
      <c r="BB806" s="8"/>
      <c r="BC806" s="8"/>
      <c r="BD806" s="8"/>
      <c r="BE806" s="8"/>
      <c r="BF806" s="8"/>
      <c r="BG806" s="8" t="s">
        <v>5</v>
      </c>
    </row>
    <row r="807" spans="1:59" hidden="1">
      <c r="A807" t="str">
        <f>Append1[[#This Row],[COM_IN_LIST]]</f>
        <v>GDPR</v>
      </c>
      <c r="B807" s="31" t="s">
        <v>1642</v>
      </c>
      <c r="P807" t="s">
        <v>132</v>
      </c>
      <c r="Q807" t="s">
        <v>131</v>
      </c>
      <c r="R807" t="s">
        <v>12</v>
      </c>
      <c r="V807" s="8" t="s">
        <v>1642</v>
      </c>
      <c r="AJ807" s="8" t="s">
        <v>12</v>
      </c>
      <c r="AK807" s="8" t="s">
        <v>132</v>
      </c>
      <c r="AL807" s="8" t="s">
        <v>131</v>
      </c>
      <c r="AM807" s="8"/>
      <c r="AN807" s="8"/>
      <c r="AO807" s="8"/>
      <c r="AP807" s="8" t="s">
        <v>133</v>
      </c>
      <c r="AQ807" s="8" t="s">
        <v>133</v>
      </c>
      <c r="AR807" s="8" t="s">
        <v>133</v>
      </c>
      <c r="AS807" s="8" t="s">
        <v>149</v>
      </c>
      <c r="AT807" s="8" t="s">
        <v>149</v>
      </c>
      <c r="AU807" s="8"/>
      <c r="AV807" s="4"/>
      <c r="AW807" s="4" t="s">
        <v>149</v>
      </c>
      <c r="AX807" s="8"/>
      <c r="AY807" s="8" t="s">
        <v>133</v>
      </c>
      <c r="AZ807" s="8"/>
      <c r="BA807" s="8"/>
      <c r="BB807" s="8" t="s">
        <v>145</v>
      </c>
      <c r="BC807" s="8"/>
      <c r="BD807" s="8" t="s">
        <v>149</v>
      </c>
      <c r="BE807" s="8"/>
      <c r="BF807" s="8"/>
      <c r="BG807" s="8" t="s">
        <v>6</v>
      </c>
    </row>
    <row r="808" spans="1:59">
      <c r="A808" t="str">
        <f>Append1[[#This Row],[COM_IN_LIST]]</f>
        <v>CMDB</v>
      </c>
      <c r="B808" s="31" t="s">
        <v>1643</v>
      </c>
      <c r="C808" t="str">
        <f>VLOOKUP(Append1[[#This Row],[Asset_Name]],'[1]SNOW CMDB DBNL'!$A:$B,2,0)</f>
        <v>No</v>
      </c>
      <c r="D808" t="str">
        <f>VLOOKUP(Append1[[#This Row],[Asset_Name]],'[1]SNOW CMDB DBNL'!$A:$C,3,0)</f>
        <v>No</v>
      </c>
      <c r="E808" t="str">
        <f>VLOOKUP(Append1[[#This Row],[Asset_Name]],'[1]SNOW CMDB DBNL'!$A:$D,4,0)</f>
        <v>Emile Scheilen</v>
      </c>
      <c r="F808" t="str">
        <f>VLOOKUP(Append1[[#This Row],[Asset_Name]],'[1]SNOW CMDB DBNL'!$A:$E,5,0)</f>
        <v>Michel Tetteroo</v>
      </c>
      <c r="G808" t="str">
        <f>VLOOKUP(Append1[[#This Row],[Asset_Name]],'[1]SNOW CMDB DBNL'!$A:$F,6,0)</f>
        <v>Michel Tetteroo</v>
      </c>
      <c r="H808" t="str">
        <f>VLOOKUP(Append1[[#This Row],[Asset_Name]],'[1]SNOW CMDB DBNL'!$A:$G,7,0)</f>
        <v>NA</v>
      </c>
      <c r="K808" t="str">
        <f>VLOOKUP(Append1[[#This Row],[Asset_Name]],'[1]SNOW CMDB DBNL'!$A:$J,10,0)</f>
        <v>A view on or derived from DM_CAN and some other data sources.</v>
      </c>
      <c r="L808" t="str">
        <f>VLOOKUP(Append1[[#This Row],[Asset_Name]],'[1]SNOW CMDB DBNL'!$A:$M,13,0)</f>
        <v>Installed</v>
      </c>
      <c r="M808" t="str">
        <f>VLOOKUP(Append1[[#This Row],[Asset_Name]],'[1]SNOW CMDB DBNL'!$A:$N,14,0)</f>
        <v>Operational</v>
      </c>
      <c r="N808" t="str">
        <f>VLOOKUP(Append1[[#This Row],[Asset_Name]],'[1]SNOW CMDB DBNL'!$A:$O,15,0)</f>
        <v>Production</v>
      </c>
      <c r="O808" t="str">
        <f>VLOOKUP(Append1[[#This Row],[Asset_Name]],'[1]SNOW CMDB DBNL'!$A:$P,16,0)</f>
        <v>be+nl/Digital &amp; Customer Interaction/CI&amp;A NL/Analytical Engine</v>
      </c>
      <c r="P808" t="s">
        <v>131</v>
      </c>
      <c r="Q808" t="s">
        <v>132</v>
      </c>
      <c r="R808" t="s">
        <v>24</v>
      </c>
      <c r="V808" s="8" t="s">
        <v>1643</v>
      </c>
      <c r="W808" s="8" t="s">
        <v>133</v>
      </c>
      <c r="X808" s="8" t="s">
        <v>133</v>
      </c>
      <c r="Y808" s="8" t="s">
        <v>202</v>
      </c>
      <c r="Z808" s="8" t="s">
        <v>218</v>
      </c>
      <c r="AA808" s="8" t="s">
        <v>218</v>
      </c>
      <c r="AB808" s="4" t="s">
        <v>149</v>
      </c>
      <c r="AC808" s="4">
        <v>0</v>
      </c>
      <c r="AD808" s="8">
        <v>0</v>
      </c>
      <c r="AE808" s="8" t="s">
        <v>494</v>
      </c>
      <c r="AF808" s="8" t="s">
        <v>136</v>
      </c>
      <c r="AG808" s="8" t="s">
        <v>137</v>
      </c>
      <c r="AH808" s="8" t="s">
        <v>138</v>
      </c>
      <c r="AI808" s="8" t="s">
        <v>495</v>
      </c>
      <c r="AJ808" s="8" t="s">
        <v>24</v>
      </c>
      <c r="AK808" s="8" t="s">
        <v>131</v>
      </c>
      <c r="AL808" s="8" t="s">
        <v>132</v>
      </c>
      <c r="AM808" s="8"/>
      <c r="AN808" s="8"/>
      <c r="AO808" s="8"/>
      <c r="AP808" s="8"/>
      <c r="AQ808" s="8"/>
      <c r="AR808" s="8"/>
      <c r="AS808" s="8"/>
      <c r="AT808" s="8"/>
      <c r="AU808" s="8"/>
      <c r="AV808" s="4"/>
      <c r="AW808" s="4"/>
      <c r="AX808" s="8"/>
      <c r="AY808" s="8"/>
      <c r="AZ808" s="8"/>
      <c r="BA808" s="8"/>
      <c r="BB808" s="8"/>
      <c r="BC808" s="8"/>
      <c r="BD808" s="8"/>
      <c r="BE808" s="8"/>
      <c r="BF808" s="8"/>
      <c r="BG808" s="8" t="s">
        <v>5</v>
      </c>
    </row>
    <row r="809" spans="1:59" hidden="1">
      <c r="A809" t="str">
        <f>Append1[[#This Row],[COM_IN_LIST]]</f>
        <v>GDPR</v>
      </c>
      <c r="B809" t="s">
        <v>1644</v>
      </c>
      <c r="P809" t="s">
        <v>132</v>
      </c>
      <c r="Q809" t="s">
        <v>131</v>
      </c>
      <c r="R809" t="s">
        <v>55</v>
      </c>
      <c r="V809" s="8" t="s">
        <v>1644</v>
      </c>
      <c r="AJ809" s="8" t="s">
        <v>55</v>
      </c>
      <c r="AK809" s="8" t="s">
        <v>132</v>
      </c>
      <c r="AL809" s="8" t="s">
        <v>131</v>
      </c>
      <c r="AM809" s="8"/>
      <c r="AN809" s="8"/>
      <c r="AO809" s="8"/>
      <c r="AP809" s="8" t="s">
        <v>145</v>
      </c>
      <c r="AQ809" s="8" t="s">
        <v>145</v>
      </c>
      <c r="AR809" s="8" t="s">
        <v>133</v>
      </c>
      <c r="AS809" s="8" t="s">
        <v>145</v>
      </c>
      <c r="AT809" s="8" t="s">
        <v>133</v>
      </c>
      <c r="AU809" s="8" t="s">
        <v>145</v>
      </c>
      <c r="AV809" s="4" t="s">
        <v>149</v>
      </c>
      <c r="AW809" s="4" t="s">
        <v>149</v>
      </c>
      <c r="AX809" s="8" t="s">
        <v>145</v>
      </c>
      <c r="AY809" s="8" t="s">
        <v>133</v>
      </c>
      <c r="AZ809" s="8"/>
      <c r="BA809" s="8"/>
      <c r="BB809" s="8" t="s">
        <v>145</v>
      </c>
      <c r="BC809" s="8"/>
      <c r="BD809" s="8" t="s">
        <v>149</v>
      </c>
      <c r="BE809" s="8"/>
      <c r="BF809" s="8"/>
      <c r="BG809" s="8" t="s">
        <v>6</v>
      </c>
    </row>
    <row r="810" spans="1:59">
      <c r="A810" t="str">
        <f>Append1[[#This Row],[COM_IN_LIST]]</f>
        <v>CMDB</v>
      </c>
      <c r="B810" t="s">
        <v>1645</v>
      </c>
      <c r="C810" t="str">
        <f>VLOOKUP(Append1[[#This Row],[Asset_Name]],'[1]SNOW CMDB DBNL'!$A:$B,2,0)</f>
        <v>No</v>
      </c>
      <c r="D810" t="str">
        <f>VLOOKUP(Append1[[#This Row],[Asset_Name]],'[1]SNOW CMDB DBNL'!$A:$C,3,0)</f>
        <v>No</v>
      </c>
      <c r="E810" t="str">
        <f>VLOOKUP(Append1[[#This Row],[Asset_Name]],'[1]SNOW CMDB DBNL'!$A:$D,4,0)</f>
        <v>Colin Hennevelt</v>
      </c>
      <c r="F810" t="str">
        <f>VLOOKUP(Append1[[#This Row],[Asset_Name]],'[1]SNOW CMDB DBNL'!$A:$E,5,0)</f>
        <v>Robert-Frank Hofland</v>
      </c>
      <c r="G810" t="str">
        <f>VLOOKUP(Append1[[#This Row],[Asset_Name]],'[1]SNOW CMDB DBNL'!$A:$F,6,0)</f>
        <v>Robert-Frank Hofland</v>
      </c>
      <c r="H810" t="str">
        <f>VLOOKUP(Append1[[#This Row],[Asset_Name]],'[1]SNOW CMDB DBNL'!$A:$G,7,0)</f>
        <v>Colin Hennevelt</v>
      </c>
      <c r="I810" t="str">
        <f>VLOOKUP(Append1[[#This Row],[Asset_Name]],'[1]SNOW CMDB DBNL'!$A:$H,8,0)</f>
        <v>Data derived by other data users</v>
      </c>
      <c r="J810" t="str">
        <f>VLOOKUP(Append1[[#This Row],[Asset_Name]],'[1]SNOW CMDB DBNL'!$A:$I,9,0)</f>
        <v>Kept in own tribe</v>
      </c>
      <c r="L810" t="str">
        <f>VLOOKUP(Append1[[#This Row],[Asset_Name]],'[1]SNOW CMDB DBNL'!$A:$M,13,0)</f>
        <v>Installed</v>
      </c>
      <c r="M810" t="str">
        <f>VLOOKUP(Append1[[#This Row],[Asset_Name]],'[1]SNOW CMDB DBNL'!$A:$N,14,0)</f>
        <v>Operational</v>
      </c>
      <c r="N810" t="str">
        <f>VLOOKUP(Append1[[#This Row],[Asset_Name]],'[1]SNOW CMDB DBNL'!$A:$O,15,0)</f>
        <v>Production</v>
      </c>
      <c r="O810" t="str">
        <f>VLOOKUP(Append1[[#This Row],[Asset_Name]],'[1]SNOW CMDB DBNL'!$A:$P,16,0)</f>
        <v>be+nl/Client Services Daily Banking NL/Office Tooling</v>
      </c>
      <c r="P810" t="s">
        <v>131</v>
      </c>
      <c r="Q810" t="s">
        <v>132</v>
      </c>
      <c r="R810" t="s">
        <v>39</v>
      </c>
      <c r="V810" s="8" t="s">
        <v>1645</v>
      </c>
      <c r="W810" s="8" t="s">
        <v>133</v>
      </c>
      <c r="X810" s="8" t="s">
        <v>133</v>
      </c>
      <c r="Y810" s="8" t="s">
        <v>1646</v>
      </c>
      <c r="Z810" s="8" t="s">
        <v>396</v>
      </c>
      <c r="AA810" s="8" t="s">
        <v>396</v>
      </c>
      <c r="AB810" s="4" t="s">
        <v>1646</v>
      </c>
      <c r="AC810" s="4" t="s">
        <v>205</v>
      </c>
      <c r="AD810" s="8" t="s">
        <v>170</v>
      </c>
      <c r="AE810" s="8">
        <v>0</v>
      </c>
      <c r="AF810" s="8" t="s">
        <v>136</v>
      </c>
      <c r="AG810" s="8" t="s">
        <v>137</v>
      </c>
      <c r="AH810" s="8" t="s">
        <v>138</v>
      </c>
      <c r="AI810" s="8" t="s">
        <v>397</v>
      </c>
      <c r="AJ810" s="8" t="s">
        <v>39</v>
      </c>
      <c r="AK810" s="8" t="s">
        <v>131</v>
      </c>
      <c r="AL810" s="8" t="s">
        <v>132</v>
      </c>
      <c r="AM810" s="8"/>
      <c r="AN810" s="8"/>
      <c r="AO810" s="8"/>
      <c r="AP810" s="8"/>
      <c r="AQ810" s="8"/>
      <c r="AR810" s="8"/>
      <c r="AS810" s="8"/>
      <c r="AT810" s="8"/>
      <c r="AU810" s="8"/>
      <c r="AV810" s="4"/>
      <c r="AW810" s="4"/>
      <c r="AX810" s="8"/>
      <c r="AY810" s="8"/>
      <c r="AZ810" s="8"/>
      <c r="BA810" s="8"/>
      <c r="BB810" s="8"/>
      <c r="BC810" s="8"/>
      <c r="BD810" s="8"/>
      <c r="BE810" s="8"/>
      <c r="BF810" s="8"/>
      <c r="BG810" s="8" t="s">
        <v>5</v>
      </c>
    </row>
    <row r="811" spans="1:59">
      <c r="A811" t="str">
        <f>Append1[[#This Row],[COM_IN_LIST]]</f>
        <v>CMDB</v>
      </c>
      <c r="B811" t="s">
        <v>1647</v>
      </c>
      <c r="C811" t="str">
        <f>VLOOKUP(Append1[[#This Row],[Asset_Name]],'[1]SNOW CMDB DBNL'!$A:$B,2,0)</f>
        <v>No</v>
      </c>
      <c r="D811" t="str">
        <f>VLOOKUP(Append1[[#This Row],[Asset_Name]],'[1]SNOW CMDB DBNL'!$A:$C,3,0)</f>
        <v>No</v>
      </c>
      <c r="E811" t="str">
        <f>VLOOKUP(Append1[[#This Row],[Asset_Name]],'[1]SNOW CMDB DBNL'!$A:$D,4,0)</f>
        <v>Pieter van Valenberg</v>
      </c>
      <c r="F811" t="str">
        <f>VLOOKUP(Append1[[#This Row],[Asset_Name]],'[1]SNOW CMDB DBNL'!$A:$E,5,0)</f>
        <v>Nick van Boven</v>
      </c>
      <c r="I811" t="str">
        <f>VLOOKUP(Append1[[#This Row],[Asset_Name]],'[1]SNOW CMDB DBNL'!$A:$H,8,0)</f>
        <v>Product data</v>
      </c>
      <c r="J811" t="str">
        <f>VLOOKUP(Append1[[#This Row],[Asset_Name]],'[1]SNOW CMDB DBNL'!$A:$I,9,0)</f>
        <v>Kept in own tribe</v>
      </c>
      <c r="L811" t="str">
        <f>VLOOKUP(Append1[[#This Row],[Asset_Name]],'[1]SNOW CMDB DBNL'!$A:$M,13,0)</f>
        <v>Installed</v>
      </c>
      <c r="M811" t="str">
        <f>VLOOKUP(Append1[[#This Row],[Asset_Name]],'[1]SNOW CMDB DBNL'!$A:$N,14,0)</f>
        <v>Operational</v>
      </c>
      <c r="N811" t="str">
        <f>VLOOKUP(Append1[[#This Row],[Asset_Name]],'[1]SNOW CMDB DBNL'!$A:$O,15,0)</f>
        <v>Production</v>
      </c>
      <c r="O811" t="str">
        <f>VLOOKUP(Append1[[#This Row],[Asset_Name]],'[1]SNOW CMDB DBNL'!$A:$P,16,0)</f>
        <v>be+nl/Investments/Operational Journeys &amp; Ordering/Reporting &amp; Client Output</v>
      </c>
      <c r="P811" t="s">
        <v>131</v>
      </c>
      <c r="Q811" t="s">
        <v>132</v>
      </c>
      <c r="R811" t="s">
        <v>15</v>
      </c>
      <c r="V811" s="8" t="s">
        <v>1647</v>
      </c>
      <c r="W811" s="8" t="s">
        <v>133</v>
      </c>
      <c r="X811" s="8" t="s">
        <v>133</v>
      </c>
      <c r="Y811" s="8" t="s">
        <v>325</v>
      </c>
      <c r="Z811" s="8" t="s">
        <v>235</v>
      </c>
      <c r="AA811" s="8">
        <v>0</v>
      </c>
      <c r="AB811" s="4">
        <v>0</v>
      </c>
      <c r="AC811" s="4" t="s">
        <v>238</v>
      </c>
      <c r="AD811" s="8" t="s">
        <v>170</v>
      </c>
      <c r="AE811" s="8">
        <v>0</v>
      </c>
      <c r="AF811" s="8" t="s">
        <v>136</v>
      </c>
      <c r="AG811" s="8" t="s">
        <v>137</v>
      </c>
      <c r="AH811" s="8" t="s">
        <v>138</v>
      </c>
      <c r="AI811" s="8" t="s">
        <v>463</v>
      </c>
      <c r="AJ811" s="8" t="s">
        <v>15</v>
      </c>
      <c r="AK811" s="8" t="s">
        <v>131</v>
      </c>
      <c r="AL811" s="8" t="s">
        <v>132</v>
      </c>
      <c r="AM811" s="8"/>
      <c r="AN811" s="8"/>
      <c r="AO811" s="8"/>
      <c r="AP811" s="8"/>
      <c r="AQ811" s="8"/>
      <c r="AR811" s="8"/>
      <c r="AS811" s="8"/>
      <c r="AT811" s="8"/>
      <c r="AU811" s="8"/>
      <c r="AV811" s="4"/>
      <c r="AW811" s="4"/>
      <c r="AX811" s="8"/>
      <c r="AY811" s="8"/>
      <c r="AZ811" s="8"/>
      <c r="BA811" s="8"/>
      <c r="BB811" s="8"/>
      <c r="BC811" s="8"/>
      <c r="BD811" s="8"/>
      <c r="BE811" s="8"/>
      <c r="BF811" s="8"/>
      <c r="BG811" s="8" t="s">
        <v>5</v>
      </c>
    </row>
    <row r="812" spans="1:59">
      <c r="A812" t="str">
        <f>Append1[[#This Row],[COM_IN_LIST]]</f>
        <v>CMDB</v>
      </c>
      <c r="B812" t="s">
        <v>1648</v>
      </c>
      <c r="C812" t="str">
        <f>VLOOKUP(Append1[[#This Row],[Asset_Name]],'[1]SNOW CMDB DBNL'!$A:$B,2,0)</f>
        <v>No</v>
      </c>
      <c r="D812" t="str">
        <f>VLOOKUP(Append1[[#This Row],[Asset_Name]],'[1]SNOW CMDB DBNL'!$A:$C,3,0)</f>
        <v>No</v>
      </c>
      <c r="E812" t="str">
        <f>VLOOKUP(Append1[[#This Row],[Asset_Name]],'[1]SNOW CMDB DBNL'!$A:$D,4,0)</f>
        <v>Sandra Nieuwenhuis</v>
      </c>
      <c r="F812" t="str">
        <f>VLOOKUP(Append1[[#This Row],[Asset_Name]],'[1]SNOW CMDB DBNL'!$A:$E,5,0)</f>
        <v>Serkan Turhal</v>
      </c>
      <c r="L812" t="str">
        <f>VLOOKUP(Append1[[#This Row],[Asset_Name]],'[1]SNOW CMDB DBNL'!$A:$M,13,0)</f>
        <v>Installed</v>
      </c>
      <c r="M812" t="str">
        <f>VLOOKUP(Append1[[#This Row],[Asset_Name]],'[1]SNOW CMDB DBNL'!$A:$N,14,0)</f>
        <v>Operational</v>
      </c>
      <c r="N812" t="str">
        <f>VLOOKUP(Append1[[#This Row],[Asset_Name]],'[1]SNOW CMDB DBNL'!$A:$O,15,0)</f>
        <v>Production</v>
      </c>
      <c r="O812" t="str">
        <f>VLOOKUP(Append1[[#This Row],[Asset_Name]],'[1]SNOW CMDB DBNL'!$A:$P,16,0)</f>
        <v>be+nl/Business lending/Customer Value Proposition/EZ Jet</v>
      </c>
      <c r="P812" t="s">
        <v>131</v>
      </c>
      <c r="Q812" t="s">
        <v>132</v>
      </c>
      <c r="R812" t="s">
        <v>609</v>
      </c>
      <c r="V812" s="8" t="s">
        <v>1648</v>
      </c>
      <c r="W812" s="8" t="s">
        <v>133</v>
      </c>
      <c r="X812" s="8" t="s">
        <v>133</v>
      </c>
      <c r="Y812" s="8" t="s">
        <v>313</v>
      </c>
      <c r="Z812" s="8" t="s">
        <v>314</v>
      </c>
      <c r="AA812" s="8">
        <v>0</v>
      </c>
      <c r="AB812" s="4">
        <v>0</v>
      </c>
      <c r="AC812" s="4">
        <v>0</v>
      </c>
      <c r="AD812" s="8">
        <v>0</v>
      </c>
      <c r="AE812" s="8">
        <v>0</v>
      </c>
      <c r="AF812" s="8" t="s">
        <v>136</v>
      </c>
      <c r="AG812" s="8" t="s">
        <v>137</v>
      </c>
      <c r="AH812" s="8" t="s">
        <v>138</v>
      </c>
      <c r="AI812" s="8" t="s">
        <v>1269</v>
      </c>
      <c r="AJ812" s="8" t="s">
        <v>609</v>
      </c>
      <c r="AK812" s="8" t="s">
        <v>131</v>
      </c>
      <c r="AL812" s="8" t="s">
        <v>132</v>
      </c>
      <c r="AM812" s="8"/>
      <c r="AN812" s="8"/>
      <c r="AO812" s="8"/>
      <c r="AP812" s="8"/>
      <c r="AQ812" s="8"/>
      <c r="AR812" s="8"/>
      <c r="AS812" s="8"/>
      <c r="AT812" s="8"/>
      <c r="AU812" s="8"/>
      <c r="AV812" s="4"/>
      <c r="AW812" s="4"/>
      <c r="AX812" s="8"/>
      <c r="AY812" s="8"/>
      <c r="AZ812" s="8"/>
      <c r="BA812" s="8"/>
      <c r="BB812" s="8"/>
      <c r="BC812" s="8"/>
      <c r="BD812" s="8"/>
      <c r="BE812" s="8"/>
      <c r="BF812" s="8"/>
      <c r="BG812" s="8" t="s">
        <v>5</v>
      </c>
    </row>
    <row r="813" spans="1:59" hidden="1">
      <c r="A813" t="str">
        <f>Append1[[#This Row],[COM_IN_LIST]]</f>
        <v>CMDB</v>
      </c>
      <c r="B813" t="s">
        <v>1649</v>
      </c>
      <c r="E813" t="str">
        <f>VLOOKUP(Append1[[#This Row],[Asset_Name]],'[1]SNOW CMDB DBNL'!$A:$D,4,0)</f>
        <v>Christophe Van Campfort</v>
      </c>
      <c r="F813" t="str">
        <f>VLOOKUP(Append1[[#This Row],[Asset_Name]],'[1]SNOW CMDB DBNL'!$A:$E,5,0)</f>
        <v>Christophe Van Campfort</v>
      </c>
      <c r="L813" t="str">
        <f>VLOOKUP(Append1[[#This Row],[Asset_Name]],'[1]SNOW CMDB DBNL'!$A:$M,13,0)</f>
        <v>Installed</v>
      </c>
      <c r="M813" t="str">
        <f>VLOOKUP(Append1[[#This Row],[Asset_Name]],'[1]SNOW CMDB DBNL'!$A:$N,14,0)</f>
        <v>Operational</v>
      </c>
      <c r="N813" t="str">
        <f>VLOOKUP(Append1[[#This Row],[Asset_Name]],'[1]SNOW CMDB DBNL'!$A:$O,15,0)</f>
        <v>Production</v>
      </c>
      <c r="O813" t="str">
        <f>VLOOKUP(Append1[[#This Row],[Asset_Name]],'[1]SNOW CMDB DBNL'!$A:$P,16,0)</f>
        <v>be+nl/Finance NL/Office Tooling</v>
      </c>
      <c r="P813" t="s">
        <v>131</v>
      </c>
      <c r="Q813" t="s">
        <v>132</v>
      </c>
      <c r="R813" t="s">
        <v>18</v>
      </c>
      <c r="V813" s="8" t="s">
        <v>1649</v>
      </c>
      <c r="W813" s="8">
        <v>0</v>
      </c>
      <c r="X813" s="8">
        <v>0</v>
      </c>
      <c r="Y813" s="8" t="s">
        <v>215</v>
      </c>
      <c r="Z813" s="8" t="s">
        <v>215</v>
      </c>
      <c r="AA813" s="8">
        <v>0</v>
      </c>
      <c r="AB813" s="4">
        <v>0</v>
      </c>
      <c r="AC813" s="4">
        <v>0</v>
      </c>
      <c r="AD813" s="8">
        <v>0</v>
      </c>
      <c r="AE813" s="8">
        <v>0</v>
      </c>
      <c r="AF813" s="8" t="s">
        <v>136</v>
      </c>
      <c r="AG813" s="8" t="s">
        <v>137</v>
      </c>
      <c r="AH813" s="8" t="s">
        <v>138</v>
      </c>
      <c r="AI813" s="8" t="s">
        <v>216</v>
      </c>
      <c r="AJ813" s="8" t="s">
        <v>18</v>
      </c>
      <c r="AK813" s="8" t="s">
        <v>131</v>
      </c>
      <c r="AL813" s="8" t="s">
        <v>132</v>
      </c>
      <c r="AM813" s="8"/>
      <c r="AN813" s="8"/>
      <c r="AO813" s="8"/>
      <c r="AP813" s="8"/>
      <c r="AQ813" s="8"/>
      <c r="AR813" s="8"/>
      <c r="AS813" s="8"/>
      <c r="AT813" s="8"/>
      <c r="AU813" s="8"/>
      <c r="AV813" s="4"/>
      <c r="AW813" s="4"/>
      <c r="AX813" s="8"/>
      <c r="AY813" s="8"/>
      <c r="AZ813" s="8"/>
      <c r="BA813" s="8"/>
      <c r="BB813" s="8"/>
      <c r="BC813" s="8"/>
      <c r="BD813" s="8"/>
      <c r="BE813" s="8"/>
      <c r="BF813" s="8"/>
      <c r="BG813" s="8" t="s">
        <v>5</v>
      </c>
    </row>
    <row r="814" spans="1:59" hidden="1">
      <c r="A814" t="str">
        <f>Append1[[#This Row],[COM_IN_LIST]]</f>
        <v>GDPR</v>
      </c>
      <c r="B814" t="s">
        <v>1650</v>
      </c>
      <c r="P814" t="s">
        <v>132</v>
      </c>
      <c r="Q814" t="s">
        <v>131</v>
      </c>
      <c r="R814" t="s">
        <v>9</v>
      </c>
      <c r="V814" s="8" t="s">
        <v>1650</v>
      </c>
      <c r="AJ814" s="8" t="s">
        <v>9</v>
      </c>
      <c r="AK814" s="8" t="s">
        <v>132</v>
      </c>
      <c r="AL814" s="8" t="s">
        <v>131</v>
      </c>
      <c r="AM814" s="8"/>
      <c r="AN814" s="8"/>
      <c r="AO814" s="8"/>
      <c r="AP814" s="8" t="s">
        <v>145</v>
      </c>
      <c r="AQ814" s="8" t="s">
        <v>145</v>
      </c>
      <c r="AR814" s="8" t="s">
        <v>193</v>
      </c>
      <c r="AS814" s="8" t="s">
        <v>193</v>
      </c>
      <c r="AT814" s="8" t="s">
        <v>193</v>
      </c>
      <c r="AU814" s="8" t="s">
        <v>145</v>
      </c>
      <c r="AV814" s="4">
        <v>45292</v>
      </c>
      <c r="AW814" s="4">
        <v>45382</v>
      </c>
      <c r="AX814" s="8" t="s">
        <v>145</v>
      </c>
      <c r="AY814" s="8" t="s">
        <v>141</v>
      </c>
      <c r="AZ814" s="8"/>
      <c r="BA814" s="8"/>
      <c r="BB814" s="8" t="s">
        <v>145</v>
      </c>
      <c r="BC814" s="8"/>
      <c r="BD814" s="8">
        <v>2024</v>
      </c>
      <c r="BE814" s="8" t="s">
        <v>146</v>
      </c>
      <c r="BF814" s="8"/>
      <c r="BG814" s="8" t="s">
        <v>6</v>
      </c>
    </row>
    <row r="815" spans="1:59" hidden="1">
      <c r="A815" t="str">
        <f>Append1[[#This Row],[COM_IN_LIST]]</f>
        <v>COMMON</v>
      </c>
      <c r="B815" t="s">
        <v>1651</v>
      </c>
      <c r="C815" t="str">
        <f>VLOOKUP(Append1[[#This Row],[Asset_Name]],'[1]SNOW CMDB DBNL'!$A:$B,2,0)</f>
        <v>Yes</v>
      </c>
      <c r="D815" t="str">
        <f>VLOOKUP(Append1[[#This Row],[Asset_Name]],'[1]SNOW CMDB DBNL'!$A:$C,3,0)</f>
        <v>No</v>
      </c>
      <c r="E815" t="str">
        <f>VLOOKUP(Append1[[#This Row],[Asset_Name]],'[1]SNOW CMDB DBNL'!$A:$D,4,0)</f>
        <v>Emile Scheilen</v>
      </c>
      <c r="F815" t="str">
        <f>VLOOKUP(Append1[[#This Row],[Asset_Name]],'[1]SNOW CMDB DBNL'!$A:$E,5,0)</f>
        <v>Adine Wempe - Kalff</v>
      </c>
      <c r="G815" t="str">
        <f>VLOOKUP(Append1[[#This Row],[Asset_Name]],'[1]SNOW CMDB DBNL'!$A:$F,6,0)</f>
        <v>Adine Wempe - Kalff</v>
      </c>
      <c r="H815" t="str">
        <f>VLOOKUP(Append1[[#This Row],[Asset_Name]],'[1]SNOW CMDB DBNL'!$A:$G,7,0)</f>
        <v>Britt Grimpe</v>
      </c>
      <c r="I815" t="str">
        <f>VLOOKUP(Append1[[#This Row],[Asset_Name]],'[1]SNOW CMDB DBNL'!$A:$H,8,0)</f>
        <v>Data derived by other data users</v>
      </c>
      <c r="J815" t="str">
        <f>VLOOKUP(Append1[[#This Row],[Asset_Name]],'[1]SNOW CMDB DBNL'!$A:$I,9,0)</f>
        <v>Exchanged across domains</v>
      </c>
      <c r="L815" t="str">
        <f>VLOOKUP(Append1[[#This Row],[Asset_Name]],'[1]SNOW CMDB DBNL'!$A:$M,13,0)</f>
        <v>Installed</v>
      </c>
      <c r="M815" t="str">
        <f>VLOOKUP(Append1[[#This Row],[Asset_Name]],'[1]SNOW CMDB DBNL'!$A:$N,14,0)</f>
        <v>Operational</v>
      </c>
      <c r="N815" t="str">
        <f>VLOOKUP(Append1[[#This Row],[Asset_Name]],'[1]SNOW CMDB DBNL'!$A:$O,15,0)</f>
        <v>Production</v>
      </c>
      <c r="O815" t="str">
        <f>VLOOKUP(Append1[[#This Row],[Asset_Name]],'[1]SNOW CMDB DBNL'!$A:$P,16,0)</f>
        <v>be+nl/Fraud &amp; Cyber Security NL/Detection/Justice League</v>
      </c>
      <c r="P815" t="s">
        <v>132</v>
      </c>
      <c r="Q815" t="s">
        <v>132</v>
      </c>
      <c r="R815" t="s">
        <v>13</v>
      </c>
      <c r="V815" s="8" t="s">
        <v>1651</v>
      </c>
      <c r="W815" s="8" t="s">
        <v>141</v>
      </c>
      <c r="X815" s="8" t="s">
        <v>133</v>
      </c>
      <c r="Y815" s="8" t="s">
        <v>202</v>
      </c>
      <c r="Z815" s="8" t="s">
        <v>203</v>
      </c>
      <c r="AA815" s="8" t="s">
        <v>203</v>
      </c>
      <c r="AB815" s="4" t="s">
        <v>204</v>
      </c>
      <c r="AC815" s="4" t="s">
        <v>205</v>
      </c>
      <c r="AD815" s="8" t="s">
        <v>176</v>
      </c>
      <c r="AE815" s="8">
        <v>0</v>
      </c>
      <c r="AF815" s="8" t="s">
        <v>136</v>
      </c>
      <c r="AG815" s="8" t="s">
        <v>137</v>
      </c>
      <c r="AH815" s="8" t="s">
        <v>138</v>
      </c>
      <c r="AI815" s="8" t="s">
        <v>207</v>
      </c>
      <c r="AJ815" s="8" t="s">
        <v>13</v>
      </c>
      <c r="AK815" s="8" t="s">
        <v>132</v>
      </c>
      <c r="AL815" s="8" t="s">
        <v>132</v>
      </c>
      <c r="AM815" s="8"/>
      <c r="AN815" s="8"/>
      <c r="AO815" s="8"/>
      <c r="AP815" s="8" t="s">
        <v>145</v>
      </c>
      <c r="AQ815" s="8" t="s">
        <v>145</v>
      </c>
      <c r="AR815" s="8" t="s">
        <v>141</v>
      </c>
      <c r="AS815" s="8" t="s">
        <v>141</v>
      </c>
      <c r="AT815" s="8" t="s">
        <v>141</v>
      </c>
      <c r="AU815" s="8"/>
      <c r="AV815" s="4"/>
      <c r="AW815" s="4">
        <v>43982</v>
      </c>
      <c r="AX815" s="8" t="s">
        <v>208</v>
      </c>
      <c r="AY815" s="8" t="s">
        <v>141</v>
      </c>
      <c r="AZ815" s="8"/>
      <c r="BA815" s="8"/>
      <c r="BB815" s="8" t="s">
        <v>178</v>
      </c>
      <c r="BC815" s="8"/>
      <c r="BD815" s="8">
        <v>2020</v>
      </c>
      <c r="BE815" s="8"/>
      <c r="BF815" s="8"/>
      <c r="BG815" s="8" t="s">
        <v>7</v>
      </c>
    </row>
    <row r="816" spans="1:59">
      <c r="A816" t="str">
        <f>Append1[[#This Row],[COM_IN_LIST]]</f>
        <v>CMDB</v>
      </c>
      <c r="B816" t="s">
        <v>1652</v>
      </c>
      <c r="C816" t="str">
        <f>VLOOKUP(Append1[[#This Row],[Asset_Name]],'[1]SNOW CMDB DBNL'!$A:$B,2,0)</f>
        <v>No</v>
      </c>
      <c r="D816" t="str">
        <f>VLOOKUP(Append1[[#This Row],[Asset_Name]],'[1]SNOW CMDB DBNL'!$A:$C,3,0)</f>
        <v>No</v>
      </c>
      <c r="E816" t="str">
        <f>VLOOKUP(Append1[[#This Row],[Asset_Name]],'[1]SNOW CMDB DBNL'!$A:$D,4,0)</f>
        <v>Emile Scheilen</v>
      </c>
      <c r="F816" t="str">
        <f>VLOOKUP(Append1[[#This Row],[Asset_Name]],'[1]SNOW CMDB DBNL'!$A:$E,5,0)</f>
        <v>Michel Tetteroo</v>
      </c>
      <c r="G816" t="str">
        <f>VLOOKUP(Append1[[#This Row],[Asset_Name]],'[1]SNOW CMDB DBNL'!$A:$F,6,0)</f>
        <v>Michel Tetteroo</v>
      </c>
      <c r="H816" t="str">
        <f>VLOOKUP(Append1[[#This Row],[Asset_Name]],'[1]SNOW CMDB DBNL'!$A:$G,7,0)</f>
        <v>NA</v>
      </c>
      <c r="K816" t="str">
        <f>VLOOKUP(Append1[[#This Row],[Asset_Name]],'[1]SNOW CMDB DBNL'!$A:$J,10,0)</f>
        <v>Not generating or storing new data, only giving insight in future transactions (Kijk Vooruit).</v>
      </c>
      <c r="L816" t="str">
        <f>VLOOKUP(Append1[[#This Row],[Asset_Name]],'[1]SNOW CMDB DBNL'!$A:$M,13,0)</f>
        <v>Installed</v>
      </c>
      <c r="M816" t="str">
        <f>VLOOKUP(Append1[[#This Row],[Asset_Name]],'[1]SNOW CMDB DBNL'!$A:$N,14,0)</f>
        <v>Operational</v>
      </c>
      <c r="N816" t="str">
        <f>VLOOKUP(Append1[[#This Row],[Asset_Name]],'[1]SNOW CMDB DBNL'!$A:$O,15,0)</f>
        <v>Production</v>
      </c>
      <c r="O816" t="str">
        <f>VLOOKUP(Append1[[#This Row],[Asset_Name]],'[1]SNOW CMDB DBNL'!$A:$P,16,0)</f>
        <v>be+nl/Digital &amp; Customer Interaction/Di NL/ARTA</v>
      </c>
      <c r="P816" t="s">
        <v>131</v>
      </c>
      <c r="Q816" t="s">
        <v>132</v>
      </c>
      <c r="R816" t="s">
        <v>24</v>
      </c>
      <c r="V816" s="8" t="s">
        <v>1652</v>
      </c>
      <c r="W816" s="8" t="s">
        <v>133</v>
      </c>
      <c r="X816" s="8" t="s">
        <v>133</v>
      </c>
      <c r="Y816" s="8" t="s">
        <v>202</v>
      </c>
      <c r="Z816" s="8" t="s">
        <v>218</v>
      </c>
      <c r="AA816" s="8" t="s">
        <v>218</v>
      </c>
      <c r="AB816" s="4" t="s">
        <v>149</v>
      </c>
      <c r="AC816" s="4">
        <v>0</v>
      </c>
      <c r="AD816" s="8">
        <v>0</v>
      </c>
      <c r="AE816" s="8" t="s">
        <v>1653</v>
      </c>
      <c r="AF816" s="8" t="s">
        <v>136</v>
      </c>
      <c r="AG816" s="8" t="s">
        <v>137</v>
      </c>
      <c r="AH816" s="8" t="s">
        <v>138</v>
      </c>
      <c r="AI816" s="8" t="s">
        <v>1654</v>
      </c>
      <c r="AJ816" s="8" t="s">
        <v>24</v>
      </c>
      <c r="AK816" s="8" t="s">
        <v>131</v>
      </c>
      <c r="AL816" s="8" t="s">
        <v>132</v>
      </c>
      <c r="AM816" s="8"/>
      <c r="AN816" s="8"/>
      <c r="AO816" s="8"/>
      <c r="AP816" s="8"/>
      <c r="AQ816" s="8"/>
      <c r="AR816" s="8"/>
      <c r="AS816" s="8"/>
      <c r="AT816" s="8"/>
      <c r="AU816" s="8"/>
      <c r="AV816" s="4"/>
      <c r="AW816" s="4"/>
      <c r="AX816" s="8"/>
      <c r="AY816" s="8"/>
      <c r="AZ816" s="8"/>
      <c r="BA816" s="8"/>
      <c r="BB816" s="8"/>
      <c r="BC816" s="8"/>
      <c r="BD816" s="8"/>
      <c r="BE816" s="8"/>
      <c r="BF816" s="8"/>
      <c r="BG816" s="8" t="s">
        <v>5</v>
      </c>
    </row>
    <row r="817" spans="1:59" hidden="1">
      <c r="A817" t="str">
        <f>Append1[[#This Row],[COM_IN_LIST]]</f>
        <v>COMMON</v>
      </c>
      <c r="B817" t="s">
        <v>1655</v>
      </c>
      <c r="C817" t="str">
        <f>VLOOKUP(Append1[[#This Row],[Asset_Name]],'[1]SNOW CMDB DBNL'!$A:$B,2,0)</f>
        <v>Yes</v>
      </c>
      <c r="D817" t="str">
        <f>VLOOKUP(Append1[[#This Row],[Asset_Name]],'[1]SNOW CMDB DBNL'!$A:$C,3,0)</f>
        <v>No</v>
      </c>
      <c r="E817" t="str">
        <f>VLOOKUP(Append1[[#This Row],[Asset_Name]],'[1]SNOW CMDB DBNL'!$A:$D,4,0)</f>
        <v>Joan de Jong</v>
      </c>
      <c r="F817" t="str">
        <f>VLOOKUP(Append1[[#This Row],[Asset_Name]],'[1]SNOW CMDB DBNL'!$A:$E,5,0)</f>
        <v>Joan de Jong</v>
      </c>
      <c r="G817" t="str">
        <f>VLOOKUP(Append1[[#This Row],[Asset_Name]],'[1]SNOW CMDB DBNL'!$A:$F,6,0)</f>
        <v>Narjiss Aydoun</v>
      </c>
      <c r="H817" t="str">
        <f>VLOOKUP(Append1[[#This Row],[Asset_Name]],'[1]SNOW CMDB DBNL'!$A:$G,7,0)</f>
        <v>Martijn Greuter</v>
      </c>
      <c r="I817" t="str">
        <f>VLOOKUP(Append1[[#This Row],[Asset_Name]],'[1]SNOW CMDB DBNL'!$A:$H,8,0)</f>
        <v>Transaction data</v>
      </c>
      <c r="J817" t="str">
        <f>VLOOKUP(Append1[[#This Row],[Asset_Name]],'[1]SNOW CMDB DBNL'!$A:$I,9,0)</f>
        <v>Exchanged across domains</v>
      </c>
      <c r="L817" t="str">
        <f>VLOOKUP(Append1[[#This Row],[Asset_Name]],'[1]SNOW CMDB DBNL'!$A:$M,13,0)</f>
        <v>Installed</v>
      </c>
      <c r="M817" t="str">
        <f>VLOOKUP(Append1[[#This Row],[Asset_Name]],'[1]SNOW CMDB DBNL'!$A:$N,14,0)</f>
        <v>Operational</v>
      </c>
      <c r="N817" t="str">
        <f>VLOOKUP(Append1[[#This Row],[Asset_Name]],'[1]SNOW CMDB DBNL'!$A:$O,15,0)</f>
        <v>Production</v>
      </c>
      <c r="O817" t="str">
        <f>VLOOKUP(Append1[[#This Row],[Asset_Name]],'[1]SNOW CMDB DBNL'!$A:$P,16,0)</f>
        <v>be+nl/CoreBanking/Area 168</v>
      </c>
      <c r="P817" t="s">
        <v>132</v>
      </c>
      <c r="Q817" t="s">
        <v>132</v>
      </c>
      <c r="R817" t="s">
        <v>9</v>
      </c>
      <c r="V817" s="8" t="s">
        <v>1655</v>
      </c>
      <c r="W817" s="8" t="s">
        <v>141</v>
      </c>
      <c r="X817" s="8" t="s">
        <v>133</v>
      </c>
      <c r="Y817" s="8" t="s">
        <v>210</v>
      </c>
      <c r="Z817" s="8" t="s">
        <v>210</v>
      </c>
      <c r="AA817" s="8" t="s">
        <v>155</v>
      </c>
      <c r="AB817" s="4" t="s">
        <v>309</v>
      </c>
      <c r="AC817" s="4" t="s">
        <v>211</v>
      </c>
      <c r="AD817" s="8" t="s">
        <v>176</v>
      </c>
      <c r="AE817" s="8">
        <v>0</v>
      </c>
      <c r="AF817" s="8" t="s">
        <v>136</v>
      </c>
      <c r="AG817" s="8" t="s">
        <v>137</v>
      </c>
      <c r="AH817" s="8" t="s">
        <v>138</v>
      </c>
      <c r="AI817" s="8" t="s">
        <v>1656</v>
      </c>
      <c r="AJ817" s="8" t="s">
        <v>9</v>
      </c>
      <c r="AK817" s="8" t="s">
        <v>132</v>
      </c>
      <c r="AL817" s="8" t="s">
        <v>132</v>
      </c>
      <c r="AM817" s="8"/>
      <c r="AN817" s="8"/>
      <c r="AO817" s="8"/>
      <c r="AP817" s="8" t="s">
        <v>145</v>
      </c>
      <c r="AQ817" s="8" t="s">
        <v>145</v>
      </c>
      <c r="AR817" s="8" t="s">
        <v>133</v>
      </c>
      <c r="AS817" s="8" t="s">
        <v>133</v>
      </c>
      <c r="AT817" s="8" t="s">
        <v>133</v>
      </c>
      <c r="AU817" s="8" t="s">
        <v>145</v>
      </c>
      <c r="AV817" s="4" t="s">
        <v>145</v>
      </c>
      <c r="AW817" s="4" t="s">
        <v>145</v>
      </c>
      <c r="AX817" s="8" t="s">
        <v>145</v>
      </c>
      <c r="AY817" s="8" t="s">
        <v>133</v>
      </c>
      <c r="AZ817" s="8"/>
      <c r="BA817" s="8"/>
      <c r="BB817" s="8" t="s">
        <v>178</v>
      </c>
      <c r="BC817" s="8"/>
      <c r="BD817" s="8" t="s">
        <v>145</v>
      </c>
      <c r="BE817" s="8"/>
      <c r="BF817" s="8"/>
      <c r="BG817" s="8" t="s">
        <v>7</v>
      </c>
    </row>
    <row r="818" spans="1:59" hidden="1">
      <c r="A818" t="str">
        <f>Append1[[#This Row],[COM_IN_LIST]]</f>
        <v>GDPR</v>
      </c>
      <c r="B818" t="s">
        <v>1657</v>
      </c>
      <c r="P818" t="s">
        <v>132</v>
      </c>
      <c r="Q818" t="s">
        <v>131</v>
      </c>
      <c r="R818" t="s">
        <v>17</v>
      </c>
      <c r="V818" s="8" t="s">
        <v>1657</v>
      </c>
      <c r="AJ818" s="8" t="s">
        <v>17</v>
      </c>
      <c r="AK818" s="8" t="s">
        <v>132</v>
      </c>
      <c r="AL818" s="8" t="s">
        <v>131</v>
      </c>
      <c r="AM818" s="8"/>
      <c r="AN818" s="8"/>
      <c r="AO818" s="8"/>
      <c r="AP818" s="8" t="s">
        <v>145</v>
      </c>
      <c r="AQ818" s="8" t="s">
        <v>145</v>
      </c>
      <c r="AR818" s="8" t="s">
        <v>141</v>
      </c>
      <c r="AS818" s="8" t="s">
        <v>145</v>
      </c>
      <c r="AT818" s="8" t="s">
        <v>133</v>
      </c>
      <c r="AU818" s="8" t="s">
        <v>145</v>
      </c>
      <c r="AV818" s="4">
        <v>44927</v>
      </c>
      <c r="AW818" s="4">
        <v>45291</v>
      </c>
      <c r="AX818" s="8" t="s">
        <v>145</v>
      </c>
      <c r="AY818" s="8" t="s">
        <v>141</v>
      </c>
      <c r="AZ818" s="8"/>
      <c r="BA818" s="8"/>
      <c r="BB818" s="8" t="s">
        <v>145</v>
      </c>
      <c r="BC818" s="8"/>
      <c r="BD818" s="8">
        <v>2023</v>
      </c>
      <c r="BE818" s="8" t="s">
        <v>182</v>
      </c>
      <c r="BF818" s="8" t="s">
        <v>178</v>
      </c>
      <c r="BG818" s="8" t="s">
        <v>6</v>
      </c>
    </row>
    <row r="819" spans="1:59" hidden="1">
      <c r="A819" t="str">
        <f>Append1[[#This Row],[COM_IN_LIST]]</f>
        <v>GDPR</v>
      </c>
      <c r="B819" t="s">
        <v>1658</v>
      </c>
      <c r="P819" t="s">
        <v>132</v>
      </c>
      <c r="Q819" t="s">
        <v>131</v>
      </c>
      <c r="R819" t="s">
        <v>12</v>
      </c>
      <c r="V819" s="8" t="s">
        <v>1658</v>
      </c>
      <c r="AJ819" s="8" t="s">
        <v>12</v>
      </c>
      <c r="AK819" s="8" t="s">
        <v>132</v>
      </c>
      <c r="AL819" s="8" t="s">
        <v>131</v>
      </c>
      <c r="AM819" s="8"/>
      <c r="AN819" s="8"/>
      <c r="AO819" s="8"/>
      <c r="AP819" s="8" t="s">
        <v>141</v>
      </c>
      <c r="AQ819" s="8" t="s">
        <v>133</v>
      </c>
      <c r="AR819" s="8" t="s">
        <v>141</v>
      </c>
      <c r="AS819" s="8" t="s">
        <v>149</v>
      </c>
      <c r="AT819" s="8" t="s">
        <v>149</v>
      </c>
      <c r="AU819" s="8" t="s">
        <v>149</v>
      </c>
      <c r="AV819" s="4" t="s">
        <v>149</v>
      </c>
      <c r="AW819" s="4" t="s">
        <v>149</v>
      </c>
      <c r="AX819" s="8" t="s">
        <v>208</v>
      </c>
      <c r="AY819" s="8" t="s">
        <v>133</v>
      </c>
      <c r="AZ819" s="8">
        <v>44197</v>
      </c>
      <c r="BA819" s="8" t="s">
        <v>839</v>
      </c>
      <c r="BB819" s="8" t="s">
        <v>145</v>
      </c>
      <c r="BC819" s="8"/>
      <c r="BD819" s="8" t="s">
        <v>149</v>
      </c>
      <c r="BE819" s="8"/>
      <c r="BF819" s="8"/>
      <c r="BG819" s="8" t="s">
        <v>6</v>
      </c>
    </row>
    <row r="820" spans="1:59" hidden="1">
      <c r="A820" t="str">
        <f>Append1[[#This Row],[COM_IN_LIST]]</f>
        <v>GDPR</v>
      </c>
      <c r="B820" t="s">
        <v>1659</v>
      </c>
      <c r="P820" t="s">
        <v>132</v>
      </c>
      <c r="Q820" t="s">
        <v>131</v>
      </c>
      <c r="R820" t="s">
        <v>33</v>
      </c>
      <c r="V820" s="8" t="s">
        <v>1659</v>
      </c>
      <c r="AJ820" s="8" t="s">
        <v>33</v>
      </c>
      <c r="AK820" s="8" t="s">
        <v>132</v>
      </c>
      <c r="AL820" s="8" t="s">
        <v>131</v>
      </c>
      <c r="AM820" s="8"/>
      <c r="AN820" s="8"/>
      <c r="AO820" s="8"/>
      <c r="AP820" s="8" t="s">
        <v>145</v>
      </c>
      <c r="AQ820" s="8" t="s">
        <v>145</v>
      </c>
      <c r="AR820" s="8" t="s">
        <v>141</v>
      </c>
      <c r="AS820" s="8" t="s">
        <v>145</v>
      </c>
      <c r="AT820" s="8" t="s">
        <v>141</v>
      </c>
      <c r="AU820" s="8" t="s">
        <v>145</v>
      </c>
      <c r="AV820" s="4">
        <v>44927</v>
      </c>
      <c r="AW820" s="4">
        <v>45199</v>
      </c>
      <c r="AX820" s="8" t="s">
        <v>145</v>
      </c>
      <c r="AY820" s="8" t="s">
        <v>141</v>
      </c>
      <c r="AZ820" s="8"/>
      <c r="BA820" s="8" t="s">
        <v>937</v>
      </c>
      <c r="BB820" s="8" t="s">
        <v>145</v>
      </c>
      <c r="BC820" s="8"/>
      <c r="BD820" s="8">
        <v>2023</v>
      </c>
      <c r="BE820" s="8" t="s">
        <v>318</v>
      </c>
      <c r="BF820" s="8" t="s">
        <v>178</v>
      </c>
      <c r="BG820" s="8" t="s">
        <v>6</v>
      </c>
    </row>
    <row r="821" spans="1:59" hidden="1">
      <c r="A821" t="str">
        <f>Append1[[#This Row],[COM_IN_LIST]]</f>
        <v>GDPR</v>
      </c>
      <c r="B821" t="s">
        <v>1660</v>
      </c>
      <c r="P821" t="s">
        <v>132</v>
      </c>
      <c r="Q821" t="s">
        <v>131</v>
      </c>
      <c r="R821" t="s">
        <v>55</v>
      </c>
      <c r="V821" s="8" t="s">
        <v>1660</v>
      </c>
      <c r="AJ821" s="8" t="s">
        <v>55</v>
      </c>
      <c r="AK821" s="8" t="s">
        <v>132</v>
      </c>
      <c r="AL821" s="8" t="s">
        <v>131</v>
      </c>
      <c r="AM821" s="8"/>
      <c r="AN821" s="8"/>
      <c r="AO821" s="8"/>
      <c r="AP821" s="8" t="s">
        <v>145</v>
      </c>
      <c r="AQ821" s="8" t="s">
        <v>145</v>
      </c>
      <c r="AR821" s="8" t="s">
        <v>133</v>
      </c>
      <c r="AS821" s="8" t="s">
        <v>145</v>
      </c>
      <c r="AT821" s="8" t="s">
        <v>133</v>
      </c>
      <c r="AU821" s="8" t="s">
        <v>145</v>
      </c>
      <c r="AV821" s="4" t="s">
        <v>149</v>
      </c>
      <c r="AW821" s="4" t="s">
        <v>149</v>
      </c>
      <c r="AX821" s="8" t="s">
        <v>145</v>
      </c>
      <c r="AY821" s="8" t="s">
        <v>133</v>
      </c>
      <c r="AZ821" s="8"/>
      <c r="BA821" s="8"/>
      <c r="BB821" s="8" t="s">
        <v>145</v>
      </c>
      <c r="BC821" s="8"/>
      <c r="BD821" s="8" t="s">
        <v>149</v>
      </c>
      <c r="BE821" s="8"/>
      <c r="BF821" s="8"/>
      <c r="BG821" s="8" t="s">
        <v>6</v>
      </c>
    </row>
    <row r="822" spans="1:59" hidden="1">
      <c r="A822" t="str">
        <f>Append1[[#This Row],[COM_IN_LIST]]</f>
        <v>GDPR</v>
      </c>
      <c r="B822" t="s">
        <v>1661</v>
      </c>
      <c r="P822" t="s">
        <v>132</v>
      </c>
      <c r="Q822" t="s">
        <v>131</v>
      </c>
      <c r="R822" t="s">
        <v>12</v>
      </c>
      <c r="V822" s="8" t="s">
        <v>1661</v>
      </c>
      <c r="AJ822" s="8" t="s">
        <v>12</v>
      </c>
      <c r="AK822" s="8" t="s">
        <v>132</v>
      </c>
      <c r="AL822" s="8" t="s">
        <v>131</v>
      </c>
      <c r="AM822" s="8"/>
      <c r="AN822" s="8"/>
      <c r="AO822" s="8"/>
      <c r="AP822" s="8" t="s">
        <v>141</v>
      </c>
      <c r="AQ822" s="8" t="s">
        <v>133</v>
      </c>
      <c r="AR822" s="8" t="s">
        <v>141</v>
      </c>
      <c r="AS822" s="8" t="s">
        <v>141</v>
      </c>
      <c r="AT822" s="8" t="s">
        <v>141</v>
      </c>
      <c r="AU822" s="8"/>
      <c r="AV822" s="4"/>
      <c r="AW822" s="4" t="s">
        <v>149</v>
      </c>
      <c r="AX822" s="8"/>
      <c r="AY822" s="8" t="s">
        <v>141</v>
      </c>
      <c r="AZ822" s="8"/>
      <c r="BA822" s="8" t="s">
        <v>1662</v>
      </c>
      <c r="BB822" s="8" t="s">
        <v>145</v>
      </c>
      <c r="BC822" s="8"/>
      <c r="BD822" s="8" t="s">
        <v>149</v>
      </c>
      <c r="BE822" s="8"/>
      <c r="BF822" s="8"/>
      <c r="BG822" s="8" t="s">
        <v>6</v>
      </c>
    </row>
    <row r="823" spans="1:59">
      <c r="A823" t="str">
        <f>Append1[[#This Row],[COM_IN_LIST]]</f>
        <v>CMDB</v>
      </c>
      <c r="B823" t="s">
        <v>1663</v>
      </c>
      <c r="C823" t="str">
        <f>VLOOKUP(Append1[[#This Row],[Asset_Name]],'[1]SNOW CMDB DBNL'!$A:$B,2,0)</f>
        <v>No</v>
      </c>
      <c r="D823" t="str">
        <f>VLOOKUP(Append1[[#This Row],[Asset_Name]],'[1]SNOW CMDB DBNL'!$A:$C,3,0)</f>
        <v>No</v>
      </c>
      <c r="E823" t="str">
        <f>VLOOKUP(Append1[[#This Row],[Asset_Name]],'[1]SNOW CMDB DBNL'!$A:$D,4,0)</f>
        <v>Pieter van Valenberg</v>
      </c>
      <c r="F823" t="str">
        <f>VLOOKUP(Append1[[#This Row],[Asset_Name]],'[1]SNOW CMDB DBNL'!$A:$E,5,0)</f>
        <v>Nick van Boven</v>
      </c>
      <c r="I823" t="str">
        <f>VLOOKUP(Append1[[#This Row],[Asset_Name]],'[1]SNOW CMDB DBNL'!$A:$H,8,0)</f>
        <v>Product data</v>
      </c>
      <c r="J823" t="str">
        <f>VLOOKUP(Append1[[#This Row],[Asset_Name]],'[1]SNOW CMDB DBNL'!$A:$I,9,0)</f>
        <v>Kept in own tribe</v>
      </c>
      <c r="L823" t="str">
        <f>VLOOKUP(Append1[[#This Row],[Asset_Name]],'[1]SNOW CMDB DBNL'!$A:$M,13,0)</f>
        <v>Installed</v>
      </c>
      <c r="M823" t="str">
        <f>VLOOKUP(Append1[[#This Row],[Asset_Name]],'[1]SNOW CMDB DBNL'!$A:$N,14,0)</f>
        <v>Operational</v>
      </c>
      <c r="N823" t="str">
        <f>VLOOKUP(Append1[[#This Row],[Asset_Name]],'[1]SNOW CMDB DBNL'!$A:$O,15,0)</f>
        <v>Production</v>
      </c>
      <c r="O823" t="str">
        <f>VLOOKUP(Append1[[#This Row],[Asset_Name]],'[1]SNOW CMDB DBNL'!$A:$P,16,0)</f>
        <v>be+nl/Investments/Operational Journeys &amp; Ordering/EP Transaction Management</v>
      </c>
      <c r="P823" t="s">
        <v>131</v>
      </c>
      <c r="Q823" t="s">
        <v>132</v>
      </c>
      <c r="R823" t="s">
        <v>15</v>
      </c>
      <c r="V823" s="8" t="s">
        <v>1663</v>
      </c>
      <c r="W823" s="8" t="s">
        <v>133</v>
      </c>
      <c r="X823" s="8" t="s">
        <v>133</v>
      </c>
      <c r="Y823" s="8" t="s">
        <v>325</v>
      </c>
      <c r="Z823" s="8" t="s">
        <v>235</v>
      </c>
      <c r="AA823" s="8">
        <v>0</v>
      </c>
      <c r="AB823" s="4">
        <v>0</v>
      </c>
      <c r="AC823" s="4" t="s">
        <v>238</v>
      </c>
      <c r="AD823" s="8" t="s">
        <v>170</v>
      </c>
      <c r="AE823" s="8">
        <v>0</v>
      </c>
      <c r="AF823" s="8" t="s">
        <v>136</v>
      </c>
      <c r="AG823" s="8" t="s">
        <v>137</v>
      </c>
      <c r="AH823" s="8" t="s">
        <v>138</v>
      </c>
      <c r="AI823" s="8" t="s">
        <v>326</v>
      </c>
      <c r="AJ823" s="8" t="s">
        <v>15</v>
      </c>
      <c r="AK823" s="8" t="s">
        <v>131</v>
      </c>
      <c r="AL823" s="8" t="s">
        <v>132</v>
      </c>
      <c r="AM823" s="8"/>
      <c r="AN823" s="8"/>
      <c r="AO823" s="8"/>
      <c r="AP823" s="8"/>
      <c r="AQ823" s="8"/>
      <c r="AR823" s="8"/>
      <c r="AS823" s="8"/>
      <c r="AT823" s="8"/>
      <c r="AU823" s="8"/>
      <c r="AV823" s="4"/>
      <c r="AW823" s="4"/>
      <c r="AX823" s="8"/>
      <c r="AY823" s="8"/>
      <c r="AZ823" s="8"/>
      <c r="BA823" s="8"/>
      <c r="BB823" s="8"/>
      <c r="BC823" s="8"/>
      <c r="BD823" s="8"/>
      <c r="BE823" s="8"/>
      <c r="BF823" s="8"/>
      <c r="BG823" s="8" t="s">
        <v>5</v>
      </c>
    </row>
    <row r="824" spans="1:59" hidden="1">
      <c r="A824" t="str">
        <f>Append1[[#This Row],[COM_IN_LIST]]</f>
        <v>CMDB</v>
      </c>
      <c r="B824" t="s">
        <v>1664</v>
      </c>
      <c r="E824" t="str">
        <f>VLOOKUP(Append1[[#This Row],[Asset_Name]],'[1]SNOW CMDB DBNL'!$A:$D,4,0)</f>
        <v>Christophe Van Campfort</v>
      </c>
      <c r="F824" t="str">
        <f>VLOOKUP(Append1[[#This Row],[Asset_Name]],'[1]SNOW CMDB DBNL'!$A:$E,5,0)</f>
        <v>Christophe Van Campfort</v>
      </c>
      <c r="L824" t="str">
        <f>VLOOKUP(Append1[[#This Row],[Asset_Name]],'[1]SNOW CMDB DBNL'!$A:$M,13,0)</f>
        <v>Installed</v>
      </c>
      <c r="M824" t="str">
        <f>VLOOKUP(Append1[[#This Row],[Asset_Name]],'[1]SNOW CMDB DBNL'!$A:$N,14,0)</f>
        <v>Operational</v>
      </c>
      <c r="N824" t="str">
        <f>VLOOKUP(Append1[[#This Row],[Asset_Name]],'[1]SNOW CMDB DBNL'!$A:$O,15,0)</f>
        <v>Production</v>
      </c>
      <c r="O824" t="str">
        <f>VLOOKUP(Append1[[#This Row],[Asset_Name]],'[1]SNOW CMDB DBNL'!$A:$P,16,0)</f>
        <v>be+nl/Finance NL/Office Tooling</v>
      </c>
      <c r="P824" t="s">
        <v>131</v>
      </c>
      <c r="Q824" t="s">
        <v>132</v>
      </c>
      <c r="R824" t="s">
        <v>18</v>
      </c>
      <c r="V824" s="8" t="s">
        <v>1664</v>
      </c>
      <c r="W824" s="8">
        <v>0</v>
      </c>
      <c r="X824" s="8">
        <v>0</v>
      </c>
      <c r="Y824" s="8" t="s">
        <v>215</v>
      </c>
      <c r="Z824" s="8" t="s">
        <v>215</v>
      </c>
      <c r="AA824" s="8">
        <v>0</v>
      </c>
      <c r="AB824" s="4">
        <v>0</v>
      </c>
      <c r="AC824" s="4">
        <v>0</v>
      </c>
      <c r="AD824" s="8">
        <v>0</v>
      </c>
      <c r="AE824" s="8">
        <v>0</v>
      </c>
      <c r="AF824" s="8" t="s">
        <v>136</v>
      </c>
      <c r="AG824" s="8" t="s">
        <v>137</v>
      </c>
      <c r="AH824" s="8" t="s">
        <v>138</v>
      </c>
      <c r="AI824" s="8" t="s">
        <v>216</v>
      </c>
      <c r="AJ824" s="8" t="s">
        <v>18</v>
      </c>
      <c r="AK824" s="8" t="s">
        <v>131</v>
      </c>
      <c r="AL824" s="8" t="s">
        <v>132</v>
      </c>
      <c r="AM824" s="8"/>
      <c r="AN824" s="8"/>
      <c r="AO824" s="8"/>
      <c r="AP824" s="8"/>
      <c r="AQ824" s="8"/>
      <c r="AR824" s="8"/>
      <c r="AS824" s="8"/>
      <c r="AT824" s="8"/>
      <c r="AU824" s="8"/>
      <c r="AV824" s="4"/>
      <c r="AW824" s="4"/>
      <c r="AX824" s="8"/>
      <c r="AY824" s="8"/>
      <c r="AZ824" s="8"/>
      <c r="BA824" s="8"/>
      <c r="BB824" s="8"/>
      <c r="BC824" s="8"/>
      <c r="BD824" s="8"/>
      <c r="BE824" s="8"/>
      <c r="BF824" s="8"/>
      <c r="BG824" s="8" t="s">
        <v>5</v>
      </c>
    </row>
    <row r="825" spans="1:59" hidden="1">
      <c r="A825" t="str">
        <f>Append1[[#This Row],[COM_IN_LIST]]</f>
        <v>CMDB</v>
      </c>
      <c r="B825" t="s">
        <v>1665</v>
      </c>
      <c r="E825" t="str">
        <f>VLOOKUP(Append1[[#This Row],[Asset_Name]],'[1]SNOW CMDB DBNL'!$A:$D,4,0)</f>
        <v>Christophe Van Campfort</v>
      </c>
      <c r="F825" t="str">
        <f>VLOOKUP(Append1[[#This Row],[Asset_Name]],'[1]SNOW CMDB DBNL'!$A:$E,5,0)</f>
        <v>Christophe Van Campfort</v>
      </c>
      <c r="L825" t="str">
        <f>VLOOKUP(Append1[[#This Row],[Asset_Name]],'[1]SNOW CMDB DBNL'!$A:$M,13,0)</f>
        <v>Installed</v>
      </c>
      <c r="M825" t="str">
        <f>VLOOKUP(Append1[[#This Row],[Asset_Name]],'[1]SNOW CMDB DBNL'!$A:$N,14,0)</f>
        <v>Operational</v>
      </c>
      <c r="N825" t="str">
        <f>VLOOKUP(Append1[[#This Row],[Asset_Name]],'[1]SNOW CMDB DBNL'!$A:$O,15,0)</f>
        <v>Production</v>
      </c>
      <c r="O825" t="str">
        <f>VLOOKUP(Append1[[#This Row],[Asset_Name]],'[1]SNOW CMDB DBNL'!$A:$P,16,0)</f>
        <v>be+nl/Finance NL/Office Tooling</v>
      </c>
      <c r="P825" t="s">
        <v>131</v>
      </c>
      <c r="Q825" t="s">
        <v>132</v>
      </c>
      <c r="R825" t="s">
        <v>18</v>
      </c>
      <c r="V825" s="8" t="s">
        <v>1665</v>
      </c>
      <c r="W825" s="8">
        <v>0</v>
      </c>
      <c r="X825" s="8">
        <v>0</v>
      </c>
      <c r="Y825" s="8" t="s">
        <v>215</v>
      </c>
      <c r="Z825" s="8" t="s">
        <v>215</v>
      </c>
      <c r="AA825" s="8">
        <v>0</v>
      </c>
      <c r="AB825" s="4">
        <v>0</v>
      </c>
      <c r="AC825" s="4">
        <v>0</v>
      </c>
      <c r="AD825" s="8">
        <v>0</v>
      </c>
      <c r="AE825" s="8">
        <v>0</v>
      </c>
      <c r="AF825" s="8" t="s">
        <v>136</v>
      </c>
      <c r="AG825" s="8" t="s">
        <v>137</v>
      </c>
      <c r="AH825" s="8" t="s">
        <v>138</v>
      </c>
      <c r="AI825" s="8" t="s">
        <v>216</v>
      </c>
      <c r="AJ825" s="8" t="s">
        <v>18</v>
      </c>
      <c r="AK825" s="8" t="s">
        <v>131</v>
      </c>
      <c r="AL825" s="8" t="s">
        <v>132</v>
      </c>
      <c r="AM825" s="8"/>
      <c r="AN825" s="8"/>
      <c r="AO825" s="8"/>
      <c r="AP825" s="8"/>
      <c r="AQ825" s="8"/>
      <c r="AR825" s="8"/>
      <c r="AS825" s="8"/>
      <c r="AT825" s="8"/>
      <c r="AU825" s="8"/>
      <c r="AV825" s="4"/>
      <c r="AW825" s="4"/>
      <c r="AX825" s="8"/>
      <c r="AY825" s="8"/>
      <c r="AZ825" s="8"/>
      <c r="BA825" s="8"/>
      <c r="BB825" s="8"/>
      <c r="BC825" s="8"/>
      <c r="BD825" s="8"/>
      <c r="BE825" s="8"/>
      <c r="BF825" s="8"/>
      <c r="BG825" s="8" t="s">
        <v>5</v>
      </c>
    </row>
    <row r="826" spans="1:59" hidden="1">
      <c r="A826" t="str">
        <f>Append1[[#This Row],[COM_IN_LIST]]</f>
        <v>GDPR</v>
      </c>
      <c r="B826" t="s">
        <v>1666</v>
      </c>
      <c r="P826" t="s">
        <v>132</v>
      </c>
      <c r="Q826" t="s">
        <v>131</v>
      </c>
      <c r="R826" t="s">
        <v>35</v>
      </c>
      <c r="V826" s="8" t="s">
        <v>1666</v>
      </c>
      <c r="AJ826" s="8" t="s">
        <v>35</v>
      </c>
      <c r="AK826" s="8" t="s">
        <v>132</v>
      </c>
      <c r="AL826" s="8" t="s">
        <v>131</v>
      </c>
      <c r="AM826" s="8"/>
      <c r="AN826" s="8"/>
      <c r="AO826" s="8"/>
      <c r="AP826" s="8" t="s">
        <v>141</v>
      </c>
      <c r="AQ826" s="8" t="s">
        <v>133</v>
      </c>
      <c r="AR826" s="8" t="s">
        <v>141</v>
      </c>
      <c r="AS826" s="8" t="s">
        <v>141</v>
      </c>
      <c r="AT826" s="8" t="s">
        <v>141</v>
      </c>
      <c r="AU826" s="8" t="s">
        <v>149</v>
      </c>
      <c r="AV826" s="4" t="s">
        <v>149</v>
      </c>
      <c r="AW826" s="4" t="s">
        <v>149</v>
      </c>
      <c r="AX826" s="8" t="s">
        <v>163</v>
      </c>
      <c r="AY826" s="8" t="s">
        <v>141</v>
      </c>
      <c r="AZ826" s="8" t="s">
        <v>133</v>
      </c>
      <c r="BA826" s="8"/>
      <c r="BB826" s="8" t="s">
        <v>145</v>
      </c>
      <c r="BC826" s="8"/>
      <c r="BD826" s="8" t="s">
        <v>149</v>
      </c>
      <c r="BE826" s="8"/>
      <c r="BF826" s="8"/>
      <c r="BG826" s="8" t="s">
        <v>6</v>
      </c>
    </row>
    <row r="827" spans="1:59">
      <c r="A827" t="str">
        <f>Append1[[#This Row],[COM_IN_LIST]]</f>
        <v>CMDB</v>
      </c>
      <c r="B827" t="s">
        <v>1667</v>
      </c>
      <c r="C827" t="str">
        <f>VLOOKUP(Append1[[#This Row],[Asset_Name]],'[1]SNOW CMDB DBNL'!$A:$B,2,0)</f>
        <v>No</v>
      </c>
      <c r="D827" t="str">
        <f>VLOOKUP(Append1[[#This Row],[Asset_Name]],'[1]SNOW CMDB DBNL'!$A:$C,3,0)</f>
        <v>No</v>
      </c>
      <c r="E827" t="str">
        <f>VLOOKUP(Append1[[#This Row],[Asset_Name]],'[1]SNOW CMDB DBNL'!$A:$D,4,0)</f>
        <v>Sandra Nieuwenhuis</v>
      </c>
      <c r="F827" t="str">
        <f>VLOOKUP(Append1[[#This Row],[Asset_Name]],'[1]SNOW CMDB DBNL'!$A:$E,5,0)</f>
        <v>Ben Harmsen</v>
      </c>
      <c r="G827" t="str">
        <f>VLOOKUP(Append1[[#This Row],[Asset_Name]],'[1]SNOW CMDB DBNL'!$A:$F,6,0)</f>
        <v>Hein Wegdam</v>
      </c>
      <c r="H827" t="str">
        <f>VLOOKUP(Append1[[#This Row],[Asset_Name]],'[1]SNOW CMDB DBNL'!$A:$G,7,0)</f>
        <v>Tim Hameeteman</v>
      </c>
      <c r="I827" t="str">
        <f>VLOOKUP(Append1[[#This Row],[Asset_Name]],'[1]SNOW CMDB DBNL'!$A:$H,8,0)</f>
        <v>Product data</v>
      </c>
      <c r="J827" t="str">
        <f>VLOOKUP(Append1[[#This Row],[Asset_Name]],'[1]SNOW CMDB DBNL'!$A:$I,9,0)</f>
        <v>Kept in own tribe</v>
      </c>
      <c r="L827" t="str">
        <f>VLOOKUP(Append1[[#This Row],[Asset_Name]],'[1]SNOW CMDB DBNL'!$A:$M,13,0)</f>
        <v>Installed</v>
      </c>
      <c r="M827" t="str">
        <f>VLOOKUP(Append1[[#This Row],[Asset_Name]],'[1]SNOW CMDB DBNL'!$A:$N,14,0)</f>
        <v>Operational</v>
      </c>
      <c r="N827" t="str">
        <f>VLOOKUP(Append1[[#This Row],[Asset_Name]],'[1]SNOW CMDB DBNL'!$A:$O,15,0)</f>
        <v>Production</v>
      </c>
      <c r="O827" t="str">
        <f>VLOOKUP(Append1[[#This Row],[Asset_Name]],'[1]SNOW CMDB DBNL'!$A:$P,16,0)</f>
        <v>be+nl/Real Estate Finance NL/Customer Journey Squad</v>
      </c>
      <c r="P827" t="s">
        <v>131</v>
      </c>
      <c r="Q827" t="s">
        <v>132</v>
      </c>
      <c r="R827" t="s">
        <v>59</v>
      </c>
      <c r="V827" s="8" t="s">
        <v>1667</v>
      </c>
      <c r="W827" s="8" t="s">
        <v>133</v>
      </c>
      <c r="X827" s="8" t="s">
        <v>133</v>
      </c>
      <c r="Y827" s="8" t="s">
        <v>313</v>
      </c>
      <c r="Z827" s="8" t="s">
        <v>1618</v>
      </c>
      <c r="AA827" s="8" t="s">
        <v>1619</v>
      </c>
      <c r="AB827" s="4" t="s">
        <v>1620</v>
      </c>
      <c r="AC827" s="4" t="s">
        <v>238</v>
      </c>
      <c r="AD827" s="8" t="s">
        <v>170</v>
      </c>
      <c r="AE827" s="8">
        <v>0</v>
      </c>
      <c r="AF827" s="8" t="s">
        <v>136</v>
      </c>
      <c r="AG827" s="8" t="s">
        <v>137</v>
      </c>
      <c r="AH827" s="8" t="s">
        <v>138</v>
      </c>
      <c r="AI827" s="8" t="s">
        <v>1668</v>
      </c>
      <c r="AJ827" s="8" t="s">
        <v>59</v>
      </c>
      <c r="AK827" s="8" t="s">
        <v>131</v>
      </c>
      <c r="AL827" s="8" t="s">
        <v>132</v>
      </c>
      <c r="AM827" s="8"/>
      <c r="AN827" s="8"/>
      <c r="AO827" s="8"/>
      <c r="AP827" s="8"/>
      <c r="AQ827" s="8"/>
      <c r="AR827" s="8"/>
      <c r="AS827" s="8"/>
      <c r="AT827" s="8"/>
      <c r="AU827" s="8"/>
      <c r="AV827" s="4"/>
      <c r="AW827" s="4"/>
      <c r="AX827" s="8"/>
      <c r="AY827" s="8"/>
      <c r="AZ827" s="8"/>
      <c r="BA827" s="8"/>
      <c r="BB827" s="8"/>
      <c r="BC827" s="8"/>
      <c r="BD827" s="8"/>
      <c r="BE827" s="8"/>
      <c r="BF827" s="8"/>
      <c r="BG827" s="8" t="s">
        <v>5</v>
      </c>
    </row>
    <row r="828" spans="1:59">
      <c r="A828" t="str">
        <f>Append1[[#This Row],[COM_IN_LIST]]</f>
        <v>COMMON</v>
      </c>
      <c r="B828" t="s">
        <v>1669</v>
      </c>
      <c r="C828" t="str">
        <f>VLOOKUP(Append1[[#This Row],[Asset_Name]],'[1]SNOW CMDB DBNL'!$A:$B,2,0)</f>
        <v>No</v>
      </c>
      <c r="D828" t="str">
        <f>VLOOKUP(Append1[[#This Row],[Asset_Name]],'[1]SNOW CMDB DBNL'!$A:$C,3,0)</f>
        <v>No</v>
      </c>
      <c r="E828" t="str">
        <f>VLOOKUP(Append1[[#This Row],[Asset_Name]],'[1]SNOW CMDB DBNL'!$A:$D,4,0)</f>
        <v>Sandra Nieuwenhuis</v>
      </c>
      <c r="F828" t="str">
        <f>VLOOKUP(Append1[[#This Row],[Asset_Name]],'[1]SNOW CMDB DBNL'!$A:$E,5,0)</f>
        <v>Ben Harmsen</v>
      </c>
      <c r="G828" t="str">
        <f>VLOOKUP(Append1[[#This Row],[Asset_Name]],'[1]SNOW CMDB DBNL'!$A:$F,6,0)</f>
        <v>Hein Wegdam</v>
      </c>
      <c r="H828" t="str">
        <f>VLOOKUP(Append1[[#This Row],[Asset_Name]],'[1]SNOW CMDB DBNL'!$A:$G,7,0)</f>
        <v>Tim Hameeteman</v>
      </c>
      <c r="I828" t="str">
        <f>VLOOKUP(Append1[[#This Row],[Asset_Name]],'[1]SNOW CMDB DBNL'!$A:$H,8,0)</f>
        <v>Product data</v>
      </c>
      <c r="J828" t="str">
        <f>VLOOKUP(Append1[[#This Row],[Asset_Name]],'[1]SNOW CMDB DBNL'!$A:$I,9,0)</f>
        <v>Kept in own tribe</v>
      </c>
      <c r="L828" t="str">
        <f>VLOOKUP(Append1[[#This Row],[Asset_Name]],'[1]SNOW CMDB DBNL'!$A:$M,13,0)</f>
        <v>Installed</v>
      </c>
      <c r="M828" t="str">
        <f>VLOOKUP(Append1[[#This Row],[Asset_Name]],'[1]SNOW CMDB DBNL'!$A:$N,14,0)</f>
        <v>Operational</v>
      </c>
      <c r="N828" t="str">
        <f>VLOOKUP(Append1[[#This Row],[Asset_Name]],'[1]SNOW CMDB DBNL'!$A:$O,15,0)</f>
        <v>Production</v>
      </c>
      <c r="O828" t="str">
        <f>VLOOKUP(Append1[[#This Row],[Asset_Name]],'[1]SNOW CMDB DBNL'!$A:$P,16,0)</f>
        <v>be+nl/Real Estate Finance NL/Customer Journey Squad</v>
      </c>
      <c r="P828" t="s">
        <v>132</v>
      </c>
      <c r="Q828" t="s">
        <v>132</v>
      </c>
      <c r="R828" t="s">
        <v>35</v>
      </c>
      <c r="V828" s="8" t="s">
        <v>1669</v>
      </c>
      <c r="W828" s="8" t="s">
        <v>133</v>
      </c>
      <c r="X828" s="8" t="s">
        <v>133</v>
      </c>
      <c r="Y828" s="8" t="s">
        <v>313</v>
      </c>
      <c r="Z828" s="8" t="s">
        <v>1618</v>
      </c>
      <c r="AA828" s="8" t="s">
        <v>1619</v>
      </c>
      <c r="AB828" s="4" t="s">
        <v>1620</v>
      </c>
      <c r="AC828" s="4" t="s">
        <v>238</v>
      </c>
      <c r="AD828" s="8" t="s">
        <v>170</v>
      </c>
      <c r="AE828" s="8">
        <v>0</v>
      </c>
      <c r="AF828" s="8" t="s">
        <v>136</v>
      </c>
      <c r="AG828" s="8" t="s">
        <v>137</v>
      </c>
      <c r="AH828" s="8" t="s">
        <v>138</v>
      </c>
      <c r="AI828" s="8" t="s">
        <v>1668</v>
      </c>
      <c r="AJ828" s="8" t="s">
        <v>35</v>
      </c>
      <c r="AK828" s="8" t="s">
        <v>132</v>
      </c>
      <c r="AL828" s="8" t="s">
        <v>132</v>
      </c>
      <c r="AM828" s="8"/>
      <c r="AN828" s="8"/>
      <c r="AO828" s="8"/>
      <c r="AP828" s="8" t="s">
        <v>141</v>
      </c>
      <c r="AQ828" s="8" t="s">
        <v>133</v>
      </c>
      <c r="AR828" s="8" t="s">
        <v>141</v>
      </c>
      <c r="AS828" s="8" t="s">
        <v>1239</v>
      </c>
      <c r="AT828" s="8" t="s">
        <v>141</v>
      </c>
      <c r="AU828" s="8" t="s">
        <v>149</v>
      </c>
      <c r="AV828" s="4" t="s">
        <v>149</v>
      </c>
      <c r="AW828" s="4" t="s">
        <v>149</v>
      </c>
      <c r="AX828" s="8" t="s">
        <v>163</v>
      </c>
      <c r="AY828" s="8" t="s">
        <v>141</v>
      </c>
      <c r="AZ828" s="8" t="s">
        <v>133</v>
      </c>
      <c r="BA828" s="8"/>
      <c r="BB828" s="8" t="s">
        <v>191</v>
      </c>
      <c r="BC828" s="8"/>
      <c r="BD828" s="8" t="s">
        <v>149</v>
      </c>
      <c r="BE828" s="8"/>
      <c r="BF828" s="8"/>
      <c r="BG828" s="8" t="s">
        <v>7</v>
      </c>
    </row>
    <row r="829" spans="1:59">
      <c r="A829" t="str">
        <f>Append1[[#This Row],[COM_IN_LIST]]</f>
        <v>CMDB</v>
      </c>
      <c r="B829" t="s">
        <v>1670</v>
      </c>
      <c r="C829" t="str">
        <f>VLOOKUP(Append1[[#This Row],[Asset_Name]],'[1]SNOW CMDB DBNL'!$A:$B,2,0)</f>
        <v>No</v>
      </c>
      <c r="D829" t="str">
        <f>VLOOKUP(Append1[[#This Row],[Asset_Name]],'[1]SNOW CMDB DBNL'!$A:$C,3,0)</f>
        <v>No</v>
      </c>
      <c r="E829" t="str">
        <f>VLOOKUP(Append1[[#This Row],[Asset_Name]],'[1]SNOW CMDB DBNL'!$A:$D,4,0)</f>
        <v>Pieter van Valenberg</v>
      </c>
      <c r="F829" t="str">
        <f>VLOOKUP(Append1[[#This Row],[Asset_Name]],'[1]SNOW CMDB DBNL'!$A:$E,5,0)</f>
        <v>Nick van Boven</v>
      </c>
      <c r="I829" t="str">
        <f>VLOOKUP(Append1[[#This Row],[Asset_Name]],'[1]SNOW CMDB DBNL'!$A:$H,8,0)</f>
        <v>Product data</v>
      </c>
      <c r="J829" t="str">
        <f>VLOOKUP(Append1[[#This Row],[Asset_Name]],'[1]SNOW CMDB DBNL'!$A:$I,9,0)</f>
        <v>Kept in own tribe</v>
      </c>
      <c r="L829" t="str">
        <f>VLOOKUP(Append1[[#This Row],[Asset_Name]],'[1]SNOW CMDB DBNL'!$A:$M,13,0)</f>
        <v>Installed</v>
      </c>
      <c r="M829" t="str">
        <f>VLOOKUP(Append1[[#This Row],[Asset_Name]],'[1]SNOW CMDB DBNL'!$A:$N,14,0)</f>
        <v>Operational</v>
      </c>
      <c r="N829" t="str">
        <f>VLOOKUP(Append1[[#This Row],[Asset_Name]],'[1]SNOW CMDB DBNL'!$A:$O,15,0)</f>
        <v>Production</v>
      </c>
      <c r="O829" t="str">
        <f>VLOOKUP(Append1[[#This Row],[Asset_Name]],'[1]SNOW CMDB DBNL'!$A:$P,16,0)</f>
        <v>be+nl/Investments/Operational Journeys &amp; Ordering/EP Transaction Management</v>
      </c>
      <c r="P829" t="s">
        <v>131</v>
      </c>
      <c r="Q829" t="s">
        <v>132</v>
      </c>
      <c r="R829" t="s">
        <v>15</v>
      </c>
      <c r="V829" s="8" t="s">
        <v>1670</v>
      </c>
      <c r="W829" s="8" t="s">
        <v>133</v>
      </c>
      <c r="X829" s="8" t="s">
        <v>133</v>
      </c>
      <c r="Y829" s="8" t="s">
        <v>325</v>
      </c>
      <c r="Z829" s="8" t="s">
        <v>235</v>
      </c>
      <c r="AA829" s="8">
        <v>0</v>
      </c>
      <c r="AB829" s="4">
        <v>0</v>
      </c>
      <c r="AC829" s="4" t="s">
        <v>238</v>
      </c>
      <c r="AD829" s="8" t="s">
        <v>170</v>
      </c>
      <c r="AE829" s="8">
        <v>0</v>
      </c>
      <c r="AF829" s="8" t="s">
        <v>136</v>
      </c>
      <c r="AG829" s="8" t="s">
        <v>137</v>
      </c>
      <c r="AH829" s="8" t="s">
        <v>138</v>
      </c>
      <c r="AI829" s="8" t="s">
        <v>326</v>
      </c>
      <c r="AJ829" s="8" t="s">
        <v>15</v>
      </c>
      <c r="AK829" s="8" t="s">
        <v>131</v>
      </c>
      <c r="AL829" s="8" t="s">
        <v>132</v>
      </c>
      <c r="AM829" s="8"/>
      <c r="AN829" s="8"/>
      <c r="AO829" s="8"/>
      <c r="AP829" s="8"/>
      <c r="AQ829" s="8"/>
      <c r="AR829" s="8"/>
      <c r="AS829" s="8"/>
      <c r="AT829" s="8"/>
      <c r="AU829" s="8"/>
      <c r="AV829" s="4"/>
      <c r="AW829" s="4"/>
      <c r="AX829" s="8"/>
      <c r="AY829" s="8"/>
      <c r="AZ829" s="8"/>
      <c r="BA829" s="8"/>
      <c r="BB829" s="8"/>
      <c r="BC829" s="8"/>
      <c r="BD829" s="8"/>
      <c r="BE829" s="8"/>
      <c r="BF829" s="8"/>
      <c r="BG829" s="8" t="s">
        <v>5</v>
      </c>
    </row>
    <row r="830" spans="1:59" hidden="1">
      <c r="A830" t="str">
        <f>Append1[[#This Row],[COM_IN_LIST]]</f>
        <v>GDPR</v>
      </c>
      <c r="B830" s="31" t="s">
        <v>1671</v>
      </c>
      <c r="P830" t="s">
        <v>132</v>
      </c>
      <c r="Q830" t="s">
        <v>131</v>
      </c>
      <c r="R830" t="s">
        <v>12</v>
      </c>
      <c r="V830" s="8" t="s">
        <v>1671</v>
      </c>
      <c r="AJ830" s="8" t="s">
        <v>12</v>
      </c>
      <c r="AK830" s="8" t="s">
        <v>132</v>
      </c>
      <c r="AL830" s="8" t="s">
        <v>131</v>
      </c>
      <c r="AM830" s="8"/>
      <c r="AN830" s="8"/>
      <c r="AO830" s="8"/>
      <c r="AP830" s="8" t="s">
        <v>141</v>
      </c>
      <c r="AQ830" s="8" t="s">
        <v>133</v>
      </c>
      <c r="AR830" s="8" t="s">
        <v>141</v>
      </c>
      <c r="AS830" s="8" t="s">
        <v>149</v>
      </c>
      <c r="AT830" s="8" t="s">
        <v>149</v>
      </c>
      <c r="AU830" s="8" t="s">
        <v>149</v>
      </c>
      <c r="AV830" s="4" t="s">
        <v>149</v>
      </c>
      <c r="AW830" s="4" t="s">
        <v>149</v>
      </c>
      <c r="AX830" s="8" t="s">
        <v>208</v>
      </c>
      <c r="AY830" s="8" t="s">
        <v>133</v>
      </c>
      <c r="AZ830" s="8">
        <v>44562</v>
      </c>
      <c r="BA830" s="8" t="s">
        <v>839</v>
      </c>
      <c r="BB830" s="8" t="s">
        <v>145</v>
      </c>
      <c r="BC830" s="8"/>
      <c r="BD830" s="8" t="s">
        <v>149</v>
      </c>
      <c r="BE830" s="8"/>
      <c r="BF830" s="8"/>
      <c r="BG830" s="8" t="s">
        <v>6</v>
      </c>
    </row>
    <row r="831" spans="1:59" hidden="1">
      <c r="A831" t="str">
        <f>Append1[[#This Row],[COM_IN_LIST]]</f>
        <v>GDPR</v>
      </c>
      <c r="B831" s="31" t="s">
        <v>1672</v>
      </c>
      <c r="P831" t="s">
        <v>132</v>
      </c>
      <c r="Q831" t="s">
        <v>131</v>
      </c>
      <c r="R831" t="s">
        <v>12</v>
      </c>
      <c r="V831" s="8" t="s">
        <v>1672</v>
      </c>
      <c r="AJ831" s="8" t="s">
        <v>12</v>
      </c>
      <c r="AK831" s="8" t="s">
        <v>132</v>
      </c>
      <c r="AL831" s="8" t="s">
        <v>131</v>
      </c>
      <c r="AM831" s="8"/>
      <c r="AN831" s="8"/>
      <c r="AO831" s="8"/>
      <c r="AP831" s="8" t="s">
        <v>141</v>
      </c>
      <c r="AQ831" s="8" t="s">
        <v>133</v>
      </c>
      <c r="AR831" s="8" t="s">
        <v>141</v>
      </c>
      <c r="AS831" s="8" t="s">
        <v>141</v>
      </c>
      <c r="AT831" s="8" t="s">
        <v>141</v>
      </c>
      <c r="AU831" s="8"/>
      <c r="AV831" s="4"/>
      <c r="AW831" s="4" t="s">
        <v>149</v>
      </c>
      <c r="AX831" s="8"/>
      <c r="AY831" s="8" t="s">
        <v>141</v>
      </c>
      <c r="AZ831" s="8">
        <v>44562</v>
      </c>
      <c r="BA831" s="8" t="s">
        <v>839</v>
      </c>
      <c r="BB831" s="8" t="s">
        <v>145</v>
      </c>
      <c r="BC831" s="8"/>
      <c r="BD831" s="8" t="s">
        <v>149</v>
      </c>
      <c r="BE831" s="8"/>
      <c r="BF831" s="8"/>
      <c r="BG831" s="8" t="s">
        <v>6</v>
      </c>
    </row>
    <row r="832" spans="1:59">
      <c r="A832" t="str">
        <f>Append1[[#This Row],[COM_IN_LIST]]</f>
        <v>CMDB</v>
      </c>
      <c r="B832" t="s">
        <v>1673</v>
      </c>
      <c r="C832" t="str">
        <f>VLOOKUP(Append1[[#This Row],[Asset_Name]],'[1]SNOW CMDB DBNL'!$A:$B,2,0)</f>
        <v>No</v>
      </c>
      <c r="D832" t="str">
        <f>VLOOKUP(Append1[[#This Row],[Asset_Name]],'[1]SNOW CMDB DBNL'!$A:$C,3,0)</f>
        <v>no</v>
      </c>
      <c r="E832" t="str">
        <f>VLOOKUP(Append1[[#This Row],[Asset_Name]],'[1]SNOW CMDB DBNL'!$A:$D,4,0)</f>
        <v>Ronald Geradts</v>
      </c>
      <c r="F832" t="str">
        <f>VLOOKUP(Append1[[#This Row],[Asset_Name]],'[1]SNOW CMDB DBNL'!$A:$E,5,0)</f>
        <v>Nick van Boven</v>
      </c>
      <c r="L832" t="str">
        <f>VLOOKUP(Append1[[#This Row],[Asset_Name]],'[1]SNOW CMDB DBNL'!$A:$M,13,0)</f>
        <v>Installed</v>
      </c>
      <c r="M832" t="str">
        <f>VLOOKUP(Append1[[#This Row],[Asset_Name]],'[1]SNOW CMDB DBNL'!$A:$N,14,0)</f>
        <v>Operational</v>
      </c>
      <c r="N832" t="str">
        <f>VLOOKUP(Append1[[#This Row],[Asset_Name]],'[1]SNOW CMDB DBNL'!$A:$O,15,0)</f>
        <v>Production</v>
      </c>
      <c r="O832" t="str">
        <f>VLOOKUP(Append1[[#This Row],[Asset_Name]],'[1]SNOW CMDB DBNL'!$A:$P,16,0)</f>
        <v>be+nl/Investments/Operational Journeys &amp; Ordering/Markets&amp;instruments</v>
      </c>
      <c r="P832" t="s">
        <v>131</v>
      </c>
      <c r="Q832" t="s">
        <v>132</v>
      </c>
      <c r="R832" t="s">
        <v>15</v>
      </c>
      <c r="V832" s="8" t="s">
        <v>1673</v>
      </c>
      <c r="W832" s="8" t="s">
        <v>133</v>
      </c>
      <c r="X832" s="8" t="s">
        <v>786</v>
      </c>
      <c r="Y832" s="8" t="s">
        <v>1674</v>
      </c>
      <c r="Z832" s="8" t="s">
        <v>235</v>
      </c>
      <c r="AA832" s="8">
        <v>0</v>
      </c>
      <c r="AB832" s="4">
        <v>0</v>
      </c>
      <c r="AC832" s="4">
        <v>0</v>
      </c>
      <c r="AD832" s="8">
        <v>0</v>
      </c>
      <c r="AE832" s="8">
        <v>0</v>
      </c>
      <c r="AF832" s="8" t="s">
        <v>136</v>
      </c>
      <c r="AG832" s="8" t="s">
        <v>137</v>
      </c>
      <c r="AH832" s="8" t="s">
        <v>138</v>
      </c>
      <c r="AI832" s="8" t="s">
        <v>1675</v>
      </c>
      <c r="AJ832" s="8" t="s">
        <v>15</v>
      </c>
      <c r="AK832" s="8" t="s">
        <v>131</v>
      </c>
      <c r="AL832" s="8" t="s">
        <v>132</v>
      </c>
      <c r="AM832" s="8"/>
      <c r="AN832" s="8"/>
      <c r="AO832" s="8"/>
      <c r="AP832" s="8"/>
      <c r="AQ832" s="8"/>
      <c r="AR832" s="8"/>
      <c r="AS832" s="8"/>
      <c r="AT832" s="8"/>
      <c r="AU832" s="8"/>
      <c r="AV832" s="4"/>
      <c r="AW832" s="4"/>
      <c r="AX832" s="8"/>
      <c r="AY832" s="8"/>
      <c r="AZ832" s="8"/>
      <c r="BA832" s="8"/>
      <c r="BB832" s="8"/>
      <c r="BC832" s="8"/>
      <c r="BD832" s="8"/>
      <c r="BE832" s="8"/>
      <c r="BF832" s="8"/>
      <c r="BG832" s="8" t="s">
        <v>5</v>
      </c>
    </row>
    <row r="833" spans="1:59" hidden="1">
      <c r="A833" t="str">
        <f>Append1[[#This Row],[COM_IN_LIST]]</f>
        <v>CMDB</v>
      </c>
      <c r="B833" s="31" t="s">
        <v>1676</v>
      </c>
      <c r="E833" t="str">
        <f>VLOOKUP(Append1[[#This Row],[Asset_Name]],'[1]SNOW CMDB DBNL'!$A:$D,4,0)</f>
        <v>Christophe Van Campfort</v>
      </c>
      <c r="F833" t="str">
        <f>VLOOKUP(Append1[[#This Row],[Asset_Name]],'[1]SNOW CMDB DBNL'!$A:$E,5,0)</f>
        <v>Christophe Van Campfort</v>
      </c>
      <c r="L833" t="str">
        <f>VLOOKUP(Append1[[#This Row],[Asset_Name]],'[1]SNOW CMDB DBNL'!$A:$M,13,0)</f>
        <v>Installed</v>
      </c>
      <c r="M833" t="str">
        <f>VLOOKUP(Append1[[#This Row],[Asset_Name]],'[1]SNOW CMDB DBNL'!$A:$N,14,0)</f>
        <v>Operational</v>
      </c>
      <c r="N833" t="str">
        <f>VLOOKUP(Append1[[#This Row],[Asset_Name]],'[1]SNOW CMDB DBNL'!$A:$O,15,0)</f>
        <v>Production</v>
      </c>
      <c r="O833" t="str">
        <f>VLOOKUP(Append1[[#This Row],[Asset_Name]],'[1]SNOW CMDB DBNL'!$A:$P,16,0)</f>
        <v>be+nl/Finance NL/Office Tooling</v>
      </c>
      <c r="P833" t="s">
        <v>131</v>
      </c>
      <c r="Q833" t="s">
        <v>132</v>
      </c>
      <c r="R833" t="s">
        <v>18</v>
      </c>
      <c r="V833" s="8" t="s">
        <v>1676</v>
      </c>
      <c r="W833" s="8">
        <v>0</v>
      </c>
      <c r="X833" s="8">
        <v>0</v>
      </c>
      <c r="Y833" s="8" t="s">
        <v>215</v>
      </c>
      <c r="Z833" s="8" t="s">
        <v>215</v>
      </c>
      <c r="AA833" s="8">
        <v>0</v>
      </c>
      <c r="AB833" s="4">
        <v>0</v>
      </c>
      <c r="AC833" s="4">
        <v>0</v>
      </c>
      <c r="AD833" s="8">
        <v>0</v>
      </c>
      <c r="AE833" s="8">
        <v>0</v>
      </c>
      <c r="AF833" s="8" t="s">
        <v>136</v>
      </c>
      <c r="AG833" s="8" t="s">
        <v>137</v>
      </c>
      <c r="AH833" s="8" t="s">
        <v>138</v>
      </c>
      <c r="AI833" s="8" t="s">
        <v>216</v>
      </c>
      <c r="AJ833" s="8" t="s">
        <v>18</v>
      </c>
      <c r="AK833" s="8" t="s">
        <v>131</v>
      </c>
      <c r="AL833" s="8" t="s">
        <v>132</v>
      </c>
      <c r="AM833" s="8"/>
      <c r="AN833" s="8"/>
      <c r="AO833" s="8"/>
      <c r="AP833" s="8"/>
      <c r="AQ833" s="8"/>
      <c r="AR833" s="8"/>
      <c r="AS833" s="8"/>
      <c r="AT833" s="8"/>
      <c r="AU833" s="8"/>
      <c r="AV833" s="4"/>
      <c r="AW833" s="4"/>
      <c r="AX833" s="8"/>
      <c r="AY833" s="8"/>
      <c r="AZ833" s="8"/>
      <c r="BA833" s="8"/>
      <c r="BB833" s="8"/>
      <c r="BC833" s="8"/>
      <c r="BD833" s="8"/>
      <c r="BE833" s="8"/>
      <c r="BF833" s="8"/>
      <c r="BG833" s="8" t="s">
        <v>5</v>
      </c>
    </row>
    <row r="834" spans="1:59" hidden="1">
      <c r="A834" t="str">
        <f>Append1[[#This Row],[COM_IN_LIST]]</f>
        <v>CMDB</v>
      </c>
      <c r="B834" s="31" t="s">
        <v>1677</v>
      </c>
      <c r="E834" t="str">
        <f>VLOOKUP(Append1[[#This Row],[Asset_Name]],'[1]SNOW CMDB DBNL'!$A:$D,4,0)</f>
        <v>Christophe Van Campfort</v>
      </c>
      <c r="F834" t="str">
        <f>VLOOKUP(Append1[[#This Row],[Asset_Name]],'[1]SNOW CMDB DBNL'!$A:$E,5,0)</f>
        <v>Christophe Van Campfort</v>
      </c>
      <c r="L834" t="str">
        <f>VLOOKUP(Append1[[#This Row],[Asset_Name]],'[1]SNOW CMDB DBNL'!$A:$M,13,0)</f>
        <v>Installed</v>
      </c>
      <c r="M834" t="str">
        <f>VLOOKUP(Append1[[#This Row],[Asset_Name]],'[1]SNOW CMDB DBNL'!$A:$N,14,0)</f>
        <v>Operational</v>
      </c>
      <c r="N834" t="str">
        <f>VLOOKUP(Append1[[#This Row],[Asset_Name]],'[1]SNOW CMDB DBNL'!$A:$O,15,0)</f>
        <v>Production</v>
      </c>
      <c r="O834" t="str">
        <f>VLOOKUP(Append1[[#This Row],[Asset_Name]],'[1]SNOW CMDB DBNL'!$A:$P,16,0)</f>
        <v>be+nl/Finance NL/Office Tooling</v>
      </c>
      <c r="P834" t="s">
        <v>131</v>
      </c>
      <c r="Q834" t="s">
        <v>132</v>
      </c>
      <c r="R834" t="s">
        <v>18</v>
      </c>
      <c r="V834" s="8" t="s">
        <v>1677</v>
      </c>
      <c r="W834" s="8">
        <v>0</v>
      </c>
      <c r="X834" s="8">
        <v>0</v>
      </c>
      <c r="Y834" s="8" t="s">
        <v>215</v>
      </c>
      <c r="Z834" s="8" t="s">
        <v>215</v>
      </c>
      <c r="AA834" s="8">
        <v>0</v>
      </c>
      <c r="AB834" s="4">
        <v>0</v>
      </c>
      <c r="AC834" s="4">
        <v>0</v>
      </c>
      <c r="AD834" s="8">
        <v>0</v>
      </c>
      <c r="AE834" s="8">
        <v>0</v>
      </c>
      <c r="AF834" s="8" t="s">
        <v>136</v>
      </c>
      <c r="AG834" s="8" t="s">
        <v>137</v>
      </c>
      <c r="AH834" s="8" t="s">
        <v>138</v>
      </c>
      <c r="AI834" s="8" t="s">
        <v>216</v>
      </c>
      <c r="AJ834" s="8" t="s">
        <v>18</v>
      </c>
      <c r="AK834" s="8" t="s">
        <v>131</v>
      </c>
      <c r="AL834" s="8" t="s">
        <v>132</v>
      </c>
      <c r="AM834" s="8"/>
      <c r="AN834" s="8"/>
      <c r="AO834" s="8"/>
      <c r="AP834" s="8"/>
      <c r="AQ834" s="8"/>
      <c r="AR834" s="8"/>
      <c r="AS834" s="8"/>
      <c r="AT834" s="8"/>
      <c r="AU834" s="8"/>
      <c r="AV834" s="4"/>
      <c r="AW834" s="4"/>
      <c r="AX834" s="8"/>
      <c r="AY834" s="8"/>
      <c r="AZ834" s="8"/>
      <c r="BA834" s="8"/>
      <c r="BB834" s="8"/>
      <c r="BC834" s="8"/>
      <c r="BD834" s="8"/>
      <c r="BE834" s="8"/>
      <c r="BF834" s="8"/>
      <c r="BG834" s="8" t="s">
        <v>5</v>
      </c>
    </row>
    <row r="835" spans="1:59" hidden="1">
      <c r="A835" t="str">
        <f>Append1[[#This Row],[COM_IN_LIST]]</f>
        <v>CMDB</v>
      </c>
      <c r="B835" s="31" t="s">
        <v>1678</v>
      </c>
      <c r="E835" t="str">
        <f>VLOOKUP(Append1[[#This Row],[Asset_Name]],'[1]SNOW CMDB DBNL'!$A:$D,4,0)</f>
        <v>Christophe Van Campfort</v>
      </c>
      <c r="F835" t="str">
        <f>VLOOKUP(Append1[[#This Row],[Asset_Name]],'[1]SNOW CMDB DBNL'!$A:$E,5,0)</f>
        <v>Christophe Van Campfort</v>
      </c>
      <c r="L835" t="str">
        <f>VLOOKUP(Append1[[#This Row],[Asset_Name]],'[1]SNOW CMDB DBNL'!$A:$M,13,0)</f>
        <v>Installed</v>
      </c>
      <c r="M835" t="str">
        <f>VLOOKUP(Append1[[#This Row],[Asset_Name]],'[1]SNOW CMDB DBNL'!$A:$N,14,0)</f>
        <v>Operational</v>
      </c>
      <c r="N835" t="str">
        <f>VLOOKUP(Append1[[#This Row],[Asset_Name]],'[1]SNOW CMDB DBNL'!$A:$O,15,0)</f>
        <v>Production</v>
      </c>
      <c r="O835" t="str">
        <f>VLOOKUP(Append1[[#This Row],[Asset_Name]],'[1]SNOW CMDB DBNL'!$A:$P,16,0)</f>
        <v>be+nl/Finance NL/Office Tooling</v>
      </c>
      <c r="P835" t="s">
        <v>131</v>
      </c>
      <c r="Q835" t="s">
        <v>132</v>
      </c>
      <c r="R835" t="s">
        <v>18</v>
      </c>
      <c r="V835" s="8" t="s">
        <v>1678</v>
      </c>
      <c r="W835" s="8">
        <v>0</v>
      </c>
      <c r="X835" s="8">
        <v>0</v>
      </c>
      <c r="Y835" s="8" t="s">
        <v>215</v>
      </c>
      <c r="Z835" s="8" t="s">
        <v>215</v>
      </c>
      <c r="AA835" s="8">
        <v>0</v>
      </c>
      <c r="AB835" s="4">
        <v>0</v>
      </c>
      <c r="AC835" s="4">
        <v>0</v>
      </c>
      <c r="AD835" s="8">
        <v>0</v>
      </c>
      <c r="AE835" s="8">
        <v>0</v>
      </c>
      <c r="AF835" s="8" t="s">
        <v>136</v>
      </c>
      <c r="AG835" s="8" t="s">
        <v>137</v>
      </c>
      <c r="AH835" s="8" t="s">
        <v>138</v>
      </c>
      <c r="AI835" s="8" t="s">
        <v>216</v>
      </c>
      <c r="AJ835" s="8" t="s">
        <v>18</v>
      </c>
      <c r="AK835" s="8" t="s">
        <v>131</v>
      </c>
      <c r="AL835" s="8" t="s">
        <v>132</v>
      </c>
      <c r="AM835" s="8"/>
      <c r="AN835" s="8"/>
      <c r="AO835" s="8"/>
      <c r="AP835" s="8"/>
      <c r="AQ835" s="8"/>
      <c r="AR835" s="8"/>
      <c r="AS835" s="8"/>
      <c r="AT835" s="8"/>
      <c r="AU835" s="8"/>
      <c r="AV835" s="4"/>
      <c r="AW835" s="4"/>
      <c r="AX835" s="8"/>
      <c r="AY835" s="8"/>
      <c r="AZ835" s="8"/>
      <c r="BA835" s="8"/>
      <c r="BB835" s="8"/>
      <c r="BC835" s="8"/>
      <c r="BD835" s="8"/>
      <c r="BE835" s="8"/>
      <c r="BF835" s="8"/>
      <c r="BG835" s="8" t="s">
        <v>5</v>
      </c>
    </row>
    <row r="836" spans="1:59" hidden="1">
      <c r="A836" t="str">
        <f>Append1[[#This Row],[COM_IN_LIST]]</f>
        <v>CMDB</v>
      </c>
      <c r="B836" s="31" t="s">
        <v>1679</v>
      </c>
      <c r="E836" t="str">
        <f>VLOOKUP(Append1[[#This Row],[Asset_Name]],'[1]SNOW CMDB DBNL'!$A:$D,4,0)</f>
        <v>Christophe Van Campfort</v>
      </c>
      <c r="F836" t="str">
        <f>VLOOKUP(Append1[[#This Row],[Asset_Name]],'[1]SNOW CMDB DBNL'!$A:$E,5,0)</f>
        <v>Christophe Van Campfort</v>
      </c>
      <c r="L836" t="str">
        <f>VLOOKUP(Append1[[#This Row],[Asset_Name]],'[1]SNOW CMDB DBNL'!$A:$M,13,0)</f>
        <v>Installed</v>
      </c>
      <c r="M836" t="str">
        <f>VLOOKUP(Append1[[#This Row],[Asset_Name]],'[1]SNOW CMDB DBNL'!$A:$N,14,0)</f>
        <v>Operational</v>
      </c>
      <c r="N836" t="str">
        <f>VLOOKUP(Append1[[#This Row],[Asset_Name]],'[1]SNOW CMDB DBNL'!$A:$O,15,0)</f>
        <v>Production</v>
      </c>
      <c r="O836" t="str">
        <f>VLOOKUP(Append1[[#This Row],[Asset_Name]],'[1]SNOW CMDB DBNL'!$A:$P,16,0)</f>
        <v>be+nl/Finance NL/Office Tooling</v>
      </c>
      <c r="P836" t="s">
        <v>131</v>
      </c>
      <c r="Q836" t="s">
        <v>132</v>
      </c>
      <c r="R836" t="s">
        <v>18</v>
      </c>
      <c r="V836" s="8" t="s">
        <v>1679</v>
      </c>
      <c r="W836" s="8">
        <v>0</v>
      </c>
      <c r="X836" s="8">
        <v>0</v>
      </c>
      <c r="Y836" s="8" t="s">
        <v>215</v>
      </c>
      <c r="Z836" s="8" t="s">
        <v>215</v>
      </c>
      <c r="AA836" s="8">
        <v>0</v>
      </c>
      <c r="AB836" s="4">
        <v>0</v>
      </c>
      <c r="AC836" s="4">
        <v>0</v>
      </c>
      <c r="AD836" s="8">
        <v>0</v>
      </c>
      <c r="AE836" s="8">
        <v>0</v>
      </c>
      <c r="AF836" s="8" t="s">
        <v>136</v>
      </c>
      <c r="AG836" s="8" t="s">
        <v>137</v>
      </c>
      <c r="AH836" s="8" t="s">
        <v>138</v>
      </c>
      <c r="AI836" s="8" t="s">
        <v>216</v>
      </c>
      <c r="AJ836" s="8" t="s">
        <v>18</v>
      </c>
      <c r="AK836" s="8" t="s">
        <v>131</v>
      </c>
      <c r="AL836" s="8" t="s">
        <v>132</v>
      </c>
      <c r="AM836" s="8"/>
      <c r="AN836" s="8"/>
      <c r="AO836" s="8"/>
      <c r="AP836" s="8"/>
      <c r="AQ836" s="8"/>
      <c r="AR836" s="8"/>
      <c r="AS836" s="8"/>
      <c r="AT836" s="8"/>
      <c r="AU836" s="8"/>
      <c r="AV836" s="4"/>
      <c r="AW836" s="4"/>
      <c r="AX836" s="8"/>
      <c r="AY836" s="8"/>
      <c r="AZ836" s="8"/>
      <c r="BA836" s="8"/>
      <c r="BB836" s="8"/>
      <c r="BC836" s="8"/>
      <c r="BD836" s="8"/>
      <c r="BE836" s="8"/>
      <c r="BF836" s="8"/>
      <c r="BG836" s="8" t="s">
        <v>5</v>
      </c>
    </row>
    <row r="837" spans="1:59" hidden="1">
      <c r="A837" t="str">
        <f>Append1[[#This Row],[COM_IN_LIST]]</f>
        <v>GDPR</v>
      </c>
      <c r="B837" t="s">
        <v>1680</v>
      </c>
      <c r="P837" t="s">
        <v>132</v>
      </c>
      <c r="Q837" t="s">
        <v>131</v>
      </c>
      <c r="R837" t="s">
        <v>10</v>
      </c>
      <c r="V837" s="8" t="s">
        <v>1680</v>
      </c>
      <c r="AJ837" s="8" t="s">
        <v>10</v>
      </c>
      <c r="AK837" s="8" t="s">
        <v>132</v>
      </c>
      <c r="AL837" s="8" t="s">
        <v>131</v>
      </c>
      <c r="AM837" s="8"/>
      <c r="AN837" s="8"/>
      <c r="AO837" s="8"/>
      <c r="AP837" s="8" t="s">
        <v>145</v>
      </c>
      <c r="AQ837" s="8" t="s">
        <v>145</v>
      </c>
      <c r="AR837" s="8" t="s">
        <v>141</v>
      </c>
      <c r="AS837" s="8" t="s">
        <v>141</v>
      </c>
      <c r="AT837" s="8" t="s">
        <v>141</v>
      </c>
      <c r="AU837" s="8" t="s">
        <v>145</v>
      </c>
      <c r="AV837" s="4" t="s">
        <v>145</v>
      </c>
      <c r="AW837" s="4" t="s">
        <v>149</v>
      </c>
      <c r="AX837" s="8" t="s">
        <v>145</v>
      </c>
      <c r="AY837" s="8" t="s">
        <v>141</v>
      </c>
      <c r="AZ837" s="8"/>
      <c r="BA837" s="8" t="s">
        <v>166</v>
      </c>
      <c r="BB837" s="8" t="s">
        <v>145</v>
      </c>
      <c r="BC837" s="8"/>
      <c r="BD837" s="8" t="s">
        <v>149</v>
      </c>
      <c r="BE837" s="8"/>
      <c r="BF837" s="8"/>
      <c r="BG837" s="8" t="s">
        <v>6</v>
      </c>
    </row>
    <row r="838" spans="1:59" hidden="1">
      <c r="A838" t="str">
        <f>Append1[[#This Row],[COM_IN_LIST]]</f>
        <v>CMDB</v>
      </c>
      <c r="B838" t="s">
        <v>1681</v>
      </c>
      <c r="E838" t="str">
        <f>VLOOKUP(Append1[[#This Row],[Asset_Name]],'[1]SNOW CMDB DBNL'!$A:$D,4,0)</f>
        <v>Christophe Van Campfort</v>
      </c>
      <c r="F838" t="str">
        <f>VLOOKUP(Append1[[#This Row],[Asset_Name]],'[1]SNOW CMDB DBNL'!$A:$E,5,0)</f>
        <v>Christophe Van Campfort</v>
      </c>
      <c r="G838" t="str">
        <f>VLOOKUP(Append1[[#This Row],[Asset_Name]],'[1]SNOW CMDB DBNL'!$A:$F,6,0)</f>
        <v>Vincent Geluk</v>
      </c>
      <c r="L838" t="str">
        <f>VLOOKUP(Append1[[#This Row],[Asset_Name]],'[1]SNOW CMDB DBNL'!$A:$M,13,0)</f>
        <v>Installed</v>
      </c>
      <c r="M838" t="str">
        <f>VLOOKUP(Append1[[#This Row],[Asset_Name]],'[1]SNOW CMDB DBNL'!$A:$N,14,0)</f>
        <v>Operational</v>
      </c>
      <c r="N838" t="str">
        <f>VLOOKUP(Append1[[#This Row],[Asset_Name]],'[1]SNOW CMDB DBNL'!$A:$O,15,0)</f>
        <v>Production</v>
      </c>
      <c r="O838" t="str">
        <f>VLOOKUP(Append1[[#This Row],[Asset_Name]],'[1]SNOW CMDB DBNL'!$A:$P,16,0)</f>
        <v>be+nl/Finance NL/Office Tooling</v>
      </c>
      <c r="P838" t="s">
        <v>131</v>
      </c>
      <c r="Q838" t="s">
        <v>132</v>
      </c>
      <c r="R838" t="s">
        <v>18</v>
      </c>
      <c r="V838" s="8" t="s">
        <v>1681</v>
      </c>
      <c r="W838" s="8">
        <v>0</v>
      </c>
      <c r="X838" s="8">
        <v>0</v>
      </c>
      <c r="Y838" s="8" t="s">
        <v>215</v>
      </c>
      <c r="Z838" s="8" t="s">
        <v>215</v>
      </c>
      <c r="AA838" s="8" t="s">
        <v>1087</v>
      </c>
      <c r="AB838" s="4">
        <v>0</v>
      </c>
      <c r="AC838" s="4">
        <v>0</v>
      </c>
      <c r="AD838" s="8">
        <v>0</v>
      </c>
      <c r="AE838" s="8">
        <v>0</v>
      </c>
      <c r="AF838" s="8" t="s">
        <v>136</v>
      </c>
      <c r="AG838" s="8" t="s">
        <v>137</v>
      </c>
      <c r="AH838" s="8" t="s">
        <v>138</v>
      </c>
      <c r="AI838" s="8" t="s">
        <v>216</v>
      </c>
      <c r="AJ838" s="8" t="s">
        <v>18</v>
      </c>
      <c r="AK838" s="8" t="s">
        <v>131</v>
      </c>
      <c r="AL838" s="8" t="s">
        <v>132</v>
      </c>
      <c r="AM838" s="8"/>
      <c r="AN838" s="8"/>
      <c r="AO838" s="8"/>
      <c r="AP838" s="8"/>
      <c r="AQ838" s="8"/>
      <c r="AR838" s="8"/>
      <c r="AS838" s="8"/>
      <c r="AT838" s="8"/>
      <c r="AU838" s="8"/>
      <c r="AV838" s="4"/>
      <c r="AW838" s="4"/>
      <c r="AX838" s="8"/>
      <c r="AY838" s="8"/>
      <c r="AZ838" s="8"/>
      <c r="BA838" s="8"/>
      <c r="BB838" s="8"/>
      <c r="BC838" s="8"/>
      <c r="BD838" s="8"/>
      <c r="BE838" s="8"/>
      <c r="BF838" s="8"/>
      <c r="BG838" s="8" t="s">
        <v>5</v>
      </c>
    </row>
    <row r="839" spans="1:59" hidden="1">
      <c r="A839" t="str">
        <f>Append1[[#This Row],[COM_IN_LIST]]</f>
        <v>GDPR</v>
      </c>
      <c r="B839" t="s">
        <v>1682</v>
      </c>
      <c r="P839" t="s">
        <v>132</v>
      </c>
      <c r="Q839" t="s">
        <v>131</v>
      </c>
      <c r="R839" t="s">
        <v>28</v>
      </c>
      <c r="V839" s="8" t="s">
        <v>1682</v>
      </c>
      <c r="AJ839" s="8" t="s">
        <v>28</v>
      </c>
      <c r="AK839" s="8" t="s">
        <v>132</v>
      </c>
      <c r="AL839" s="8" t="s">
        <v>131</v>
      </c>
      <c r="AM839" s="8"/>
      <c r="AN839" s="8"/>
      <c r="AO839" s="8"/>
      <c r="AP839" s="8" t="s">
        <v>145</v>
      </c>
      <c r="AQ839" s="8" t="s">
        <v>145</v>
      </c>
      <c r="AR839" s="8" t="s">
        <v>141</v>
      </c>
      <c r="AS839" s="8" t="s">
        <v>145</v>
      </c>
      <c r="AT839" s="8" t="s">
        <v>141</v>
      </c>
      <c r="AU839" s="8" t="s">
        <v>145</v>
      </c>
      <c r="AV839" s="4" t="s">
        <v>149</v>
      </c>
      <c r="AW839" s="4" t="s">
        <v>149</v>
      </c>
      <c r="AX839" s="8" t="s">
        <v>145</v>
      </c>
      <c r="AY839" s="8" t="s">
        <v>141</v>
      </c>
      <c r="AZ839" s="8"/>
      <c r="BA839" s="8"/>
      <c r="BB839" s="8" t="s">
        <v>145</v>
      </c>
      <c r="BC839" s="8"/>
      <c r="BD839" s="8" t="s">
        <v>149</v>
      </c>
      <c r="BE839" s="8"/>
      <c r="BF839" s="8"/>
      <c r="BG839" s="8" t="s">
        <v>6</v>
      </c>
    </row>
    <row r="840" spans="1:59">
      <c r="A840" t="str">
        <f>Append1[[#This Row],[COM_IN_LIST]]</f>
        <v>CMDB</v>
      </c>
      <c r="B840" t="s">
        <v>1683</v>
      </c>
      <c r="C840" t="str">
        <f>VLOOKUP(Append1[[#This Row],[Asset_Name]],'[1]SNOW CMDB DBNL'!$A:$B,2,0)</f>
        <v>No</v>
      </c>
      <c r="D840" t="str">
        <f>VLOOKUP(Append1[[#This Row],[Asset_Name]],'[1]SNOW CMDB DBNL'!$A:$C,3,0)</f>
        <v>No</v>
      </c>
      <c r="E840" t="str">
        <f>VLOOKUP(Append1[[#This Row],[Asset_Name]],'[1]SNOW CMDB DBNL'!$A:$D,4,0)</f>
        <v>Sandra Nieuwenhuis</v>
      </c>
      <c r="F840" t="str">
        <f>VLOOKUP(Append1[[#This Row],[Asset_Name]],'[1]SNOW CMDB DBNL'!$A:$E,5,0)</f>
        <v>Serkan Turhal</v>
      </c>
      <c r="L840" t="str">
        <f>VLOOKUP(Append1[[#This Row],[Asset_Name]],'[1]SNOW CMDB DBNL'!$A:$M,13,0)</f>
        <v>Installed</v>
      </c>
      <c r="M840" t="str">
        <f>VLOOKUP(Append1[[#This Row],[Asset_Name]],'[1]SNOW CMDB DBNL'!$A:$N,14,0)</f>
        <v>Operational</v>
      </c>
      <c r="N840" t="str">
        <f>VLOOKUP(Append1[[#This Row],[Asset_Name]],'[1]SNOW CMDB DBNL'!$A:$O,15,0)</f>
        <v>Production</v>
      </c>
      <c r="O840" t="str">
        <f>VLOOKUP(Append1[[#This Row],[Asset_Name]],'[1]SNOW CMDB DBNL'!$A:$P,16,0)</f>
        <v>be+nl/Business lending/Customer Value Proposition/EZ Jet</v>
      </c>
      <c r="P840" t="s">
        <v>131</v>
      </c>
      <c r="Q840" t="s">
        <v>132</v>
      </c>
      <c r="R840" t="s">
        <v>609</v>
      </c>
      <c r="V840" s="8" t="s">
        <v>1683</v>
      </c>
      <c r="W840" s="8" t="s">
        <v>133</v>
      </c>
      <c r="X840" s="8" t="s">
        <v>133</v>
      </c>
      <c r="Y840" s="8" t="s">
        <v>313</v>
      </c>
      <c r="Z840" s="8" t="s">
        <v>314</v>
      </c>
      <c r="AA840" s="8">
        <v>0</v>
      </c>
      <c r="AB840" s="4">
        <v>0</v>
      </c>
      <c r="AC840" s="4">
        <v>0</v>
      </c>
      <c r="AD840" s="8">
        <v>0</v>
      </c>
      <c r="AE840" s="8">
        <v>0</v>
      </c>
      <c r="AF840" s="8" t="s">
        <v>136</v>
      </c>
      <c r="AG840" s="8" t="s">
        <v>137</v>
      </c>
      <c r="AH840" s="8" t="s">
        <v>138</v>
      </c>
      <c r="AI840" s="8" t="s">
        <v>1269</v>
      </c>
      <c r="AJ840" s="8" t="s">
        <v>609</v>
      </c>
      <c r="AK840" s="8" t="s">
        <v>131</v>
      </c>
      <c r="AL840" s="8" t="s">
        <v>132</v>
      </c>
      <c r="AM840" s="8"/>
      <c r="AN840" s="8"/>
      <c r="AO840" s="8"/>
      <c r="AP840" s="8"/>
      <c r="AQ840" s="8"/>
      <c r="AR840" s="8"/>
      <c r="AS840" s="8"/>
      <c r="AT840" s="8"/>
      <c r="AU840" s="8"/>
      <c r="AV840" s="4"/>
      <c r="AW840" s="4"/>
      <c r="AX840" s="8"/>
      <c r="AY840" s="8"/>
      <c r="AZ840" s="8"/>
      <c r="BA840" s="8"/>
      <c r="BB840" s="8"/>
      <c r="BC840" s="8"/>
      <c r="BD840" s="8"/>
      <c r="BE840" s="8"/>
      <c r="BF840" s="8"/>
      <c r="BG840" s="8" t="s">
        <v>5</v>
      </c>
    </row>
    <row r="841" spans="1:59">
      <c r="A841" t="str">
        <f>Append1[[#This Row],[COM_IN_LIST]]</f>
        <v>CMDB</v>
      </c>
      <c r="B841" t="s">
        <v>1684</v>
      </c>
      <c r="C841" t="str">
        <f>VLOOKUP(Append1[[#This Row],[Asset_Name]],'[1]SNOW CMDB DBNL'!$A:$B,2,0)</f>
        <v>No</v>
      </c>
      <c r="D841" t="str">
        <f>VLOOKUP(Append1[[#This Row],[Asset_Name]],'[1]SNOW CMDB DBNL'!$A:$C,3,0)</f>
        <v>No</v>
      </c>
      <c r="E841" t="str">
        <f>VLOOKUP(Append1[[#This Row],[Asset_Name]],'[1]SNOW CMDB DBNL'!$A:$D,4,0)</f>
        <v>Rik-Jan van Bree</v>
      </c>
      <c r="F841" t="str">
        <f>VLOOKUP(Append1[[#This Row],[Asset_Name]],'[1]SNOW CMDB DBNL'!$A:$E,5,0)</f>
        <v>Maaike Teeuwen</v>
      </c>
      <c r="G841" t="str">
        <f>VLOOKUP(Append1[[#This Row],[Asset_Name]],'[1]SNOW CMDB DBNL'!$A:$F,6,0)</f>
        <v>n/a</v>
      </c>
      <c r="H841" t="str">
        <f>VLOOKUP(Append1[[#This Row],[Asset_Name]],'[1]SNOW CMDB DBNL'!$A:$G,7,0)</f>
        <v>n/a</v>
      </c>
      <c r="I841" t="str">
        <f>VLOOKUP(Append1[[#This Row],[Asset_Name]],'[1]SNOW CMDB DBNL'!$A:$H,8,0)</f>
        <v>Product data</v>
      </c>
      <c r="J841" t="str">
        <f>VLOOKUP(Append1[[#This Row],[Asset_Name]],'[1]SNOW CMDB DBNL'!$A:$I,9,0)</f>
        <v>Transferred outside ING</v>
      </c>
      <c r="K841" t="str">
        <f>VLOOKUP(Append1[[#This Row],[Asset_Name]],'[1]SNOW CMDB DBNL'!$A:$J,10,0)</f>
        <v>Temporarily process data stored</v>
      </c>
      <c r="L841" t="str">
        <f>VLOOKUP(Append1[[#This Row],[Asset_Name]],'[1]SNOW CMDB DBNL'!$A:$M,13,0)</f>
        <v>Installed</v>
      </c>
      <c r="M841" t="str">
        <f>VLOOKUP(Append1[[#This Row],[Asset_Name]],'[1]SNOW CMDB DBNL'!$A:$N,14,0)</f>
        <v>Operational</v>
      </c>
      <c r="N841" t="str">
        <f>VLOOKUP(Append1[[#This Row],[Asset_Name]],'[1]SNOW CMDB DBNL'!$A:$O,15,0)</f>
        <v>Production</v>
      </c>
      <c r="O841" t="str">
        <f>VLOOKUP(Append1[[#This Row],[Asset_Name]],'[1]SNOW CMDB DBNL'!$A:$P,16,0)</f>
        <v>be+nl/Payments NL/Products/InsightOut</v>
      </c>
      <c r="P841" t="s">
        <v>131</v>
      </c>
      <c r="Q841" t="s">
        <v>132</v>
      </c>
      <c r="R841" t="s">
        <v>25</v>
      </c>
      <c r="V841" s="8" t="s">
        <v>1684</v>
      </c>
      <c r="W841" s="8" t="s">
        <v>133</v>
      </c>
      <c r="X841" s="8" t="s">
        <v>133</v>
      </c>
      <c r="Y841" s="8" t="s">
        <v>153</v>
      </c>
      <c r="Z841" s="8" t="s">
        <v>1278</v>
      </c>
      <c r="AA841" s="8" t="s">
        <v>1685</v>
      </c>
      <c r="AB841" s="4" t="s">
        <v>1685</v>
      </c>
      <c r="AC841" s="4" t="s">
        <v>238</v>
      </c>
      <c r="AD841" s="8" t="s">
        <v>206</v>
      </c>
      <c r="AE841" s="8" t="s">
        <v>1686</v>
      </c>
      <c r="AF841" s="8" t="s">
        <v>136</v>
      </c>
      <c r="AG841" s="8" t="s">
        <v>137</v>
      </c>
      <c r="AH841" s="8" t="s">
        <v>138</v>
      </c>
      <c r="AI841" s="8" t="s">
        <v>1687</v>
      </c>
      <c r="AJ841" s="8" t="s">
        <v>25</v>
      </c>
      <c r="AK841" s="8" t="s">
        <v>131</v>
      </c>
      <c r="AL841" s="8" t="s">
        <v>132</v>
      </c>
      <c r="AM841" s="8"/>
      <c r="AN841" s="8"/>
      <c r="AO841" s="8"/>
      <c r="AP841" s="8"/>
      <c r="AQ841" s="8"/>
      <c r="AR841" s="8"/>
      <c r="AS841" s="8"/>
      <c r="AT841" s="8"/>
      <c r="AU841" s="8"/>
      <c r="AV841" s="4"/>
      <c r="AW841" s="4"/>
      <c r="AX841" s="8"/>
      <c r="AY841" s="8"/>
      <c r="AZ841" s="8"/>
      <c r="BA841" s="8"/>
      <c r="BB841" s="8"/>
      <c r="BC841" s="8"/>
      <c r="BD841" s="8"/>
      <c r="BE841" s="8"/>
      <c r="BF841" s="8"/>
      <c r="BG841" s="8" t="s">
        <v>5</v>
      </c>
    </row>
    <row r="842" spans="1:59">
      <c r="A842" t="str">
        <f>Append1[[#This Row],[COM_IN_LIST]]</f>
        <v>CMDB</v>
      </c>
      <c r="B842" t="s">
        <v>1688</v>
      </c>
      <c r="C842" t="str">
        <f>VLOOKUP(Append1[[#This Row],[Asset_Name]],'[1]SNOW CMDB DBNL'!$A:$B,2,0)</f>
        <v>No</v>
      </c>
      <c r="E842" t="str">
        <f>VLOOKUP(Append1[[#This Row],[Asset_Name]],'[1]SNOW CMDB DBNL'!$A:$D,4,0)</f>
        <v>Guido Smit</v>
      </c>
      <c r="F842" t="str">
        <f>VLOOKUP(Append1[[#This Row],[Asset_Name]],'[1]SNOW CMDB DBNL'!$A:$E,5,0)</f>
        <v>Hans Overeem</v>
      </c>
      <c r="L842" t="str">
        <f>VLOOKUP(Append1[[#This Row],[Asset_Name]],'[1]SNOW CMDB DBNL'!$A:$M,13,0)</f>
        <v>Installed</v>
      </c>
      <c r="M842" t="str">
        <f>VLOOKUP(Append1[[#This Row],[Asset_Name]],'[1]SNOW CMDB DBNL'!$A:$N,14,0)</f>
        <v>Operational</v>
      </c>
      <c r="N842" t="str">
        <f>VLOOKUP(Append1[[#This Row],[Asset_Name]],'[1]SNOW CMDB DBNL'!$A:$O,15,0)</f>
        <v>Production</v>
      </c>
      <c r="O842" t="str">
        <f>VLOOKUP(Append1[[#This Row],[Asset_Name]],'[1]SNOW CMDB DBNL'!$A:$P,16,0)</f>
        <v>be+nl/Daily Banking Digital First NL/Business Journeys/ACDC</v>
      </c>
      <c r="P842" t="s">
        <v>131</v>
      </c>
      <c r="Q842" t="s">
        <v>132</v>
      </c>
      <c r="R842" t="s">
        <v>23</v>
      </c>
      <c r="V842" s="8" t="s">
        <v>1688</v>
      </c>
      <c r="W842" s="8" t="s">
        <v>133</v>
      </c>
      <c r="X842" s="8">
        <v>0</v>
      </c>
      <c r="Y842" s="8" t="s">
        <v>158</v>
      </c>
      <c r="Z842" s="8" t="s">
        <v>159</v>
      </c>
      <c r="AA842" s="8">
        <v>0</v>
      </c>
      <c r="AB842" s="4">
        <v>0</v>
      </c>
      <c r="AC842" s="4">
        <v>0</v>
      </c>
      <c r="AD842" s="8">
        <v>0</v>
      </c>
      <c r="AE842" s="8">
        <v>0</v>
      </c>
      <c r="AF842" s="8" t="s">
        <v>136</v>
      </c>
      <c r="AG842" s="8" t="s">
        <v>137</v>
      </c>
      <c r="AH842" s="8" t="s">
        <v>138</v>
      </c>
      <c r="AI842" s="8" t="s">
        <v>472</v>
      </c>
      <c r="AJ842" s="8" t="s">
        <v>23</v>
      </c>
      <c r="AK842" s="8" t="s">
        <v>131</v>
      </c>
      <c r="AL842" s="8" t="s">
        <v>132</v>
      </c>
      <c r="AM842" s="8"/>
      <c r="AN842" s="8"/>
      <c r="AO842" s="8"/>
      <c r="AP842" s="8"/>
      <c r="AQ842" s="8"/>
      <c r="AR842" s="8"/>
      <c r="AS842" s="8"/>
      <c r="AT842" s="8"/>
      <c r="AU842" s="8"/>
      <c r="AV842" s="4"/>
      <c r="AW842" s="4"/>
      <c r="AX842" s="8"/>
      <c r="AY842" s="8"/>
      <c r="AZ842" s="8"/>
      <c r="BA842" s="8"/>
      <c r="BB842" s="8"/>
      <c r="BC842" s="8"/>
      <c r="BD842" s="8"/>
      <c r="BE842" s="8"/>
      <c r="BF842" s="8"/>
      <c r="BG842" s="8" t="s">
        <v>5</v>
      </c>
    </row>
    <row r="843" spans="1:59" hidden="1">
      <c r="A843" t="str">
        <f>Append1[[#This Row],[COM_IN_LIST]]</f>
        <v>GDPR</v>
      </c>
      <c r="B843" t="s">
        <v>1689</v>
      </c>
      <c r="P843" t="s">
        <v>132</v>
      </c>
      <c r="Q843" t="s">
        <v>131</v>
      </c>
      <c r="R843" t="s">
        <v>11</v>
      </c>
      <c r="V843" s="8" t="s">
        <v>1689</v>
      </c>
      <c r="AJ843" s="8" t="s">
        <v>11</v>
      </c>
      <c r="AK843" s="8" t="s">
        <v>132</v>
      </c>
      <c r="AL843" s="8" t="s">
        <v>131</v>
      </c>
      <c r="AM843" s="8"/>
      <c r="AN843" s="8"/>
      <c r="AO843" s="8"/>
      <c r="AP843" s="8" t="s">
        <v>145</v>
      </c>
      <c r="AQ843" s="8" t="s">
        <v>145</v>
      </c>
      <c r="AR843" s="8" t="s">
        <v>133</v>
      </c>
      <c r="AS843" s="8" t="s">
        <v>145</v>
      </c>
      <c r="AT843" s="8" t="s">
        <v>133</v>
      </c>
      <c r="AU843" s="8" t="s">
        <v>145</v>
      </c>
      <c r="AV843" s="4">
        <v>44927</v>
      </c>
      <c r="AW843" s="4">
        <v>45291</v>
      </c>
      <c r="AX843" s="8" t="s">
        <v>145</v>
      </c>
      <c r="AY843" s="8" t="s">
        <v>133</v>
      </c>
      <c r="AZ843" s="8" t="s">
        <v>150</v>
      </c>
      <c r="BA843" s="8" t="s">
        <v>151</v>
      </c>
      <c r="BB843" s="8" t="s">
        <v>145</v>
      </c>
      <c r="BC843" s="8" t="s">
        <v>178</v>
      </c>
      <c r="BD843" s="8">
        <v>2023</v>
      </c>
      <c r="BE843" s="8" t="s">
        <v>182</v>
      </c>
      <c r="BF843" s="8"/>
      <c r="BG843" s="8" t="s">
        <v>6</v>
      </c>
    </row>
    <row r="844" spans="1:59" hidden="1">
      <c r="A844" t="str">
        <f>Append1[[#This Row],[COM_IN_LIST]]</f>
        <v>GDPR</v>
      </c>
      <c r="B844" t="s">
        <v>1690</v>
      </c>
      <c r="P844" t="s">
        <v>132</v>
      </c>
      <c r="Q844" t="s">
        <v>131</v>
      </c>
      <c r="R844" t="s">
        <v>11</v>
      </c>
      <c r="V844" s="8" t="s">
        <v>1690</v>
      </c>
      <c r="AJ844" s="8" t="s">
        <v>11</v>
      </c>
      <c r="AK844" s="8" t="s">
        <v>132</v>
      </c>
      <c r="AL844" s="8" t="s">
        <v>131</v>
      </c>
      <c r="AM844" s="8"/>
      <c r="AN844" s="8"/>
      <c r="AO844" s="8"/>
      <c r="AP844" s="8" t="s">
        <v>145</v>
      </c>
      <c r="AQ844" s="8" t="s">
        <v>145</v>
      </c>
      <c r="AR844" s="8" t="s">
        <v>141</v>
      </c>
      <c r="AS844" s="8" t="s">
        <v>145</v>
      </c>
      <c r="AT844" s="8" t="s">
        <v>149</v>
      </c>
      <c r="AU844" s="8" t="s">
        <v>145</v>
      </c>
      <c r="AV844" s="4">
        <v>44927</v>
      </c>
      <c r="AW844" s="4">
        <v>45291</v>
      </c>
      <c r="AX844" s="8" t="s">
        <v>145</v>
      </c>
      <c r="AY844" s="8" t="s">
        <v>133</v>
      </c>
      <c r="AZ844" s="8" t="s">
        <v>150</v>
      </c>
      <c r="BA844" s="8" t="s">
        <v>151</v>
      </c>
      <c r="BB844" s="8" t="s">
        <v>145</v>
      </c>
      <c r="BC844" s="8" t="s">
        <v>178</v>
      </c>
      <c r="BD844" s="8">
        <v>2023</v>
      </c>
      <c r="BE844" s="8" t="s">
        <v>182</v>
      </c>
      <c r="BF844" s="8"/>
      <c r="BG844" s="8" t="s">
        <v>6</v>
      </c>
    </row>
    <row r="845" spans="1:59" hidden="1">
      <c r="A845" t="str">
        <f>Append1[[#This Row],[COM_IN_LIST]]</f>
        <v>GDPR</v>
      </c>
      <c r="B845" s="31" t="s">
        <v>1691</v>
      </c>
      <c r="P845" t="s">
        <v>132</v>
      </c>
      <c r="Q845" t="s">
        <v>131</v>
      </c>
      <c r="R845" t="s">
        <v>13</v>
      </c>
      <c r="V845" s="8" t="s">
        <v>1691</v>
      </c>
      <c r="AJ845" s="8" t="s">
        <v>13</v>
      </c>
      <c r="AK845" s="8" t="s">
        <v>132</v>
      </c>
      <c r="AL845" s="8" t="s">
        <v>131</v>
      </c>
      <c r="AM845" s="8"/>
      <c r="AN845" s="8"/>
      <c r="AO845" s="8"/>
      <c r="AP845" s="8" t="s">
        <v>141</v>
      </c>
      <c r="AQ845" s="8" t="s">
        <v>145</v>
      </c>
      <c r="AR845" s="8" t="s">
        <v>141</v>
      </c>
      <c r="AS845" s="8" t="s">
        <v>141</v>
      </c>
      <c r="AT845" s="8" t="s">
        <v>141</v>
      </c>
      <c r="AU845" s="8" t="s">
        <v>149</v>
      </c>
      <c r="AV845" s="4" t="s">
        <v>149</v>
      </c>
      <c r="AW845" s="4" t="s">
        <v>149</v>
      </c>
      <c r="AX845" s="8" t="s">
        <v>208</v>
      </c>
      <c r="AY845" s="8" t="s">
        <v>141</v>
      </c>
      <c r="AZ845" s="8"/>
      <c r="BA845" s="8" t="s">
        <v>1692</v>
      </c>
      <c r="BB845" s="8" t="s">
        <v>145</v>
      </c>
      <c r="BC845" s="8"/>
      <c r="BD845" s="8" t="s">
        <v>149</v>
      </c>
      <c r="BE845" s="8"/>
      <c r="BF845" s="8"/>
      <c r="BG845" s="8" t="s">
        <v>6</v>
      </c>
    </row>
    <row r="846" spans="1:59">
      <c r="A846" t="str">
        <f>Append1[[#This Row],[COM_IN_LIST]]</f>
        <v>COMMON</v>
      </c>
      <c r="B846" t="s">
        <v>1693</v>
      </c>
      <c r="C846" t="str">
        <f>VLOOKUP(Append1[[#This Row],[Asset_Name]],'[1]SNOW CMDB DBNL'!$A:$B,2,0)</f>
        <v>No</v>
      </c>
      <c r="D846" t="str">
        <f>VLOOKUP(Append1[[#This Row],[Asset_Name]],'[1]SNOW CMDB DBNL'!$A:$C,3,0)</f>
        <v>No</v>
      </c>
      <c r="E846" t="str">
        <f>VLOOKUP(Append1[[#This Row],[Asset_Name]],'[1]SNOW CMDB DBNL'!$A:$D,4,0)</f>
        <v>Emile Scheilen</v>
      </c>
      <c r="F846" t="str">
        <f>VLOOKUP(Append1[[#This Row],[Asset_Name]],'[1]SNOW CMDB DBNL'!$A:$E,5,0)</f>
        <v>Adine Wempe - Kalff</v>
      </c>
      <c r="G846" t="str">
        <f>VLOOKUP(Append1[[#This Row],[Asset_Name]],'[1]SNOW CMDB DBNL'!$A:$F,6,0)</f>
        <v>Richard Emerencia</v>
      </c>
      <c r="H846" t="str">
        <f>VLOOKUP(Append1[[#This Row],[Asset_Name]],'[1]SNOW CMDB DBNL'!$A:$G,7,0)</f>
        <v>Judith Hanou</v>
      </c>
      <c r="I846" t="str">
        <f>VLOOKUP(Append1[[#This Row],[Asset_Name]],'[1]SNOW CMDB DBNL'!$A:$H,8,0)</f>
        <v>Data derived by other data users</v>
      </c>
      <c r="J846" t="str">
        <f>VLOOKUP(Append1[[#This Row],[Asset_Name]],'[1]SNOW CMDB DBNL'!$A:$I,9,0)</f>
        <v>Exchanged across domains</v>
      </c>
      <c r="L846" t="str">
        <f>VLOOKUP(Append1[[#This Row],[Asset_Name]],'[1]SNOW CMDB DBNL'!$A:$M,13,0)</f>
        <v>Installed</v>
      </c>
      <c r="M846" t="str">
        <f>VLOOKUP(Append1[[#This Row],[Asset_Name]],'[1]SNOW CMDB DBNL'!$A:$N,14,0)</f>
        <v>Operational</v>
      </c>
      <c r="N846" t="str">
        <f>VLOOKUP(Append1[[#This Row],[Asset_Name]],'[1]SNOW CMDB DBNL'!$A:$O,15,0)</f>
        <v>Production</v>
      </c>
      <c r="O846" t="str">
        <f>VLOOKUP(Append1[[#This Row],[Asset_Name]],'[1]SNOW CMDB DBNL'!$A:$P,16,0)</f>
        <v>be+nl/Fraud &amp; Cyber Security NL/Detection/Risk Data Squad</v>
      </c>
      <c r="P846" t="s">
        <v>132</v>
      </c>
      <c r="Q846" t="s">
        <v>132</v>
      </c>
      <c r="R846" t="s">
        <v>13</v>
      </c>
      <c r="V846" s="8" t="s">
        <v>1693</v>
      </c>
      <c r="W846" s="8" t="s">
        <v>133</v>
      </c>
      <c r="X846" s="8" t="s">
        <v>133</v>
      </c>
      <c r="Y846" s="8" t="s">
        <v>202</v>
      </c>
      <c r="Z846" s="8" t="s">
        <v>203</v>
      </c>
      <c r="AA846" s="8" t="s">
        <v>1694</v>
      </c>
      <c r="AB846" s="4" t="s">
        <v>1695</v>
      </c>
      <c r="AC846" s="4" t="s">
        <v>205</v>
      </c>
      <c r="AD846" s="8" t="s">
        <v>176</v>
      </c>
      <c r="AE846" s="8">
        <v>0</v>
      </c>
      <c r="AF846" s="8" t="s">
        <v>136</v>
      </c>
      <c r="AG846" s="8" t="s">
        <v>137</v>
      </c>
      <c r="AH846" s="8" t="s">
        <v>138</v>
      </c>
      <c r="AI846" s="8" t="s">
        <v>940</v>
      </c>
      <c r="AJ846" s="8" t="s">
        <v>13</v>
      </c>
      <c r="AK846" s="8" t="s">
        <v>132</v>
      </c>
      <c r="AL846" s="8" t="s">
        <v>132</v>
      </c>
      <c r="AM846" s="8"/>
      <c r="AN846" s="8"/>
      <c r="AO846" s="8"/>
      <c r="AP846" s="8" t="s">
        <v>141</v>
      </c>
      <c r="AQ846" s="8" t="s">
        <v>145</v>
      </c>
      <c r="AR846" s="8" t="s">
        <v>141</v>
      </c>
      <c r="AS846" s="8" t="s">
        <v>141</v>
      </c>
      <c r="AT846" s="8" t="s">
        <v>141</v>
      </c>
      <c r="AU846" s="8" t="s">
        <v>149</v>
      </c>
      <c r="AV846" s="4" t="s">
        <v>149</v>
      </c>
      <c r="AW846" s="4" t="s">
        <v>149</v>
      </c>
      <c r="AX846" s="8" t="s">
        <v>208</v>
      </c>
      <c r="AY846" s="8" t="s">
        <v>141</v>
      </c>
      <c r="AZ846" s="8"/>
      <c r="BA846" s="8" t="s">
        <v>1696</v>
      </c>
      <c r="BB846" s="8" t="s">
        <v>191</v>
      </c>
      <c r="BC846" s="8"/>
      <c r="BD846" s="8" t="s">
        <v>149</v>
      </c>
      <c r="BE846" s="8"/>
      <c r="BF846" s="8"/>
      <c r="BG846" s="8" t="s">
        <v>7</v>
      </c>
    </row>
    <row r="847" spans="1:59">
      <c r="A847" t="str">
        <f>Append1[[#This Row],[COM_IN_LIST]]</f>
        <v>CMDB</v>
      </c>
      <c r="B847" s="31" t="s">
        <v>1697</v>
      </c>
      <c r="C847" t="str">
        <f>VLOOKUP(Append1[[#This Row],[Asset_Name]],'[1]SNOW CMDB DBNL'!$A:$B,2,0)</f>
        <v>No</v>
      </c>
      <c r="D847" t="str">
        <f>VLOOKUP(Append1[[#This Row],[Asset_Name]],'[1]SNOW CMDB DBNL'!$A:$C,3,0)</f>
        <v>No</v>
      </c>
      <c r="E847" t="str">
        <f>VLOOKUP(Append1[[#This Row],[Asset_Name]],'[1]SNOW CMDB DBNL'!$A:$D,4,0)</f>
        <v>Emile Scheilen</v>
      </c>
      <c r="F847" t="str">
        <f>VLOOKUP(Append1[[#This Row],[Asset_Name]],'[1]SNOW CMDB DBNL'!$A:$E,5,0)</f>
        <v>Adine Wempe - Kalff</v>
      </c>
      <c r="G847" t="str">
        <f>VLOOKUP(Append1[[#This Row],[Asset_Name]],'[1]SNOW CMDB DBNL'!$A:$F,6,0)</f>
        <v>Adine Wempe - Kalff</v>
      </c>
      <c r="H847" t="str">
        <f>VLOOKUP(Append1[[#This Row],[Asset_Name]],'[1]SNOW CMDB DBNL'!$A:$G,7,0)</f>
        <v>Rene Scholte</v>
      </c>
      <c r="I847" t="str">
        <f>VLOOKUP(Append1[[#This Row],[Asset_Name]],'[1]SNOW CMDB DBNL'!$A:$H,8,0)</f>
        <v>Data derived by other data users</v>
      </c>
      <c r="J847" t="str">
        <f>VLOOKUP(Append1[[#This Row],[Asset_Name]],'[1]SNOW CMDB DBNL'!$A:$I,9,0)</f>
        <v>Kept in own tribe</v>
      </c>
      <c r="L847" t="str">
        <f>VLOOKUP(Append1[[#This Row],[Asset_Name]],'[1]SNOW CMDB DBNL'!$A:$M,13,0)</f>
        <v>Installed</v>
      </c>
      <c r="M847" t="str">
        <f>VLOOKUP(Append1[[#This Row],[Asset_Name]],'[1]SNOW CMDB DBNL'!$A:$N,14,0)</f>
        <v>Operational</v>
      </c>
      <c r="N847" t="str">
        <f>VLOOKUP(Append1[[#This Row],[Asset_Name]],'[1]SNOW CMDB DBNL'!$A:$O,15,0)</f>
        <v>Production</v>
      </c>
      <c r="O847" t="str">
        <f>VLOOKUP(Append1[[#This Row],[Asset_Name]],'[1]SNOW CMDB DBNL'!$A:$P,16,0)</f>
        <v>be+nl/Fraud &amp; Cyber Security NL/Detection/Risk Data Squad</v>
      </c>
      <c r="P847" t="s">
        <v>131</v>
      </c>
      <c r="Q847" t="s">
        <v>132</v>
      </c>
      <c r="R847" t="s">
        <v>42</v>
      </c>
      <c r="V847" s="8" t="s">
        <v>1697</v>
      </c>
      <c r="W847" s="8" t="s">
        <v>133</v>
      </c>
      <c r="X847" s="8" t="s">
        <v>133</v>
      </c>
      <c r="Y847" s="8" t="s">
        <v>202</v>
      </c>
      <c r="Z847" s="8" t="s">
        <v>203</v>
      </c>
      <c r="AA847" s="8" t="s">
        <v>203</v>
      </c>
      <c r="AB847" s="4" t="s">
        <v>1698</v>
      </c>
      <c r="AC847" s="4" t="s">
        <v>205</v>
      </c>
      <c r="AD847" s="8" t="s">
        <v>170</v>
      </c>
      <c r="AE847" s="8">
        <v>0</v>
      </c>
      <c r="AF847" s="8" t="s">
        <v>136</v>
      </c>
      <c r="AG847" s="8" t="s">
        <v>137</v>
      </c>
      <c r="AH847" s="8" t="s">
        <v>138</v>
      </c>
      <c r="AI847" s="8" t="s">
        <v>940</v>
      </c>
      <c r="AJ847" s="8" t="s">
        <v>42</v>
      </c>
      <c r="AK847" s="8" t="s">
        <v>131</v>
      </c>
      <c r="AL847" s="8" t="s">
        <v>132</v>
      </c>
      <c r="AM847" s="8"/>
      <c r="AN847" s="8"/>
      <c r="AO847" s="8"/>
      <c r="AP847" s="8"/>
      <c r="AQ847" s="8"/>
      <c r="AR847" s="8"/>
      <c r="AS847" s="8"/>
      <c r="AT847" s="8"/>
      <c r="AU847" s="8"/>
      <c r="AV847" s="4"/>
      <c r="AW847" s="4"/>
      <c r="AX847" s="8"/>
      <c r="AY847" s="8"/>
      <c r="AZ847" s="8"/>
      <c r="BA847" s="8"/>
      <c r="BB847" s="8"/>
      <c r="BC847" s="8"/>
      <c r="BD847" s="8"/>
      <c r="BE847" s="8"/>
      <c r="BF847" s="8"/>
      <c r="BG847" s="8" t="s">
        <v>5</v>
      </c>
    </row>
    <row r="848" spans="1:59">
      <c r="A848" t="str">
        <f>Append1[[#This Row],[COM_IN_LIST]]</f>
        <v>COMMON</v>
      </c>
      <c r="B848" t="s">
        <v>1699</v>
      </c>
      <c r="C848" t="str">
        <f>VLOOKUP(Append1[[#This Row],[Asset_Name]],'[1]SNOW CMDB DBNL'!$A:$B,2,0)</f>
        <v>No</v>
      </c>
      <c r="D848" t="str">
        <f>VLOOKUP(Append1[[#This Row],[Asset_Name]],'[1]SNOW CMDB DBNL'!$A:$C,3,0)</f>
        <v>No</v>
      </c>
      <c r="E848" t="str">
        <f>VLOOKUP(Append1[[#This Row],[Asset_Name]],'[1]SNOW CMDB DBNL'!$A:$D,4,0)</f>
        <v>Rein Heddema</v>
      </c>
      <c r="F848" t="str">
        <f>VLOOKUP(Append1[[#This Row],[Asset_Name]],'[1]SNOW CMDB DBNL'!$A:$E,5,0)</f>
        <v>Ed Spitteler</v>
      </c>
      <c r="G848" t="str">
        <f>VLOOKUP(Append1[[#This Row],[Asset_Name]],'[1]SNOW CMDB DBNL'!$A:$F,6,0)</f>
        <v>Ed Spitteler</v>
      </c>
      <c r="H848" t="str">
        <f>VLOOKUP(Append1[[#This Row],[Asset_Name]],'[1]SNOW CMDB DBNL'!$A:$G,7,0)</f>
        <v>Johan Deen</v>
      </c>
      <c r="K848" t="str">
        <f>VLOOKUP(Append1[[#This Row],[Asset_Name]],'[1]SNOW CMDB DBNL'!$A:$J,10,0)</f>
        <v xml:space="preserve">Rotaform as a external printsupplier passes on data (party, product, agreement and transactional) for distribution to customers on paper. </v>
      </c>
      <c r="L848" t="str">
        <f>VLOOKUP(Append1[[#This Row],[Asset_Name]],'[1]SNOW CMDB DBNL'!$A:$M,13,0)</f>
        <v>Installed</v>
      </c>
      <c r="M848" t="str">
        <f>VLOOKUP(Append1[[#This Row],[Asset_Name]],'[1]SNOW CMDB DBNL'!$A:$N,14,0)</f>
        <v>Operational</v>
      </c>
      <c r="N848" t="str">
        <f>VLOOKUP(Append1[[#This Row],[Asset_Name]],'[1]SNOW CMDB DBNL'!$A:$O,15,0)</f>
        <v>Production</v>
      </c>
      <c r="O848" t="str">
        <f>VLOOKUP(Append1[[#This Row],[Asset_Name]],'[1]SNOW CMDB DBNL'!$A:$P,16,0)</f>
        <v>be+nl/Document &amp; Content Services/Deliver Your Message/Paper &amp; Send</v>
      </c>
      <c r="P848" t="s">
        <v>132</v>
      </c>
      <c r="Q848" t="s">
        <v>132</v>
      </c>
      <c r="R848" t="s">
        <v>22</v>
      </c>
      <c r="V848" s="8" t="s">
        <v>1699</v>
      </c>
      <c r="W848" s="8" t="s">
        <v>133</v>
      </c>
      <c r="X848" s="8" t="s">
        <v>133</v>
      </c>
      <c r="Y848" s="8" t="s">
        <v>558</v>
      </c>
      <c r="Z848" s="8" t="s">
        <v>488</v>
      </c>
      <c r="AA848" s="8" t="s">
        <v>488</v>
      </c>
      <c r="AB848" s="4" t="s">
        <v>1344</v>
      </c>
      <c r="AC848" s="4">
        <v>0</v>
      </c>
      <c r="AD848" s="8">
        <v>0</v>
      </c>
      <c r="AE848" s="8" t="s">
        <v>1700</v>
      </c>
      <c r="AF848" s="8" t="s">
        <v>136</v>
      </c>
      <c r="AG848" s="8" t="s">
        <v>137</v>
      </c>
      <c r="AH848" s="8" t="s">
        <v>138</v>
      </c>
      <c r="AI848" s="8" t="s">
        <v>1136</v>
      </c>
      <c r="AJ848" s="8" t="s">
        <v>22</v>
      </c>
      <c r="AK848" s="8" t="s">
        <v>132</v>
      </c>
      <c r="AL848" s="8" t="s">
        <v>132</v>
      </c>
      <c r="AM848" s="8"/>
      <c r="AN848" s="8"/>
      <c r="AO848" s="8"/>
      <c r="AP848" s="8" t="s">
        <v>141</v>
      </c>
      <c r="AQ848" s="8" t="s">
        <v>133</v>
      </c>
      <c r="AR848" s="8" t="s">
        <v>133</v>
      </c>
      <c r="AS848" s="8" t="s">
        <v>141</v>
      </c>
      <c r="AT848" s="8" t="s">
        <v>141</v>
      </c>
      <c r="AU848" s="8" t="s">
        <v>145</v>
      </c>
      <c r="AV848" s="4" t="s">
        <v>145</v>
      </c>
      <c r="AW848" s="4" t="s">
        <v>145</v>
      </c>
      <c r="AX848" s="8" t="s">
        <v>292</v>
      </c>
      <c r="AY848" s="8" t="s">
        <v>133</v>
      </c>
      <c r="AZ848" s="8"/>
      <c r="BA848" s="8"/>
      <c r="BB848" s="8" t="s">
        <v>191</v>
      </c>
      <c r="BC848" s="8"/>
      <c r="BD848" s="8" t="s">
        <v>145</v>
      </c>
      <c r="BE848" s="8"/>
      <c r="BF848" s="8"/>
      <c r="BG848" s="8" t="s">
        <v>7</v>
      </c>
    </row>
    <row r="849" spans="1:59">
      <c r="A849" t="str">
        <f>Append1[[#This Row],[COM_IN_LIST]]</f>
        <v>CMDB</v>
      </c>
      <c r="B849" t="s">
        <v>1701</v>
      </c>
      <c r="C849" t="str">
        <f>VLOOKUP(Append1[[#This Row],[Asset_Name]],'[1]SNOW CMDB DBNL'!$A:$B,2,0)</f>
        <v>No</v>
      </c>
      <c r="E849" t="str">
        <f>VLOOKUP(Append1[[#This Row],[Asset_Name]],'[1]SNOW CMDB DBNL'!$A:$D,4,0)</f>
        <v>Vlad Kogan</v>
      </c>
      <c r="F849" t="str">
        <f>VLOOKUP(Append1[[#This Row],[Asset_Name]],'[1]SNOW CMDB DBNL'!$A:$E,5,0)</f>
        <v>Annemieke Tromp</v>
      </c>
      <c r="K849" t="str">
        <f>VLOOKUP(Append1[[#This Row],[Asset_Name]],'[1]SNOW CMDB DBNL'!$A:$J,10,0)</f>
        <v>Obsolete and to removed in CMDB</v>
      </c>
      <c r="L849" t="str">
        <f>VLOOKUP(Append1[[#This Row],[Asset_Name]],'[1]SNOW CMDB DBNL'!$A:$M,13,0)</f>
        <v>Installed</v>
      </c>
      <c r="M849" t="str">
        <f>VLOOKUP(Append1[[#This Row],[Asset_Name]],'[1]SNOW CMDB DBNL'!$A:$N,14,0)</f>
        <v>Operational</v>
      </c>
      <c r="N849" t="str">
        <f>VLOOKUP(Append1[[#This Row],[Asset_Name]],'[1]SNOW CMDB DBNL'!$A:$O,15,0)</f>
        <v>Production</v>
      </c>
      <c r="O849" t="str">
        <f>VLOOKUP(Append1[[#This Row],[Asset_Name]],'[1]SNOW CMDB DBNL'!$A:$P,16,0)</f>
        <v>be+nl/CRO NL/MRM/Office Tooling</v>
      </c>
      <c r="P849" t="s">
        <v>131</v>
      </c>
      <c r="Q849" t="s">
        <v>132</v>
      </c>
      <c r="R849" t="s">
        <v>20</v>
      </c>
      <c r="V849" s="8" t="s">
        <v>1701</v>
      </c>
      <c r="W849" s="8" t="s">
        <v>133</v>
      </c>
      <c r="X849" s="8">
        <v>0</v>
      </c>
      <c r="Y849" s="8" t="s">
        <v>984</v>
      </c>
      <c r="Z849" s="8" t="s">
        <v>329</v>
      </c>
      <c r="AA849" s="8">
        <v>0</v>
      </c>
      <c r="AB849" s="4">
        <v>0</v>
      </c>
      <c r="AC849" s="4">
        <v>0</v>
      </c>
      <c r="AD849" s="8">
        <v>0</v>
      </c>
      <c r="AE849" s="8" t="s">
        <v>330</v>
      </c>
      <c r="AF849" s="8" t="s">
        <v>136</v>
      </c>
      <c r="AG849" s="8" t="s">
        <v>137</v>
      </c>
      <c r="AH849" s="8" t="s">
        <v>138</v>
      </c>
      <c r="AI849" s="8" t="s">
        <v>331</v>
      </c>
      <c r="AJ849" s="8" t="s">
        <v>20</v>
      </c>
      <c r="AK849" s="8" t="s">
        <v>131</v>
      </c>
      <c r="AL849" s="8" t="s">
        <v>132</v>
      </c>
      <c r="AM849" s="8"/>
      <c r="AN849" s="8"/>
      <c r="AO849" s="8"/>
      <c r="AP849" s="8"/>
      <c r="AQ849" s="8"/>
      <c r="AR849" s="8"/>
      <c r="AS849" s="8"/>
      <c r="AT849" s="8"/>
      <c r="AU849" s="8"/>
      <c r="AV849" s="4"/>
      <c r="AW849" s="4"/>
      <c r="AX849" s="8"/>
      <c r="AY849" s="8"/>
      <c r="AZ849" s="8"/>
      <c r="BA849" s="8"/>
      <c r="BB849" s="8"/>
      <c r="BC849" s="8"/>
      <c r="BD849" s="8"/>
      <c r="BE849" s="8"/>
      <c r="BF849" s="8"/>
      <c r="BG849" s="8" t="s">
        <v>5</v>
      </c>
    </row>
    <row r="850" spans="1:59">
      <c r="A850" t="str">
        <f>Append1[[#This Row],[COM_IN_LIST]]</f>
        <v>CMDB</v>
      </c>
      <c r="B850" t="s">
        <v>1702</v>
      </c>
      <c r="C850" t="str">
        <f>VLOOKUP(Append1[[#This Row],[Asset_Name]],'[1]SNOW CMDB DBNL'!$A:$B,2,0)</f>
        <v>No</v>
      </c>
      <c r="D850" t="str">
        <f>VLOOKUP(Append1[[#This Row],[Asset_Name]],'[1]SNOW CMDB DBNL'!$A:$C,3,0)</f>
        <v>No</v>
      </c>
      <c r="E850" t="str">
        <f>VLOOKUP(Append1[[#This Row],[Asset_Name]],'[1]SNOW CMDB DBNL'!$A:$D,4,0)</f>
        <v>Adrian Leerink</v>
      </c>
      <c r="F850" t="str">
        <f>VLOOKUP(Append1[[#This Row],[Asset_Name]],'[1]SNOW CMDB DBNL'!$A:$E,5,0)</f>
        <v>Marieke de Boer</v>
      </c>
      <c r="L850" t="str">
        <f>VLOOKUP(Append1[[#This Row],[Asset_Name]],'[1]SNOW CMDB DBNL'!$A:$M,13,0)</f>
        <v>Installed</v>
      </c>
      <c r="M850" t="str">
        <f>VLOOKUP(Append1[[#This Row],[Asset_Name]],'[1]SNOW CMDB DBNL'!$A:$N,14,0)</f>
        <v>Operational</v>
      </c>
      <c r="N850" t="str">
        <f>VLOOKUP(Append1[[#This Row],[Asset_Name]],'[1]SNOW CMDB DBNL'!$A:$O,15,0)</f>
        <v>Production</v>
      </c>
      <c r="O850" t="str">
        <f>VLOOKUP(Append1[[#This Row],[Asset_Name]],'[1]SNOW CMDB DBNL'!$A:$P,16,0)</f>
        <v>be+nl/CRO Domestic Bank Netherlands/Intensief Beheer/Office Tooling</v>
      </c>
      <c r="P850" t="s">
        <v>131</v>
      </c>
      <c r="Q850" t="s">
        <v>132</v>
      </c>
      <c r="R850" t="s">
        <v>47</v>
      </c>
      <c r="V850" s="8" t="s">
        <v>1702</v>
      </c>
      <c r="W850" s="8" t="s">
        <v>133</v>
      </c>
      <c r="X850" s="8" t="s">
        <v>133</v>
      </c>
      <c r="Y850" s="8" t="s">
        <v>1210</v>
      </c>
      <c r="Z850" s="8" t="s">
        <v>1211</v>
      </c>
      <c r="AA850" s="8">
        <v>0</v>
      </c>
      <c r="AB850" s="4">
        <v>0</v>
      </c>
      <c r="AC850" s="4">
        <v>0</v>
      </c>
      <c r="AD850" s="8">
        <v>0</v>
      </c>
      <c r="AE850" s="8">
        <v>0</v>
      </c>
      <c r="AF850" s="8" t="s">
        <v>136</v>
      </c>
      <c r="AG850" s="8" t="s">
        <v>137</v>
      </c>
      <c r="AH850" s="8" t="s">
        <v>138</v>
      </c>
      <c r="AI850" s="8" t="s">
        <v>1212</v>
      </c>
      <c r="AJ850" s="8" t="s">
        <v>47</v>
      </c>
      <c r="AK850" s="8" t="s">
        <v>131</v>
      </c>
      <c r="AL850" s="8" t="s">
        <v>132</v>
      </c>
      <c r="AM850" s="8"/>
      <c r="AN850" s="8"/>
      <c r="AO850" s="8"/>
      <c r="AP850" s="8"/>
      <c r="AQ850" s="8"/>
      <c r="AR850" s="8"/>
      <c r="AS850" s="8"/>
      <c r="AT850" s="8"/>
      <c r="AU850" s="8"/>
      <c r="AV850" s="4"/>
      <c r="AW850" s="4"/>
      <c r="AX850" s="8"/>
      <c r="AY850" s="8"/>
      <c r="AZ850" s="8"/>
      <c r="BA850" s="8"/>
      <c r="BB850" s="8"/>
      <c r="BC850" s="8"/>
      <c r="BD850" s="8"/>
      <c r="BE850" s="8"/>
      <c r="BF850" s="8"/>
      <c r="BG850" s="8" t="s">
        <v>5</v>
      </c>
    </row>
    <row r="851" spans="1:59" hidden="1">
      <c r="A851" t="str">
        <f>Append1[[#This Row],[COM_IN_LIST]]</f>
        <v>GDPR</v>
      </c>
      <c r="B851" t="s">
        <v>1703</v>
      </c>
      <c r="P851" t="s">
        <v>132</v>
      </c>
      <c r="Q851" t="s">
        <v>131</v>
      </c>
      <c r="R851" t="s">
        <v>11</v>
      </c>
      <c r="V851" s="8" t="s">
        <v>1703</v>
      </c>
      <c r="AJ851" s="8" t="s">
        <v>11</v>
      </c>
      <c r="AK851" s="8" t="s">
        <v>132</v>
      </c>
      <c r="AL851" s="8" t="s">
        <v>131</v>
      </c>
      <c r="AM851" s="8"/>
      <c r="AN851" s="8"/>
      <c r="AO851" s="8"/>
      <c r="AP851" s="8" t="s">
        <v>145</v>
      </c>
      <c r="AQ851" s="8" t="s">
        <v>145</v>
      </c>
      <c r="AR851" s="8" t="s">
        <v>141</v>
      </c>
      <c r="AS851" s="8" t="s">
        <v>145</v>
      </c>
      <c r="AT851" s="8" t="s">
        <v>141</v>
      </c>
      <c r="AU851" s="8" t="s">
        <v>145</v>
      </c>
      <c r="AV851" s="4">
        <v>44927</v>
      </c>
      <c r="AW851" s="4">
        <v>45291</v>
      </c>
      <c r="AX851" s="8" t="s">
        <v>145</v>
      </c>
      <c r="AY851" s="8" t="s">
        <v>141</v>
      </c>
      <c r="AZ851" s="8"/>
      <c r="BA851" s="8" t="s">
        <v>1704</v>
      </c>
      <c r="BB851" s="8" t="s">
        <v>145</v>
      </c>
      <c r="BC851" s="8"/>
      <c r="BD851" s="8">
        <v>2023</v>
      </c>
      <c r="BE851" s="8" t="s">
        <v>182</v>
      </c>
      <c r="BF851" s="8" t="s">
        <v>178</v>
      </c>
      <c r="BG851" s="8" t="s">
        <v>6</v>
      </c>
    </row>
    <row r="852" spans="1:59" hidden="1">
      <c r="A852" t="str">
        <f>Append1[[#This Row],[COM_IN_LIST]]</f>
        <v>GDPR</v>
      </c>
      <c r="B852" s="31" t="s">
        <v>1705</v>
      </c>
      <c r="P852" t="s">
        <v>132</v>
      </c>
      <c r="Q852" t="s">
        <v>131</v>
      </c>
      <c r="R852" t="s">
        <v>11</v>
      </c>
      <c r="V852" s="8" t="s">
        <v>1705</v>
      </c>
      <c r="AJ852" s="8" t="s">
        <v>11</v>
      </c>
      <c r="AK852" s="8" t="s">
        <v>132</v>
      </c>
      <c r="AL852" s="8" t="s">
        <v>131</v>
      </c>
      <c r="AM852" s="8"/>
      <c r="AN852" s="8"/>
      <c r="AO852" s="8"/>
      <c r="AP852" s="8" t="s">
        <v>145</v>
      </c>
      <c r="AQ852" s="8" t="s">
        <v>145</v>
      </c>
      <c r="AR852" s="8" t="s">
        <v>141</v>
      </c>
      <c r="AS852" s="8" t="s">
        <v>145</v>
      </c>
      <c r="AT852" s="8" t="s">
        <v>149</v>
      </c>
      <c r="AU852" s="8" t="s">
        <v>145</v>
      </c>
      <c r="AV852" s="4">
        <v>44927</v>
      </c>
      <c r="AW852" s="4">
        <v>45291</v>
      </c>
      <c r="AX852" s="8" t="s">
        <v>145</v>
      </c>
      <c r="AY852" s="8" t="s">
        <v>133</v>
      </c>
      <c r="AZ852" s="8" t="s">
        <v>150</v>
      </c>
      <c r="BA852" s="8" t="s">
        <v>151</v>
      </c>
      <c r="BB852" s="8" t="s">
        <v>145</v>
      </c>
      <c r="BC852" s="8" t="s">
        <v>178</v>
      </c>
      <c r="BD852" s="8">
        <v>2023</v>
      </c>
      <c r="BE852" s="8" t="s">
        <v>182</v>
      </c>
      <c r="BF852" s="8"/>
      <c r="BG852" s="8" t="s">
        <v>6</v>
      </c>
    </row>
    <row r="853" spans="1:59" hidden="1">
      <c r="A853" t="str">
        <f>Append1[[#This Row],[COM_IN_LIST]]</f>
        <v>GDPR</v>
      </c>
      <c r="B853" s="31" t="s">
        <v>1706</v>
      </c>
      <c r="P853" t="s">
        <v>132</v>
      </c>
      <c r="Q853" t="s">
        <v>131</v>
      </c>
      <c r="R853" t="s">
        <v>11</v>
      </c>
      <c r="V853" s="8" t="s">
        <v>1706</v>
      </c>
      <c r="AJ853" s="8" t="s">
        <v>11</v>
      </c>
      <c r="AK853" s="8" t="s">
        <v>132</v>
      </c>
      <c r="AL853" s="8" t="s">
        <v>131</v>
      </c>
      <c r="AM853" s="8"/>
      <c r="AN853" s="8"/>
      <c r="AO853" s="8"/>
      <c r="AP853" s="8" t="s">
        <v>145</v>
      </c>
      <c r="AQ853" s="8" t="s">
        <v>145</v>
      </c>
      <c r="AR853" s="8" t="s">
        <v>141</v>
      </c>
      <c r="AS853" s="8" t="s">
        <v>145</v>
      </c>
      <c r="AT853" s="8" t="s">
        <v>149</v>
      </c>
      <c r="AU853" s="8" t="s">
        <v>145</v>
      </c>
      <c r="AV853" s="4">
        <v>44927</v>
      </c>
      <c r="AW853" s="4">
        <v>45291</v>
      </c>
      <c r="AX853" s="8" t="s">
        <v>145</v>
      </c>
      <c r="AY853" s="8" t="s">
        <v>133</v>
      </c>
      <c r="AZ853" s="8" t="s">
        <v>150</v>
      </c>
      <c r="BA853" s="8" t="s">
        <v>151</v>
      </c>
      <c r="BB853" s="8" t="s">
        <v>145</v>
      </c>
      <c r="BC853" s="8" t="s">
        <v>178</v>
      </c>
      <c r="BD853" s="8">
        <v>2023</v>
      </c>
      <c r="BE853" s="8" t="s">
        <v>182</v>
      </c>
      <c r="BF853" s="8"/>
      <c r="BG853" s="8" t="s">
        <v>6</v>
      </c>
    </row>
    <row r="854" spans="1:59" hidden="1">
      <c r="A854" t="str">
        <f>Append1[[#This Row],[COM_IN_LIST]]</f>
        <v>GDPR</v>
      </c>
      <c r="B854" t="s">
        <v>1707</v>
      </c>
      <c r="P854" t="s">
        <v>132</v>
      </c>
      <c r="Q854" t="s">
        <v>131</v>
      </c>
      <c r="R854" t="s">
        <v>17</v>
      </c>
      <c r="V854" s="8" t="s">
        <v>1707</v>
      </c>
      <c r="AJ854" s="8" t="s">
        <v>17</v>
      </c>
      <c r="AK854" s="8" t="s">
        <v>132</v>
      </c>
      <c r="AL854" s="8" t="s">
        <v>131</v>
      </c>
      <c r="AM854" s="8"/>
      <c r="AN854" s="8"/>
      <c r="AO854" s="8"/>
      <c r="AP854" s="8" t="s">
        <v>145</v>
      </c>
      <c r="AQ854" s="8" t="s">
        <v>145</v>
      </c>
      <c r="AR854" s="8" t="s">
        <v>141</v>
      </c>
      <c r="AS854" s="8" t="s">
        <v>145</v>
      </c>
      <c r="AT854" s="8" t="s">
        <v>133</v>
      </c>
      <c r="AU854" s="8" t="s">
        <v>145</v>
      </c>
      <c r="AV854" s="4">
        <v>45292</v>
      </c>
      <c r="AW854" s="4">
        <v>45382</v>
      </c>
      <c r="AX854" s="8" t="s">
        <v>145</v>
      </c>
      <c r="AY854" s="8" t="s">
        <v>141</v>
      </c>
      <c r="AZ854" s="8"/>
      <c r="BA854" s="8"/>
      <c r="BB854" s="8" t="s">
        <v>145</v>
      </c>
      <c r="BC854" s="8"/>
      <c r="BD854" s="8">
        <v>2024</v>
      </c>
      <c r="BE854" s="8" t="s">
        <v>146</v>
      </c>
      <c r="BF854" s="8"/>
      <c r="BG854" s="8" t="s">
        <v>6</v>
      </c>
    </row>
    <row r="855" spans="1:59">
      <c r="A855" t="str">
        <f>Append1[[#This Row],[COM_IN_LIST]]</f>
        <v>COMMON</v>
      </c>
      <c r="B855" t="s">
        <v>1708</v>
      </c>
      <c r="C855" t="str">
        <f>VLOOKUP(Append1[[#This Row],[Asset_Name]],'[1]SNOW CMDB DBNL'!$A:$B,2,0)</f>
        <v>No</v>
      </c>
      <c r="D855" t="str">
        <f>VLOOKUP(Append1[[#This Row],[Asset_Name]],'[1]SNOW CMDB DBNL'!$A:$C,3,0)</f>
        <v>No</v>
      </c>
      <c r="E855" t="str">
        <f>VLOOKUP(Append1[[#This Row],[Asset_Name]],'[1]SNOW CMDB DBNL'!$A:$D,4,0)</f>
        <v>Khadija Khottoul</v>
      </c>
      <c r="F855" t="str">
        <f>VLOOKUP(Append1[[#This Row],[Asset_Name]],'[1]SNOW CMDB DBNL'!$A:$E,5,0)</f>
        <v>Marijn Janssen</v>
      </c>
      <c r="G855" t="str">
        <f>VLOOKUP(Append1[[#This Row],[Asset_Name]],'[1]SNOW CMDB DBNL'!$A:$F,6,0)</f>
        <v>Folkert van der Ploeg</v>
      </c>
      <c r="H855" t="str">
        <f>VLOOKUP(Append1[[#This Row],[Asset_Name]],'[1]SNOW CMDB DBNL'!$A:$G,7,0)</f>
        <v>Job van Wolferen</v>
      </c>
      <c r="I855" t="str">
        <f>VLOOKUP(Append1[[#This Row],[Asset_Name]],'[1]SNOW CMDB DBNL'!$A:$H,8,0)</f>
        <v>Reference data</v>
      </c>
      <c r="J855" t="str">
        <f>VLOOKUP(Append1[[#This Row],[Asset_Name]],'[1]SNOW CMDB DBNL'!$A:$I,9,0)</f>
        <v>Exchanged across domains</v>
      </c>
      <c r="L855" t="str">
        <f>VLOOKUP(Append1[[#This Row],[Asset_Name]],'[1]SNOW CMDB DBNL'!$A:$M,13,0)</f>
        <v>Installed</v>
      </c>
      <c r="M855" t="str">
        <f>VLOOKUP(Append1[[#This Row],[Asset_Name]],'[1]SNOW CMDB DBNL'!$A:$N,14,0)</f>
        <v>Operational</v>
      </c>
      <c r="N855" t="str">
        <f>VLOOKUP(Append1[[#This Row],[Asset_Name]],'[1]SNOW CMDB DBNL'!$A:$O,15,0)</f>
        <v>Production</v>
      </c>
      <c r="O855" t="str">
        <f>VLOOKUP(Append1[[#This Row],[Asset_Name]],'[1]SNOW CMDB DBNL'!$A:$P,16,0)</f>
        <v>be+nl/Mortgages NL/ILM/Repayments/No Worries</v>
      </c>
      <c r="P855" t="s">
        <v>132</v>
      </c>
      <c r="Q855" t="s">
        <v>132</v>
      </c>
      <c r="R855" t="s">
        <v>21</v>
      </c>
      <c r="V855" s="8" t="s">
        <v>1708</v>
      </c>
      <c r="W855" s="8" t="s">
        <v>133</v>
      </c>
      <c r="X855" s="8" t="s">
        <v>133</v>
      </c>
      <c r="Y855" s="8" t="s">
        <v>446</v>
      </c>
      <c r="Z855" s="8" t="s">
        <v>1203</v>
      </c>
      <c r="AA855" s="8" t="s">
        <v>478</v>
      </c>
      <c r="AB855" s="4" t="s">
        <v>1709</v>
      </c>
      <c r="AC855" s="4" t="s">
        <v>455</v>
      </c>
      <c r="AD855" s="8" t="s">
        <v>176</v>
      </c>
      <c r="AE855" s="8">
        <v>0</v>
      </c>
      <c r="AF855" s="8" t="s">
        <v>136</v>
      </c>
      <c r="AG855" s="8" t="s">
        <v>137</v>
      </c>
      <c r="AH855" s="8" t="s">
        <v>138</v>
      </c>
      <c r="AI855" s="8" t="s">
        <v>1448</v>
      </c>
      <c r="AJ855" s="8" t="s">
        <v>21</v>
      </c>
      <c r="AK855" s="8" t="s">
        <v>132</v>
      </c>
      <c r="AL855" s="8" t="s">
        <v>132</v>
      </c>
      <c r="AM855" s="8"/>
      <c r="AN855" s="8"/>
      <c r="AO855" s="8"/>
      <c r="AP855" s="8" t="s">
        <v>145</v>
      </c>
      <c r="AQ855" s="8" t="s">
        <v>133</v>
      </c>
      <c r="AR855" s="8" t="s">
        <v>133</v>
      </c>
      <c r="AS855" s="8" t="s">
        <v>145</v>
      </c>
      <c r="AT855" s="8" t="s">
        <v>141</v>
      </c>
      <c r="AU855" s="8" t="s">
        <v>145</v>
      </c>
      <c r="AV855" s="4" t="s">
        <v>149</v>
      </c>
      <c r="AW855" s="4" t="s">
        <v>149</v>
      </c>
      <c r="AX855" s="8" t="s">
        <v>145</v>
      </c>
      <c r="AY855" s="8" t="s">
        <v>133</v>
      </c>
      <c r="AZ855" s="8"/>
      <c r="BA855" s="8"/>
      <c r="BB855" s="8" t="s">
        <v>191</v>
      </c>
      <c r="BC855" s="8"/>
      <c r="BD855" s="8" t="s">
        <v>149</v>
      </c>
      <c r="BE855" s="8"/>
      <c r="BF855" s="8"/>
      <c r="BG855" s="8" t="s">
        <v>7</v>
      </c>
    </row>
    <row r="856" spans="1:59">
      <c r="A856" t="str">
        <f>Append1[[#This Row],[COM_IN_LIST]]</f>
        <v>CMDB</v>
      </c>
      <c r="B856" t="s">
        <v>1710</v>
      </c>
      <c r="C856" t="str">
        <f>VLOOKUP(Append1[[#This Row],[Asset_Name]],'[1]SNOW CMDB DBNL'!$A:$B,2,0)</f>
        <v>No</v>
      </c>
      <c r="D856" t="str">
        <f>VLOOKUP(Append1[[#This Row],[Asset_Name]],'[1]SNOW CMDB DBNL'!$A:$C,3,0)</f>
        <v>No</v>
      </c>
      <c r="E856" t="str">
        <f>VLOOKUP(Append1[[#This Row],[Asset_Name]],'[1]SNOW CMDB DBNL'!$A:$D,4,0)</f>
        <v>Sandra Nieuwenhuis</v>
      </c>
      <c r="F856" t="str">
        <f>VLOOKUP(Append1[[#This Row],[Asset_Name]],'[1]SNOW CMDB DBNL'!$A:$E,5,0)</f>
        <v>Serkan Turhal</v>
      </c>
      <c r="L856" t="str">
        <f>VLOOKUP(Append1[[#This Row],[Asset_Name]],'[1]SNOW CMDB DBNL'!$A:$M,13,0)</f>
        <v>Installed</v>
      </c>
      <c r="M856" t="str">
        <f>VLOOKUP(Append1[[#This Row],[Asset_Name]],'[1]SNOW CMDB DBNL'!$A:$N,14,0)</f>
        <v>Operational</v>
      </c>
      <c r="N856" t="str">
        <f>VLOOKUP(Append1[[#This Row],[Asset_Name]],'[1]SNOW CMDB DBNL'!$A:$O,15,0)</f>
        <v>Production</v>
      </c>
      <c r="O856" t="str">
        <f>VLOOKUP(Append1[[#This Row],[Asset_Name]],'[1]SNOW CMDB DBNL'!$A:$P,16,0)</f>
        <v>be+nl/Business lending/Product Engines</v>
      </c>
      <c r="P856" t="s">
        <v>131</v>
      </c>
      <c r="Q856" t="s">
        <v>132</v>
      </c>
      <c r="R856" t="s">
        <v>609</v>
      </c>
      <c r="V856" s="8" t="s">
        <v>1710</v>
      </c>
      <c r="W856" s="8" t="s">
        <v>133</v>
      </c>
      <c r="X856" s="8" t="s">
        <v>133</v>
      </c>
      <c r="Y856" s="8" t="s">
        <v>313</v>
      </c>
      <c r="Z856" s="8" t="s">
        <v>314</v>
      </c>
      <c r="AA856" s="8">
        <v>0</v>
      </c>
      <c r="AB856" s="4">
        <v>0</v>
      </c>
      <c r="AC856" s="4">
        <v>0</v>
      </c>
      <c r="AD856" s="8">
        <v>0</v>
      </c>
      <c r="AE856" s="8">
        <v>0</v>
      </c>
      <c r="AF856" s="8" t="s">
        <v>136</v>
      </c>
      <c r="AG856" s="8" t="s">
        <v>137</v>
      </c>
      <c r="AH856" s="8" t="s">
        <v>138</v>
      </c>
      <c r="AI856" s="8" t="s">
        <v>1037</v>
      </c>
      <c r="AJ856" s="8" t="s">
        <v>609</v>
      </c>
      <c r="AK856" s="8" t="s">
        <v>131</v>
      </c>
      <c r="AL856" s="8" t="s">
        <v>132</v>
      </c>
      <c r="AM856" s="8"/>
      <c r="AN856" s="8"/>
      <c r="AO856" s="8"/>
      <c r="AP856" s="8"/>
      <c r="AQ856" s="8"/>
      <c r="AR856" s="8"/>
      <c r="AS856" s="8"/>
      <c r="AT856" s="8"/>
      <c r="AU856" s="8"/>
      <c r="AV856" s="4"/>
      <c r="AW856" s="4"/>
      <c r="AX856" s="8"/>
      <c r="AY856" s="8"/>
      <c r="AZ856" s="8"/>
      <c r="BA856" s="8"/>
      <c r="BB856" s="8"/>
      <c r="BC856" s="8"/>
      <c r="BD856" s="8"/>
      <c r="BE856" s="8"/>
      <c r="BF856" s="8"/>
      <c r="BG856" s="8" t="s">
        <v>5</v>
      </c>
    </row>
    <row r="857" spans="1:59" hidden="1">
      <c r="A857" t="str">
        <f>Append1[[#This Row],[COM_IN_LIST]]</f>
        <v>GDPR</v>
      </c>
      <c r="B857" t="s">
        <v>1711</v>
      </c>
      <c r="P857" t="s">
        <v>132</v>
      </c>
      <c r="Q857" t="s">
        <v>131</v>
      </c>
      <c r="R857" t="s">
        <v>30</v>
      </c>
      <c r="V857" s="8" t="s">
        <v>1711</v>
      </c>
      <c r="AJ857" s="8" t="s">
        <v>30</v>
      </c>
      <c r="AK857" s="8" t="s">
        <v>132</v>
      </c>
      <c r="AL857" s="8" t="s">
        <v>131</v>
      </c>
      <c r="AM857" s="8"/>
      <c r="AN857" s="8"/>
      <c r="AO857" s="8"/>
      <c r="AP857" s="8" t="s">
        <v>141</v>
      </c>
      <c r="AQ857" s="8" t="s">
        <v>133</v>
      </c>
      <c r="AR857" s="8" t="s">
        <v>141</v>
      </c>
      <c r="AS857" s="8" t="s">
        <v>141</v>
      </c>
      <c r="AT857" s="8" t="s">
        <v>141</v>
      </c>
      <c r="AU857" s="8" t="s">
        <v>291</v>
      </c>
      <c r="AV857" s="4" t="s">
        <v>149</v>
      </c>
      <c r="AW857" s="4" t="s">
        <v>291</v>
      </c>
      <c r="AX857" s="8" t="s">
        <v>208</v>
      </c>
      <c r="AY857" s="8" t="s">
        <v>141</v>
      </c>
      <c r="AZ857" s="8"/>
      <c r="BA857" s="8"/>
      <c r="BB857" s="8" t="s">
        <v>145</v>
      </c>
      <c r="BC857" s="8"/>
      <c r="BD857" s="8" t="s">
        <v>149</v>
      </c>
      <c r="BE857" s="8"/>
      <c r="BF857" s="8"/>
      <c r="BG857" s="8" t="s">
        <v>6</v>
      </c>
    </row>
    <row r="858" spans="1:59" hidden="1">
      <c r="A858" t="str">
        <f>Append1[[#This Row],[COM_IN_LIST]]</f>
        <v>GDPR</v>
      </c>
      <c r="B858" t="s">
        <v>1712</v>
      </c>
      <c r="P858" t="s">
        <v>132</v>
      </c>
      <c r="Q858" t="s">
        <v>131</v>
      </c>
      <c r="R858" t="s">
        <v>28</v>
      </c>
      <c r="V858" s="8" t="s">
        <v>1712</v>
      </c>
      <c r="AJ858" s="8" t="s">
        <v>28</v>
      </c>
      <c r="AK858" s="8" t="s">
        <v>132</v>
      </c>
      <c r="AL858" s="8" t="s">
        <v>131</v>
      </c>
      <c r="AM858" s="8"/>
      <c r="AN858" s="8"/>
      <c r="AO858" s="8"/>
      <c r="AP858" s="8" t="s">
        <v>145</v>
      </c>
      <c r="AQ858" s="8" t="s">
        <v>145</v>
      </c>
      <c r="AR858" s="8" t="s">
        <v>133</v>
      </c>
      <c r="AS858" s="8" t="s">
        <v>145</v>
      </c>
      <c r="AT858" s="8" t="s">
        <v>149</v>
      </c>
      <c r="AU858" s="8" t="s">
        <v>145</v>
      </c>
      <c r="AV858" s="4" t="s">
        <v>149</v>
      </c>
      <c r="AW858" s="4" t="s">
        <v>149</v>
      </c>
      <c r="AX858" s="8" t="s">
        <v>145</v>
      </c>
      <c r="AY858" s="8" t="s">
        <v>133</v>
      </c>
      <c r="AZ858" s="8"/>
      <c r="BA858" s="8"/>
      <c r="BB858" s="8" t="s">
        <v>145</v>
      </c>
      <c r="BC858" s="8"/>
      <c r="BD858" s="8" t="s">
        <v>149</v>
      </c>
      <c r="BE858" s="8"/>
      <c r="BF858" s="8"/>
      <c r="BG858" s="8" t="s">
        <v>6</v>
      </c>
    </row>
    <row r="859" spans="1:59" hidden="1">
      <c r="A859" t="str">
        <f>Append1[[#This Row],[COM_IN_LIST]]</f>
        <v>COMMON</v>
      </c>
      <c r="B859" t="s">
        <v>1713</v>
      </c>
      <c r="C859" t="str">
        <f>VLOOKUP(Append1[[#This Row],[Asset_Name]],'[1]SNOW CMDB DBNL'!$A:$B,2,0)</f>
        <v>Yes</v>
      </c>
      <c r="D859" t="str">
        <f>VLOOKUP(Append1[[#This Row],[Asset_Name]],'[1]SNOW CMDB DBNL'!$A:$C,3,0)</f>
        <v>No</v>
      </c>
      <c r="E859" t="str">
        <f>VLOOKUP(Append1[[#This Row],[Asset_Name]],'[1]SNOW CMDB DBNL'!$A:$D,4,0)</f>
        <v>Sandra Nieuwenhuis</v>
      </c>
      <c r="F859" t="str">
        <f>VLOOKUP(Append1[[#This Row],[Asset_Name]],'[1]SNOW CMDB DBNL'!$A:$E,5,0)</f>
        <v>Ben Harmsen</v>
      </c>
      <c r="G859" t="str">
        <f>VLOOKUP(Append1[[#This Row],[Asset_Name]],'[1]SNOW CMDB DBNL'!$A:$F,6,0)</f>
        <v>Hein Wegdam</v>
      </c>
      <c r="H859" t="str">
        <f>VLOOKUP(Append1[[#This Row],[Asset_Name]],'[1]SNOW CMDB DBNL'!$A:$G,7,0)</f>
        <v>Tim Hameeteman</v>
      </c>
      <c r="I859" t="str">
        <f>VLOOKUP(Append1[[#This Row],[Asset_Name]],'[1]SNOW CMDB DBNL'!$A:$H,8,0)</f>
        <v>Agreement data</v>
      </c>
      <c r="J859" t="str">
        <f>VLOOKUP(Append1[[#This Row],[Asset_Name]],'[1]SNOW CMDB DBNL'!$A:$I,9,0)</f>
        <v>Kept in own tribe</v>
      </c>
      <c r="L859" t="str">
        <f>VLOOKUP(Append1[[#This Row],[Asset_Name]],'[1]SNOW CMDB DBNL'!$A:$M,13,0)</f>
        <v>Installed</v>
      </c>
      <c r="M859" t="str">
        <f>VLOOKUP(Append1[[#This Row],[Asset_Name]],'[1]SNOW CMDB DBNL'!$A:$N,14,0)</f>
        <v>Operational</v>
      </c>
      <c r="N859" t="str">
        <f>VLOOKUP(Append1[[#This Row],[Asset_Name]],'[1]SNOW CMDB DBNL'!$A:$O,15,0)</f>
        <v>Production</v>
      </c>
      <c r="O859" t="str">
        <f>VLOOKUP(Append1[[#This Row],[Asset_Name]],'[1]SNOW CMDB DBNL'!$A:$P,16,0)</f>
        <v>be+nl/Real Estate Finance NL/SAP Core</v>
      </c>
      <c r="P859" t="s">
        <v>132</v>
      </c>
      <c r="Q859" t="s">
        <v>132</v>
      </c>
      <c r="R859" t="s">
        <v>35</v>
      </c>
      <c r="V859" s="8" t="s">
        <v>1713</v>
      </c>
      <c r="W859" s="8" t="s">
        <v>141</v>
      </c>
      <c r="X859" s="8" t="s">
        <v>133</v>
      </c>
      <c r="Y859" s="8" t="s">
        <v>313</v>
      </c>
      <c r="Z859" s="8" t="s">
        <v>1618</v>
      </c>
      <c r="AA859" s="8" t="s">
        <v>1619</v>
      </c>
      <c r="AB859" s="4" t="s">
        <v>1620</v>
      </c>
      <c r="AC859" s="4" t="s">
        <v>187</v>
      </c>
      <c r="AD859" s="8" t="s">
        <v>170</v>
      </c>
      <c r="AE859" s="8">
        <v>0</v>
      </c>
      <c r="AF859" s="8" t="s">
        <v>136</v>
      </c>
      <c r="AG859" s="8" t="s">
        <v>137</v>
      </c>
      <c r="AH859" s="8" t="s">
        <v>138</v>
      </c>
      <c r="AI859" s="8" t="s">
        <v>1714</v>
      </c>
      <c r="AJ859" s="8" t="s">
        <v>35</v>
      </c>
      <c r="AK859" s="8" t="s">
        <v>132</v>
      </c>
      <c r="AL859" s="8" t="s">
        <v>132</v>
      </c>
      <c r="AM859" s="8"/>
      <c r="AN859" s="8"/>
      <c r="AO859" s="8"/>
      <c r="AP859" s="8" t="s">
        <v>141</v>
      </c>
      <c r="AQ859" s="8" t="s">
        <v>133</v>
      </c>
      <c r="AR859" s="8" t="s">
        <v>141</v>
      </c>
      <c r="AS859" s="8" t="s">
        <v>1239</v>
      </c>
      <c r="AT859" s="8" t="s">
        <v>141</v>
      </c>
      <c r="AU859" s="8" t="s">
        <v>149</v>
      </c>
      <c r="AV859" s="4" t="s">
        <v>149</v>
      </c>
      <c r="AW859" s="4" t="s">
        <v>149</v>
      </c>
      <c r="AX859" s="8" t="s">
        <v>163</v>
      </c>
      <c r="AY859" s="8" t="s">
        <v>141</v>
      </c>
      <c r="AZ859" s="8" t="s">
        <v>133</v>
      </c>
      <c r="BA859" s="8"/>
      <c r="BB859" s="8" t="s">
        <v>178</v>
      </c>
      <c r="BC859" s="8"/>
      <c r="BD859" s="8" t="s">
        <v>149</v>
      </c>
      <c r="BE859" s="8"/>
      <c r="BF859" s="8"/>
      <c r="BG859" s="8" t="s">
        <v>7</v>
      </c>
    </row>
    <row r="860" spans="1:59">
      <c r="A860" t="str">
        <f>Append1[[#This Row],[COM_IN_LIST]]</f>
        <v>CMDB</v>
      </c>
      <c r="B860" t="s">
        <v>1715</v>
      </c>
      <c r="C860" t="str">
        <f>VLOOKUP(Append1[[#This Row],[Asset_Name]],'[1]SNOW CMDB DBNL'!$A:$B,2,0)</f>
        <v>No</v>
      </c>
      <c r="D860" t="str">
        <f>VLOOKUP(Append1[[#This Row],[Asset_Name]],'[1]SNOW CMDB DBNL'!$A:$C,3,0)</f>
        <v>Yes</v>
      </c>
      <c r="E860" t="str">
        <f>VLOOKUP(Append1[[#This Row],[Asset_Name]],'[1]SNOW CMDB DBNL'!$A:$D,4,0)</f>
        <v>Ramon Riedijk</v>
      </c>
      <c r="F860" t="str">
        <f>VLOOKUP(Append1[[#This Row],[Asset_Name]],'[1]SNOW CMDB DBNL'!$A:$E,5,0)</f>
        <v>Cedric Istasse</v>
      </c>
      <c r="G860" t="str">
        <f>VLOOKUP(Append1[[#This Row],[Asset_Name]],'[1]SNOW CMDB DBNL'!$A:$F,6,0)</f>
        <v>Ihsan çakir</v>
      </c>
      <c r="H860" t="str">
        <f>VLOOKUP(Append1[[#This Row],[Asset_Name]],'[1]SNOW CMDB DBNL'!$A:$G,7,0)</f>
        <v>Michiel van Hes</v>
      </c>
      <c r="I860" t="str">
        <f>VLOOKUP(Append1[[#This Row],[Asset_Name]],'[1]SNOW CMDB DBNL'!$A:$H,8,0)</f>
        <v>Agreement data</v>
      </c>
      <c r="J860" t="str">
        <f>VLOOKUP(Append1[[#This Row],[Asset_Name]],'[1]SNOW CMDB DBNL'!$A:$I,9,0)</f>
        <v>Exchanged across domains</v>
      </c>
      <c r="L860" t="str">
        <f>VLOOKUP(Append1[[#This Row],[Asset_Name]],'[1]SNOW CMDB DBNL'!$A:$M,13,0)</f>
        <v>Installed</v>
      </c>
      <c r="M860" t="str">
        <f>VLOOKUP(Append1[[#This Row],[Asset_Name]],'[1]SNOW CMDB DBNL'!$A:$N,14,0)</f>
        <v>Operational</v>
      </c>
      <c r="N860" t="str">
        <f>VLOOKUP(Append1[[#This Row],[Asset_Name]],'[1]SNOW CMDB DBNL'!$A:$O,15,0)</f>
        <v>Production</v>
      </c>
      <c r="O860" t="str">
        <f>VLOOKUP(Append1[[#This Row],[Asset_Name]],'[1]SNOW CMDB DBNL'!$A:$P,16,0)</f>
        <v>be+nl/Lease/Lease Data &amp; Reporting</v>
      </c>
      <c r="P860" t="s">
        <v>131</v>
      </c>
      <c r="Q860" t="s">
        <v>132</v>
      </c>
      <c r="R860" t="s">
        <v>32</v>
      </c>
      <c r="V860" s="8" t="s">
        <v>1715</v>
      </c>
      <c r="W860" s="8" t="s">
        <v>133</v>
      </c>
      <c r="X860" s="8" t="s">
        <v>141</v>
      </c>
      <c r="Y860" s="8" t="s">
        <v>432</v>
      </c>
      <c r="Z860" s="8" t="s">
        <v>1641</v>
      </c>
      <c r="AA860" s="8" t="s">
        <v>789</v>
      </c>
      <c r="AB860" s="4" t="s">
        <v>860</v>
      </c>
      <c r="AC860" s="4" t="s">
        <v>187</v>
      </c>
      <c r="AD860" s="8" t="s">
        <v>176</v>
      </c>
      <c r="AE860" s="8">
        <v>0</v>
      </c>
      <c r="AF860" s="8" t="s">
        <v>136</v>
      </c>
      <c r="AG860" s="8" t="s">
        <v>137</v>
      </c>
      <c r="AH860" s="8" t="s">
        <v>138</v>
      </c>
      <c r="AI860" s="8" t="s">
        <v>899</v>
      </c>
      <c r="AJ860" s="8" t="s">
        <v>32</v>
      </c>
      <c r="AK860" s="8" t="s">
        <v>131</v>
      </c>
      <c r="AL860" s="8" t="s">
        <v>132</v>
      </c>
      <c r="AM860" s="8"/>
      <c r="AN860" s="8"/>
      <c r="AO860" s="8"/>
      <c r="AP860" s="8"/>
      <c r="AQ860" s="8"/>
      <c r="AR860" s="8"/>
      <c r="AS860" s="8"/>
      <c r="AT860" s="8"/>
      <c r="AU860" s="8"/>
      <c r="AV860" s="4"/>
      <c r="AW860" s="4"/>
      <c r="AX860" s="8"/>
      <c r="AY860" s="8"/>
      <c r="AZ860" s="8"/>
      <c r="BA860" s="8"/>
      <c r="BB860" s="8"/>
      <c r="BC860" s="8"/>
      <c r="BD860" s="8"/>
      <c r="BE860" s="8"/>
      <c r="BF860" s="8"/>
      <c r="BG860" s="8" t="s">
        <v>5</v>
      </c>
    </row>
    <row r="861" spans="1:59">
      <c r="A861" t="str">
        <f>Append1[[#This Row],[COM_IN_LIST]]</f>
        <v>COMMON</v>
      </c>
      <c r="B861" t="s">
        <v>1716</v>
      </c>
      <c r="C861" t="str">
        <f>VLOOKUP(Append1[[#This Row],[Asset_Name]],'[1]SNOW CMDB DBNL'!$A:$B,2,0)</f>
        <v>No</v>
      </c>
      <c r="E861" t="str">
        <f>VLOOKUP(Append1[[#This Row],[Asset_Name]],'[1]SNOW CMDB DBNL'!$A:$D,4,0)</f>
        <v>Guido Smit</v>
      </c>
      <c r="F861" t="str">
        <f>VLOOKUP(Append1[[#This Row],[Asset_Name]],'[1]SNOW CMDB DBNL'!$A:$E,5,0)</f>
        <v>Jeroen Losekoot</v>
      </c>
      <c r="G861" t="str">
        <f>VLOOKUP(Append1[[#This Row],[Asset_Name]],'[1]SNOW CMDB DBNL'!$A:$F,6,0)</f>
        <v>Jeroen Losekoot</v>
      </c>
      <c r="H861" t="str">
        <f>VLOOKUP(Append1[[#This Row],[Asset_Name]],'[1]SNOW CMDB DBNL'!$A:$G,7,0)</f>
        <v>GJ Reinders</v>
      </c>
      <c r="L861" t="str">
        <f>VLOOKUP(Append1[[#This Row],[Asset_Name]],'[1]SNOW CMDB DBNL'!$A:$M,13,0)</f>
        <v>Installed</v>
      </c>
      <c r="M861" t="str">
        <f>VLOOKUP(Append1[[#This Row],[Asset_Name]],'[1]SNOW CMDB DBNL'!$A:$N,14,0)</f>
        <v>Operational</v>
      </c>
      <c r="N861" t="str">
        <f>VLOOKUP(Append1[[#This Row],[Asset_Name]],'[1]SNOW CMDB DBNL'!$A:$O,15,0)</f>
        <v>Production</v>
      </c>
      <c r="O861" t="str">
        <f>VLOOKUP(Append1[[#This Row],[Asset_Name]],'[1]SNOW CMDB DBNL'!$A:$P,16,0)</f>
        <v>be+nl/Daily Banking Digital First NL/IL/PS &amp; CA/Nakamoto</v>
      </c>
      <c r="P861" t="s">
        <v>132</v>
      </c>
      <c r="Q861" t="s">
        <v>132</v>
      </c>
      <c r="R861" t="s">
        <v>10</v>
      </c>
      <c r="V861" s="8" t="s">
        <v>1716</v>
      </c>
      <c r="W861" s="8" t="s">
        <v>133</v>
      </c>
      <c r="X861" s="8">
        <v>0</v>
      </c>
      <c r="Y861" s="8" t="s">
        <v>158</v>
      </c>
      <c r="Z861" s="8" t="s">
        <v>273</v>
      </c>
      <c r="AA861" s="8" t="s">
        <v>273</v>
      </c>
      <c r="AB861" s="4" t="s">
        <v>160</v>
      </c>
      <c r="AC861" s="4">
        <v>0</v>
      </c>
      <c r="AD861" s="8">
        <v>0</v>
      </c>
      <c r="AE861" s="8">
        <v>0</v>
      </c>
      <c r="AF861" s="8" t="s">
        <v>136</v>
      </c>
      <c r="AG861" s="8" t="s">
        <v>137</v>
      </c>
      <c r="AH861" s="8" t="s">
        <v>138</v>
      </c>
      <c r="AI861" s="8" t="s">
        <v>274</v>
      </c>
      <c r="AJ861" s="8" t="s">
        <v>10</v>
      </c>
      <c r="AK861" s="8" t="s">
        <v>132</v>
      </c>
      <c r="AL861" s="8" t="s">
        <v>132</v>
      </c>
      <c r="AM861" s="8"/>
      <c r="AN861" s="8"/>
      <c r="AO861" s="8"/>
      <c r="AP861" s="8" t="s">
        <v>145</v>
      </c>
      <c r="AQ861" s="8" t="s">
        <v>145</v>
      </c>
      <c r="AR861" s="8" t="s">
        <v>133</v>
      </c>
      <c r="AS861" s="8" t="s">
        <v>149</v>
      </c>
      <c r="AT861" s="8" t="s">
        <v>149</v>
      </c>
      <c r="AU861" s="8" t="s">
        <v>145</v>
      </c>
      <c r="AV861" s="4" t="s">
        <v>145</v>
      </c>
      <c r="AW861" s="4" t="s">
        <v>145</v>
      </c>
      <c r="AX861" s="8" t="s">
        <v>145</v>
      </c>
      <c r="AY861" s="8" t="s">
        <v>133</v>
      </c>
      <c r="AZ861" s="8"/>
      <c r="BA861" s="8"/>
      <c r="BB861" s="8" t="s">
        <v>191</v>
      </c>
      <c r="BC861" s="8"/>
      <c r="BD861" s="8" t="s">
        <v>145</v>
      </c>
      <c r="BE861" s="8"/>
      <c r="BF861" s="8"/>
      <c r="BG861" s="8" t="s">
        <v>7</v>
      </c>
    </row>
    <row r="862" spans="1:59">
      <c r="A862" t="str">
        <f>Append1[[#This Row],[COM_IN_LIST]]</f>
        <v>CMDB</v>
      </c>
      <c r="B862" t="s">
        <v>1717</v>
      </c>
      <c r="C862" t="str">
        <f>VLOOKUP(Append1[[#This Row],[Asset_Name]],'[1]SNOW CMDB DBNL'!$A:$B,2,0)</f>
        <v>No</v>
      </c>
      <c r="D862" t="str">
        <f>VLOOKUP(Append1[[#This Row],[Asset_Name]],'[1]SNOW CMDB DBNL'!$A:$C,3,0)</f>
        <v>No</v>
      </c>
      <c r="E862" t="str">
        <f>VLOOKUP(Append1[[#This Row],[Asset_Name]],'[1]SNOW CMDB DBNL'!$A:$D,4,0)</f>
        <v>Willem de Vries</v>
      </c>
      <c r="F862" t="str">
        <f>VLOOKUP(Append1[[#This Row],[Asset_Name]],'[1]SNOW CMDB DBNL'!$A:$E,5,0)</f>
        <v>Robert-Frank Hofland</v>
      </c>
      <c r="G862" t="str">
        <f>VLOOKUP(Append1[[#This Row],[Asset_Name]],'[1]SNOW CMDB DBNL'!$A:$F,6,0)</f>
        <v>Robert-Frank Hofland</v>
      </c>
      <c r="H862" t="str">
        <f>VLOOKUP(Append1[[#This Row],[Asset_Name]],'[1]SNOW CMDB DBNL'!$A:$G,7,0)</f>
        <v>Willem de Vries</v>
      </c>
      <c r="I862" t="str">
        <f>VLOOKUP(Append1[[#This Row],[Asset_Name]],'[1]SNOW CMDB DBNL'!$A:$H,8,0)</f>
        <v>Data derived by other data users</v>
      </c>
      <c r="J862" t="str">
        <f>VLOOKUP(Append1[[#This Row],[Asset_Name]],'[1]SNOW CMDB DBNL'!$A:$I,9,0)</f>
        <v>Kept in own tribe</v>
      </c>
      <c r="L862" t="str">
        <f>VLOOKUP(Append1[[#This Row],[Asset_Name]],'[1]SNOW CMDB DBNL'!$A:$M,13,0)</f>
        <v>Installed</v>
      </c>
      <c r="M862" t="str">
        <f>VLOOKUP(Append1[[#This Row],[Asset_Name]],'[1]SNOW CMDB DBNL'!$A:$N,14,0)</f>
        <v>Operational</v>
      </c>
      <c r="N862" t="str">
        <f>VLOOKUP(Append1[[#This Row],[Asset_Name]],'[1]SNOW CMDB DBNL'!$A:$O,15,0)</f>
        <v>Production</v>
      </c>
      <c r="O862" t="str">
        <f>VLOOKUP(Append1[[#This Row],[Asset_Name]],'[1]SNOW CMDB DBNL'!$A:$P,16,0)</f>
        <v>be+nl/Client Services Daily Banking NL/Office Tooling</v>
      </c>
      <c r="P862" t="s">
        <v>131</v>
      </c>
      <c r="Q862" t="s">
        <v>132</v>
      </c>
      <c r="R862" t="s">
        <v>39</v>
      </c>
      <c r="V862" s="8" t="s">
        <v>1717</v>
      </c>
      <c r="W862" s="8" t="s">
        <v>133</v>
      </c>
      <c r="X862" s="8" t="s">
        <v>133</v>
      </c>
      <c r="Y862" s="8" t="s">
        <v>395</v>
      </c>
      <c r="Z862" s="8" t="s">
        <v>396</v>
      </c>
      <c r="AA862" s="8" t="s">
        <v>396</v>
      </c>
      <c r="AB862" s="4" t="s">
        <v>395</v>
      </c>
      <c r="AC862" s="4" t="s">
        <v>205</v>
      </c>
      <c r="AD862" s="8" t="s">
        <v>170</v>
      </c>
      <c r="AE862" s="8">
        <v>0</v>
      </c>
      <c r="AF862" s="8" t="s">
        <v>136</v>
      </c>
      <c r="AG862" s="8" t="s">
        <v>137</v>
      </c>
      <c r="AH862" s="8" t="s">
        <v>138</v>
      </c>
      <c r="AI862" s="8" t="s">
        <v>397</v>
      </c>
      <c r="AJ862" s="8" t="s">
        <v>39</v>
      </c>
      <c r="AK862" s="8" t="s">
        <v>131</v>
      </c>
      <c r="AL862" s="8" t="s">
        <v>132</v>
      </c>
      <c r="AM862" s="8"/>
      <c r="AN862" s="8"/>
      <c r="AO862" s="8"/>
      <c r="AP862" s="8"/>
      <c r="AQ862" s="8"/>
      <c r="AR862" s="8"/>
      <c r="AS862" s="8"/>
      <c r="AT862" s="8"/>
      <c r="AU862" s="8"/>
      <c r="AV862" s="4"/>
      <c r="AW862" s="4"/>
      <c r="AX862" s="8"/>
      <c r="AY862" s="8"/>
      <c r="AZ862" s="8"/>
      <c r="BA862" s="8"/>
      <c r="BB862" s="8"/>
      <c r="BC862" s="8"/>
      <c r="BD862" s="8"/>
      <c r="BE862" s="8"/>
      <c r="BF862" s="8"/>
      <c r="BG862" s="8" t="s">
        <v>5</v>
      </c>
    </row>
    <row r="863" spans="1:59">
      <c r="A863" t="str">
        <f>Append1[[#This Row],[COM_IN_LIST]]</f>
        <v>COMMON</v>
      </c>
      <c r="B863" t="s">
        <v>1718</v>
      </c>
      <c r="C863" t="str">
        <f>VLOOKUP(Append1[[#This Row],[Asset_Name]],'[1]SNOW CMDB DBNL'!$A:$B,2,0)</f>
        <v>No</v>
      </c>
      <c r="D863" t="str">
        <f>VLOOKUP(Append1[[#This Row],[Asset_Name]],'[1]SNOW CMDB DBNL'!$A:$C,3,0)</f>
        <v>No</v>
      </c>
      <c r="E863" t="str">
        <f>VLOOKUP(Append1[[#This Row],[Asset_Name]],'[1]SNOW CMDB DBNL'!$A:$D,4,0)</f>
        <v>Rein Heddema</v>
      </c>
      <c r="F863" t="str">
        <f>VLOOKUP(Append1[[#This Row],[Asset_Name]],'[1]SNOW CMDB DBNL'!$A:$E,5,0)</f>
        <v>Ed Spitteler</v>
      </c>
      <c r="G863" t="str">
        <f>VLOOKUP(Append1[[#This Row],[Asset_Name]],'[1]SNOW CMDB DBNL'!$A:$F,6,0)</f>
        <v>Ed Spitteler</v>
      </c>
      <c r="H863" t="str">
        <f>VLOOKUP(Append1[[#This Row],[Asset_Name]],'[1]SNOW CMDB DBNL'!$A:$G,7,0)</f>
        <v>Thees Brons</v>
      </c>
      <c r="I863" t="str">
        <f>VLOOKUP(Append1[[#This Row],[Asset_Name]],'[1]SNOW CMDB DBNL'!$A:$H,8,0)</f>
        <v>Operational System Process Organisational data</v>
      </c>
      <c r="J863" t="str">
        <f>VLOOKUP(Append1[[#This Row],[Asset_Name]],'[1]SNOW CMDB DBNL'!$A:$I,9,0)</f>
        <v>Kept in own tribe</v>
      </c>
      <c r="K863" t="str">
        <f>VLOOKUP(Append1[[#This Row],[Asset_Name]],'[1]SNOW CMDB DBNL'!$A:$J,10,0)</f>
        <v>Messages in SCI (legacy inbox BE) are only accesible for the customer, he/she can delete the message. We don't know if it is a system of record. We do add data e.g. the inbox-id to the message.</v>
      </c>
      <c r="L863" t="str">
        <f>VLOOKUP(Append1[[#This Row],[Asset_Name]],'[1]SNOW CMDB DBNL'!$A:$M,13,0)</f>
        <v>Installed</v>
      </c>
      <c r="M863" t="str">
        <f>VLOOKUP(Append1[[#This Row],[Asset_Name]],'[1]SNOW CMDB DBNL'!$A:$N,14,0)</f>
        <v>Operational</v>
      </c>
      <c r="N863" t="str">
        <f>VLOOKUP(Append1[[#This Row],[Asset_Name]],'[1]SNOW CMDB DBNL'!$A:$O,15,0)</f>
        <v>Production</v>
      </c>
      <c r="O863" t="str">
        <f>VLOOKUP(Append1[[#This Row],[Asset_Name]],'[1]SNOW CMDB DBNL'!$A:$P,16,0)</f>
        <v>be+nl/Document &amp; Content Services/Deliver Your Message/Obelix</v>
      </c>
      <c r="P863" t="s">
        <v>132</v>
      </c>
      <c r="Q863" t="s">
        <v>132</v>
      </c>
      <c r="R863" t="s">
        <v>22</v>
      </c>
      <c r="V863" s="8" t="s">
        <v>1718</v>
      </c>
      <c r="W863" s="8" t="s">
        <v>133</v>
      </c>
      <c r="X863" s="8" t="s">
        <v>133</v>
      </c>
      <c r="Y863" s="8" t="s">
        <v>558</v>
      </c>
      <c r="Z863" s="8" t="s">
        <v>488</v>
      </c>
      <c r="AA863" s="8" t="s">
        <v>488</v>
      </c>
      <c r="AB863" s="4" t="s">
        <v>1109</v>
      </c>
      <c r="AC863" s="4" t="s">
        <v>228</v>
      </c>
      <c r="AD863" s="8" t="s">
        <v>170</v>
      </c>
      <c r="AE863" s="8" t="s">
        <v>1719</v>
      </c>
      <c r="AF863" s="8" t="s">
        <v>136</v>
      </c>
      <c r="AG863" s="8" t="s">
        <v>137</v>
      </c>
      <c r="AH863" s="8" t="s">
        <v>138</v>
      </c>
      <c r="AI863" s="8" t="s">
        <v>1111</v>
      </c>
      <c r="AJ863" s="8" t="s">
        <v>22</v>
      </c>
      <c r="AK863" s="8" t="s">
        <v>132</v>
      </c>
      <c r="AL863" s="8" t="s">
        <v>132</v>
      </c>
      <c r="AM863" s="8"/>
      <c r="AN863" s="8"/>
      <c r="AO863" s="8"/>
      <c r="AP863" s="8" t="s">
        <v>141</v>
      </c>
      <c r="AQ863" s="8" t="s">
        <v>133</v>
      </c>
      <c r="AR863" s="8" t="s">
        <v>133</v>
      </c>
      <c r="AS863" s="8" t="s">
        <v>141</v>
      </c>
      <c r="AT863" s="8" t="s">
        <v>141</v>
      </c>
      <c r="AU863" s="8" t="s">
        <v>145</v>
      </c>
      <c r="AV863" s="4" t="s">
        <v>145</v>
      </c>
      <c r="AW863" s="4" t="s">
        <v>145</v>
      </c>
      <c r="AX863" s="8" t="s">
        <v>208</v>
      </c>
      <c r="AY863" s="8" t="s">
        <v>133</v>
      </c>
      <c r="AZ863" s="8" t="s">
        <v>557</v>
      </c>
      <c r="BA863" s="8"/>
      <c r="BB863" s="8" t="s">
        <v>191</v>
      </c>
      <c r="BC863" s="8"/>
      <c r="BD863" s="8" t="s">
        <v>145</v>
      </c>
      <c r="BE863" s="8"/>
      <c r="BF863" s="8"/>
      <c r="BG863" s="8" t="s">
        <v>7</v>
      </c>
    </row>
    <row r="864" spans="1:59">
      <c r="A864" t="str">
        <f>Append1[[#This Row],[COM_IN_LIST]]</f>
        <v>CMDB</v>
      </c>
      <c r="B864" t="s">
        <v>1720</v>
      </c>
      <c r="C864" t="str">
        <f>VLOOKUP(Append1[[#This Row],[Asset_Name]],'[1]SNOW CMDB DBNL'!$A:$B,2,0)</f>
        <v>No</v>
      </c>
      <c r="D864" t="str">
        <f>VLOOKUP(Append1[[#This Row],[Asset_Name]],'[1]SNOW CMDB DBNL'!$A:$C,3,0)</f>
        <v>No</v>
      </c>
      <c r="E864" t="str">
        <f>VLOOKUP(Append1[[#This Row],[Asset_Name]],'[1]SNOW CMDB DBNL'!$A:$D,4,0)</f>
        <v>Jan Reuterink</v>
      </c>
      <c r="F864" t="str">
        <f>VLOOKUP(Append1[[#This Row],[Asset_Name]],'[1]SNOW CMDB DBNL'!$A:$E,5,0)</f>
        <v>Sven Schenkel</v>
      </c>
      <c r="L864" t="str">
        <f>VLOOKUP(Append1[[#This Row],[Asset_Name]],'[1]SNOW CMDB DBNL'!$A:$M,13,0)</f>
        <v>Installed</v>
      </c>
      <c r="M864" t="str">
        <f>VLOOKUP(Append1[[#This Row],[Asset_Name]],'[1]SNOW CMDB DBNL'!$A:$N,14,0)</f>
        <v>Operational</v>
      </c>
      <c r="N864" t="str">
        <f>VLOOKUP(Append1[[#This Row],[Asset_Name]],'[1]SNOW CMDB DBNL'!$A:$O,15,0)</f>
        <v>Production</v>
      </c>
      <c r="O864" t="str">
        <f>VLOOKUP(Append1[[#This Row],[Asset_Name]],'[1]SNOW CMDB DBNL'!$A:$P,16,0)</f>
        <v>be+nl/Daily Banking Digital First NL/Decom MF/LEGO</v>
      </c>
      <c r="P864" t="s">
        <v>131</v>
      </c>
      <c r="Q864" t="s">
        <v>132</v>
      </c>
      <c r="R864" t="s">
        <v>23</v>
      </c>
      <c r="V864" s="8" t="s">
        <v>1720</v>
      </c>
      <c r="W864" s="8" t="s">
        <v>133</v>
      </c>
      <c r="X864" s="8" t="s">
        <v>133</v>
      </c>
      <c r="Y864" s="8" t="s">
        <v>173</v>
      </c>
      <c r="Z864" s="8" t="s">
        <v>174</v>
      </c>
      <c r="AA864" s="8">
        <v>0</v>
      </c>
      <c r="AB864" s="4">
        <v>0</v>
      </c>
      <c r="AC864" s="4">
        <v>0</v>
      </c>
      <c r="AD864" s="8">
        <v>0</v>
      </c>
      <c r="AE864" s="8">
        <v>0</v>
      </c>
      <c r="AF864" s="8" t="s">
        <v>136</v>
      </c>
      <c r="AG864" s="8" t="s">
        <v>137</v>
      </c>
      <c r="AH864" s="8" t="s">
        <v>138</v>
      </c>
      <c r="AI864" s="8" t="s">
        <v>1721</v>
      </c>
      <c r="AJ864" s="8" t="s">
        <v>23</v>
      </c>
      <c r="AK864" s="8" t="s">
        <v>131</v>
      </c>
      <c r="AL864" s="8" t="s">
        <v>132</v>
      </c>
      <c r="AM864" s="8"/>
      <c r="AN864" s="8"/>
      <c r="AO864" s="8"/>
      <c r="AP864" s="8"/>
      <c r="AQ864" s="8"/>
      <c r="AR864" s="8"/>
      <c r="AS864" s="8"/>
      <c r="AT864" s="8"/>
      <c r="AU864" s="8"/>
      <c r="AV864" s="4"/>
      <c r="AW864" s="4"/>
      <c r="AX864" s="8"/>
      <c r="AY864" s="8"/>
      <c r="AZ864" s="8"/>
      <c r="BA864" s="8"/>
      <c r="BB864" s="8"/>
      <c r="BC864" s="8"/>
      <c r="BD864" s="8"/>
      <c r="BE864" s="8"/>
      <c r="BF864" s="8"/>
      <c r="BG864" s="8" t="s">
        <v>5</v>
      </c>
    </row>
    <row r="865" spans="1:59">
      <c r="A865" t="str">
        <f>Append1[[#This Row],[COM_IN_LIST]]</f>
        <v>CMDB</v>
      </c>
      <c r="B865" t="s">
        <v>1722</v>
      </c>
      <c r="C865" t="str">
        <f>VLOOKUP(Append1[[#This Row],[Asset_Name]],'[1]SNOW CMDB DBNL'!$A:$B,2,0)</f>
        <v>No</v>
      </c>
      <c r="D865" t="str">
        <f>VLOOKUP(Append1[[#This Row],[Asset_Name]],'[1]SNOW CMDB DBNL'!$A:$C,3,0)</f>
        <v>No</v>
      </c>
      <c r="E865" t="str">
        <f>VLOOKUP(Append1[[#This Row],[Asset_Name]],'[1]SNOW CMDB DBNL'!$A:$D,4,0)</f>
        <v>Pieter van Valenberg</v>
      </c>
      <c r="F865" t="str">
        <f>VLOOKUP(Append1[[#This Row],[Asset_Name]],'[1]SNOW CMDB DBNL'!$A:$E,5,0)</f>
        <v>Nick van Boven</v>
      </c>
      <c r="K865" t="str">
        <f>VLOOKUP(Append1[[#This Row],[Asset_Name]],'[1]SNOW CMDB DBNL'!$A:$J,10,0)</f>
        <v>the application is not used anymore,  please remove</v>
      </c>
      <c r="L865" t="str">
        <f>VLOOKUP(Append1[[#This Row],[Asset_Name]],'[1]SNOW CMDB DBNL'!$A:$M,13,0)</f>
        <v>Installed</v>
      </c>
      <c r="M865" t="str">
        <f>VLOOKUP(Append1[[#This Row],[Asset_Name]],'[1]SNOW CMDB DBNL'!$A:$N,14,0)</f>
        <v>Operational</v>
      </c>
      <c r="N865" t="str">
        <f>VLOOKUP(Append1[[#This Row],[Asset_Name]],'[1]SNOW CMDB DBNL'!$A:$O,15,0)</f>
        <v>Production</v>
      </c>
      <c r="O865" t="str">
        <f>VLOOKUP(Append1[[#This Row],[Asset_Name]],'[1]SNOW CMDB DBNL'!$A:$P,16,0)</f>
        <v>be+nl/Investments/Operational Journeys &amp; Ordering/EP Transaction Management</v>
      </c>
      <c r="P865" t="s">
        <v>131</v>
      </c>
      <c r="Q865" t="s">
        <v>132</v>
      </c>
      <c r="R865" t="s">
        <v>15</v>
      </c>
      <c r="V865" s="8" t="s">
        <v>1722</v>
      </c>
      <c r="W865" s="8" t="s">
        <v>133</v>
      </c>
      <c r="X865" s="8" t="s">
        <v>133</v>
      </c>
      <c r="Y865" s="8" t="s">
        <v>325</v>
      </c>
      <c r="Z865" s="8" t="s">
        <v>235</v>
      </c>
      <c r="AA865" s="8">
        <v>0</v>
      </c>
      <c r="AB865" s="4">
        <v>0</v>
      </c>
      <c r="AC865" s="4">
        <v>0</v>
      </c>
      <c r="AD865" s="8">
        <v>0</v>
      </c>
      <c r="AE865" s="8" t="s">
        <v>399</v>
      </c>
      <c r="AF865" s="8" t="s">
        <v>136</v>
      </c>
      <c r="AG865" s="8" t="s">
        <v>137</v>
      </c>
      <c r="AH865" s="8" t="s">
        <v>138</v>
      </c>
      <c r="AI865" s="8" t="s">
        <v>326</v>
      </c>
      <c r="AJ865" s="8" t="s">
        <v>15</v>
      </c>
      <c r="AK865" s="8" t="s">
        <v>131</v>
      </c>
      <c r="AL865" s="8" t="s">
        <v>132</v>
      </c>
      <c r="AM865" s="8"/>
      <c r="AN865" s="8"/>
      <c r="AO865" s="8"/>
      <c r="AP865" s="8"/>
      <c r="AQ865" s="8"/>
      <c r="AR865" s="8"/>
      <c r="AS865" s="8"/>
      <c r="AT865" s="8"/>
      <c r="AU865" s="8"/>
      <c r="AV865" s="4"/>
      <c r="AW865" s="4"/>
      <c r="AX865" s="8"/>
      <c r="AY865" s="8"/>
      <c r="AZ865" s="8"/>
      <c r="BA865" s="8"/>
      <c r="BB865" s="8"/>
      <c r="BC865" s="8"/>
      <c r="BD865" s="8"/>
      <c r="BE865" s="8"/>
      <c r="BF865" s="8"/>
      <c r="BG865" s="8" t="s">
        <v>5</v>
      </c>
    </row>
    <row r="866" spans="1:59">
      <c r="A866" t="str">
        <f>Append1[[#This Row],[COM_IN_LIST]]</f>
        <v>CMDB</v>
      </c>
      <c r="B866" t="s">
        <v>1723</v>
      </c>
      <c r="C866" t="str">
        <f>VLOOKUP(Append1[[#This Row],[Asset_Name]],'[1]SNOW CMDB DBNL'!$A:$B,2,0)</f>
        <v>No</v>
      </c>
      <c r="D866" t="str">
        <f>VLOOKUP(Append1[[#This Row],[Asset_Name]],'[1]SNOW CMDB DBNL'!$A:$C,3,0)</f>
        <v>No</v>
      </c>
      <c r="E866" t="str">
        <f>VLOOKUP(Append1[[#This Row],[Asset_Name]],'[1]SNOW CMDB DBNL'!$A:$D,4,0)</f>
        <v>Jordy van der Vliet</v>
      </c>
      <c r="F866" t="str">
        <f>VLOOKUP(Append1[[#This Row],[Asset_Name]],'[1]SNOW CMDB DBNL'!$A:$E,5,0)</f>
        <v>Rob van den Biggelaar</v>
      </c>
      <c r="G866" t="str">
        <f>VLOOKUP(Append1[[#This Row],[Asset_Name]],'[1]SNOW CMDB DBNL'!$A:$F,6,0)</f>
        <v>Rene de Jong</v>
      </c>
      <c r="H866" t="str">
        <f>VLOOKUP(Append1[[#This Row],[Asset_Name]],'[1]SNOW CMDB DBNL'!$A:$G,7,0)</f>
        <v>Paul den Dulk, Monique Postma-Engelberts</v>
      </c>
      <c r="J866" t="str">
        <f>VLOOKUP(Append1[[#This Row],[Asset_Name]],'[1]SNOW CMDB DBNL'!$A:$I,9,0)</f>
        <v>Transferred outside ING</v>
      </c>
      <c r="K866" t="str">
        <f>VLOOKUP(Append1[[#This Row],[Asset_Name]],'[1]SNOW CMDB DBNL'!$A:$J,10,0)</f>
        <v xml:space="preserve">No data as prescribed by data validation rule in 'H'. It's only a tool to distribute ing.nl published macro-economic / sector trends &amp; developments content. </v>
      </c>
      <c r="L866" t="str">
        <f>VLOOKUP(Append1[[#This Row],[Asset_Name]],'[1]SNOW CMDB DBNL'!$A:$M,13,0)</f>
        <v>Installed</v>
      </c>
      <c r="M866" t="str">
        <f>VLOOKUP(Append1[[#This Row],[Asset_Name]],'[1]SNOW CMDB DBNL'!$A:$N,14,0)</f>
        <v>Operational</v>
      </c>
      <c r="N866" t="str">
        <f>VLOOKUP(Append1[[#This Row],[Asset_Name]],'[1]SNOW CMDB DBNL'!$A:$O,15,0)</f>
        <v>Production</v>
      </c>
      <c r="O866" t="str">
        <f>VLOOKUP(Append1[[#This Row],[Asset_Name]],'[1]SNOW CMDB DBNL'!$A:$P,16,0)</f>
        <v>be+nl/CoE Communications and brand exp/Campagne Team NL</v>
      </c>
      <c r="P866" t="s">
        <v>131</v>
      </c>
      <c r="Q866" t="s">
        <v>132</v>
      </c>
      <c r="R866" t="s">
        <v>40</v>
      </c>
      <c r="V866" s="8" t="s">
        <v>1723</v>
      </c>
      <c r="W866" s="8" t="s">
        <v>133</v>
      </c>
      <c r="X866" s="8" t="s">
        <v>133</v>
      </c>
      <c r="Y866" s="8" t="s">
        <v>248</v>
      </c>
      <c r="Z866" s="8" t="s">
        <v>1724</v>
      </c>
      <c r="AA866" s="8" t="s">
        <v>1725</v>
      </c>
      <c r="AB866" s="4" t="s">
        <v>1726</v>
      </c>
      <c r="AC866" s="4">
        <v>0</v>
      </c>
      <c r="AD866" s="8" t="s">
        <v>206</v>
      </c>
      <c r="AE866" s="8" t="s">
        <v>1727</v>
      </c>
      <c r="AF866" s="8" t="s">
        <v>136</v>
      </c>
      <c r="AG866" s="8" t="s">
        <v>137</v>
      </c>
      <c r="AH866" s="8" t="s">
        <v>138</v>
      </c>
      <c r="AI866" s="8" t="s">
        <v>250</v>
      </c>
      <c r="AJ866" s="8" t="s">
        <v>40</v>
      </c>
      <c r="AK866" s="8" t="s">
        <v>131</v>
      </c>
      <c r="AL866" s="8" t="s">
        <v>132</v>
      </c>
      <c r="AM866" s="8"/>
      <c r="AN866" s="8"/>
      <c r="AO866" s="8"/>
      <c r="AP866" s="8"/>
      <c r="AQ866" s="8"/>
      <c r="AR866" s="8"/>
      <c r="AS866" s="8"/>
      <c r="AT866" s="8"/>
      <c r="AU866" s="8"/>
      <c r="AV866" s="4"/>
      <c r="AW866" s="4"/>
      <c r="AX866" s="8"/>
      <c r="AY866" s="8"/>
      <c r="AZ866" s="8"/>
      <c r="BA866" s="8"/>
      <c r="BB866" s="8"/>
      <c r="BC866" s="8"/>
      <c r="BD866" s="8"/>
      <c r="BE866" s="8"/>
      <c r="BF866" s="8"/>
      <c r="BG866" s="8" t="s">
        <v>5</v>
      </c>
    </row>
    <row r="867" spans="1:59" hidden="1">
      <c r="A867" t="str">
        <f>Append1[[#This Row],[COM_IN_LIST]]</f>
        <v>CMDB</v>
      </c>
      <c r="B867" t="s">
        <v>1728</v>
      </c>
      <c r="C867" t="str">
        <f>VLOOKUP(Append1[[#This Row],[Asset_Name]],'[1]SNOW CMDB DBNL'!$A:$B,2,0)</f>
        <v>Yes</v>
      </c>
      <c r="E867" t="str">
        <f>VLOOKUP(Append1[[#This Row],[Asset_Name]],'[1]SNOW CMDB DBNL'!$A:$D,4,0)</f>
        <v>Steven Frieswijk</v>
      </c>
      <c r="F867" t="str">
        <f>VLOOKUP(Append1[[#This Row],[Asset_Name]],'[1]SNOW CMDB DBNL'!$A:$E,5,0)</f>
        <v>Tommy van de Zande</v>
      </c>
      <c r="G867" t="str">
        <f>VLOOKUP(Append1[[#This Row],[Asset_Name]],'[1]SNOW CMDB DBNL'!$A:$F,6,0)</f>
        <v>Tommy van de Zande</v>
      </c>
      <c r="I867" t="str">
        <f>VLOOKUP(Append1[[#This Row],[Asset_Name]],'[1]SNOW CMDB DBNL'!$A:$H,8,0)</f>
        <v>Operational System Process Organisational data</v>
      </c>
      <c r="J867" t="str">
        <f>VLOOKUP(Append1[[#This Row],[Asset_Name]],'[1]SNOW CMDB DBNL'!$A:$I,9,0)</f>
        <v>Transferred outside ING</v>
      </c>
      <c r="K867" t="str">
        <f>VLOOKUP(Append1[[#This Row],[Asset_Name]],'[1]SNOW CMDB DBNL'!$A:$J,10,0)</f>
        <v xml:space="preserve">Sentry is used to store and retrieve error logs from front end applications (such as mobile banking app) </v>
      </c>
      <c r="L867" t="str">
        <f>VLOOKUP(Append1[[#This Row],[Asset_Name]],'[1]SNOW CMDB DBNL'!$A:$M,13,0)</f>
        <v>Installed</v>
      </c>
      <c r="M867" t="str">
        <f>VLOOKUP(Append1[[#This Row],[Asset_Name]],'[1]SNOW CMDB DBNL'!$A:$N,14,0)</f>
        <v>Operational</v>
      </c>
      <c r="N867" t="str">
        <f>VLOOKUP(Append1[[#This Row],[Asset_Name]],'[1]SNOW CMDB DBNL'!$A:$O,15,0)</f>
        <v>Production</v>
      </c>
      <c r="O867" t="str">
        <f>VLOOKUP(Append1[[#This Row],[Asset_Name]],'[1]SNOW CMDB DBNL'!$A:$P,16,0)</f>
        <v>be+nl/Digital &amp; Customer Interaction/DiPr P&amp;C/Platinum</v>
      </c>
      <c r="P867" t="s">
        <v>131</v>
      </c>
      <c r="Q867" t="s">
        <v>132</v>
      </c>
      <c r="R867" t="s">
        <v>24</v>
      </c>
      <c r="V867" s="8" t="s">
        <v>1728</v>
      </c>
      <c r="W867" s="8" t="s">
        <v>141</v>
      </c>
      <c r="X867" s="8">
        <v>0</v>
      </c>
      <c r="Y867" s="8" t="s">
        <v>185</v>
      </c>
      <c r="Z867" s="8" t="s">
        <v>186</v>
      </c>
      <c r="AA867" s="8" t="s">
        <v>186</v>
      </c>
      <c r="AB867" s="4">
        <v>0</v>
      </c>
      <c r="AC867" s="4" t="s">
        <v>228</v>
      </c>
      <c r="AD867" s="8" t="s">
        <v>206</v>
      </c>
      <c r="AE867" s="8" t="s">
        <v>1729</v>
      </c>
      <c r="AF867" s="8" t="s">
        <v>136</v>
      </c>
      <c r="AG867" s="8" t="s">
        <v>137</v>
      </c>
      <c r="AH867" s="8" t="s">
        <v>138</v>
      </c>
      <c r="AI867" s="8" t="s">
        <v>333</v>
      </c>
      <c r="AJ867" s="8" t="s">
        <v>24</v>
      </c>
      <c r="AK867" s="8" t="s">
        <v>131</v>
      </c>
      <c r="AL867" s="8" t="s">
        <v>132</v>
      </c>
      <c r="AM867" s="8"/>
      <c r="AN867" s="8"/>
      <c r="AO867" s="8"/>
      <c r="AP867" s="8"/>
      <c r="AQ867" s="8"/>
      <c r="AR867" s="8"/>
      <c r="AS867" s="8"/>
      <c r="AT867" s="8"/>
      <c r="AU867" s="8"/>
      <c r="AV867" s="4"/>
      <c r="AW867" s="4"/>
      <c r="AX867" s="8"/>
      <c r="AY867" s="8"/>
      <c r="AZ867" s="8"/>
      <c r="BA867" s="8"/>
      <c r="BB867" s="8"/>
      <c r="BC867" s="8"/>
      <c r="BD867" s="8"/>
      <c r="BE867" s="8"/>
      <c r="BF867" s="8"/>
      <c r="BG867" s="8" t="s">
        <v>5</v>
      </c>
    </row>
    <row r="868" spans="1:59" hidden="1">
      <c r="A868" t="str">
        <f>Append1[[#This Row],[COM_IN_LIST]]</f>
        <v>COMMON</v>
      </c>
      <c r="B868" t="s">
        <v>1730</v>
      </c>
      <c r="C868" t="str">
        <f>VLOOKUP(Append1[[#This Row],[Asset_Name]],'[1]SNOW CMDB DBNL'!$A:$B,2,0)</f>
        <v>Yes</v>
      </c>
      <c r="D868" t="str">
        <f>VLOOKUP(Append1[[#This Row],[Asset_Name]],'[1]SNOW CMDB DBNL'!$A:$C,3,0)</f>
        <v>No</v>
      </c>
      <c r="E868" t="str">
        <f>VLOOKUP(Append1[[#This Row],[Asset_Name]],'[1]SNOW CMDB DBNL'!$A:$D,4,0)</f>
        <v>Emile Scheilen</v>
      </c>
      <c r="F868" t="str">
        <f>VLOOKUP(Append1[[#This Row],[Asset_Name]],'[1]SNOW CMDB DBNL'!$A:$E,5,0)</f>
        <v>Adine Wempe - Kalff</v>
      </c>
      <c r="G868" t="str">
        <f>VLOOKUP(Append1[[#This Row],[Asset_Name]],'[1]SNOW CMDB DBNL'!$A:$F,6,0)</f>
        <v>Adine Wempe - Kalff</v>
      </c>
      <c r="H868" t="str">
        <f>VLOOKUP(Append1[[#This Row],[Asset_Name]],'[1]SNOW CMDB DBNL'!$A:$G,7,0)</f>
        <v>Gertjan Kruijt</v>
      </c>
      <c r="I868" t="str">
        <f>VLOOKUP(Append1[[#This Row],[Asset_Name]],'[1]SNOW CMDB DBNL'!$A:$H,8,0)</f>
        <v>Party data</v>
      </c>
      <c r="J868" t="str">
        <f>VLOOKUP(Append1[[#This Row],[Asset_Name]],'[1]SNOW CMDB DBNL'!$A:$I,9,0)</f>
        <v>Exchanged across domains</v>
      </c>
      <c r="L868" t="str">
        <f>VLOOKUP(Append1[[#This Row],[Asset_Name]],'[1]SNOW CMDB DBNL'!$A:$M,13,0)</f>
        <v>Installed</v>
      </c>
      <c r="M868" t="str">
        <f>VLOOKUP(Append1[[#This Row],[Asset_Name]],'[1]SNOW CMDB DBNL'!$A:$N,14,0)</f>
        <v>Operational</v>
      </c>
      <c r="N868" t="str">
        <f>VLOOKUP(Append1[[#This Row],[Asset_Name]],'[1]SNOW CMDB DBNL'!$A:$O,15,0)</f>
        <v>Production</v>
      </c>
      <c r="O868" t="str">
        <f>VLOOKUP(Append1[[#This Row],[Asset_Name]],'[1]SNOW CMDB DBNL'!$A:$P,16,0)</f>
        <v>be+nl/Fraud &amp; Cyber Security NL/Prevention/JAWAS</v>
      </c>
      <c r="P868" t="s">
        <v>132</v>
      </c>
      <c r="Q868" t="s">
        <v>132</v>
      </c>
      <c r="R868" t="s">
        <v>13</v>
      </c>
      <c r="V868" s="8" t="s">
        <v>1730</v>
      </c>
      <c r="W868" s="8" t="s">
        <v>141</v>
      </c>
      <c r="X868" s="8" t="s">
        <v>133</v>
      </c>
      <c r="Y868" s="8" t="s">
        <v>202</v>
      </c>
      <c r="Z868" s="8" t="s">
        <v>203</v>
      </c>
      <c r="AA868" s="8" t="s">
        <v>203</v>
      </c>
      <c r="AB868" s="4" t="s">
        <v>269</v>
      </c>
      <c r="AC868" s="4" t="s">
        <v>169</v>
      </c>
      <c r="AD868" s="8" t="s">
        <v>176</v>
      </c>
      <c r="AE868" s="8">
        <v>0</v>
      </c>
      <c r="AF868" s="8" t="s">
        <v>136</v>
      </c>
      <c r="AG868" s="8" t="s">
        <v>137</v>
      </c>
      <c r="AH868" s="8" t="s">
        <v>138</v>
      </c>
      <c r="AI868" s="8" t="s">
        <v>270</v>
      </c>
      <c r="AJ868" s="8" t="s">
        <v>13</v>
      </c>
      <c r="AK868" s="8" t="s">
        <v>132</v>
      </c>
      <c r="AL868" s="8" t="s">
        <v>132</v>
      </c>
      <c r="AM868" s="8"/>
      <c r="AN868" s="8"/>
      <c r="AO868" s="8"/>
      <c r="AP868" s="8" t="s">
        <v>145</v>
      </c>
      <c r="AQ868" s="8" t="s">
        <v>145</v>
      </c>
      <c r="AR868" s="8" t="s">
        <v>141</v>
      </c>
      <c r="AS868" s="8" t="s">
        <v>141</v>
      </c>
      <c r="AT868" s="8" t="s">
        <v>141</v>
      </c>
      <c r="AU868" s="8"/>
      <c r="AV868" s="4"/>
      <c r="AW868" s="4">
        <v>43982</v>
      </c>
      <c r="AX868" s="8" t="s">
        <v>208</v>
      </c>
      <c r="AY868" s="8" t="s">
        <v>141</v>
      </c>
      <c r="AZ868" s="8"/>
      <c r="BA868" s="8"/>
      <c r="BB868" s="8" t="s">
        <v>178</v>
      </c>
      <c r="BC868" s="8"/>
      <c r="BD868" s="8">
        <v>2020</v>
      </c>
      <c r="BE868" s="8"/>
      <c r="BF868" s="8"/>
      <c r="BG868" s="8" t="s">
        <v>7</v>
      </c>
    </row>
    <row r="869" spans="1:59">
      <c r="A869" t="str">
        <f>Append1[[#This Row],[COM_IN_LIST]]</f>
        <v>CMDB</v>
      </c>
      <c r="B869" t="s">
        <v>1731</v>
      </c>
      <c r="C869" t="str">
        <f>VLOOKUP(Append1[[#This Row],[Asset_Name]],'[1]SNOW CMDB DBNL'!$A:$B,2,0)</f>
        <v>No</v>
      </c>
      <c r="D869" t="str">
        <f>VLOOKUP(Append1[[#This Row],[Asset_Name]],'[1]SNOW CMDB DBNL'!$A:$C,3,0)</f>
        <v>No</v>
      </c>
      <c r="E869" t="str">
        <f>VLOOKUP(Append1[[#This Row],[Asset_Name]],'[1]SNOW CMDB DBNL'!$A:$D,4,0)</f>
        <v>Coos van den Berg</v>
      </c>
      <c r="F869" t="str">
        <f>VLOOKUP(Append1[[#This Row],[Asset_Name]],'[1]SNOW CMDB DBNL'!$A:$E,5,0)</f>
        <v>Rik van de Ven</v>
      </c>
      <c r="J869" t="str">
        <f>VLOOKUP(Append1[[#This Row],[Asset_Name]],'[1]SNOW CMDB DBNL'!$A:$I,9,0)</f>
        <v>Exchanged across domains</v>
      </c>
      <c r="K869" t="str">
        <f>VLOOKUP(Append1[[#This Row],[Asset_Name]],'[1]SNOW CMDB DBNL'!$A:$J,10,0)</f>
        <v xml:space="preserve">This is limited to 5 users (architects) who enter high level info on roadmap scenario's for x-domain dependency visualisation purposes </v>
      </c>
      <c r="L869" t="str">
        <f>VLOOKUP(Append1[[#This Row],[Asset_Name]],'[1]SNOW CMDB DBNL'!$A:$M,13,0)</f>
        <v>Installed</v>
      </c>
      <c r="M869" t="str">
        <f>VLOOKUP(Append1[[#This Row],[Asset_Name]],'[1]SNOW CMDB DBNL'!$A:$N,14,0)</f>
        <v>Operational</v>
      </c>
      <c r="N869" t="str">
        <f>VLOOKUP(Append1[[#This Row],[Asset_Name]],'[1]SNOW CMDB DBNL'!$A:$O,15,0)</f>
        <v>Production</v>
      </c>
      <c r="O869" t="str">
        <f>VLOOKUP(Append1[[#This Row],[Asset_Name]],'[1]SNOW CMDB DBNL'!$A:$P,16,0)</f>
        <v>be+nl/CoE IT Architects/Portfolio</v>
      </c>
      <c r="P869" t="s">
        <v>131</v>
      </c>
      <c r="Q869" t="s">
        <v>132</v>
      </c>
      <c r="R869" t="s">
        <v>56</v>
      </c>
      <c r="V869" s="8" t="s">
        <v>1731</v>
      </c>
      <c r="W869" s="8" t="s">
        <v>133</v>
      </c>
      <c r="X869" s="8" t="s">
        <v>133</v>
      </c>
      <c r="Y869" s="8" t="s">
        <v>1732</v>
      </c>
      <c r="Z869" s="8" t="s">
        <v>1733</v>
      </c>
      <c r="AA869" s="8">
        <v>0</v>
      </c>
      <c r="AB869" s="4">
        <v>0</v>
      </c>
      <c r="AC869" s="4">
        <v>0</v>
      </c>
      <c r="AD869" s="8" t="s">
        <v>176</v>
      </c>
      <c r="AE869" s="8" t="s">
        <v>1734</v>
      </c>
      <c r="AF869" s="8" t="s">
        <v>136</v>
      </c>
      <c r="AG869" s="8" t="s">
        <v>137</v>
      </c>
      <c r="AH869" s="8" t="s">
        <v>138</v>
      </c>
      <c r="AI869" s="8" t="s">
        <v>1735</v>
      </c>
      <c r="AJ869" s="8" t="s">
        <v>56</v>
      </c>
      <c r="AK869" s="8" t="s">
        <v>131</v>
      </c>
      <c r="AL869" s="8" t="s">
        <v>132</v>
      </c>
      <c r="AM869" s="8"/>
      <c r="AN869" s="8"/>
      <c r="AO869" s="8"/>
      <c r="AP869" s="8"/>
      <c r="AQ869" s="8"/>
      <c r="AR869" s="8"/>
      <c r="AS869" s="8"/>
      <c r="AT869" s="8"/>
      <c r="AU869" s="8"/>
      <c r="AV869" s="4"/>
      <c r="AW869" s="4"/>
      <c r="AX869" s="8"/>
      <c r="AY869" s="8"/>
      <c r="AZ869" s="8"/>
      <c r="BA869" s="8"/>
      <c r="BB869" s="8"/>
      <c r="BC869" s="8"/>
      <c r="BD869" s="8"/>
      <c r="BE869" s="8"/>
      <c r="BF869" s="8"/>
      <c r="BG869" s="8" t="s">
        <v>5</v>
      </c>
    </row>
    <row r="870" spans="1:59" hidden="1">
      <c r="A870" t="str">
        <f>Append1[[#This Row],[COM_IN_LIST]]</f>
        <v>CMDB</v>
      </c>
      <c r="B870" t="s">
        <v>1736</v>
      </c>
      <c r="E870" t="str">
        <f>VLOOKUP(Append1[[#This Row],[Asset_Name]],'[1]SNOW CMDB DBNL'!$A:$D,4,0)</f>
        <v>Christophe Van Campfort</v>
      </c>
      <c r="F870" t="str">
        <f>VLOOKUP(Append1[[#This Row],[Asset_Name]],'[1]SNOW CMDB DBNL'!$A:$E,5,0)</f>
        <v>Christophe Van Campfort</v>
      </c>
      <c r="L870" t="str">
        <f>VLOOKUP(Append1[[#This Row],[Asset_Name]],'[1]SNOW CMDB DBNL'!$A:$M,13,0)</f>
        <v>Installed</v>
      </c>
      <c r="M870" t="str">
        <f>VLOOKUP(Append1[[#This Row],[Asset_Name]],'[1]SNOW CMDB DBNL'!$A:$N,14,0)</f>
        <v>Operational</v>
      </c>
      <c r="N870" t="str">
        <f>VLOOKUP(Append1[[#This Row],[Asset_Name]],'[1]SNOW CMDB DBNL'!$A:$O,15,0)</f>
        <v>Production</v>
      </c>
      <c r="O870" t="str">
        <f>VLOOKUP(Append1[[#This Row],[Asset_Name]],'[1]SNOW CMDB DBNL'!$A:$P,16,0)</f>
        <v>be+nl/Finance NL/Office Tooling</v>
      </c>
      <c r="P870" t="s">
        <v>131</v>
      </c>
      <c r="Q870" t="s">
        <v>132</v>
      </c>
      <c r="R870" t="s">
        <v>18</v>
      </c>
      <c r="V870" s="8" t="s">
        <v>1736</v>
      </c>
      <c r="W870" s="8">
        <v>0</v>
      </c>
      <c r="X870" s="8">
        <v>0</v>
      </c>
      <c r="Y870" s="8" t="s">
        <v>215</v>
      </c>
      <c r="Z870" s="8" t="s">
        <v>215</v>
      </c>
      <c r="AA870" s="8">
        <v>0</v>
      </c>
      <c r="AB870" s="4">
        <v>0</v>
      </c>
      <c r="AC870" s="4">
        <v>0</v>
      </c>
      <c r="AD870" s="8">
        <v>0</v>
      </c>
      <c r="AE870" s="8">
        <v>0</v>
      </c>
      <c r="AF870" s="8" t="s">
        <v>136</v>
      </c>
      <c r="AG870" s="8" t="s">
        <v>137</v>
      </c>
      <c r="AH870" s="8" t="s">
        <v>138</v>
      </c>
      <c r="AI870" s="8" t="s">
        <v>216</v>
      </c>
      <c r="AJ870" s="8" t="s">
        <v>18</v>
      </c>
      <c r="AK870" s="8" t="s">
        <v>131</v>
      </c>
      <c r="AL870" s="8" t="s">
        <v>132</v>
      </c>
      <c r="AM870" s="8"/>
      <c r="AN870" s="8"/>
      <c r="AO870" s="8"/>
      <c r="AP870" s="8"/>
      <c r="AQ870" s="8"/>
      <c r="AR870" s="8"/>
      <c r="AS870" s="8"/>
      <c r="AT870" s="8"/>
      <c r="AU870" s="8"/>
      <c r="AV870" s="4"/>
      <c r="AW870" s="4"/>
      <c r="AX870" s="8"/>
      <c r="AY870" s="8"/>
      <c r="AZ870" s="8"/>
      <c r="BA870" s="8"/>
      <c r="BB870" s="8"/>
      <c r="BC870" s="8"/>
      <c r="BD870" s="8"/>
      <c r="BE870" s="8"/>
      <c r="BF870" s="8"/>
      <c r="BG870" s="8" t="s">
        <v>5</v>
      </c>
    </row>
    <row r="871" spans="1:59" hidden="1">
      <c r="A871" t="str">
        <f>Append1[[#This Row],[COM_IN_LIST]]</f>
        <v>COMMON</v>
      </c>
      <c r="B871" t="s">
        <v>1737</v>
      </c>
      <c r="C871" t="str">
        <f>VLOOKUP(Append1[[#This Row],[Asset_Name]],'[1]SNOW CMDB DBNL'!$A:$B,2,0)</f>
        <v>Yes</v>
      </c>
      <c r="D871" t="str">
        <f>VLOOKUP(Append1[[#This Row],[Asset_Name]],'[1]SNOW CMDB DBNL'!$A:$C,3,0)</f>
        <v>No</v>
      </c>
      <c r="E871" t="str">
        <f>VLOOKUP(Append1[[#This Row],[Asset_Name]],'[1]SNOW CMDB DBNL'!$A:$D,4,0)</f>
        <v>Emile Scheilen</v>
      </c>
      <c r="F871" t="str">
        <f>VLOOKUP(Append1[[#This Row],[Asset_Name]],'[1]SNOW CMDB DBNL'!$A:$E,5,0)</f>
        <v>Adine Wempe - Kalff</v>
      </c>
      <c r="G871" t="str">
        <f>VLOOKUP(Append1[[#This Row],[Asset_Name]],'[1]SNOW CMDB DBNL'!$A:$F,6,0)</f>
        <v>Adine Wempe - Kalff</v>
      </c>
      <c r="H871" t="str">
        <f>VLOOKUP(Append1[[#This Row],[Asset_Name]],'[1]SNOW CMDB DBNL'!$A:$G,7,0)</f>
        <v>Gertjan Kruijt</v>
      </c>
      <c r="I871" t="str">
        <f>VLOOKUP(Append1[[#This Row],[Asset_Name]],'[1]SNOW CMDB DBNL'!$A:$H,8,0)</f>
        <v>Party data</v>
      </c>
      <c r="J871" t="str">
        <f>VLOOKUP(Append1[[#This Row],[Asset_Name]],'[1]SNOW CMDB DBNL'!$A:$I,9,0)</f>
        <v>Kept in own tribe</v>
      </c>
      <c r="L871" t="str">
        <f>VLOOKUP(Append1[[#This Row],[Asset_Name]],'[1]SNOW CMDB DBNL'!$A:$M,13,0)</f>
        <v>Installed</v>
      </c>
      <c r="M871" t="str">
        <f>VLOOKUP(Append1[[#This Row],[Asset_Name]],'[1]SNOW CMDB DBNL'!$A:$N,14,0)</f>
        <v>Operational</v>
      </c>
      <c r="N871" t="str">
        <f>VLOOKUP(Append1[[#This Row],[Asset_Name]],'[1]SNOW CMDB DBNL'!$A:$O,15,0)</f>
        <v>Production</v>
      </c>
      <c r="O871" t="str">
        <f>VLOOKUP(Append1[[#This Row],[Asset_Name]],'[1]SNOW CMDB DBNL'!$A:$P,16,0)</f>
        <v>be+nl/Fraud &amp; Cyber Security NL/Prevention/JAWAS</v>
      </c>
      <c r="P871" t="s">
        <v>132</v>
      </c>
      <c r="Q871" t="s">
        <v>132</v>
      </c>
      <c r="R871" t="s">
        <v>13</v>
      </c>
      <c r="V871" s="8" t="s">
        <v>1737</v>
      </c>
      <c r="W871" s="8" t="s">
        <v>141</v>
      </c>
      <c r="X871" s="8" t="s">
        <v>133</v>
      </c>
      <c r="Y871" s="8" t="s">
        <v>202</v>
      </c>
      <c r="Z871" s="8" t="s">
        <v>203</v>
      </c>
      <c r="AA871" s="8" t="s">
        <v>203</v>
      </c>
      <c r="AB871" s="4" t="s">
        <v>269</v>
      </c>
      <c r="AC871" s="4" t="s">
        <v>169</v>
      </c>
      <c r="AD871" s="8" t="s">
        <v>170</v>
      </c>
      <c r="AE871" s="8">
        <v>0</v>
      </c>
      <c r="AF871" s="8" t="s">
        <v>136</v>
      </c>
      <c r="AG871" s="8" t="s">
        <v>137</v>
      </c>
      <c r="AH871" s="8" t="s">
        <v>138</v>
      </c>
      <c r="AI871" s="8" t="s">
        <v>270</v>
      </c>
      <c r="AJ871" s="8" t="s">
        <v>13</v>
      </c>
      <c r="AK871" s="8" t="s">
        <v>132</v>
      </c>
      <c r="AL871" s="8" t="s">
        <v>132</v>
      </c>
      <c r="AM871" s="8"/>
      <c r="AN871" s="8"/>
      <c r="AO871" s="8"/>
      <c r="AP871" s="8" t="s">
        <v>145</v>
      </c>
      <c r="AQ871" s="8" t="s">
        <v>145</v>
      </c>
      <c r="AR871" s="8" t="s">
        <v>141</v>
      </c>
      <c r="AS871" s="8" t="s">
        <v>141</v>
      </c>
      <c r="AT871" s="8" t="s">
        <v>141</v>
      </c>
      <c r="AU871" s="8"/>
      <c r="AV871" s="4"/>
      <c r="AW871" s="4">
        <v>43982</v>
      </c>
      <c r="AX871" s="8" t="s">
        <v>208</v>
      </c>
      <c r="AY871" s="8" t="s">
        <v>141</v>
      </c>
      <c r="AZ871" s="8"/>
      <c r="BA871" s="8"/>
      <c r="BB871" s="8" t="s">
        <v>178</v>
      </c>
      <c r="BC871" s="8"/>
      <c r="BD871" s="8">
        <v>2020</v>
      </c>
      <c r="BE871" s="8"/>
      <c r="BF871" s="8"/>
      <c r="BG871" s="8" t="s">
        <v>7</v>
      </c>
    </row>
    <row r="872" spans="1:59">
      <c r="A872" t="str">
        <f>Append1[[#This Row],[COM_IN_LIST]]</f>
        <v>CMDB</v>
      </c>
      <c r="B872" t="s">
        <v>1738</v>
      </c>
      <c r="C872" t="str">
        <f>VLOOKUP(Append1[[#This Row],[Asset_Name]],'[1]SNOW CMDB DBNL'!$A:$B,2,0)</f>
        <v>No</v>
      </c>
      <c r="D872" t="str">
        <f>VLOOKUP(Append1[[#This Row],[Asset_Name]],'[1]SNOW CMDB DBNL'!$A:$C,3,0)</f>
        <v>No</v>
      </c>
      <c r="E872" t="str">
        <f>VLOOKUP(Append1[[#This Row],[Asset_Name]],'[1]SNOW CMDB DBNL'!$A:$D,4,0)</f>
        <v>Steven van Krimpen</v>
      </c>
      <c r="F872" t="str">
        <f>VLOOKUP(Append1[[#This Row],[Asset_Name]],'[1]SNOW CMDB DBNL'!$A:$E,5,0)</f>
        <v>Arkadiy Gerasenko</v>
      </c>
      <c r="G872" t="str">
        <f>VLOOKUP(Append1[[#This Row],[Asset_Name]],'[1]SNOW CMDB DBNL'!$A:$F,6,0)</f>
        <v>NA</v>
      </c>
      <c r="H872" t="str">
        <f>VLOOKUP(Append1[[#This Row],[Asset_Name]],'[1]SNOW CMDB DBNL'!$A:$G,7,0)</f>
        <v>NA</v>
      </c>
      <c r="I872" t="str">
        <f>VLOOKUP(Append1[[#This Row],[Asset_Name]],'[1]SNOW CMDB DBNL'!$A:$H,8,0)</f>
        <v>NA</v>
      </c>
      <c r="J872" t="str">
        <f>VLOOKUP(Append1[[#This Row],[Asset_Name]],'[1]SNOW CMDB DBNL'!$A:$I,9,0)</f>
        <v>NA</v>
      </c>
      <c r="K872" t="str">
        <f>VLOOKUP(Append1[[#This Row],[Asset_Name]],'[1]SNOW CMDB DBNL'!$A:$J,10,0)</f>
        <v xml:space="preserve">[25/11 7:04 pm] Krimpen, S.R. van (Steven)
these assets aren't SoR. Info in them is/was populated out of data marts (dm_cdm/dm_kyc) that retrieve data from the SoR mdm/OnePam, or other sources of information.
Nhan.nguyen@ing.com our business architect could also elaborate.
</v>
      </c>
      <c r="L872" t="str">
        <f>VLOOKUP(Append1[[#This Row],[Asset_Name]],'[1]SNOW CMDB DBNL'!$A:$M,13,0)</f>
        <v>Installed</v>
      </c>
      <c r="M872" t="str">
        <f>VLOOKUP(Append1[[#This Row],[Asset_Name]],'[1]SNOW CMDB DBNL'!$A:$N,14,0)</f>
        <v>Operational</v>
      </c>
      <c r="N872" t="str">
        <f>VLOOKUP(Append1[[#This Row],[Asset_Name]],'[1]SNOW CMDB DBNL'!$A:$O,15,0)</f>
        <v>Production</v>
      </c>
      <c r="O872" t="str">
        <f>VLOOKUP(Append1[[#This Row],[Asset_Name]],'[1]SNOW CMDB DBNL'!$A:$P,16,0)</f>
        <v>be+nl/KYC Services NL</v>
      </c>
      <c r="P872" t="s">
        <v>131</v>
      </c>
      <c r="Q872" t="s">
        <v>132</v>
      </c>
      <c r="R872" t="s">
        <v>31</v>
      </c>
      <c r="V872" s="8" t="s">
        <v>1738</v>
      </c>
      <c r="W872" s="8" t="s">
        <v>133</v>
      </c>
      <c r="X872" s="8" t="s">
        <v>133</v>
      </c>
      <c r="Y872" s="8" t="s">
        <v>196</v>
      </c>
      <c r="Z872" s="8" t="s">
        <v>1739</v>
      </c>
      <c r="AA872" s="8" t="s">
        <v>149</v>
      </c>
      <c r="AB872" s="4" t="s">
        <v>149</v>
      </c>
      <c r="AC872" s="4" t="s">
        <v>149</v>
      </c>
      <c r="AD872" s="8" t="s">
        <v>149</v>
      </c>
      <c r="AE872" s="8" t="s">
        <v>197</v>
      </c>
      <c r="AF872" s="8" t="s">
        <v>136</v>
      </c>
      <c r="AG872" s="8" t="s">
        <v>137</v>
      </c>
      <c r="AH872" s="8" t="s">
        <v>138</v>
      </c>
      <c r="AI872" s="8" t="s">
        <v>1740</v>
      </c>
      <c r="AJ872" s="8" t="s">
        <v>31</v>
      </c>
      <c r="AK872" s="8" t="s">
        <v>131</v>
      </c>
      <c r="AL872" s="8" t="s">
        <v>132</v>
      </c>
      <c r="AM872" s="8"/>
      <c r="AN872" s="8"/>
      <c r="AO872" s="8"/>
      <c r="AP872" s="8"/>
      <c r="AQ872" s="8"/>
      <c r="AR872" s="8"/>
      <c r="AS872" s="8"/>
      <c r="AT872" s="8"/>
      <c r="AU872" s="8"/>
      <c r="AV872" s="4"/>
      <c r="AW872" s="4"/>
      <c r="AX872" s="8"/>
      <c r="AY872" s="8"/>
      <c r="AZ872" s="8"/>
      <c r="BA872" s="8"/>
      <c r="BB872" s="8"/>
      <c r="BC872" s="8"/>
      <c r="BD872" s="8"/>
      <c r="BE872" s="8"/>
      <c r="BF872" s="8"/>
      <c r="BG872" s="8" t="s">
        <v>5</v>
      </c>
    </row>
    <row r="873" spans="1:59">
      <c r="A873" t="str">
        <f>Append1[[#This Row],[COM_IN_LIST]]</f>
        <v>COMMON</v>
      </c>
      <c r="B873" t="s">
        <v>1741</v>
      </c>
      <c r="C873" t="str">
        <f>VLOOKUP(Append1[[#This Row],[Asset_Name]],'[1]SNOW CMDB DBNL'!$A:$B,2,0)</f>
        <v>No</v>
      </c>
      <c r="D873" t="str">
        <f>VLOOKUP(Append1[[#This Row],[Asset_Name]],'[1]SNOW CMDB DBNL'!$A:$C,3,0)</f>
        <v>No</v>
      </c>
      <c r="E873" t="str">
        <f>VLOOKUP(Append1[[#This Row],[Asset_Name]],'[1]SNOW CMDB DBNL'!$A:$D,4,0)</f>
        <v>Jordy van der Vliet</v>
      </c>
      <c r="F873" t="str">
        <f>VLOOKUP(Append1[[#This Row],[Asset_Name]],'[1]SNOW CMDB DBNL'!$A:$E,5,0)</f>
        <v>Harold Reusken</v>
      </c>
      <c r="I873" t="str">
        <f>VLOOKUP(Append1[[#This Row],[Asset_Name]],'[1]SNOW CMDB DBNL'!$A:$H,8,0)</f>
        <v>Party data</v>
      </c>
      <c r="J873" t="str">
        <f>VLOOKUP(Append1[[#This Row],[Asset_Name]],'[1]SNOW CMDB DBNL'!$A:$I,9,0)</f>
        <v>Kept in own tribe</v>
      </c>
      <c r="L873" t="str">
        <f>VLOOKUP(Append1[[#This Row],[Asset_Name]],'[1]SNOW CMDB DBNL'!$A:$M,13,0)</f>
        <v>Installed</v>
      </c>
      <c r="M873" t="str">
        <f>VLOOKUP(Append1[[#This Row],[Asset_Name]],'[1]SNOW CMDB DBNL'!$A:$N,14,0)</f>
        <v>Operational</v>
      </c>
      <c r="N873" t="str">
        <f>VLOOKUP(Append1[[#This Row],[Asset_Name]],'[1]SNOW CMDB DBNL'!$A:$O,15,0)</f>
        <v>Production</v>
      </c>
      <c r="O873" t="str">
        <f>VLOOKUP(Append1[[#This Row],[Asset_Name]],'[1]SNOW CMDB DBNL'!$A:$P,16,0)</f>
        <v>be+nl/CoE Communications and brand exp/Campagne Team NL</v>
      </c>
      <c r="P873" t="s">
        <v>132</v>
      </c>
      <c r="Q873" t="s">
        <v>132</v>
      </c>
      <c r="R873" t="s">
        <v>36</v>
      </c>
      <c r="V873" s="8" t="s">
        <v>1741</v>
      </c>
      <c r="W873" s="8" t="s">
        <v>133</v>
      </c>
      <c r="X873" s="8" t="s">
        <v>133</v>
      </c>
      <c r="Y873" s="8" t="s">
        <v>248</v>
      </c>
      <c r="Z873" s="8" t="s">
        <v>249</v>
      </c>
      <c r="AA873" s="8">
        <v>0</v>
      </c>
      <c r="AB873" s="4">
        <v>0</v>
      </c>
      <c r="AC873" s="4" t="s">
        <v>169</v>
      </c>
      <c r="AD873" s="8" t="s">
        <v>170</v>
      </c>
      <c r="AE873" s="8">
        <v>0</v>
      </c>
      <c r="AF873" s="8" t="s">
        <v>136</v>
      </c>
      <c r="AG873" s="8" t="s">
        <v>137</v>
      </c>
      <c r="AH873" s="8" t="s">
        <v>138</v>
      </c>
      <c r="AI873" s="8" t="s">
        <v>250</v>
      </c>
      <c r="AJ873" s="8" t="s">
        <v>36</v>
      </c>
      <c r="AK873" s="8" t="s">
        <v>132</v>
      </c>
      <c r="AL873" s="8" t="s">
        <v>132</v>
      </c>
      <c r="AM873" s="8"/>
      <c r="AN873" s="8"/>
      <c r="AO873" s="8"/>
      <c r="AP873" s="8" t="s">
        <v>141</v>
      </c>
      <c r="AQ873" s="8" t="s">
        <v>133</v>
      </c>
      <c r="AR873" s="8" t="s">
        <v>141</v>
      </c>
      <c r="AS873" s="8" t="s">
        <v>141</v>
      </c>
      <c r="AT873" s="8" t="s">
        <v>141</v>
      </c>
      <c r="AU873" s="8" t="s">
        <v>149</v>
      </c>
      <c r="AV873" s="4" t="s">
        <v>149</v>
      </c>
      <c r="AW873" s="4" t="s">
        <v>149</v>
      </c>
      <c r="AX873" s="8" t="s">
        <v>145</v>
      </c>
      <c r="AY873" s="8" t="s">
        <v>141</v>
      </c>
      <c r="AZ873" s="8"/>
      <c r="BA873" s="8" t="s">
        <v>1742</v>
      </c>
      <c r="BB873" s="8" t="s">
        <v>191</v>
      </c>
      <c r="BC873" s="8"/>
      <c r="BD873" s="8" t="s">
        <v>149</v>
      </c>
      <c r="BE873" s="8"/>
      <c r="BF873" s="8"/>
      <c r="BG873" s="8" t="s">
        <v>7</v>
      </c>
    </row>
    <row r="874" spans="1:59">
      <c r="A874" t="str">
        <f>Append1[[#This Row],[COM_IN_LIST]]</f>
        <v>COMMON</v>
      </c>
      <c r="B874" t="s">
        <v>1743</v>
      </c>
      <c r="C874" t="str">
        <f>VLOOKUP(Append1[[#This Row],[Asset_Name]],'[1]SNOW CMDB DBNL'!$A:$B,2,0)</f>
        <v>No</v>
      </c>
      <c r="D874" t="str">
        <f>VLOOKUP(Append1[[#This Row],[Asset_Name]],'[1]SNOW CMDB DBNL'!$A:$C,3,0)</f>
        <v>No</v>
      </c>
      <c r="E874" t="str">
        <f>VLOOKUP(Append1[[#This Row],[Asset_Name]],'[1]SNOW CMDB DBNL'!$A:$D,4,0)</f>
        <v>Manish Vashishtha</v>
      </c>
      <c r="F874" t="str">
        <f>VLOOKUP(Append1[[#This Row],[Asset_Name]],'[1]SNOW CMDB DBNL'!$A:$E,5,0)</f>
        <v>Miente Bakker</v>
      </c>
      <c r="L874" t="str">
        <f>VLOOKUP(Append1[[#This Row],[Asset_Name]],'[1]SNOW CMDB DBNL'!$A:$M,13,0)</f>
        <v>Installed</v>
      </c>
      <c r="M874" t="str">
        <f>VLOOKUP(Append1[[#This Row],[Asset_Name]],'[1]SNOW CMDB DBNL'!$A:$N,14,0)</f>
        <v>Operational</v>
      </c>
      <c r="N874" t="str">
        <f>VLOOKUP(Append1[[#This Row],[Asset_Name]],'[1]SNOW CMDB DBNL'!$A:$O,15,0)</f>
        <v>Production</v>
      </c>
      <c r="O874" t="str">
        <f>VLOOKUP(Append1[[#This Row],[Asset_Name]],'[1]SNOW CMDB DBNL'!$A:$P,16,0)</f>
        <v>be+nl/Assisted channels/PA2_Portal Foundation/Kijkglas</v>
      </c>
      <c r="P874" t="s">
        <v>132</v>
      </c>
      <c r="Q874" t="s">
        <v>132</v>
      </c>
      <c r="R874" t="s">
        <v>11</v>
      </c>
      <c r="V874" s="8" t="s">
        <v>1743</v>
      </c>
      <c r="W874" s="8" t="s">
        <v>133</v>
      </c>
      <c r="X874" s="8" t="s">
        <v>133</v>
      </c>
      <c r="Y874" s="8" t="s">
        <v>260</v>
      </c>
      <c r="Z874" s="8" t="s">
        <v>261</v>
      </c>
      <c r="AA874" s="8">
        <v>0</v>
      </c>
      <c r="AB874" s="4">
        <v>0</v>
      </c>
      <c r="AC874" s="4">
        <v>0</v>
      </c>
      <c r="AD874" s="8">
        <v>0</v>
      </c>
      <c r="AE874" s="8">
        <v>0</v>
      </c>
      <c r="AF874" s="8" t="s">
        <v>136</v>
      </c>
      <c r="AG874" s="8" t="s">
        <v>137</v>
      </c>
      <c r="AH874" s="8" t="s">
        <v>138</v>
      </c>
      <c r="AI874" s="8" t="s">
        <v>1104</v>
      </c>
      <c r="AJ874" s="8" t="s">
        <v>11</v>
      </c>
      <c r="AK874" s="8" t="s">
        <v>132</v>
      </c>
      <c r="AL874" s="8" t="s">
        <v>132</v>
      </c>
      <c r="AM874" s="8"/>
      <c r="AN874" s="8"/>
      <c r="AO874" s="8"/>
      <c r="AP874" s="8" t="s">
        <v>145</v>
      </c>
      <c r="AQ874" s="8" t="s">
        <v>145</v>
      </c>
      <c r="AR874" s="8" t="s">
        <v>141</v>
      </c>
      <c r="AS874" s="8" t="s">
        <v>145</v>
      </c>
      <c r="AT874" s="8" t="s">
        <v>149</v>
      </c>
      <c r="AU874" s="8" t="s">
        <v>145</v>
      </c>
      <c r="AV874" s="4">
        <v>44927</v>
      </c>
      <c r="AW874" s="4">
        <v>45291</v>
      </c>
      <c r="AX874" s="8" t="s">
        <v>145</v>
      </c>
      <c r="AY874" s="8" t="s">
        <v>133</v>
      </c>
      <c r="AZ874" s="8"/>
      <c r="BA874" s="8" t="s">
        <v>181</v>
      </c>
      <c r="BB874" s="8" t="s">
        <v>191</v>
      </c>
      <c r="BC874" s="8"/>
      <c r="BD874" s="8">
        <v>2023</v>
      </c>
      <c r="BE874" s="8" t="s">
        <v>182</v>
      </c>
      <c r="BF874" s="8"/>
      <c r="BG874" s="8" t="s">
        <v>7</v>
      </c>
    </row>
    <row r="875" spans="1:59" hidden="1">
      <c r="A875" t="str">
        <f>Append1[[#This Row],[COM_IN_LIST]]</f>
        <v>COMMON</v>
      </c>
      <c r="B875" t="s">
        <v>1744</v>
      </c>
      <c r="C875" t="str">
        <f>VLOOKUP(Append1[[#This Row],[Asset_Name]],'[1]SNOW CMDB DBNL'!$A:$B,2,0)</f>
        <v>Yes</v>
      </c>
      <c r="D875" t="str">
        <f>VLOOKUP(Append1[[#This Row],[Asset_Name]],'[1]SNOW CMDB DBNL'!$A:$C,3,0)</f>
        <v>No</v>
      </c>
      <c r="E875" t="str">
        <f>VLOOKUP(Append1[[#This Row],[Asset_Name]],'[1]SNOW CMDB DBNL'!$A:$D,4,0)</f>
        <v>Emile Scheilen</v>
      </c>
      <c r="F875" t="str">
        <f>VLOOKUP(Append1[[#This Row],[Asset_Name]],'[1]SNOW CMDB DBNL'!$A:$E,5,0)</f>
        <v>Adine Wempe - Kalff</v>
      </c>
      <c r="G875" t="str">
        <f>VLOOKUP(Append1[[#This Row],[Asset_Name]],'[1]SNOW CMDB DBNL'!$A:$F,6,0)</f>
        <v>Adine Wempe - Kalff</v>
      </c>
      <c r="H875" t="str">
        <f>VLOOKUP(Append1[[#This Row],[Asset_Name]],'[1]SNOW CMDB DBNL'!$A:$G,7,0)</f>
        <v>Gertjan Kruijt</v>
      </c>
      <c r="I875" t="str">
        <f>VLOOKUP(Append1[[#This Row],[Asset_Name]],'[1]SNOW CMDB DBNL'!$A:$H,8,0)</f>
        <v>Party data</v>
      </c>
      <c r="J875" t="str">
        <f>VLOOKUP(Append1[[#This Row],[Asset_Name]],'[1]SNOW CMDB DBNL'!$A:$I,9,0)</f>
        <v>Kept in own tribe</v>
      </c>
      <c r="L875" t="str">
        <f>VLOOKUP(Append1[[#This Row],[Asset_Name]],'[1]SNOW CMDB DBNL'!$A:$M,13,0)</f>
        <v>Installed</v>
      </c>
      <c r="M875" t="str">
        <f>VLOOKUP(Append1[[#This Row],[Asset_Name]],'[1]SNOW CMDB DBNL'!$A:$N,14,0)</f>
        <v>Operational</v>
      </c>
      <c r="N875" t="str">
        <f>VLOOKUP(Append1[[#This Row],[Asset_Name]],'[1]SNOW CMDB DBNL'!$A:$O,15,0)</f>
        <v>Production</v>
      </c>
      <c r="O875" t="str">
        <f>VLOOKUP(Append1[[#This Row],[Asset_Name]],'[1]SNOW CMDB DBNL'!$A:$P,16,0)</f>
        <v>be+nl/Fraud &amp; Cyber Security NL/Prevention/JAWAS</v>
      </c>
      <c r="P875" t="s">
        <v>132</v>
      </c>
      <c r="Q875" t="s">
        <v>132</v>
      </c>
      <c r="R875" t="s">
        <v>13</v>
      </c>
      <c r="V875" s="8" t="s">
        <v>1744</v>
      </c>
      <c r="W875" s="8" t="s">
        <v>141</v>
      </c>
      <c r="X875" s="8" t="s">
        <v>133</v>
      </c>
      <c r="Y875" s="8" t="s">
        <v>202</v>
      </c>
      <c r="Z875" s="8" t="s">
        <v>203</v>
      </c>
      <c r="AA875" s="8" t="s">
        <v>203</v>
      </c>
      <c r="AB875" s="4" t="s">
        <v>269</v>
      </c>
      <c r="AC875" s="4" t="s">
        <v>169</v>
      </c>
      <c r="AD875" s="8" t="s">
        <v>170</v>
      </c>
      <c r="AE875" s="8">
        <v>0</v>
      </c>
      <c r="AF875" s="8" t="s">
        <v>136</v>
      </c>
      <c r="AG875" s="8" t="s">
        <v>137</v>
      </c>
      <c r="AH875" s="8" t="s">
        <v>138</v>
      </c>
      <c r="AI875" s="8" t="s">
        <v>270</v>
      </c>
      <c r="AJ875" s="8" t="s">
        <v>13</v>
      </c>
      <c r="AK875" s="8" t="s">
        <v>132</v>
      </c>
      <c r="AL875" s="8" t="s">
        <v>132</v>
      </c>
      <c r="AM875" s="8"/>
      <c r="AN875" s="8"/>
      <c r="AO875" s="8"/>
      <c r="AP875" s="8" t="s">
        <v>145</v>
      </c>
      <c r="AQ875" s="8" t="s">
        <v>145</v>
      </c>
      <c r="AR875" s="8" t="s">
        <v>133</v>
      </c>
      <c r="AS875" s="8" t="s">
        <v>133</v>
      </c>
      <c r="AT875" s="8" t="s">
        <v>149</v>
      </c>
      <c r="AU875" s="8"/>
      <c r="AV875" s="4"/>
      <c r="AW875" s="4" t="s">
        <v>145</v>
      </c>
      <c r="AX875" s="8"/>
      <c r="AY875" s="8" t="s">
        <v>133</v>
      </c>
      <c r="AZ875" s="8"/>
      <c r="BA875" s="8"/>
      <c r="BB875" s="8" t="s">
        <v>178</v>
      </c>
      <c r="BC875" s="8"/>
      <c r="BD875" s="8" t="s">
        <v>145</v>
      </c>
      <c r="BE875" s="8"/>
      <c r="BF875" s="8"/>
      <c r="BG875" s="8" t="s">
        <v>7</v>
      </c>
    </row>
    <row r="876" spans="1:59">
      <c r="A876" t="str">
        <f>Append1[[#This Row],[COM_IN_LIST]]</f>
        <v>COMMON</v>
      </c>
      <c r="B876" t="s">
        <v>1745</v>
      </c>
      <c r="C876" t="str">
        <f>VLOOKUP(Append1[[#This Row],[Asset_Name]],'[1]SNOW CMDB DBNL'!$A:$B,2,0)</f>
        <v>No</v>
      </c>
      <c r="D876" t="str">
        <f>VLOOKUP(Append1[[#This Row],[Asset_Name]],'[1]SNOW CMDB DBNL'!$A:$C,3,0)</f>
        <v>No</v>
      </c>
      <c r="E876" t="str">
        <f>VLOOKUP(Append1[[#This Row],[Asset_Name]],'[1]SNOW CMDB DBNL'!$A:$D,4,0)</f>
        <v>Jan Reuterink</v>
      </c>
      <c r="F876" t="str">
        <f>VLOOKUP(Append1[[#This Row],[Asset_Name]],'[1]SNOW CMDB DBNL'!$A:$E,5,0)</f>
        <v>Sven Schenkel</v>
      </c>
      <c r="L876" t="str">
        <f>VLOOKUP(Append1[[#This Row],[Asset_Name]],'[1]SNOW CMDB DBNL'!$A:$M,13,0)</f>
        <v>Installed</v>
      </c>
      <c r="M876" t="str">
        <f>VLOOKUP(Append1[[#This Row],[Asset_Name]],'[1]SNOW CMDB DBNL'!$A:$N,14,0)</f>
        <v>Operational</v>
      </c>
      <c r="N876" t="str">
        <f>VLOOKUP(Append1[[#This Row],[Asset_Name]],'[1]SNOW CMDB DBNL'!$A:$O,15,0)</f>
        <v>Production</v>
      </c>
      <c r="O876" t="str">
        <f>VLOOKUP(Append1[[#This Row],[Asset_Name]],'[1]SNOW CMDB DBNL'!$A:$P,16,0)</f>
        <v>be+nl/Digital Business Banking/CD-NL/Houdini</v>
      </c>
      <c r="P876" t="s">
        <v>132</v>
      </c>
      <c r="Q876" t="s">
        <v>132</v>
      </c>
      <c r="R876" t="s">
        <v>16</v>
      </c>
      <c r="V876" s="8" t="s">
        <v>1745</v>
      </c>
      <c r="W876" s="8" t="s">
        <v>133</v>
      </c>
      <c r="X876" s="8" t="s">
        <v>133</v>
      </c>
      <c r="Y876" s="8" t="s">
        <v>173</v>
      </c>
      <c r="Z876" s="8" t="s">
        <v>174</v>
      </c>
      <c r="AA876" s="8">
        <v>0</v>
      </c>
      <c r="AB876" s="4">
        <v>0</v>
      </c>
      <c r="AC876" s="4">
        <v>0</v>
      </c>
      <c r="AD876" s="8">
        <v>0</v>
      </c>
      <c r="AE876" s="8">
        <v>0</v>
      </c>
      <c r="AF876" s="8" t="s">
        <v>136</v>
      </c>
      <c r="AG876" s="8" t="s">
        <v>137</v>
      </c>
      <c r="AH876" s="8" t="s">
        <v>138</v>
      </c>
      <c r="AI876" s="8" t="s">
        <v>348</v>
      </c>
      <c r="AJ876" s="8" t="s">
        <v>16</v>
      </c>
      <c r="AK876" s="8" t="s">
        <v>132</v>
      </c>
      <c r="AL876" s="8" t="s">
        <v>132</v>
      </c>
      <c r="AM876" s="8"/>
      <c r="AN876" s="8"/>
      <c r="AO876" s="8"/>
      <c r="AP876" s="8" t="s">
        <v>145</v>
      </c>
      <c r="AQ876" s="8" t="s">
        <v>145</v>
      </c>
      <c r="AR876" s="8" t="s">
        <v>133</v>
      </c>
      <c r="AS876" s="8" t="s">
        <v>149</v>
      </c>
      <c r="AT876" s="8" t="s">
        <v>149</v>
      </c>
      <c r="AU876" s="8" t="s">
        <v>145</v>
      </c>
      <c r="AV876" s="4" t="s">
        <v>145</v>
      </c>
      <c r="AW876" s="4" t="s">
        <v>145</v>
      </c>
      <c r="AX876" s="8" t="s">
        <v>145</v>
      </c>
      <c r="AY876" s="8" t="s">
        <v>133</v>
      </c>
      <c r="AZ876" s="8"/>
      <c r="BA876" s="8"/>
      <c r="BB876" s="8" t="s">
        <v>191</v>
      </c>
      <c r="BC876" s="8"/>
      <c r="BD876" s="8" t="s">
        <v>145</v>
      </c>
      <c r="BE876" s="8"/>
      <c r="BF876" s="8"/>
      <c r="BG876" s="8" t="s">
        <v>7</v>
      </c>
    </row>
    <row r="877" spans="1:59" hidden="1">
      <c r="A877" t="str">
        <f>Append1[[#This Row],[COM_IN_LIST]]</f>
        <v>COMMON</v>
      </c>
      <c r="B877" t="s">
        <v>1746</v>
      </c>
      <c r="C877" t="str">
        <f>VLOOKUP(Append1[[#This Row],[Asset_Name]],'[1]SNOW CMDB DBNL'!$A:$B,2,0)</f>
        <v>Yes</v>
      </c>
      <c r="D877" t="str">
        <f>VLOOKUP(Append1[[#This Row],[Asset_Name]],'[1]SNOW CMDB DBNL'!$A:$C,3,0)</f>
        <v>No</v>
      </c>
      <c r="E877" t="str">
        <f>VLOOKUP(Append1[[#This Row],[Asset_Name]],'[1]SNOW CMDB DBNL'!$A:$D,4,0)</f>
        <v>Guido Smit</v>
      </c>
      <c r="F877" t="str">
        <f>VLOOKUP(Append1[[#This Row],[Asset_Name]],'[1]SNOW CMDB DBNL'!$A:$E,5,0)</f>
        <v>Jeroen Losekoot</v>
      </c>
      <c r="G877" t="str">
        <f>VLOOKUP(Append1[[#This Row],[Asset_Name]],'[1]SNOW CMDB DBNL'!$A:$F,6,0)</f>
        <v>Jeroen Losekoot</v>
      </c>
      <c r="H877" t="str">
        <f>VLOOKUP(Append1[[#This Row],[Asset_Name]],'[1]SNOW CMDB DBNL'!$A:$G,7,0)</f>
        <v>GJ Reinders</v>
      </c>
      <c r="I877" t="str">
        <f>VLOOKUP(Append1[[#This Row],[Asset_Name]],'[1]SNOW CMDB DBNL'!$A:$H,8,0)</f>
        <v>Reference data</v>
      </c>
      <c r="J877" t="str">
        <f>VLOOKUP(Append1[[#This Row],[Asset_Name]],'[1]SNOW CMDB DBNL'!$A:$I,9,0)</f>
        <v>Kept in own tribe</v>
      </c>
      <c r="K877" t="str">
        <f>VLOOKUP(Append1[[#This Row],[Asset_Name]],'[1]SNOW CMDB DBNL'!$A:$J,10,0)</f>
        <v>Type of data = Issuance of IBAN 
Retention period is indefinite</v>
      </c>
      <c r="L877" t="str">
        <f>VLOOKUP(Append1[[#This Row],[Asset_Name]],'[1]SNOW CMDB DBNL'!$A:$M,13,0)</f>
        <v>Installed</v>
      </c>
      <c r="M877" t="str">
        <f>VLOOKUP(Append1[[#This Row],[Asset_Name]],'[1]SNOW CMDB DBNL'!$A:$N,14,0)</f>
        <v>Operational</v>
      </c>
      <c r="N877" t="str">
        <f>VLOOKUP(Append1[[#This Row],[Asset_Name]],'[1]SNOW CMDB DBNL'!$A:$O,15,0)</f>
        <v>Production</v>
      </c>
      <c r="O877" t="str">
        <f>VLOOKUP(Append1[[#This Row],[Asset_Name]],'[1]SNOW CMDB DBNL'!$A:$P,16,0)</f>
        <v>be+nl/Daily Banking Digital First NL/Platform &amp; Enablers/Oasis</v>
      </c>
      <c r="P877" t="s">
        <v>132</v>
      </c>
      <c r="Q877" t="s">
        <v>132</v>
      </c>
      <c r="R877" t="s">
        <v>10</v>
      </c>
      <c r="V877" s="8" t="s">
        <v>1746</v>
      </c>
      <c r="W877" s="8" t="s">
        <v>141</v>
      </c>
      <c r="X877" s="8" t="s">
        <v>133</v>
      </c>
      <c r="Y877" s="8" t="s">
        <v>158</v>
      </c>
      <c r="Z877" s="8" t="s">
        <v>273</v>
      </c>
      <c r="AA877" s="8" t="s">
        <v>273</v>
      </c>
      <c r="AB877" s="4" t="s">
        <v>160</v>
      </c>
      <c r="AC877" s="4" t="s">
        <v>455</v>
      </c>
      <c r="AD877" s="8" t="s">
        <v>170</v>
      </c>
      <c r="AE877" s="8" t="s">
        <v>1747</v>
      </c>
      <c r="AF877" s="8" t="s">
        <v>136</v>
      </c>
      <c r="AG877" s="8" t="s">
        <v>137</v>
      </c>
      <c r="AH877" s="8" t="s">
        <v>138</v>
      </c>
      <c r="AI877" s="8" t="s">
        <v>543</v>
      </c>
      <c r="AJ877" s="8" t="s">
        <v>10</v>
      </c>
      <c r="AK877" s="8" t="s">
        <v>132</v>
      </c>
      <c r="AL877" s="8" t="s">
        <v>132</v>
      </c>
      <c r="AM877" s="8"/>
      <c r="AN877" s="8"/>
      <c r="AO877" s="8"/>
      <c r="AP877" s="8" t="s">
        <v>145</v>
      </c>
      <c r="AQ877" s="8" t="s">
        <v>145</v>
      </c>
      <c r="AR877" s="8" t="s">
        <v>133</v>
      </c>
      <c r="AS877" s="8" t="s">
        <v>133</v>
      </c>
      <c r="AT877" s="8" t="s">
        <v>133</v>
      </c>
      <c r="AU877" s="8" t="s">
        <v>145</v>
      </c>
      <c r="AV877" s="4" t="s">
        <v>145</v>
      </c>
      <c r="AW877" s="4" t="s">
        <v>145</v>
      </c>
      <c r="AX877" s="8" t="s">
        <v>145</v>
      </c>
      <c r="AY877" s="8" t="s">
        <v>133</v>
      </c>
      <c r="AZ877" s="8"/>
      <c r="BA877" s="8"/>
      <c r="BB877" s="8" t="s">
        <v>178</v>
      </c>
      <c r="BC877" s="8"/>
      <c r="BD877" s="8" t="s">
        <v>145</v>
      </c>
      <c r="BE877" s="8"/>
      <c r="BF877" s="8"/>
      <c r="BG877" s="8" t="s">
        <v>7</v>
      </c>
    </row>
    <row r="878" spans="1:59">
      <c r="A878" t="str">
        <f>Append1[[#This Row],[COM_IN_LIST]]</f>
        <v>CMDB</v>
      </c>
      <c r="B878" t="s">
        <v>67</v>
      </c>
      <c r="C878" t="str">
        <f>VLOOKUP(Append1[[#This Row],[Asset_Name]],'[1]SNOW CMDB DBNL'!$A:$B,2,0)</f>
        <v>No</v>
      </c>
      <c r="D878" t="str">
        <f>VLOOKUP(Append1[[#This Row],[Asset_Name]],'[1]SNOW CMDB DBNL'!$A:$C,3,0)</f>
        <v>No</v>
      </c>
      <c r="E878" t="str">
        <f>VLOOKUP(Append1[[#This Row],[Asset_Name]],'[1]SNOW CMDB DBNL'!$A:$D,4,0)</f>
        <v>Pieter van Valenberg</v>
      </c>
      <c r="F878" t="str">
        <f>VLOOKUP(Append1[[#This Row],[Asset_Name]],'[1]SNOW CMDB DBNL'!$A:$E,5,0)</f>
        <v>Nick van Boven</v>
      </c>
      <c r="K878" t="str">
        <f>VLOOKUP(Append1[[#This Row],[Asset_Name]],'[1]SNOW CMDB DBNL'!$A:$J,10,0)</f>
        <v>Unknown application, please remove</v>
      </c>
      <c r="L878" t="str">
        <f>VLOOKUP(Append1[[#This Row],[Asset_Name]],'[1]SNOW CMDB DBNL'!$A:$M,13,0)</f>
        <v>Installed</v>
      </c>
      <c r="M878" t="str">
        <f>VLOOKUP(Append1[[#This Row],[Asset_Name]],'[1]SNOW CMDB DBNL'!$A:$N,14,0)</f>
        <v>Operational</v>
      </c>
      <c r="N878" t="str">
        <f>VLOOKUP(Append1[[#This Row],[Asset_Name]],'[1]SNOW CMDB DBNL'!$A:$O,15,0)</f>
        <v>Production</v>
      </c>
      <c r="O878" t="str">
        <f>VLOOKUP(Append1[[#This Row],[Asset_Name]],'[1]SNOW CMDB DBNL'!$A:$P,16,0)</f>
        <v>be+nl/Investments/Operational Journeys &amp; Ordering/EP Transaction Management</v>
      </c>
      <c r="P878" t="s">
        <v>131</v>
      </c>
      <c r="Q878" t="s">
        <v>132</v>
      </c>
      <c r="R878" t="s">
        <v>15</v>
      </c>
      <c r="V878" s="8" t="s">
        <v>67</v>
      </c>
      <c r="W878" s="8" t="s">
        <v>133</v>
      </c>
      <c r="X878" s="8" t="s">
        <v>133</v>
      </c>
      <c r="Y878" s="8" t="s">
        <v>325</v>
      </c>
      <c r="Z878" s="8" t="s">
        <v>235</v>
      </c>
      <c r="AA878" s="8">
        <v>0</v>
      </c>
      <c r="AB878" s="4">
        <v>0</v>
      </c>
      <c r="AC878" s="4">
        <v>0</v>
      </c>
      <c r="AD878" s="8">
        <v>0</v>
      </c>
      <c r="AE878" s="8" t="s">
        <v>1748</v>
      </c>
      <c r="AF878" s="8" t="s">
        <v>136</v>
      </c>
      <c r="AG878" s="8" t="s">
        <v>137</v>
      </c>
      <c r="AH878" s="8" t="s">
        <v>138</v>
      </c>
      <c r="AI878" s="8" t="s">
        <v>326</v>
      </c>
      <c r="AJ878" s="8" t="s">
        <v>15</v>
      </c>
      <c r="AK878" s="8" t="s">
        <v>131</v>
      </c>
      <c r="AL878" s="8" t="s">
        <v>132</v>
      </c>
      <c r="AM878" s="8"/>
      <c r="AN878" s="8"/>
      <c r="AO878" s="8"/>
      <c r="AP878" s="8"/>
      <c r="AQ878" s="8"/>
      <c r="AR878" s="8"/>
      <c r="AS878" s="8"/>
      <c r="AT878" s="8"/>
      <c r="AU878" s="8"/>
      <c r="AV878" s="4"/>
      <c r="AW878" s="4"/>
      <c r="AX878" s="8"/>
      <c r="AY878" s="8"/>
      <c r="AZ878" s="8"/>
      <c r="BA878" s="8"/>
      <c r="BB878" s="8"/>
      <c r="BC878" s="8"/>
      <c r="BD878" s="8"/>
      <c r="BE878" s="8"/>
      <c r="BF878" s="8"/>
      <c r="BG878" s="8" t="s">
        <v>5</v>
      </c>
    </row>
    <row r="879" spans="1:59">
      <c r="A879" t="str">
        <f>Append1[[#This Row],[COM_IN_LIST]]</f>
        <v>CMDB</v>
      </c>
      <c r="B879" t="s">
        <v>1749</v>
      </c>
      <c r="C879" t="str">
        <f>VLOOKUP(Append1[[#This Row],[Asset_Name]],'[1]SNOW CMDB DBNL'!$A:$B,2,0)</f>
        <v>No</v>
      </c>
      <c r="D879" t="str">
        <f>VLOOKUP(Append1[[#This Row],[Asset_Name]],'[1]SNOW CMDB DBNL'!$A:$C,3,0)</f>
        <v>No</v>
      </c>
      <c r="E879" t="str">
        <f>VLOOKUP(Append1[[#This Row],[Asset_Name]],'[1]SNOW CMDB DBNL'!$A:$D,4,0)</f>
        <v>Pieter van Valenberg</v>
      </c>
      <c r="F879" t="str">
        <f>VLOOKUP(Append1[[#This Row],[Asset_Name]],'[1]SNOW CMDB DBNL'!$A:$E,5,0)</f>
        <v>Nick van Boven</v>
      </c>
      <c r="K879" t="str">
        <f>VLOOKUP(Append1[[#This Row],[Asset_Name]],'[1]SNOW CMDB DBNL'!$A:$J,10,0)</f>
        <v>Not an application, only a flat excel, please remove</v>
      </c>
      <c r="L879" t="str">
        <f>VLOOKUP(Append1[[#This Row],[Asset_Name]],'[1]SNOW CMDB DBNL'!$A:$M,13,0)</f>
        <v>Installed</v>
      </c>
      <c r="M879" t="str">
        <f>VLOOKUP(Append1[[#This Row],[Asset_Name]],'[1]SNOW CMDB DBNL'!$A:$N,14,0)</f>
        <v>Operational</v>
      </c>
      <c r="N879" t="str">
        <f>VLOOKUP(Append1[[#This Row],[Asset_Name]],'[1]SNOW CMDB DBNL'!$A:$O,15,0)</f>
        <v>Production</v>
      </c>
      <c r="O879" t="str">
        <f>VLOOKUP(Append1[[#This Row],[Asset_Name]],'[1]SNOW CMDB DBNL'!$A:$P,16,0)</f>
        <v>be+nl/Investments/Operational Journeys &amp; Ordering/EP Transaction Management</v>
      </c>
      <c r="P879" t="s">
        <v>131</v>
      </c>
      <c r="Q879" t="s">
        <v>132</v>
      </c>
      <c r="R879" t="s">
        <v>15</v>
      </c>
      <c r="V879" s="8" t="s">
        <v>1749</v>
      </c>
      <c r="W879" s="8" t="s">
        <v>133</v>
      </c>
      <c r="X879" s="8" t="s">
        <v>133</v>
      </c>
      <c r="Y879" s="8" t="s">
        <v>325</v>
      </c>
      <c r="Z879" s="8" t="s">
        <v>235</v>
      </c>
      <c r="AA879" s="8">
        <v>0</v>
      </c>
      <c r="AB879" s="4">
        <v>0</v>
      </c>
      <c r="AC879" s="4">
        <v>0</v>
      </c>
      <c r="AD879" s="8">
        <v>0</v>
      </c>
      <c r="AE879" s="8" t="s">
        <v>1750</v>
      </c>
      <c r="AF879" s="8" t="s">
        <v>136</v>
      </c>
      <c r="AG879" s="8" t="s">
        <v>137</v>
      </c>
      <c r="AH879" s="8" t="s">
        <v>138</v>
      </c>
      <c r="AI879" s="8" t="s">
        <v>326</v>
      </c>
      <c r="AJ879" s="8" t="s">
        <v>15</v>
      </c>
      <c r="AK879" s="8" t="s">
        <v>131</v>
      </c>
      <c r="AL879" s="8" t="s">
        <v>132</v>
      </c>
      <c r="AM879" s="8"/>
      <c r="AN879" s="8"/>
      <c r="AO879" s="8"/>
      <c r="AP879" s="8"/>
      <c r="AQ879" s="8"/>
      <c r="AR879" s="8"/>
      <c r="AS879" s="8"/>
      <c r="AT879" s="8"/>
      <c r="AU879" s="8"/>
      <c r="AV879" s="4"/>
      <c r="AW879" s="4"/>
      <c r="AX879" s="8"/>
      <c r="AY879" s="8"/>
      <c r="AZ879" s="8"/>
      <c r="BA879" s="8"/>
      <c r="BB879" s="8"/>
      <c r="BC879" s="8"/>
      <c r="BD879" s="8"/>
      <c r="BE879" s="8"/>
      <c r="BF879" s="8"/>
      <c r="BG879" s="8" t="s">
        <v>5</v>
      </c>
    </row>
    <row r="880" spans="1:59" hidden="1">
      <c r="A880" t="str">
        <f>Append1[[#This Row],[COM_IN_LIST]]</f>
        <v>GDPR</v>
      </c>
      <c r="B880" t="s">
        <v>1751</v>
      </c>
      <c r="P880" t="s">
        <v>132</v>
      </c>
      <c r="Q880" t="s">
        <v>131</v>
      </c>
      <c r="R880" t="s">
        <v>36</v>
      </c>
      <c r="V880" s="8" t="s">
        <v>1751</v>
      </c>
      <c r="AJ880" s="8" t="s">
        <v>36</v>
      </c>
      <c r="AK880" s="8" t="s">
        <v>132</v>
      </c>
      <c r="AL880" s="8" t="s">
        <v>131</v>
      </c>
      <c r="AM880" s="8"/>
      <c r="AN880" s="8"/>
      <c r="AO880" s="8"/>
      <c r="AP880" s="8" t="s">
        <v>149</v>
      </c>
      <c r="AQ880" s="8" t="s">
        <v>149</v>
      </c>
      <c r="AR880" s="8" t="s">
        <v>149</v>
      </c>
      <c r="AS880" s="8" t="s">
        <v>145</v>
      </c>
      <c r="AT880" s="8" t="s">
        <v>149</v>
      </c>
      <c r="AU880" s="8" t="s">
        <v>149</v>
      </c>
      <c r="AV880" s="4" t="s">
        <v>149</v>
      </c>
      <c r="AW880" s="4" t="s">
        <v>149</v>
      </c>
      <c r="AX880" s="8" t="s">
        <v>552</v>
      </c>
      <c r="AY880" s="8" t="s">
        <v>133</v>
      </c>
      <c r="AZ880" s="8"/>
      <c r="BA880" s="8" t="s">
        <v>1752</v>
      </c>
      <c r="BB880" s="8" t="s">
        <v>145</v>
      </c>
      <c r="BC880" s="8"/>
      <c r="BD880" s="8" t="s">
        <v>149</v>
      </c>
      <c r="BE880" s="8"/>
      <c r="BF880" s="8"/>
      <c r="BG880" s="8" t="s">
        <v>6</v>
      </c>
    </row>
    <row r="881" spans="1:59">
      <c r="A881" t="str">
        <f>Append1[[#This Row],[COM_IN_LIST]]</f>
        <v>CMDB</v>
      </c>
      <c r="B881" s="31" t="s">
        <v>1753</v>
      </c>
      <c r="C881" t="str">
        <f>VLOOKUP(Append1[[#This Row],[Asset_Name]],'[1]SNOW CMDB DBNL'!$A:$B,2,0)</f>
        <v>No</v>
      </c>
      <c r="E881" t="str">
        <f>VLOOKUP(Append1[[#This Row],[Asset_Name]],'[1]SNOW CMDB DBNL'!$A:$D,4,0)</f>
        <v>Jack Schilder</v>
      </c>
      <c r="F881" t="str">
        <f>VLOOKUP(Append1[[#This Row],[Asset_Name]],'[1]SNOW CMDB DBNL'!$A:$E,5,0)</f>
        <v>Jinto Jose</v>
      </c>
      <c r="L881" t="str">
        <f>VLOOKUP(Append1[[#This Row],[Asset_Name]],'[1]SNOW CMDB DBNL'!$A:$M,13,0)</f>
        <v>Installed</v>
      </c>
      <c r="M881" t="str">
        <f>VLOOKUP(Append1[[#This Row],[Asset_Name]],'[1]SNOW CMDB DBNL'!$A:$N,14,0)</f>
        <v>Operational</v>
      </c>
      <c r="N881" t="str">
        <f>VLOOKUP(Append1[[#This Row],[Asset_Name]],'[1]SNOW CMDB DBNL'!$A:$O,15,0)</f>
        <v>Production</v>
      </c>
      <c r="O881" t="str">
        <f>VLOOKUP(Append1[[#This Row],[Asset_Name]],'[1]SNOW CMDB DBNL'!$A:$P,16,0)</f>
        <v>be+nl/Data Management NL/InteractING/Spot On 101</v>
      </c>
      <c r="P881" t="s">
        <v>131</v>
      </c>
      <c r="Q881" t="s">
        <v>132</v>
      </c>
      <c r="R881" t="s">
        <v>14</v>
      </c>
      <c r="V881" s="8" t="s">
        <v>1753</v>
      </c>
      <c r="W881" s="8" t="s">
        <v>133</v>
      </c>
      <c r="X881" s="8">
        <v>0</v>
      </c>
      <c r="Y881" s="8" t="s">
        <v>603</v>
      </c>
      <c r="Z881" s="8" t="s">
        <v>634</v>
      </c>
      <c r="AA881" s="8">
        <v>0</v>
      </c>
      <c r="AB881" s="4">
        <v>0</v>
      </c>
      <c r="AC881" s="4">
        <v>0</v>
      </c>
      <c r="AD881" s="8">
        <v>0</v>
      </c>
      <c r="AE881" s="8">
        <v>0</v>
      </c>
      <c r="AF881" s="8" t="s">
        <v>136</v>
      </c>
      <c r="AG881" s="8" t="s">
        <v>137</v>
      </c>
      <c r="AH881" s="8" t="s">
        <v>138</v>
      </c>
      <c r="AI881" s="8" t="s">
        <v>797</v>
      </c>
      <c r="AJ881" s="8" t="s">
        <v>14</v>
      </c>
      <c r="AK881" s="8" t="s">
        <v>131</v>
      </c>
      <c r="AL881" s="8" t="s">
        <v>132</v>
      </c>
      <c r="AM881" s="8"/>
      <c r="AN881" s="8"/>
      <c r="AO881" s="8"/>
      <c r="AP881" s="8"/>
      <c r="AQ881" s="8"/>
      <c r="AR881" s="8"/>
      <c r="AS881" s="8"/>
      <c r="AT881" s="8"/>
      <c r="AU881" s="8"/>
      <c r="AV881" s="4"/>
      <c r="AW881" s="4"/>
      <c r="AX881" s="8"/>
      <c r="AY881" s="8"/>
      <c r="AZ881" s="8"/>
      <c r="BA881" s="8"/>
      <c r="BB881" s="8"/>
      <c r="BC881" s="8"/>
      <c r="BD881" s="8"/>
      <c r="BE881" s="8"/>
      <c r="BF881" s="8"/>
      <c r="BG881" s="8" t="s">
        <v>5</v>
      </c>
    </row>
    <row r="882" spans="1:59">
      <c r="A882" t="str">
        <f>Append1[[#This Row],[COM_IN_LIST]]</f>
        <v>CMDB</v>
      </c>
      <c r="B882" s="31" t="s">
        <v>1754</v>
      </c>
      <c r="C882" t="str">
        <f>VLOOKUP(Append1[[#This Row],[Asset_Name]],'[1]SNOW CMDB DBNL'!$A:$B,2,0)</f>
        <v>No</v>
      </c>
      <c r="E882" t="str">
        <f>VLOOKUP(Append1[[#This Row],[Asset_Name]],'[1]SNOW CMDB DBNL'!$A:$D,4,0)</f>
        <v>Jack Schilder</v>
      </c>
      <c r="F882" t="str">
        <f>VLOOKUP(Append1[[#This Row],[Asset_Name]],'[1]SNOW CMDB DBNL'!$A:$E,5,0)</f>
        <v>Jinto Jose</v>
      </c>
      <c r="L882" t="str">
        <f>VLOOKUP(Append1[[#This Row],[Asset_Name]],'[1]SNOW CMDB DBNL'!$A:$M,13,0)</f>
        <v>Installed</v>
      </c>
      <c r="M882" t="str">
        <f>VLOOKUP(Append1[[#This Row],[Asset_Name]],'[1]SNOW CMDB DBNL'!$A:$N,14,0)</f>
        <v>Operational</v>
      </c>
      <c r="N882" t="str">
        <f>VLOOKUP(Append1[[#This Row],[Asset_Name]],'[1]SNOW CMDB DBNL'!$A:$O,15,0)</f>
        <v>Production</v>
      </c>
      <c r="O882" t="str">
        <f>VLOOKUP(Append1[[#This Row],[Asset_Name]],'[1]SNOW CMDB DBNL'!$A:$P,16,0)</f>
        <v>be+nl/Data Management NL/InteractING/Spot On 101</v>
      </c>
      <c r="P882" t="s">
        <v>131</v>
      </c>
      <c r="Q882" t="s">
        <v>132</v>
      </c>
      <c r="R882" t="s">
        <v>14</v>
      </c>
      <c r="V882" s="8" t="s">
        <v>1754</v>
      </c>
      <c r="W882" s="8" t="s">
        <v>133</v>
      </c>
      <c r="X882" s="8">
        <v>0</v>
      </c>
      <c r="Y882" s="8" t="s">
        <v>603</v>
      </c>
      <c r="Z882" s="8" t="s">
        <v>634</v>
      </c>
      <c r="AA882" s="8">
        <v>0</v>
      </c>
      <c r="AB882" s="4">
        <v>0</v>
      </c>
      <c r="AC882" s="4">
        <v>0</v>
      </c>
      <c r="AD882" s="8">
        <v>0</v>
      </c>
      <c r="AE882" s="8">
        <v>0</v>
      </c>
      <c r="AF882" s="8" t="s">
        <v>136</v>
      </c>
      <c r="AG882" s="8" t="s">
        <v>137</v>
      </c>
      <c r="AH882" s="8" t="s">
        <v>138</v>
      </c>
      <c r="AI882" s="8" t="s">
        <v>797</v>
      </c>
      <c r="AJ882" s="8" t="s">
        <v>14</v>
      </c>
      <c r="AK882" s="8" t="s">
        <v>131</v>
      </c>
      <c r="AL882" s="8" t="s">
        <v>132</v>
      </c>
      <c r="AM882" s="8"/>
      <c r="AN882" s="8"/>
      <c r="AO882" s="8"/>
      <c r="AP882" s="8"/>
      <c r="AQ882" s="8"/>
      <c r="AR882" s="8"/>
      <c r="AS882" s="8"/>
      <c r="AT882" s="8"/>
      <c r="AU882" s="8"/>
      <c r="AV882" s="4"/>
      <c r="AW882" s="4"/>
      <c r="AX882" s="8"/>
      <c r="AY882" s="8"/>
      <c r="AZ882" s="8"/>
      <c r="BA882" s="8"/>
      <c r="BB882" s="8"/>
      <c r="BC882" s="8"/>
      <c r="BD882" s="8"/>
      <c r="BE882" s="8"/>
      <c r="BF882" s="8"/>
      <c r="BG882" s="8" t="s">
        <v>5</v>
      </c>
    </row>
    <row r="883" spans="1:59">
      <c r="A883" t="str">
        <f>Append1[[#This Row],[COM_IN_LIST]]</f>
        <v>COMMON</v>
      </c>
      <c r="B883" t="s">
        <v>1755</v>
      </c>
      <c r="C883" t="str">
        <f>VLOOKUP(Append1[[#This Row],[Asset_Name]],'[1]SNOW CMDB DBNL'!$A:$B,2,0)</f>
        <v>No</v>
      </c>
      <c r="E883" t="str">
        <f>VLOOKUP(Append1[[#This Row],[Asset_Name]],'[1]SNOW CMDB DBNL'!$A:$D,4,0)</f>
        <v>Marcin Krzysztof Pakulnicki</v>
      </c>
      <c r="F883" t="str">
        <f>VLOOKUP(Append1[[#This Row],[Asset_Name]],'[1]SNOW CMDB DBNL'!$A:$E,5,0)</f>
        <v>Tommy van de Zande</v>
      </c>
      <c r="L883" t="str">
        <f>VLOOKUP(Append1[[#This Row],[Asset_Name]],'[1]SNOW CMDB DBNL'!$A:$M,13,0)</f>
        <v>Installed</v>
      </c>
      <c r="M883" t="str">
        <f>VLOOKUP(Append1[[#This Row],[Asset_Name]],'[1]SNOW CMDB DBNL'!$A:$N,14,0)</f>
        <v>Operational</v>
      </c>
      <c r="N883" t="str">
        <f>VLOOKUP(Append1[[#This Row],[Asset_Name]],'[1]SNOW CMDB DBNL'!$A:$O,15,0)</f>
        <v>Production</v>
      </c>
      <c r="O883" t="str">
        <f>VLOOKUP(Append1[[#This Row],[Asset_Name]],'[1]SNOW CMDB DBNL'!$A:$P,16,0)</f>
        <v>be+nl/Omnichannel/Mobiel Bankieren</v>
      </c>
      <c r="P883" t="s">
        <v>132</v>
      </c>
      <c r="Q883" t="s">
        <v>132</v>
      </c>
      <c r="R883" t="s">
        <v>12</v>
      </c>
      <c r="V883" s="8" t="s">
        <v>1755</v>
      </c>
      <c r="W883" s="8" t="s">
        <v>133</v>
      </c>
      <c r="X883" s="8">
        <v>0</v>
      </c>
      <c r="Y883" s="8" t="s">
        <v>294</v>
      </c>
      <c r="Z883" s="8" t="s">
        <v>186</v>
      </c>
      <c r="AA883" s="8">
        <v>0</v>
      </c>
      <c r="AB883" s="4">
        <v>0</v>
      </c>
      <c r="AC883" s="4">
        <v>0</v>
      </c>
      <c r="AD883" s="8">
        <v>0</v>
      </c>
      <c r="AE883" s="8">
        <v>0</v>
      </c>
      <c r="AF883" s="8" t="s">
        <v>136</v>
      </c>
      <c r="AG883" s="8" t="s">
        <v>137</v>
      </c>
      <c r="AH883" s="8" t="s">
        <v>138</v>
      </c>
      <c r="AI883" s="8" t="s">
        <v>189</v>
      </c>
      <c r="AJ883" s="8" t="s">
        <v>12</v>
      </c>
      <c r="AK883" s="8" t="s">
        <v>132</v>
      </c>
      <c r="AL883" s="8" t="s">
        <v>132</v>
      </c>
      <c r="AM883" s="8"/>
      <c r="AN883" s="8"/>
      <c r="AO883" s="8"/>
      <c r="AP883" s="8" t="s">
        <v>141</v>
      </c>
      <c r="AQ883" s="8" t="s">
        <v>133</v>
      </c>
      <c r="AR883" s="8" t="s">
        <v>141</v>
      </c>
      <c r="AS883" s="8" t="s">
        <v>141</v>
      </c>
      <c r="AT883" s="8" t="s">
        <v>141</v>
      </c>
      <c r="AU883" s="8"/>
      <c r="AV883" s="4"/>
      <c r="AW883" s="4" t="s">
        <v>149</v>
      </c>
      <c r="AX883" s="8"/>
      <c r="AY883" s="8" t="s">
        <v>141</v>
      </c>
      <c r="AZ883" s="8"/>
      <c r="BA883" s="8"/>
      <c r="BB883" s="8" t="s">
        <v>191</v>
      </c>
      <c r="BC883" s="8"/>
      <c r="BD883" s="8" t="s">
        <v>149</v>
      </c>
      <c r="BE883" s="8"/>
      <c r="BF883" s="8"/>
      <c r="BG883" s="8" t="s">
        <v>7</v>
      </c>
    </row>
    <row r="884" spans="1:59" hidden="1">
      <c r="A884" t="str">
        <f>Append1[[#This Row],[COM_IN_LIST]]</f>
        <v>COMMON</v>
      </c>
      <c r="B884" t="s">
        <v>1756</v>
      </c>
      <c r="C884" t="str">
        <f>VLOOKUP(Append1[[#This Row],[Asset_Name]],'[1]SNOW CMDB DBNL'!$A:$B,2,0)</f>
        <v>Yes</v>
      </c>
      <c r="D884" t="str">
        <f>VLOOKUP(Append1[[#This Row],[Asset_Name]],'[1]SNOW CMDB DBNL'!$A:$C,3,0)</f>
        <v>Yes</v>
      </c>
      <c r="E884" t="str">
        <f>VLOOKUP(Append1[[#This Row],[Asset_Name]],'[1]SNOW CMDB DBNL'!$A:$D,4,0)</f>
        <v>Manish Vashishtha</v>
      </c>
      <c r="F884" t="str">
        <f>VLOOKUP(Append1[[#This Row],[Asset_Name]],'[1]SNOW CMDB DBNL'!$A:$E,5,0)</f>
        <v>Sven Schenkel</v>
      </c>
      <c r="G884" t="str">
        <f>VLOOKUP(Append1[[#This Row],[Asset_Name]],'[1]SNOW CMDB DBNL'!$A:$F,6,0)</f>
        <v>Sven Schenkel</v>
      </c>
      <c r="H884" t="str">
        <f>VLOOKUP(Append1[[#This Row],[Asset_Name]],'[1]SNOW CMDB DBNL'!$A:$G,7,0)</f>
        <v>Ariane Swets</v>
      </c>
      <c r="I884" t="str">
        <f>VLOOKUP(Append1[[#This Row],[Asset_Name]],'[1]SNOW CMDB DBNL'!$A:$H,8,0)</f>
        <v>Product data</v>
      </c>
      <c r="J884" t="str">
        <f>VLOOKUP(Append1[[#This Row],[Asset_Name]],'[1]SNOW CMDB DBNL'!$A:$I,9,0)</f>
        <v>Kept in own tribe</v>
      </c>
      <c r="L884" t="str">
        <f>VLOOKUP(Append1[[#This Row],[Asset_Name]],'[1]SNOW CMDB DBNL'!$A:$M,13,0)</f>
        <v>Installed</v>
      </c>
      <c r="M884" t="str">
        <f>VLOOKUP(Append1[[#This Row],[Asset_Name]],'[1]SNOW CMDB DBNL'!$A:$N,14,0)</f>
        <v>Operational</v>
      </c>
      <c r="N884" t="str">
        <f>VLOOKUP(Append1[[#This Row],[Asset_Name]],'[1]SNOW CMDB DBNL'!$A:$O,15,0)</f>
        <v>Production</v>
      </c>
      <c r="O884" t="str">
        <f>VLOOKUP(Append1[[#This Row],[Asset_Name]],'[1]SNOW CMDB DBNL'!$A:$P,16,0)</f>
        <v>be+nl/Assisted channels/PA3_PhCh NL/Business Support Applications</v>
      </c>
      <c r="P884" t="s">
        <v>132</v>
      </c>
      <c r="Q884" t="s">
        <v>132</v>
      </c>
      <c r="R884" t="s">
        <v>16</v>
      </c>
      <c r="V884" s="8" t="s">
        <v>1756</v>
      </c>
      <c r="W884" s="8" t="s">
        <v>141</v>
      </c>
      <c r="X884" s="8" t="s">
        <v>141</v>
      </c>
      <c r="Y884" s="8" t="s">
        <v>260</v>
      </c>
      <c r="Z884" s="8" t="s">
        <v>174</v>
      </c>
      <c r="AA884" s="8" t="s">
        <v>174</v>
      </c>
      <c r="AB884" s="4" t="s">
        <v>175</v>
      </c>
      <c r="AC884" s="4" t="s">
        <v>238</v>
      </c>
      <c r="AD884" s="8" t="s">
        <v>170</v>
      </c>
      <c r="AE884" s="8">
        <v>0</v>
      </c>
      <c r="AF884" s="8" t="s">
        <v>136</v>
      </c>
      <c r="AG884" s="8" t="s">
        <v>137</v>
      </c>
      <c r="AH884" s="8" t="s">
        <v>138</v>
      </c>
      <c r="AI884" s="8" t="s">
        <v>982</v>
      </c>
      <c r="AJ884" s="8" t="s">
        <v>16</v>
      </c>
      <c r="AK884" s="8" t="s">
        <v>132</v>
      </c>
      <c r="AL884" s="8" t="s">
        <v>132</v>
      </c>
      <c r="AM884" s="8"/>
      <c r="AN884" s="8"/>
      <c r="AO884" s="8"/>
      <c r="AP884" s="8" t="s">
        <v>145</v>
      </c>
      <c r="AQ884" s="8" t="s">
        <v>145</v>
      </c>
      <c r="AR884" s="8" t="s">
        <v>141</v>
      </c>
      <c r="AS884" s="8" t="s">
        <v>145</v>
      </c>
      <c r="AT884" s="8" t="s">
        <v>149</v>
      </c>
      <c r="AU884" s="8" t="s">
        <v>145</v>
      </c>
      <c r="AV884" s="4">
        <v>44927</v>
      </c>
      <c r="AW884" s="4">
        <v>45291</v>
      </c>
      <c r="AX884" s="8" t="s">
        <v>145</v>
      </c>
      <c r="AY884" s="8" t="s">
        <v>133</v>
      </c>
      <c r="AZ884" s="8" t="s">
        <v>150</v>
      </c>
      <c r="BA884" s="8"/>
      <c r="BB884" s="8" t="s">
        <v>178</v>
      </c>
      <c r="BC884" s="8" t="s">
        <v>178</v>
      </c>
      <c r="BD884" s="8">
        <v>2023</v>
      </c>
      <c r="BE884" s="8" t="s">
        <v>182</v>
      </c>
      <c r="BF884" s="8"/>
      <c r="BG884" s="8" t="s">
        <v>7</v>
      </c>
    </row>
    <row r="885" spans="1:59">
      <c r="A885" t="str">
        <f>Append1[[#This Row],[COM_IN_LIST]]</f>
        <v>CMDB</v>
      </c>
      <c r="B885" t="s">
        <v>1757</v>
      </c>
      <c r="C885" t="str">
        <f>VLOOKUP(Append1[[#This Row],[Asset_Name]],'[1]SNOW CMDB DBNL'!$A:$B,2,0)</f>
        <v>No</v>
      </c>
      <c r="D885" t="str">
        <f>VLOOKUP(Append1[[#This Row],[Asset_Name]],'[1]SNOW CMDB DBNL'!$A:$C,3,0)</f>
        <v>No</v>
      </c>
      <c r="E885" t="str">
        <f>VLOOKUP(Append1[[#This Row],[Asset_Name]],'[1]SNOW CMDB DBNL'!$A:$D,4,0)</f>
        <v>Pieter van Valenberg</v>
      </c>
      <c r="F885" t="str">
        <f>VLOOKUP(Append1[[#This Row],[Asset_Name]],'[1]SNOW CMDB DBNL'!$A:$E,5,0)</f>
        <v>Nick van Boven</v>
      </c>
      <c r="I885" t="str">
        <f>VLOOKUP(Append1[[#This Row],[Asset_Name]],'[1]SNOW CMDB DBNL'!$A:$H,8,0)</f>
        <v>Party data</v>
      </c>
      <c r="J885" t="str">
        <f>VLOOKUP(Append1[[#This Row],[Asset_Name]],'[1]SNOW CMDB DBNL'!$A:$I,9,0)</f>
        <v>Exchanged across domains</v>
      </c>
      <c r="L885" t="str">
        <f>VLOOKUP(Append1[[#This Row],[Asset_Name]],'[1]SNOW CMDB DBNL'!$A:$M,13,0)</f>
        <v>Installed</v>
      </c>
      <c r="M885" t="str">
        <f>VLOOKUP(Append1[[#This Row],[Asset_Name]],'[1]SNOW CMDB DBNL'!$A:$N,14,0)</f>
        <v>Operational</v>
      </c>
      <c r="N885" t="str">
        <f>VLOOKUP(Append1[[#This Row],[Asset_Name]],'[1]SNOW CMDB DBNL'!$A:$O,15,0)</f>
        <v>Production</v>
      </c>
      <c r="O885" t="str">
        <f>VLOOKUP(Append1[[#This Row],[Asset_Name]],'[1]SNOW CMDB DBNL'!$A:$P,16,0)</f>
        <v>be+nl/Investments/Operational Journeys &amp; Ordering/Reporting &amp; Client Output</v>
      </c>
      <c r="P885" t="s">
        <v>131</v>
      </c>
      <c r="Q885" t="s">
        <v>132</v>
      </c>
      <c r="R885" t="s">
        <v>15</v>
      </c>
      <c r="V885" s="8" t="s">
        <v>1757</v>
      </c>
      <c r="W885" s="8" t="s">
        <v>133</v>
      </c>
      <c r="X885" s="8" t="s">
        <v>133</v>
      </c>
      <c r="Y885" s="8" t="s">
        <v>325</v>
      </c>
      <c r="Z885" s="8" t="s">
        <v>235</v>
      </c>
      <c r="AA885" s="8">
        <v>0</v>
      </c>
      <c r="AB885" s="4">
        <v>0</v>
      </c>
      <c r="AC885" s="4" t="s">
        <v>169</v>
      </c>
      <c r="AD885" s="8" t="s">
        <v>176</v>
      </c>
      <c r="AE885" s="8">
        <v>0</v>
      </c>
      <c r="AF885" s="8" t="s">
        <v>136</v>
      </c>
      <c r="AG885" s="8" t="s">
        <v>137</v>
      </c>
      <c r="AH885" s="8" t="s">
        <v>138</v>
      </c>
      <c r="AI885" s="8" t="s">
        <v>463</v>
      </c>
      <c r="AJ885" s="8" t="s">
        <v>15</v>
      </c>
      <c r="AK885" s="8" t="s">
        <v>131</v>
      </c>
      <c r="AL885" s="8" t="s">
        <v>132</v>
      </c>
      <c r="AM885" s="8"/>
      <c r="AN885" s="8"/>
      <c r="AO885" s="8"/>
      <c r="AP885" s="8"/>
      <c r="AQ885" s="8"/>
      <c r="AR885" s="8"/>
      <c r="AS885" s="8"/>
      <c r="AT885" s="8"/>
      <c r="AU885" s="8"/>
      <c r="AV885" s="4"/>
      <c r="AW885" s="4"/>
      <c r="AX885" s="8"/>
      <c r="AY885" s="8"/>
      <c r="AZ885" s="8"/>
      <c r="BA885" s="8"/>
      <c r="BB885" s="8"/>
      <c r="BC885" s="8"/>
      <c r="BD885" s="8"/>
      <c r="BE885" s="8"/>
      <c r="BF885" s="8"/>
      <c r="BG885" s="8" t="s">
        <v>5</v>
      </c>
    </row>
    <row r="886" spans="1:59" hidden="1">
      <c r="A886" t="str">
        <f>Append1[[#This Row],[COM_IN_LIST]]</f>
        <v>GDPR</v>
      </c>
      <c r="B886" t="s">
        <v>1758</v>
      </c>
      <c r="P886" t="s">
        <v>132</v>
      </c>
      <c r="Q886" t="s">
        <v>131</v>
      </c>
      <c r="R886" t="s">
        <v>9</v>
      </c>
      <c r="V886" s="8" t="s">
        <v>1758</v>
      </c>
      <c r="AJ886" s="8" t="s">
        <v>9</v>
      </c>
      <c r="AK886" s="8" t="s">
        <v>132</v>
      </c>
      <c r="AL886" s="8" t="s">
        <v>131</v>
      </c>
      <c r="AM886" s="8"/>
      <c r="AN886" s="8"/>
      <c r="AO886" s="8"/>
      <c r="AP886" s="8" t="s">
        <v>145</v>
      </c>
      <c r="AQ886" s="8" t="s">
        <v>145</v>
      </c>
      <c r="AR886" s="8" t="s">
        <v>133</v>
      </c>
      <c r="AS886" s="8" t="s">
        <v>133</v>
      </c>
      <c r="AT886" s="8" t="s">
        <v>133</v>
      </c>
      <c r="AU886" s="8" t="s">
        <v>145</v>
      </c>
      <c r="AV886" s="4" t="s">
        <v>145</v>
      </c>
      <c r="AW886" s="4" t="s">
        <v>145</v>
      </c>
      <c r="AX886" s="8" t="s">
        <v>145</v>
      </c>
      <c r="AY886" s="8" t="s">
        <v>133</v>
      </c>
      <c r="AZ886" s="8"/>
      <c r="BA886" s="8"/>
      <c r="BB886" s="8" t="s">
        <v>145</v>
      </c>
      <c r="BC886" s="8"/>
      <c r="BD886" s="8" t="s">
        <v>145</v>
      </c>
      <c r="BE886" s="8"/>
      <c r="BF886" s="8"/>
      <c r="BG886" s="8" t="s">
        <v>6</v>
      </c>
    </row>
    <row r="887" spans="1:59">
      <c r="A887" t="str">
        <f>Append1[[#This Row],[COM_IN_LIST]]</f>
        <v>CMDB</v>
      </c>
      <c r="B887" t="s">
        <v>1759</v>
      </c>
      <c r="C887" t="str">
        <f>VLOOKUP(Append1[[#This Row],[Asset_Name]],'[1]SNOW CMDB DBNL'!$A:$B,2,0)</f>
        <v>No</v>
      </c>
      <c r="D887" t="str">
        <f>VLOOKUP(Append1[[#This Row],[Asset_Name]],'[1]SNOW CMDB DBNL'!$A:$C,3,0)</f>
        <v>No</v>
      </c>
      <c r="E887" t="str">
        <f>VLOOKUP(Append1[[#This Row],[Asset_Name]],'[1]SNOW CMDB DBNL'!$A:$D,4,0)</f>
        <v>Pieter van Valenberg</v>
      </c>
      <c r="F887" t="str">
        <f>VLOOKUP(Append1[[#This Row],[Asset_Name]],'[1]SNOW CMDB DBNL'!$A:$E,5,0)</f>
        <v>Nick van Boven</v>
      </c>
      <c r="I887" t="str">
        <f>VLOOKUP(Append1[[#This Row],[Asset_Name]],'[1]SNOW CMDB DBNL'!$A:$H,8,0)</f>
        <v>Product data</v>
      </c>
      <c r="J887" t="str">
        <f>VLOOKUP(Append1[[#This Row],[Asset_Name]],'[1]SNOW CMDB DBNL'!$A:$I,9,0)</f>
        <v>Kept in own tribe</v>
      </c>
      <c r="L887" t="str">
        <f>VLOOKUP(Append1[[#This Row],[Asset_Name]],'[1]SNOW CMDB DBNL'!$A:$M,13,0)</f>
        <v>Installed</v>
      </c>
      <c r="M887" t="str">
        <f>VLOOKUP(Append1[[#This Row],[Asset_Name]],'[1]SNOW CMDB DBNL'!$A:$N,14,0)</f>
        <v>Operational</v>
      </c>
      <c r="N887" t="str">
        <f>VLOOKUP(Append1[[#This Row],[Asset_Name]],'[1]SNOW CMDB DBNL'!$A:$O,15,0)</f>
        <v>Production</v>
      </c>
      <c r="O887" t="str">
        <f>VLOOKUP(Append1[[#This Row],[Asset_Name]],'[1]SNOW CMDB DBNL'!$A:$P,16,0)</f>
        <v>be+nl/Investments/Operational Journeys &amp; Ordering/EP Transaction Management</v>
      </c>
      <c r="P887" t="s">
        <v>131</v>
      </c>
      <c r="Q887" t="s">
        <v>132</v>
      </c>
      <c r="R887" t="s">
        <v>15</v>
      </c>
      <c r="V887" s="8" t="s">
        <v>1759</v>
      </c>
      <c r="W887" s="8" t="s">
        <v>133</v>
      </c>
      <c r="X887" s="8" t="s">
        <v>133</v>
      </c>
      <c r="Y887" s="8" t="s">
        <v>325</v>
      </c>
      <c r="Z887" s="8" t="s">
        <v>235</v>
      </c>
      <c r="AA887" s="8">
        <v>0</v>
      </c>
      <c r="AB887" s="4">
        <v>0</v>
      </c>
      <c r="AC887" s="4" t="s">
        <v>238</v>
      </c>
      <c r="AD887" s="8" t="s">
        <v>170</v>
      </c>
      <c r="AE887" s="8">
        <v>0</v>
      </c>
      <c r="AF887" s="8" t="s">
        <v>136</v>
      </c>
      <c r="AG887" s="8" t="s">
        <v>137</v>
      </c>
      <c r="AH887" s="8" t="s">
        <v>138</v>
      </c>
      <c r="AI887" s="8" t="s">
        <v>326</v>
      </c>
      <c r="AJ887" s="8" t="s">
        <v>15</v>
      </c>
      <c r="AK887" s="8" t="s">
        <v>131</v>
      </c>
      <c r="AL887" s="8" t="s">
        <v>132</v>
      </c>
      <c r="AM887" s="8"/>
      <c r="AN887" s="8"/>
      <c r="AO887" s="8"/>
      <c r="AP887" s="8"/>
      <c r="AQ887" s="8"/>
      <c r="AR887" s="8"/>
      <c r="AS887" s="8"/>
      <c r="AT887" s="8"/>
      <c r="AU887" s="8"/>
      <c r="AV887" s="4"/>
      <c r="AW887" s="4"/>
      <c r="AX887" s="8"/>
      <c r="AY887" s="8"/>
      <c r="AZ887" s="8"/>
      <c r="BA887" s="8"/>
      <c r="BB887" s="8"/>
      <c r="BC887" s="8"/>
      <c r="BD887" s="8"/>
      <c r="BE887" s="8"/>
      <c r="BF887" s="8"/>
      <c r="BG887" s="8" t="s">
        <v>5</v>
      </c>
    </row>
    <row r="888" spans="1:59" hidden="1">
      <c r="A888" t="str">
        <f>Append1[[#This Row],[COM_IN_LIST]]</f>
        <v>GDPR</v>
      </c>
      <c r="B888" t="s">
        <v>1760</v>
      </c>
      <c r="P888" t="s">
        <v>132</v>
      </c>
      <c r="Q888" t="s">
        <v>131</v>
      </c>
      <c r="R888" t="s">
        <v>30</v>
      </c>
      <c r="V888" s="8" t="s">
        <v>1760</v>
      </c>
      <c r="AJ888" s="8" t="s">
        <v>30</v>
      </c>
      <c r="AK888" s="8" t="s">
        <v>132</v>
      </c>
      <c r="AL888" s="8" t="s">
        <v>131</v>
      </c>
      <c r="AM888" s="8"/>
      <c r="AN888" s="8"/>
      <c r="AO888" s="8"/>
      <c r="AP888" s="8" t="s">
        <v>141</v>
      </c>
      <c r="AQ888" s="8" t="s">
        <v>133</v>
      </c>
      <c r="AR888" s="8" t="s">
        <v>141</v>
      </c>
      <c r="AS888" s="8" t="s">
        <v>141</v>
      </c>
      <c r="AT888" s="8" t="s">
        <v>141</v>
      </c>
      <c r="AU888" s="8" t="s">
        <v>291</v>
      </c>
      <c r="AV888" s="4" t="s">
        <v>149</v>
      </c>
      <c r="AW888" s="4" t="s">
        <v>291</v>
      </c>
      <c r="AX888" s="8" t="s">
        <v>292</v>
      </c>
      <c r="AY888" s="8" t="s">
        <v>141</v>
      </c>
      <c r="AZ888" s="8"/>
      <c r="BA888" s="8"/>
      <c r="BB888" s="8" t="s">
        <v>145</v>
      </c>
      <c r="BC888" s="8"/>
      <c r="BD888" s="8" t="s">
        <v>149</v>
      </c>
      <c r="BE888" s="8"/>
      <c r="BF888" s="8"/>
      <c r="BG888" s="8" t="s">
        <v>6</v>
      </c>
    </row>
    <row r="889" spans="1:59">
      <c r="A889" t="str">
        <f>Append1[[#This Row],[COM_IN_LIST]]</f>
        <v>COMMON</v>
      </c>
      <c r="B889" t="s">
        <v>1761</v>
      </c>
      <c r="C889" t="str">
        <f>VLOOKUP(Append1[[#This Row],[Asset_Name]],'[1]SNOW CMDB DBNL'!$A:$B,2,0)</f>
        <v>No</v>
      </c>
      <c r="D889" t="str">
        <f>VLOOKUP(Append1[[#This Row],[Asset_Name]],'[1]SNOW CMDB DBNL'!$A:$C,3,0)</f>
        <v>No</v>
      </c>
      <c r="E889" t="str">
        <f>VLOOKUP(Append1[[#This Row],[Asset_Name]],'[1]SNOW CMDB DBNL'!$A:$D,4,0)</f>
        <v>Rik-Jan van Bree</v>
      </c>
      <c r="F889" t="str">
        <f>VLOOKUP(Append1[[#This Row],[Asset_Name]],'[1]SNOW CMDB DBNL'!$A:$E,5,0)</f>
        <v>Hans Krak</v>
      </c>
      <c r="G889" t="str">
        <f>VLOOKUP(Append1[[#This Row],[Asset_Name]],'[1]SNOW CMDB DBNL'!$A:$F,6,0)</f>
        <v>Narjiss Aydoun</v>
      </c>
      <c r="H889" t="str">
        <f>VLOOKUP(Append1[[#This Row],[Asset_Name]],'[1]SNOW CMDB DBNL'!$A:$G,7,0)</f>
        <v>Hans Krak</v>
      </c>
      <c r="L889" t="str">
        <f>VLOOKUP(Append1[[#This Row],[Asset_Name]],'[1]SNOW CMDB DBNL'!$A:$M,13,0)</f>
        <v>Installed</v>
      </c>
      <c r="M889" t="str">
        <f>VLOOKUP(Append1[[#This Row],[Asset_Name]],'[1]SNOW CMDB DBNL'!$A:$N,14,0)</f>
        <v>Operational</v>
      </c>
      <c r="N889" t="str">
        <f>VLOOKUP(Append1[[#This Row],[Asset_Name]],'[1]SNOW CMDB DBNL'!$A:$O,15,0)</f>
        <v>Production</v>
      </c>
      <c r="O889" t="str">
        <f>VLOOKUP(Append1[[#This Row],[Asset_Name]],'[1]SNOW CMDB DBNL'!$A:$P,16,0)</f>
        <v>be+nl/Payments NL/Products/Digital Insight</v>
      </c>
      <c r="P889" t="s">
        <v>132</v>
      </c>
      <c r="Q889" t="s">
        <v>132</v>
      </c>
      <c r="R889" t="s">
        <v>9</v>
      </c>
      <c r="V889" s="8" t="s">
        <v>1761</v>
      </c>
      <c r="W889" s="8" t="s">
        <v>133</v>
      </c>
      <c r="X889" s="8" t="s">
        <v>133</v>
      </c>
      <c r="Y889" s="8" t="s">
        <v>153</v>
      </c>
      <c r="Z889" s="8" t="s">
        <v>154</v>
      </c>
      <c r="AA889" s="8" t="s">
        <v>155</v>
      </c>
      <c r="AB889" s="4" t="s">
        <v>154</v>
      </c>
      <c r="AC889" s="4">
        <v>0</v>
      </c>
      <c r="AD889" s="8">
        <v>0</v>
      </c>
      <c r="AE889" s="8">
        <v>0</v>
      </c>
      <c r="AF889" s="8" t="s">
        <v>136</v>
      </c>
      <c r="AG889" s="8" t="s">
        <v>137</v>
      </c>
      <c r="AH889" s="8" t="s">
        <v>138</v>
      </c>
      <c r="AI889" s="8" t="s">
        <v>422</v>
      </c>
      <c r="AJ889" s="8" t="s">
        <v>9</v>
      </c>
      <c r="AK889" s="8" t="s">
        <v>132</v>
      </c>
      <c r="AL889" s="8" t="s">
        <v>132</v>
      </c>
      <c r="AM889" s="8"/>
      <c r="AN889" s="8"/>
      <c r="AO889" s="8"/>
      <c r="AP889" s="8" t="s">
        <v>145</v>
      </c>
      <c r="AQ889" s="8" t="s">
        <v>145</v>
      </c>
      <c r="AR889" s="8" t="s">
        <v>133</v>
      </c>
      <c r="AS889" s="8" t="s">
        <v>133</v>
      </c>
      <c r="AT889" s="8" t="s">
        <v>133</v>
      </c>
      <c r="AU889" s="8" t="s">
        <v>145</v>
      </c>
      <c r="AV889" s="4" t="s">
        <v>145</v>
      </c>
      <c r="AW889" s="4" t="s">
        <v>145</v>
      </c>
      <c r="AX889" s="8" t="s">
        <v>145</v>
      </c>
      <c r="AY889" s="8" t="s">
        <v>133</v>
      </c>
      <c r="AZ889" s="8"/>
      <c r="BA889" s="8"/>
      <c r="BB889" s="8" t="s">
        <v>191</v>
      </c>
      <c r="BC889" s="8"/>
      <c r="BD889" s="8" t="s">
        <v>145</v>
      </c>
      <c r="BE889" s="8"/>
      <c r="BF889" s="8"/>
      <c r="BG889" s="8" t="s">
        <v>7</v>
      </c>
    </row>
    <row r="890" spans="1:59" hidden="1">
      <c r="A890" t="str">
        <f>Append1[[#This Row],[COM_IN_LIST]]</f>
        <v>GDPR</v>
      </c>
      <c r="B890" t="s">
        <v>1762</v>
      </c>
      <c r="P890" t="s">
        <v>132</v>
      </c>
      <c r="Q890" t="s">
        <v>131</v>
      </c>
      <c r="R890" t="s">
        <v>11</v>
      </c>
      <c r="V890" s="8" t="s">
        <v>1762</v>
      </c>
      <c r="AJ890" s="8" t="s">
        <v>11</v>
      </c>
      <c r="AK890" s="8" t="s">
        <v>132</v>
      </c>
      <c r="AL890" s="8" t="s">
        <v>131</v>
      </c>
      <c r="AM890" s="8"/>
      <c r="AN890" s="8"/>
      <c r="AO890" s="8"/>
      <c r="AP890" s="8" t="s">
        <v>145</v>
      </c>
      <c r="AQ890" s="8" t="s">
        <v>145</v>
      </c>
      <c r="AR890" s="8" t="s">
        <v>133</v>
      </c>
      <c r="AS890" s="8" t="s">
        <v>145</v>
      </c>
      <c r="AT890" s="8" t="s">
        <v>133</v>
      </c>
      <c r="AU890" s="8" t="s">
        <v>145</v>
      </c>
      <c r="AV890" s="4">
        <v>44927</v>
      </c>
      <c r="AW890" s="4">
        <v>45291</v>
      </c>
      <c r="AX890" s="8" t="s">
        <v>145</v>
      </c>
      <c r="AY890" s="8" t="s">
        <v>133</v>
      </c>
      <c r="AZ890" s="8"/>
      <c r="BA890" s="8" t="s">
        <v>151</v>
      </c>
      <c r="BB890" s="8" t="s">
        <v>145</v>
      </c>
      <c r="BC890" s="8"/>
      <c r="BD890" s="8">
        <v>2023</v>
      </c>
      <c r="BE890" s="8" t="s">
        <v>182</v>
      </c>
      <c r="BF890" s="8"/>
      <c r="BG890" s="8" t="s">
        <v>6</v>
      </c>
    </row>
    <row r="891" spans="1:59">
      <c r="A891" t="str">
        <f>Append1[[#This Row],[COM_IN_LIST]]</f>
        <v>CMDB</v>
      </c>
      <c r="B891" t="s">
        <v>1763</v>
      </c>
      <c r="C891" t="str">
        <f>VLOOKUP(Append1[[#This Row],[Asset_Name]],'[1]SNOW CMDB DBNL'!$A:$B,2,0)</f>
        <v>No</v>
      </c>
      <c r="E891" t="str">
        <f>VLOOKUP(Append1[[#This Row],[Asset_Name]],'[1]SNOW CMDB DBNL'!$A:$D,4,0)</f>
        <v>Steven Frieswijk</v>
      </c>
      <c r="F891" t="str">
        <f>VLOOKUP(Append1[[#This Row],[Asset_Name]],'[1]SNOW CMDB DBNL'!$A:$E,5,0)</f>
        <v>Liesbeth Berns</v>
      </c>
      <c r="L891" t="str">
        <f>VLOOKUP(Append1[[#This Row],[Asset_Name]],'[1]SNOW CMDB DBNL'!$A:$M,13,0)</f>
        <v>Installed</v>
      </c>
      <c r="M891" t="str">
        <f>VLOOKUP(Append1[[#This Row],[Asset_Name]],'[1]SNOW CMDB DBNL'!$A:$N,14,0)</f>
        <v>Operational</v>
      </c>
      <c r="N891" t="str">
        <f>VLOOKUP(Append1[[#This Row],[Asset_Name]],'[1]SNOW CMDB DBNL'!$A:$O,15,0)</f>
        <v>Production</v>
      </c>
      <c r="O891" t="str">
        <f>VLOOKUP(Append1[[#This Row],[Asset_Name]],'[1]SNOW CMDB DBNL'!$A:$P,16,0)</f>
        <v>be+nl/Digital &amp; Customer Interaction/DiPr SSE/Ivy</v>
      </c>
      <c r="P891" t="s">
        <v>131</v>
      </c>
      <c r="Q891" t="s">
        <v>132</v>
      </c>
      <c r="R891" t="s">
        <v>24</v>
      </c>
      <c r="V891" s="8" t="s">
        <v>1763</v>
      </c>
      <c r="W891" s="8" t="s">
        <v>133</v>
      </c>
      <c r="X891" s="8">
        <v>0</v>
      </c>
      <c r="Y891" s="8" t="s">
        <v>185</v>
      </c>
      <c r="Z891" s="8" t="s">
        <v>242</v>
      </c>
      <c r="AA891" s="8">
        <v>0</v>
      </c>
      <c r="AB891" s="4">
        <v>0</v>
      </c>
      <c r="AC891" s="4">
        <v>0</v>
      </c>
      <c r="AD891" s="8">
        <v>0</v>
      </c>
      <c r="AE891" s="8">
        <v>0</v>
      </c>
      <c r="AF891" s="8" t="s">
        <v>136</v>
      </c>
      <c r="AG891" s="8" t="s">
        <v>137</v>
      </c>
      <c r="AH891" s="8" t="s">
        <v>138</v>
      </c>
      <c r="AI891" s="8" t="s">
        <v>911</v>
      </c>
      <c r="AJ891" s="8" t="s">
        <v>24</v>
      </c>
      <c r="AK891" s="8" t="s">
        <v>131</v>
      </c>
      <c r="AL891" s="8" t="s">
        <v>132</v>
      </c>
      <c r="AM891" s="8"/>
      <c r="AN891" s="8"/>
      <c r="AO891" s="8"/>
      <c r="AP891" s="8"/>
      <c r="AQ891" s="8"/>
      <c r="AR891" s="8"/>
      <c r="AS891" s="8"/>
      <c r="AT891" s="8"/>
      <c r="AU891" s="8"/>
      <c r="AV891" s="4"/>
      <c r="AW891" s="4"/>
      <c r="AX891" s="8"/>
      <c r="AY891" s="8"/>
      <c r="AZ891" s="8"/>
      <c r="BA891" s="8"/>
      <c r="BB891" s="8"/>
      <c r="BC891" s="8"/>
      <c r="BD891" s="8"/>
      <c r="BE891" s="8"/>
      <c r="BF891" s="8"/>
      <c r="BG891" s="8" t="s">
        <v>5</v>
      </c>
    </row>
    <row r="892" spans="1:59" hidden="1">
      <c r="A892" t="str">
        <f>Append1[[#This Row],[COM_IN_LIST]]</f>
        <v>CMDB</v>
      </c>
      <c r="B892" t="s">
        <v>1764</v>
      </c>
      <c r="E892" t="str">
        <f>VLOOKUP(Append1[[#This Row],[Asset_Name]],'[1]SNOW CMDB DBNL'!$A:$D,4,0)</f>
        <v>Christophe Van Campfort</v>
      </c>
      <c r="F892" t="str">
        <f>VLOOKUP(Append1[[#This Row],[Asset_Name]],'[1]SNOW CMDB DBNL'!$A:$E,5,0)</f>
        <v>Christophe Van Campfort</v>
      </c>
      <c r="L892" t="str">
        <f>VLOOKUP(Append1[[#This Row],[Asset_Name]],'[1]SNOW CMDB DBNL'!$A:$M,13,0)</f>
        <v>Installed</v>
      </c>
      <c r="M892" t="str">
        <f>VLOOKUP(Append1[[#This Row],[Asset_Name]],'[1]SNOW CMDB DBNL'!$A:$N,14,0)</f>
        <v>Operational</v>
      </c>
      <c r="N892" t="str">
        <f>VLOOKUP(Append1[[#This Row],[Asset_Name]],'[1]SNOW CMDB DBNL'!$A:$O,15,0)</f>
        <v>Production</v>
      </c>
      <c r="O892" t="str">
        <f>VLOOKUP(Append1[[#This Row],[Asset_Name]],'[1]SNOW CMDB DBNL'!$A:$P,16,0)</f>
        <v>be+nl/Finance NL/Office Tooling</v>
      </c>
      <c r="P892" t="s">
        <v>131</v>
      </c>
      <c r="Q892" t="s">
        <v>132</v>
      </c>
      <c r="R892" t="s">
        <v>18</v>
      </c>
      <c r="V892" s="8" t="s">
        <v>1764</v>
      </c>
      <c r="W892" s="8">
        <v>0</v>
      </c>
      <c r="X892" s="8">
        <v>0</v>
      </c>
      <c r="Y892" s="8" t="s">
        <v>215</v>
      </c>
      <c r="Z892" s="8" t="s">
        <v>215</v>
      </c>
      <c r="AA892" s="8">
        <v>0</v>
      </c>
      <c r="AB892" s="4">
        <v>0</v>
      </c>
      <c r="AC892" s="4">
        <v>0</v>
      </c>
      <c r="AD892" s="8">
        <v>0</v>
      </c>
      <c r="AE892" s="8">
        <v>0</v>
      </c>
      <c r="AF892" s="8" t="s">
        <v>136</v>
      </c>
      <c r="AG892" s="8" t="s">
        <v>137</v>
      </c>
      <c r="AH892" s="8" t="s">
        <v>138</v>
      </c>
      <c r="AI892" s="8" t="s">
        <v>216</v>
      </c>
      <c r="AJ892" s="8" t="s">
        <v>18</v>
      </c>
      <c r="AK892" s="8" t="s">
        <v>131</v>
      </c>
      <c r="AL892" s="8" t="s">
        <v>132</v>
      </c>
      <c r="AM892" s="8"/>
      <c r="AN892" s="8"/>
      <c r="AO892" s="8"/>
      <c r="AP892" s="8"/>
      <c r="AQ892" s="8"/>
      <c r="AR892" s="8"/>
      <c r="AS892" s="8"/>
      <c r="AT892" s="8"/>
      <c r="AU892" s="8"/>
      <c r="AV892" s="4"/>
      <c r="AW892" s="4"/>
      <c r="AX892" s="8"/>
      <c r="AY892" s="8"/>
      <c r="AZ892" s="8"/>
      <c r="BA892" s="8"/>
      <c r="BB892" s="8"/>
      <c r="BC892" s="8"/>
      <c r="BD892" s="8"/>
      <c r="BE892" s="8"/>
      <c r="BF892" s="8"/>
      <c r="BG892" s="8" t="s">
        <v>5</v>
      </c>
    </row>
    <row r="893" spans="1:59" hidden="1">
      <c r="A893" t="str">
        <f>Append1[[#This Row],[COM_IN_LIST]]</f>
        <v>GDPR</v>
      </c>
      <c r="B893" t="s">
        <v>1765</v>
      </c>
      <c r="P893" t="s">
        <v>132</v>
      </c>
      <c r="Q893" t="s">
        <v>131</v>
      </c>
      <c r="R893" t="s">
        <v>34</v>
      </c>
      <c r="V893" s="8" t="s">
        <v>1765</v>
      </c>
      <c r="AJ893" s="8" t="s">
        <v>34</v>
      </c>
      <c r="AK893" s="8" t="s">
        <v>132</v>
      </c>
      <c r="AL893" s="8" t="s">
        <v>131</v>
      </c>
      <c r="AM893" s="8"/>
      <c r="AN893" s="8"/>
      <c r="AO893" s="8"/>
      <c r="AP893" s="8" t="s">
        <v>145</v>
      </c>
      <c r="AQ893" s="8" t="s">
        <v>145</v>
      </c>
      <c r="AR893" s="8" t="s">
        <v>133</v>
      </c>
      <c r="AS893" s="8" t="s">
        <v>133</v>
      </c>
      <c r="AT893" s="8" t="s">
        <v>133</v>
      </c>
      <c r="AU893" s="8" t="s">
        <v>145</v>
      </c>
      <c r="AV893" s="4" t="s">
        <v>149</v>
      </c>
      <c r="AW893" s="4" t="s">
        <v>149</v>
      </c>
      <c r="AX893" s="8" t="s">
        <v>145</v>
      </c>
      <c r="AY893" s="8" t="s">
        <v>133</v>
      </c>
      <c r="AZ893" s="8"/>
      <c r="BA893" s="8"/>
      <c r="BB893" s="8" t="s">
        <v>145</v>
      </c>
      <c r="BC893" s="8"/>
      <c r="BD893" s="8" t="s">
        <v>149</v>
      </c>
      <c r="BE893" s="8"/>
      <c r="BF893" s="8"/>
      <c r="BG893" s="8" t="s">
        <v>6</v>
      </c>
    </row>
    <row r="894" spans="1:59">
      <c r="A894" t="str">
        <f>Append1[[#This Row],[COM_IN_LIST]]</f>
        <v>CMDB</v>
      </c>
      <c r="B894" t="s">
        <v>1766</v>
      </c>
      <c r="C894" t="str">
        <f>VLOOKUP(Append1[[#This Row],[Asset_Name]],'[1]SNOW CMDB DBNL'!$A:$B,2,0)</f>
        <v>No</v>
      </c>
      <c r="D894" t="str">
        <f>VLOOKUP(Append1[[#This Row],[Asset_Name]],'[1]SNOW CMDB DBNL'!$A:$C,3,0)</f>
        <v>No</v>
      </c>
      <c r="E894" t="str">
        <f>VLOOKUP(Append1[[#This Row],[Asset_Name]],'[1]SNOW CMDB DBNL'!$A:$D,4,0)</f>
        <v>Steven van Krimpen</v>
      </c>
      <c r="F894" t="str">
        <f>VLOOKUP(Append1[[#This Row],[Asset_Name]],'[1]SNOW CMDB DBNL'!$A:$E,5,0)</f>
        <v>Matthias Neuner</v>
      </c>
      <c r="G894" t="str">
        <f>VLOOKUP(Append1[[#This Row],[Asset_Name]],'[1]SNOW CMDB DBNL'!$A:$F,6,0)</f>
        <v>NA</v>
      </c>
      <c r="H894" t="str">
        <f>VLOOKUP(Append1[[#This Row],[Asset_Name]],'[1]SNOW CMDB DBNL'!$A:$G,7,0)</f>
        <v>NA</v>
      </c>
      <c r="I894" t="str">
        <f>VLOOKUP(Append1[[#This Row],[Asset_Name]],'[1]SNOW CMDB DBNL'!$A:$H,8,0)</f>
        <v>NA</v>
      </c>
      <c r="J894" t="str">
        <f>VLOOKUP(Append1[[#This Row],[Asset_Name]],'[1]SNOW CMDB DBNL'!$A:$I,9,0)</f>
        <v>NA</v>
      </c>
      <c r="K894" t="str">
        <f>VLOOKUP(Append1[[#This Row],[Asset_Name]],'[1]SNOW CMDB DBNL'!$A:$J,10,0)</f>
        <v xml:space="preserve">[25/11 7:04 pm] Krimpen, S.R. van (Steven)
these assets aren't SoR. Info in them is/was populated out of data marts (dm_cdm/dm_kyc) that retrieve data from the SoR mdm/OnePam, or other sources of information.
Nhan.nguyen@ing.com our business architect could also elaborate.
</v>
      </c>
      <c r="L894" t="str">
        <f>VLOOKUP(Append1[[#This Row],[Asset_Name]],'[1]SNOW CMDB DBNL'!$A:$M,13,0)</f>
        <v>Installed</v>
      </c>
      <c r="M894" t="str">
        <f>VLOOKUP(Append1[[#This Row],[Asset_Name]],'[1]SNOW CMDB DBNL'!$A:$N,14,0)</f>
        <v>Operational</v>
      </c>
      <c r="N894" t="str">
        <f>VLOOKUP(Append1[[#This Row],[Asset_Name]],'[1]SNOW CMDB DBNL'!$A:$O,15,0)</f>
        <v>Production</v>
      </c>
      <c r="O894" t="str">
        <f>VLOOKUP(Append1[[#This Row],[Asset_Name]],'[1]SNOW CMDB DBNL'!$A:$P,16,0)</f>
        <v>be+nl/KYC Services NL/Squad Argus</v>
      </c>
      <c r="P894" t="s">
        <v>131</v>
      </c>
      <c r="Q894" t="s">
        <v>132</v>
      </c>
      <c r="R894" t="s">
        <v>31</v>
      </c>
      <c r="V894" s="8" t="s">
        <v>1766</v>
      </c>
      <c r="W894" s="8" t="s">
        <v>133</v>
      </c>
      <c r="X894" s="8" t="s">
        <v>133</v>
      </c>
      <c r="Y894" s="8" t="s">
        <v>196</v>
      </c>
      <c r="Z894" s="8" t="s">
        <v>666</v>
      </c>
      <c r="AA894" s="8" t="s">
        <v>149</v>
      </c>
      <c r="AB894" s="4" t="s">
        <v>149</v>
      </c>
      <c r="AC894" s="4" t="s">
        <v>149</v>
      </c>
      <c r="AD894" s="8" t="s">
        <v>149</v>
      </c>
      <c r="AE894" s="8" t="s">
        <v>197</v>
      </c>
      <c r="AF894" s="8" t="s">
        <v>136</v>
      </c>
      <c r="AG894" s="8" t="s">
        <v>137</v>
      </c>
      <c r="AH894" s="8" t="s">
        <v>138</v>
      </c>
      <c r="AI894" s="8" t="s">
        <v>1767</v>
      </c>
      <c r="AJ894" s="8" t="s">
        <v>31</v>
      </c>
      <c r="AK894" s="8" t="s">
        <v>131</v>
      </c>
      <c r="AL894" s="8" t="s">
        <v>132</v>
      </c>
      <c r="AM894" s="8"/>
      <c r="AN894" s="8"/>
      <c r="AO894" s="8"/>
      <c r="AP894" s="8"/>
      <c r="AQ894" s="8"/>
      <c r="AR894" s="8"/>
      <c r="AS894" s="8"/>
      <c r="AT894" s="8"/>
      <c r="AU894" s="8"/>
      <c r="AV894" s="4"/>
      <c r="AW894" s="4"/>
      <c r="AX894" s="8"/>
      <c r="AY894" s="8"/>
      <c r="AZ894" s="8"/>
      <c r="BA894" s="8"/>
      <c r="BB894" s="8"/>
      <c r="BC894" s="8"/>
      <c r="BD894" s="8"/>
      <c r="BE894" s="8"/>
      <c r="BF894" s="8"/>
      <c r="BG894" s="8" t="s">
        <v>5</v>
      </c>
    </row>
    <row r="895" spans="1:59">
      <c r="A895" t="str">
        <f>Append1[[#This Row],[COM_IN_LIST]]</f>
        <v>CMDB</v>
      </c>
      <c r="B895" t="s">
        <v>1768</v>
      </c>
      <c r="C895" t="str">
        <f>VLOOKUP(Append1[[#This Row],[Asset_Name]],'[1]SNOW CMDB DBNL'!$A:$B,2,0)</f>
        <v>No</v>
      </c>
      <c r="D895" t="str">
        <f>VLOOKUP(Append1[[#This Row],[Asset_Name]],'[1]SNOW CMDB DBNL'!$A:$C,3,0)</f>
        <v>No</v>
      </c>
      <c r="E895" t="str">
        <f>VLOOKUP(Append1[[#This Row],[Asset_Name]],'[1]SNOW CMDB DBNL'!$A:$D,4,0)</f>
        <v>Willem de Vries</v>
      </c>
      <c r="F895" t="str">
        <f>VLOOKUP(Append1[[#This Row],[Asset_Name]],'[1]SNOW CMDB DBNL'!$A:$E,5,0)</f>
        <v>Robert-Frank Hofland</v>
      </c>
      <c r="G895" t="str">
        <f>VLOOKUP(Append1[[#This Row],[Asset_Name]],'[1]SNOW CMDB DBNL'!$A:$F,6,0)</f>
        <v>Robert-Frank Hofland</v>
      </c>
      <c r="H895" t="str">
        <f>VLOOKUP(Append1[[#This Row],[Asset_Name]],'[1]SNOW CMDB DBNL'!$A:$G,7,0)</f>
        <v>Willem de Vries</v>
      </c>
      <c r="I895" t="str">
        <f>VLOOKUP(Append1[[#This Row],[Asset_Name]],'[1]SNOW CMDB DBNL'!$A:$H,8,0)</f>
        <v>Data derived by other data users</v>
      </c>
      <c r="J895" t="str">
        <f>VLOOKUP(Append1[[#This Row],[Asset_Name]],'[1]SNOW CMDB DBNL'!$A:$I,9,0)</f>
        <v>Kept in own tribe</v>
      </c>
      <c r="L895" t="str">
        <f>VLOOKUP(Append1[[#This Row],[Asset_Name]],'[1]SNOW CMDB DBNL'!$A:$M,13,0)</f>
        <v>Installed</v>
      </c>
      <c r="M895" t="str">
        <f>VLOOKUP(Append1[[#This Row],[Asset_Name]],'[1]SNOW CMDB DBNL'!$A:$N,14,0)</f>
        <v>Operational</v>
      </c>
      <c r="N895" t="str">
        <f>VLOOKUP(Append1[[#This Row],[Asset_Name]],'[1]SNOW CMDB DBNL'!$A:$O,15,0)</f>
        <v>Production</v>
      </c>
      <c r="O895" t="str">
        <f>VLOOKUP(Append1[[#This Row],[Asset_Name]],'[1]SNOW CMDB DBNL'!$A:$P,16,0)</f>
        <v>be+nl/Client Services Daily Banking NL/Office Tooling</v>
      </c>
      <c r="P895" t="s">
        <v>131</v>
      </c>
      <c r="Q895" t="s">
        <v>132</v>
      </c>
      <c r="R895" t="s">
        <v>39</v>
      </c>
      <c r="V895" s="8" t="s">
        <v>1768</v>
      </c>
      <c r="W895" s="8" t="s">
        <v>133</v>
      </c>
      <c r="X895" s="8" t="s">
        <v>133</v>
      </c>
      <c r="Y895" s="8" t="s">
        <v>395</v>
      </c>
      <c r="Z895" s="8" t="s">
        <v>396</v>
      </c>
      <c r="AA895" s="8" t="s">
        <v>396</v>
      </c>
      <c r="AB895" s="4" t="s">
        <v>395</v>
      </c>
      <c r="AC895" s="4" t="s">
        <v>205</v>
      </c>
      <c r="AD895" s="8" t="s">
        <v>170</v>
      </c>
      <c r="AE895" s="8">
        <v>0</v>
      </c>
      <c r="AF895" s="8" t="s">
        <v>136</v>
      </c>
      <c r="AG895" s="8" t="s">
        <v>137</v>
      </c>
      <c r="AH895" s="8" t="s">
        <v>138</v>
      </c>
      <c r="AI895" s="8" t="s">
        <v>397</v>
      </c>
      <c r="AJ895" s="8" t="s">
        <v>39</v>
      </c>
      <c r="AK895" s="8" t="s">
        <v>131</v>
      </c>
      <c r="AL895" s="8" t="s">
        <v>132</v>
      </c>
      <c r="AM895" s="8"/>
      <c r="AN895" s="8"/>
      <c r="AO895" s="8"/>
      <c r="AP895" s="8"/>
      <c r="AQ895" s="8"/>
      <c r="AR895" s="8"/>
      <c r="AS895" s="8"/>
      <c r="AT895" s="8"/>
      <c r="AU895" s="8"/>
      <c r="AV895" s="4"/>
      <c r="AW895" s="4"/>
      <c r="AX895" s="8"/>
      <c r="AY895" s="8"/>
      <c r="AZ895" s="8"/>
      <c r="BA895" s="8"/>
      <c r="BB895" s="8"/>
      <c r="BC895" s="8"/>
      <c r="BD895" s="8"/>
      <c r="BE895" s="8"/>
      <c r="BF895" s="8"/>
      <c r="BG895" s="8" t="s">
        <v>5</v>
      </c>
    </row>
    <row r="896" spans="1:59" hidden="1">
      <c r="A896" t="str">
        <f>Append1[[#This Row],[COM_IN_LIST]]</f>
        <v>GDPR</v>
      </c>
      <c r="B896" t="s">
        <v>1769</v>
      </c>
      <c r="P896" t="s">
        <v>132</v>
      </c>
      <c r="Q896" t="s">
        <v>131</v>
      </c>
      <c r="R896" t="s">
        <v>10</v>
      </c>
      <c r="V896" s="8" t="s">
        <v>1769</v>
      </c>
      <c r="AJ896" s="8" t="s">
        <v>10</v>
      </c>
      <c r="AK896" s="8" t="s">
        <v>132</v>
      </c>
      <c r="AL896" s="8" t="s">
        <v>131</v>
      </c>
      <c r="AM896" s="8"/>
      <c r="AN896" s="8"/>
      <c r="AO896" s="8"/>
      <c r="AP896" s="8" t="s">
        <v>145</v>
      </c>
      <c r="AQ896" s="8" t="s">
        <v>145</v>
      </c>
      <c r="AR896" s="8" t="s">
        <v>141</v>
      </c>
      <c r="AS896" s="8" t="s">
        <v>193</v>
      </c>
      <c r="AT896" s="8" t="s">
        <v>193</v>
      </c>
      <c r="AU896" s="8" t="s">
        <v>145</v>
      </c>
      <c r="AV896" s="4" t="s">
        <v>145</v>
      </c>
      <c r="AW896" s="4" t="s">
        <v>149</v>
      </c>
      <c r="AX896" s="8" t="s">
        <v>145</v>
      </c>
      <c r="AY896" s="8" t="s">
        <v>141</v>
      </c>
      <c r="AZ896" s="8"/>
      <c r="BA896" s="8" t="s">
        <v>166</v>
      </c>
      <c r="BB896" s="8" t="s">
        <v>145</v>
      </c>
      <c r="BC896" s="8"/>
      <c r="BD896" s="8" t="s">
        <v>149</v>
      </c>
      <c r="BE896" s="8"/>
      <c r="BF896" s="8"/>
      <c r="BG896" s="8" t="s">
        <v>6</v>
      </c>
    </row>
    <row r="897" spans="1:59">
      <c r="A897" t="str">
        <f>Append1[[#This Row],[COM_IN_LIST]]</f>
        <v>CMDB</v>
      </c>
      <c r="B897" t="s">
        <v>1770</v>
      </c>
      <c r="C897" t="str">
        <f>VLOOKUP(Append1[[#This Row],[Asset_Name]],'[1]SNOW CMDB DBNL'!$A:$B,2,0)</f>
        <v>No</v>
      </c>
      <c r="D897" t="str">
        <f>VLOOKUP(Append1[[#This Row],[Asset_Name]],'[1]SNOW CMDB DBNL'!$A:$C,3,0)</f>
        <v>No</v>
      </c>
      <c r="E897" t="str">
        <f>VLOOKUP(Append1[[#This Row],[Asset_Name]],'[1]SNOW CMDB DBNL'!$A:$D,4,0)</f>
        <v>Pieter van Valenberg</v>
      </c>
      <c r="F897" t="str">
        <f>VLOOKUP(Append1[[#This Row],[Asset_Name]],'[1]SNOW CMDB DBNL'!$A:$E,5,0)</f>
        <v>Nick van Boven</v>
      </c>
      <c r="I897" t="str">
        <f>VLOOKUP(Append1[[#This Row],[Asset_Name]],'[1]SNOW CMDB DBNL'!$A:$H,8,0)</f>
        <v>Party data</v>
      </c>
      <c r="J897" t="str">
        <f>VLOOKUP(Append1[[#This Row],[Asset_Name]],'[1]SNOW CMDB DBNL'!$A:$I,9,0)</f>
        <v>Kept in own tribe</v>
      </c>
      <c r="L897" t="str">
        <f>VLOOKUP(Append1[[#This Row],[Asset_Name]],'[1]SNOW CMDB DBNL'!$A:$M,13,0)</f>
        <v>Installed</v>
      </c>
      <c r="M897" t="str">
        <f>VLOOKUP(Append1[[#This Row],[Asset_Name]],'[1]SNOW CMDB DBNL'!$A:$N,14,0)</f>
        <v>Operational</v>
      </c>
      <c r="N897" t="str">
        <f>VLOOKUP(Append1[[#This Row],[Asset_Name]],'[1]SNOW CMDB DBNL'!$A:$O,15,0)</f>
        <v>Production</v>
      </c>
      <c r="O897" t="str">
        <f>VLOOKUP(Append1[[#This Row],[Asset_Name]],'[1]SNOW CMDB DBNL'!$A:$P,16,0)</f>
        <v>be+nl/Investments/Operational Journeys &amp; Ordering/EP Transaction Management</v>
      </c>
      <c r="P897" t="s">
        <v>131</v>
      </c>
      <c r="Q897" t="s">
        <v>132</v>
      </c>
      <c r="R897" t="s">
        <v>15</v>
      </c>
      <c r="V897" s="8" t="s">
        <v>1770</v>
      </c>
      <c r="W897" s="8" t="s">
        <v>133</v>
      </c>
      <c r="X897" s="8" t="s">
        <v>133</v>
      </c>
      <c r="Y897" s="8" t="s">
        <v>325</v>
      </c>
      <c r="Z897" s="8" t="s">
        <v>235</v>
      </c>
      <c r="AA897" s="8">
        <v>0</v>
      </c>
      <c r="AB897" s="4">
        <v>0</v>
      </c>
      <c r="AC897" s="4" t="s">
        <v>169</v>
      </c>
      <c r="AD897" s="8" t="s">
        <v>170</v>
      </c>
      <c r="AE897" s="8">
        <v>0</v>
      </c>
      <c r="AF897" s="8" t="s">
        <v>136</v>
      </c>
      <c r="AG897" s="8" t="s">
        <v>137</v>
      </c>
      <c r="AH897" s="8" t="s">
        <v>138</v>
      </c>
      <c r="AI897" s="8" t="s">
        <v>326</v>
      </c>
      <c r="AJ897" s="8" t="s">
        <v>15</v>
      </c>
      <c r="AK897" s="8" t="s">
        <v>131</v>
      </c>
      <c r="AL897" s="8" t="s">
        <v>132</v>
      </c>
      <c r="AM897" s="8"/>
      <c r="AN897" s="8"/>
      <c r="AO897" s="8"/>
      <c r="AP897" s="8"/>
      <c r="AQ897" s="8"/>
      <c r="AR897" s="8"/>
      <c r="AS897" s="8"/>
      <c r="AT897" s="8"/>
      <c r="AU897" s="8"/>
      <c r="AV897" s="4"/>
      <c r="AW897" s="4"/>
      <c r="AX897" s="8"/>
      <c r="AY897" s="8"/>
      <c r="AZ897" s="8"/>
      <c r="BA897" s="8"/>
      <c r="BB897" s="8"/>
      <c r="BC897" s="8"/>
      <c r="BD897" s="8"/>
      <c r="BE897" s="8"/>
      <c r="BF897" s="8"/>
      <c r="BG897" s="8" t="s">
        <v>5</v>
      </c>
    </row>
    <row r="898" spans="1:59" hidden="1">
      <c r="A898" t="str">
        <f>Append1[[#This Row],[COM_IN_LIST]]</f>
        <v>COMMON</v>
      </c>
      <c r="B898" t="s">
        <v>1771</v>
      </c>
      <c r="C898" t="str">
        <f>VLOOKUP(Append1[[#This Row],[Asset_Name]],'[1]SNOW CMDB DBNL'!$A:$B,2,0)</f>
        <v>Yes</v>
      </c>
      <c r="D898" t="str">
        <f>VLOOKUP(Append1[[#This Row],[Asset_Name]],'[1]SNOW CMDB DBNL'!$A:$C,3,0)</f>
        <v>Yes</v>
      </c>
      <c r="E898" t="str">
        <f>VLOOKUP(Append1[[#This Row],[Asset_Name]],'[1]SNOW CMDB DBNL'!$A:$D,4,0)</f>
        <v>Theo Frieswijk</v>
      </c>
      <c r="F898" t="str">
        <f>VLOOKUP(Append1[[#This Row],[Asset_Name]],'[1]SNOW CMDB DBNL'!$A:$E,5,0)</f>
        <v>Elles Ogink</v>
      </c>
      <c r="G898" t="str">
        <f>VLOOKUP(Append1[[#This Row],[Asset_Name]],'[1]SNOW CMDB DBNL'!$A:$F,6,0)</f>
        <v>DO per country -&gt; Local Ass. Channel TL or CC Head</v>
      </c>
      <c r="H898" t="str">
        <f>VLOOKUP(Append1[[#This Row],[Asset_Name]],'[1]SNOW CMDB DBNL'!$A:$G,7,0)</f>
        <v>Christiaan Hentzen</v>
      </c>
      <c r="I898" t="str">
        <f>VLOOKUP(Append1[[#This Row],[Asset_Name]],'[1]SNOW CMDB DBNL'!$A:$H,8,0)</f>
        <v>Party data</v>
      </c>
      <c r="J898" t="str">
        <f>VLOOKUP(Append1[[#This Row],[Asset_Name]],'[1]SNOW CMDB DBNL'!$A:$I,9,0)</f>
        <v>Exchanged across domains</v>
      </c>
      <c r="L898" t="str">
        <f>VLOOKUP(Append1[[#This Row],[Asset_Name]],'[1]SNOW CMDB DBNL'!$A:$M,13,0)</f>
        <v>Installed</v>
      </c>
      <c r="M898" t="str">
        <f>VLOOKUP(Append1[[#This Row],[Asset_Name]],'[1]SNOW CMDB DBNL'!$A:$N,14,0)</f>
        <v>Operational</v>
      </c>
      <c r="N898" t="str">
        <f>VLOOKUP(Append1[[#This Row],[Asset_Name]],'[1]SNOW CMDB DBNL'!$A:$O,15,0)</f>
        <v>Production</v>
      </c>
      <c r="O898" t="str">
        <f>VLOOKUP(Append1[[#This Row],[Asset_Name]],'[1]SNOW CMDB DBNL'!$A:$P,16,0)</f>
        <v>be+nl/Assisted channels/PA1_CC2.0/Twix (CC2.0 Twilio - TeleOpti)</v>
      </c>
      <c r="P898" t="s">
        <v>132</v>
      </c>
      <c r="Q898" t="s">
        <v>132</v>
      </c>
      <c r="R898" t="s">
        <v>11</v>
      </c>
      <c r="V898" s="8" t="s">
        <v>1771</v>
      </c>
      <c r="W898" s="8" t="s">
        <v>141</v>
      </c>
      <c r="X898" s="8" t="s">
        <v>141</v>
      </c>
      <c r="Y898" s="8" t="s">
        <v>252</v>
      </c>
      <c r="Z898" s="8" t="s">
        <v>253</v>
      </c>
      <c r="AA898" s="8" t="s">
        <v>254</v>
      </c>
      <c r="AB898" s="4" t="s">
        <v>524</v>
      </c>
      <c r="AC898" s="4" t="s">
        <v>169</v>
      </c>
      <c r="AD898" s="8" t="s">
        <v>176</v>
      </c>
      <c r="AE898" s="8">
        <v>0</v>
      </c>
      <c r="AF898" s="8" t="s">
        <v>136</v>
      </c>
      <c r="AG898" s="8" t="s">
        <v>137</v>
      </c>
      <c r="AH898" s="8" t="s">
        <v>138</v>
      </c>
      <c r="AI898" s="8" t="s">
        <v>525</v>
      </c>
      <c r="AJ898" s="8" t="s">
        <v>11</v>
      </c>
      <c r="AK898" s="8" t="s">
        <v>132</v>
      </c>
      <c r="AL898" s="8" t="s">
        <v>132</v>
      </c>
      <c r="AM898" s="8"/>
      <c r="AN898" s="8"/>
      <c r="AO898" s="8"/>
      <c r="AP898" s="8" t="s">
        <v>145</v>
      </c>
      <c r="AQ898" s="8" t="s">
        <v>145</v>
      </c>
      <c r="AR898" s="8" t="s">
        <v>141</v>
      </c>
      <c r="AS898" s="8" t="s">
        <v>145</v>
      </c>
      <c r="AT898" s="8" t="s">
        <v>133</v>
      </c>
      <c r="AU898" s="8" t="s">
        <v>145</v>
      </c>
      <c r="AV898" s="4">
        <v>45292</v>
      </c>
      <c r="AW898" s="4">
        <v>45382</v>
      </c>
      <c r="AX898" s="8" t="s">
        <v>145</v>
      </c>
      <c r="AY898" s="8" t="s">
        <v>141</v>
      </c>
      <c r="AZ898" s="8"/>
      <c r="BA898" s="8" t="s">
        <v>1772</v>
      </c>
      <c r="BB898" s="8" t="s">
        <v>178</v>
      </c>
      <c r="BC898" s="8"/>
      <c r="BD898" s="8">
        <v>2024</v>
      </c>
      <c r="BE898" s="8" t="s">
        <v>146</v>
      </c>
      <c r="BF898" s="8"/>
      <c r="BG898" s="8" t="s">
        <v>7</v>
      </c>
    </row>
    <row r="899" spans="1:59" hidden="1">
      <c r="A899" t="str">
        <f>Append1[[#This Row],[COM_IN_LIST]]</f>
        <v>GDPR</v>
      </c>
      <c r="B899" t="s">
        <v>1773</v>
      </c>
      <c r="P899" t="s">
        <v>132</v>
      </c>
      <c r="Q899" t="s">
        <v>131</v>
      </c>
      <c r="R899" t="s">
        <v>12</v>
      </c>
      <c r="V899" s="8" t="s">
        <v>1773</v>
      </c>
      <c r="AJ899" s="8" t="s">
        <v>12</v>
      </c>
      <c r="AK899" s="8" t="s">
        <v>132</v>
      </c>
      <c r="AL899" s="8" t="s">
        <v>131</v>
      </c>
      <c r="AM899" s="8"/>
      <c r="AN899" s="8"/>
      <c r="AO899" s="8"/>
      <c r="AP899" s="8" t="s">
        <v>141</v>
      </c>
      <c r="AQ899" s="8" t="s">
        <v>133</v>
      </c>
      <c r="AR899" s="8" t="s">
        <v>141</v>
      </c>
      <c r="AS899" s="8" t="s">
        <v>141</v>
      </c>
      <c r="AT899" s="8" t="s">
        <v>141</v>
      </c>
      <c r="AU899" s="8"/>
      <c r="AV899" s="4"/>
      <c r="AW899" s="4">
        <v>44926</v>
      </c>
      <c r="AX899" s="8" t="s">
        <v>208</v>
      </c>
      <c r="AY899" s="8" t="s">
        <v>141</v>
      </c>
      <c r="AZ899" s="8"/>
      <c r="BA899" s="8" t="s">
        <v>1774</v>
      </c>
      <c r="BB899" s="8" t="s">
        <v>145</v>
      </c>
      <c r="BC899" s="8"/>
      <c r="BD899" s="8">
        <v>2022</v>
      </c>
      <c r="BE899" s="8"/>
      <c r="BF899" s="8"/>
      <c r="BG899" s="8" t="s">
        <v>6</v>
      </c>
    </row>
    <row r="900" spans="1:59">
      <c r="A900" t="str">
        <f>Append1[[#This Row],[COM_IN_LIST]]</f>
        <v>CMDB</v>
      </c>
      <c r="B900" t="s">
        <v>1775</v>
      </c>
      <c r="C900" t="str">
        <f>VLOOKUP(Append1[[#This Row],[Asset_Name]],'[1]SNOW CMDB DBNL'!$A:$B,2,0)</f>
        <v>No</v>
      </c>
      <c r="D900" t="str">
        <f>VLOOKUP(Append1[[#This Row],[Asset_Name]],'[1]SNOW CMDB DBNL'!$A:$C,3,0)</f>
        <v>No</v>
      </c>
      <c r="E900" t="str">
        <f>VLOOKUP(Append1[[#This Row],[Asset_Name]],'[1]SNOW CMDB DBNL'!$A:$D,4,0)</f>
        <v>Dave van der Sluis</v>
      </c>
      <c r="F900" t="str">
        <f>VLOOKUP(Append1[[#This Row],[Asset_Name]],'[1]SNOW CMDB DBNL'!$A:$E,5,0)</f>
        <v>Kris Marx</v>
      </c>
      <c r="G900" t="str">
        <f>VLOOKUP(Append1[[#This Row],[Asset_Name]],'[1]SNOW CMDB DBNL'!$A:$F,6,0)</f>
        <v>NA</v>
      </c>
      <c r="H900" t="str">
        <f>VLOOKUP(Append1[[#This Row],[Asset_Name]],'[1]SNOW CMDB DBNL'!$A:$G,7,0)</f>
        <v>NA</v>
      </c>
      <c r="I900" t="str">
        <f>VLOOKUP(Append1[[#This Row],[Asset_Name]],'[1]SNOW CMDB DBNL'!$A:$H,8,0)</f>
        <v>NA</v>
      </c>
      <c r="J900" t="str">
        <f>VLOOKUP(Append1[[#This Row],[Asset_Name]],'[1]SNOW CMDB DBNL'!$A:$I,9,0)</f>
        <v>NA</v>
      </c>
      <c r="K900" t="str">
        <f>VLOOKUP(Append1[[#This Row],[Asset_Name]],'[1]SNOW CMDB DBNL'!$A:$J,10,0)</f>
        <v>had a video call with Dave &amp; Kris, Dennis Hannon also confirmed that it's not an SoR. Kris Marx- New AO ,Arkadiy Gerasenko (old AO)</v>
      </c>
      <c r="L900" t="str">
        <f>VLOOKUP(Append1[[#This Row],[Asset_Name]],'[1]SNOW CMDB DBNL'!$A:$M,13,0)</f>
        <v>Installed</v>
      </c>
      <c r="M900" t="str">
        <f>VLOOKUP(Append1[[#This Row],[Asset_Name]],'[1]SNOW CMDB DBNL'!$A:$N,14,0)</f>
        <v>Operational</v>
      </c>
      <c r="N900" t="str">
        <f>VLOOKUP(Append1[[#This Row],[Asset_Name]],'[1]SNOW CMDB DBNL'!$A:$O,15,0)</f>
        <v>Production</v>
      </c>
      <c r="O900" t="str">
        <f>VLOOKUP(Append1[[#This Row],[Asset_Name]],'[1]SNOW CMDB DBNL'!$A:$P,16,0)</f>
        <v>be+nl/KYC Services NL</v>
      </c>
      <c r="P900" t="s">
        <v>131</v>
      </c>
      <c r="Q900" t="s">
        <v>132</v>
      </c>
      <c r="R900" t="s">
        <v>31</v>
      </c>
      <c r="V900" s="8" t="s">
        <v>1775</v>
      </c>
      <c r="W900" s="8" t="s">
        <v>133</v>
      </c>
      <c r="X900" s="8" t="s">
        <v>133</v>
      </c>
      <c r="Y900" s="8" t="s">
        <v>1776</v>
      </c>
      <c r="Z900" s="8" t="s">
        <v>1777</v>
      </c>
      <c r="AA900" s="8" t="s">
        <v>149</v>
      </c>
      <c r="AB900" s="4" t="s">
        <v>149</v>
      </c>
      <c r="AC900" s="4" t="s">
        <v>149</v>
      </c>
      <c r="AD900" s="8" t="s">
        <v>149</v>
      </c>
      <c r="AE900" s="8" t="s">
        <v>1778</v>
      </c>
      <c r="AF900" s="8" t="s">
        <v>136</v>
      </c>
      <c r="AG900" s="8" t="s">
        <v>137</v>
      </c>
      <c r="AH900" s="8" t="s">
        <v>138</v>
      </c>
      <c r="AI900" s="8" t="s">
        <v>1740</v>
      </c>
      <c r="AJ900" s="8" t="s">
        <v>31</v>
      </c>
      <c r="AK900" s="8" t="s">
        <v>131</v>
      </c>
      <c r="AL900" s="8" t="s">
        <v>132</v>
      </c>
      <c r="AM900" s="8"/>
      <c r="AN900" s="8"/>
      <c r="AO900" s="8"/>
      <c r="AP900" s="8"/>
      <c r="AQ900" s="8"/>
      <c r="AR900" s="8"/>
      <c r="AS900" s="8"/>
      <c r="AT900" s="8"/>
      <c r="AU900" s="8"/>
      <c r="AV900" s="4"/>
      <c r="AW900" s="4"/>
      <c r="AX900" s="8"/>
      <c r="AY900" s="8"/>
      <c r="AZ900" s="8"/>
      <c r="BA900" s="8"/>
      <c r="BB900" s="8"/>
      <c r="BC900" s="8"/>
      <c r="BD900" s="8"/>
      <c r="BE900" s="8"/>
      <c r="BF900" s="8"/>
      <c r="BG900" s="8" t="s">
        <v>5</v>
      </c>
    </row>
    <row r="901" spans="1:59" hidden="1">
      <c r="A901" t="str">
        <f>Append1[[#This Row],[COM_IN_LIST]]</f>
        <v>COMMON</v>
      </c>
      <c r="B901" t="s">
        <v>1779</v>
      </c>
      <c r="C901" t="str">
        <f>VLOOKUP(Append1[[#This Row],[Asset_Name]],'[1]SNOW CMDB DBNL'!$A:$B,2,0)</f>
        <v>Yes</v>
      </c>
      <c r="D901" t="str">
        <f>VLOOKUP(Append1[[#This Row],[Asset_Name]],'[1]SNOW CMDB DBNL'!$A:$C,3,0)</f>
        <v>No</v>
      </c>
      <c r="E901" t="str">
        <f>VLOOKUP(Append1[[#This Row],[Asset_Name]],'[1]SNOW CMDB DBNL'!$A:$D,4,0)</f>
        <v>Emile Scheilen</v>
      </c>
      <c r="F901" t="str">
        <f>VLOOKUP(Append1[[#This Row],[Asset_Name]],'[1]SNOW CMDB DBNL'!$A:$E,5,0)</f>
        <v>Adine Wempe - Kalff</v>
      </c>
      <c r="G901" t="str">
        <f>VLOOKUP(Append1[[#This Row],[Asset_Name]],'[1]SNOW CMDB DBNL'!$A:$F,6,0)</f>
        <v>Adine Wempe - Kalff</v>
      </c>
      <c r="H901" t="str">
        <f>VLOOKUP(Append1[[#This Row],[Asset_Name]],'[1]SNOW CMDB DBNL'!$A:$G,7,0)</f>
        <v>Gertjan Kruijt</v>
      </c>
      <c r="I901" t="str">
        <f>VLOOKUP(Append1[[#This Row],[Asset_Name]],'[1]SNOW CMDB DBNL'!$A:$H,8,0)</f>
        <v>Party data</v>
      </c>
      <c r="J901" t="str">
        <f>VLOOKUP(Append1[[#This Row],[Asset_Name]],'[1]SNOW CMDB DBNL'!$A:$I,9,0)</f>
        <v>Kept in own tribe</v>
      </c>
      <c r="L901" t="str">
        <f>VLOOKUP(Append1[[#This Row],[Asset_Name]],'[1]SNOW CMDB DBNL'!$A:$M,13,0)</f>
        <v>Installed</v>
      </c>
      <c r="M901" t="str">
        <f>VLOOKUP(Append1[[#This Row],[Asset_Name]],'[1]SNOW CMDB DBNL'!$A:$N,14,0)</f>
        <v>Operational</v>
      </c>
      <c r="N901" t="str">
        <f>VLOOKUP(Append1[[#This Row],[Asset_Name]],'[1]SNOW CMDB DBNL'!$A:$O,15,0)</f>
        <v>Production</v>
      </c>
      <c r="O901" t="str">
        <f>VLOOKUP(Append1[[#This Row],[Asset_Name]],'[1]SNOW CMDB DBNL'!$A:$P,16,0)</f>
        <v>be+nl/Fraud &amp; Cyber Security NL/Prevention/TIE fighters</v>
      </c>
      <c r="P901" t="s">
        <v>132</v>
      </c>
      <c r="Q901" t="s">
        <v>132</v>
      </c>
      <c r="R901" t="s">
        <v>13</v>
      </c>
      <c r="V901" s="8" t="s">
        <v>1779</v>
      </c>
      <c r="W901" s="8" t="s">
        <v>141</v>
      </c>
      <c r="X901" s="8" t="s">
        <v>133</v>
      </c>
      <c r="Y901" s="8" t="s">
        <v>202</v>
      </c>
      <c r="Z901" s="8" t="s">
        <v>203</v>
      </c>
      <c r="AA901" s="8" t="s">
        <v>203</v>
      </c>
      <c r="AB901" s="4" t="s">
        <v>269</v>
      </c>
      <c r="AC901" s="4" t="s">
        <v>169</v>
      </c>
      <c r="AD901" s="8" t="s">
        <v>170</v>
      </c>
      <c r="AE901" s="8">
        <v>0</v>
      </c>
      <c r="AF901" s="8" t="s">
        <v>136</v>
      </c>
      <c r="AG901" s="8" t="s">
        <v>137</v>
      </c>
      <c r="AH901" s="8" t="s">
        <v>138</v>
      </c>
      <c r="AI901" s="8" t="s">
        <v>1780</v>
      </c>
      <c r="AJ901" s="8" t="s">
        <v>13</v>
      </c>
      <c r="AK901" s="8" t="s">
        <v>132</v>
      </c>
      <c r="AL901" s="8" t="s">
        <v>132</v>
      </c>
      <c r="AM901" s="8"/>
      <c r="AN901" s="8"/>
      <c r="AO901" s="8"/>
      <c r="AP901" s="8" t="s">
        <v>145</v>
      </c>
      <c r="AQ901" s="8" t="s">
        <v>145</v>
      </c>
      <c r="AR901" s="8" t="s">
        <v>133</v>
      </c>
      <c r="AS901" s="8" t="s">
        <v>133</v>
      </c>
      <c r="AT901" s="8" t="s">
        <v>149</v>
      </c>
      <c r="AU901" s="8"/>
      <c r="AV901" s="4"/>
      <c r="AW901" s="4" t="s">
        <v>145</v>
      </c>
      <c r="AX901" s="8" t="s">
        <v>208</v>
      </c>
      <c r="AY901" s="8" t="s">
        <v>133</v>
      </c>
      <c r="AZ901" s="8"/>
      <c r="BA901" s="8"/>
      <c r="BB901" s="8" t="s">
        <v>178</v>
      </c>
      <c r="BC901" s="8"/>
      <c r="BD901" s="8" t="s">
        <v>145</v>
      </c>
      <c r="BE901" s="8"/>
      <c r="BF901" s="8"/>
      <c r="BG901" s="8" t="s">
        <v>7</v>
      </c>
    </row>
    <row r="902" spans="1:59" hidden="1">
      <c r="A902" t="str">
        <f>Append1[[#This Row],[COM_IN_LIST]]</f>
        <v>GDPR</v>
      </c>
      <c r="B902" s="32" t="s">
        <v>1781</v>
      </c>
      <c r="P902" t="s">
        <v>132</v>
      </c>
      <c r="Q902" t="s">
        <v>131</v>
      </c>
      <c r="R902" t="s">
        <v>36</v>
      </c>
      <c r="V902" s="8" t="s">
        <v>1781</v>
      </c>
      <c r="AJ902" s="8" t="s">
        <v>36</v>
      </c>
      <c r="AK902" s="8" t="s">
        <v>132</v>
      </c>
      <c r="AL902" s="8" t="s">
        <v>131</v>
      </c>
      <c r="AM902" s="8"/>
      <c r="AN902" s="8"/>
      <c r="AO902" s="8"/>
      <c r="AP902" s="8" t="s">
        <v>141</v>
      </c>
      <c r="AQ902" s="8" t="s">
        <v>133</v>
      </c>
      <c r="AR902" s="8" t="s">
        <v>141</v>
      </c>
      <c r="AS902" s="8" t="s">
        <v>141</v>
      </c>
      <c r="AT902" s="8" t="s">
        <v>133</v>
      </c>
      <c r="AU902" s="8"/>
      <c r="AV902" s="4" t="s">
        <v>149</v>
      </c>
      <c r="AW902" s="4" t="s">
        <v>149</v>
      </c>
      <c r="AX902" s="8" t="s">
        <v>145</v>
      </c>
      <c r="AY902" s="8" t="s">
        <v>141</v>
      </c>
      <c r="AZ902" s="8"/>
      <c r="BA902" s="8" t="s">
        <v>1782</v>
      </c>
      <c r="BB902" s="8" t="s">
        <v>145</v>
      </c>
      <c r="BC902" s="8"/>
      <c r="BD902" s="8" t="s">
        <v>149</v>
      </c>
      <c r="BE902" s="8"/>
      <c r="BF902" s="8"/>
      <c r="BG902" s="8" t="s">
        <v>6</v>
      </c>
    </row>
    <row r="903" spans="1:59" hidden="1">
      <c r="A903" t="str">
        <f>Append1[[#This Row],[COM_IN_LIST]]</f>
        <v>CMDB</v>
      </c>
      <c r="B903" s="32" t="s">
        <v>1783</v>
      </c>
      <c r="C903" t="str">
        <f>VLOOKUP(Append1[[#This Row],[Asset_Name]],'[1]SNOW CMDB DBNL'!$A:$B,2,0)</f>
        <v>Yes</v>
      </c>
      <c r="D903" t="str">
        <f>VLOOKUP(Append1[[#This Row],[Asset_Name]],'[1]SNOW CMDB DBNL'!$A:$C,3,0)</f>
        <v>No</v>
      </c>
      <c r="E903" t="str">
        <f>VLOOKUP(Append1[[#This Row],[Asset_Name]],'[1]SNOW CMDB DBNL'!$A:$D,4,0)</f>
        <v>Jordy van der Vliet</v>
      </c>
      <c r="F903" t="str">
        <f>VLOOKUP(Append1[[#This Row],[Asset_Name]],'[1]SNOW CMDB DBNL'!$A:$E,5,0)</f>
        <v>Harold Reusken</v>
      </c>
      <c r="I903" t="str">
        <f>VLOOKUP(Append1[[#This Row],[Asset_Name]],'[1]SNOW CMDB DBNL'!$A:$H,8,0)</f>
        <v>Party data</v>
      </c>
      <c r="J903" t="str">
        <f>VLOOKUP(Append1[[#This Row],[Asset_Name]],'[1]SNOW CMDB DBNL'!$A:$I,9,0)</f>
        <v>Kept in own tribe</v>
      </c>
      <c r="L903" t="str">
        <f>VLOOKUP(Append1[[#This Row],[Asset_Name]],'[1]SNOW CMDB DBNL'!$A:$M,13,0)</f>
        <v>Installed</v>
      </c>
      <c r="M903" t="str">
        <f>VLOOKUP(Append1[[#This Row],[Asset_Name]],'[1]SNOW CMDB DBNL'!$A:$N,14,0)</f>
        <v>Operational</v>
      </c>
      <c r="N903" t="str">
        <f>VLOOKUP(Append1[[#This Row],[Asset_Name]],'[1]SNOW CMDB DBNL'!$A:$O,15,0)</f>
        <v>Production</v>
      </c>
      <c r="O903" t="str">
        <f>VLOOKUP(Append1[[#This Row],[Asset_Name]],'[1]SNOW CMDB DBNL'!$A:$P,16,0)</f>
        <v>be+nl/CoE Communications and brand exp/Campagne Team NL</v>
      </c>
      <c r="P903" t="s">
        <v>131</v>
      </c>
      <c r="Q903" t="s">
        <v>132</v>
      </c>
      <c r="R903" t="s">
        <v>40</v>
      </c>
      <c r="V903" s="8" t="s">
        <v>1783</v>
      </c>
      <c r="W903" s="8" t="s">
        <v>141</v>
      </c>
      <c r="X903" s="8" t="s">
        <v>133</v>
      </c>
      <c r="Y903" s="8" t="s">
        <v>248</v>
      </c>
      <c r="Z903" s="8" t="s">
        <v>249</v>
      </c>
      <c r="AA903" s="8">
        <v>0</v>
      </c>
      <c r="AB903" s="4">
        <v>0</v>
      </c>
      <c r="AC903" s="4" t="s">
        <v>169</v>
      </c>
      <c r="AD903" s="8" t="s">
        <v>170</v>
      </c>
      <c r="AE903" s="8">
        <v>0</v>
      </c>
      <c r="AF903" s="8" t="s">
        <v>136</v>
      </c>
      <c r="AG903" s="8" t="s">
        <v>137</v>
      </c>
      <c r="AH903" s="8" t="s">
        <v>138</v>
      </c>
      <c r="AI903" s="8" t="s">
        <v>250</v>
      </c>
      <c r="AJ903" s="8" t="s">
        <v>40</v>
      </c>
      <c r="AK903" s="8" t="s">
        <v>131</v>
      </c>
      <c r="AL903" s="8" t="s">
        <v>132</v>
      </c>
      <c r="AM903" s="8"/>
      <c r="AN903" s="8"/>
      <c r="AO903" s="8"/>
      <c r="AP903" s="8"/>
      <c r="AQ903" s="8"/>
      <c r="AR903" s="8"/>
      <c r="AS903" s="8"/>
      <c r="AT903" s="8"/>
      <c r="AU903" s="8"/>
      <c r="AV903" s="4"/>
      <c r="AW903" s="4"/>
      <c r="AX903" s="8"/>
      <c r="AY903" s="8"/>
      <c r="AZ903" s="8"/>
      <c r="BA903" s="8"/>
      <c r="BB903" s="8"/>
      <c r="BC903" s="8"/>
      <c r="BD903" s="8"/>
      <c r="BE903" s="8"/>
      <c r="BF903" s="8"/>
      <c r="BG903" s="8" t="s">
        <v>5</v>
      </c>
    </row>
    <row r="904" spans="1:59">
      <c r="A904" t="str">
        <f>Append1[[#This Row],[COM_IN_LIST]]</f>
        <v>CMDB</v>
      </c>
      <c r="B904" t="s">
        <v>1784</v>
      </c>
      <c r="C904" t="str">
        <f>VLOOKUP(Append1[[#This Row],[Asset_Name]],'[1]SNOW CMDB DBNL'!$A:$B,2,0)</f>
        <v>No</v>
      </c>
      <c r="D904" t="str">
        <f>VLOOKUP(Append1[[#This Row],[Asset_Name]],'[1]SNOW CMDB DBNL'!$A:$C,3,0)</f>
        <v>No</v>
      </c>
      <c r="E904" t="str">
        <f>VLOOKUP(Append1[[#This Row],[Asset_Name]],'[1]SNOW CMDB DBNL'!$A:$D,4,0)</f>
        <v>Pieter van Valenberg</v>
      </c>
      <c r="F904" t="str">
        <f>VLOOKUP(Append1[[#This Row],[Asset_Name]],'[1]SNOW CMDB DBNL'!$A:$E,5,0)</f>
        <v>Nick van Boven</v>
      </c>
      <c r="I904" t="str">
        <f>VLOOKUP(Append1[[#This Row],[Asset_Name]],'[1]SNOW CMDB DBNL'!$A:$H,8,0)</f>
        <v>Product data</v>
      </c>
      <c r="J904" t="str">
        <f>VLOOKUP(Append1[[#This Row],[Asset_Name]],'[1]SNOW CMDB DBNL'!$A:$I,9,0)</f>
        <v>Kept in own tribe</v>
      </c>
      <c r="L904" t="str">
        <f>VLOOKUP(Append1[[#This Row],[Asset_Name]],'[1]SNOW CMDB DBNL'!$A:$M,13,0)</f>
        <v>Installed</v>
      </c>
      <c r="M904" t="str">
        <f>VLOOKUP(Append1[[#This Row],[Asset_Name]],'[1]SNOW CMDB DBNL'!$A:$N,14,0)</f>
        <v>Operational</v>
      </c>
      <c r="N904" t="str">
        <f>VLOOKUP(Append1[[#This Row],[Asset_Name]],'[1]SNOW CMDB DBNL'!$A:$O,15,0)</f>
        <v>Production</v>
      </c>
      <c r="O904" t="str">
        <f>VLOOKUP(Append1[[#This Row],[Asset_Name]],'[1]SNOW CMDB DBNL'!$A:$P,16,0)</f>
        <v>be+nl/Investments/Operational Journeys &amp; Ordering/EP Transaction Management</v>
      </c>
      <c r="P904" t="s">
        <v>131</v>
      </c>
      <c r="Q904" t="s">
        <v>132</v>
      </c>
      <c r="R904" t="s">
        <v>15</v>
      </c>
      <c r="V904" s="8" t="s">
        <v>1784</v>
      </c>
      <c r="W904" s="8" t="s">
        <v>133</v>
      </c>
      <c r="X904" s="8" t="s">
        <v>133</v>
      </c>
      <c r="Y904" s="8" t="s">
        <v>325</v>
      </c>
      <c r="Z904" s="8" t="s">
        <v>235</v>
      </c>
      <c r="AA904" s="8">
        <v>0</v>
      </c>
      <c r="AB904" s="4">
        <v>0</v>
      </c>
      <c r="AC904" s="4" t="s">
        <v>238</v>
      </c>
      <c r="AD904" s="8" t="s">
        <v>170</v>
      </c>
      <c r="AE904" s="8">
        <v>0</v>
      </c>
      <c r="AF904" s="8" t="s">
        <v>136</v>
      </c>
      <c r="AG904" s="8" t="s">
        <v>137</v>
      </c>
      <c r="AH904" s="8" t="s">
        <v>138</v>
      </c>
      <c r="AI904" s="8" t="s">
        <v>326</v>
      </c>
      <c r="AJ904" s="8" t="s">
        <v>15</v>
      </c>
      <c r="AK904" s="8" t="s">
        <v>131</v>
      </c>
      <c r="AL904" s="8" t="s">
        <v>132</v>
      </c>
      <c r="AM904" s="8"/>
      <c r="AN904" s="8"/>
      <c r="AO904" s="8"/>
      <c r="AP904" s="8"/>
      <c r="AQ904" s="8"/>
      <c r="AR904" s="8"/>
      <c r="AS904" s="8"/>
      <c r="AT904" s="8"/>
      <c r="AU904" s="8"/>
      <c r="AV904" s="4"/>
      <c r="AW904" s="4"/>
      <c r="AX904" s="8"/>
      <c r="AY904" s="8"/>
      <c r="AZ904" s="8"/>
      <c r="BA904" s="8"/>
      <c r="BB904" s="8"/>
      <c r="BC904" s="8"/>
      <c r="BD904" s="8"/>
      <c r="BE904" s="8"/>
      <c r="BF904" s="8"/>
      <c r="BG904" s="8" t="s">
        <v>5</v>
      </c>
    </row>
    <row r="905" spans="1:59">
      <c r="A905" t="str">
        <f>Append1[[#This Row],[COM_IN_LIST]]</f>
        <v>COMMON</v>
      </c>
      <c r="B905" t="s">
        <v>1785</v>
      </c>
      <c r="C905" t="str">
        <f>VLOOKUP(Append1[[#This Row],[Asset_Name]],'[1]SNOW CMDB DBNL'!$A:$B,2,0)</f>
        <v>No</v>
      </c>
      <c r="D905" t="str">
        <f>VLOOKUP(Append1[[#This Row],[Asset_Name]],'[1]SNOW CMDB DBNL'!$A:$C,3,0)</f>
        <v>No</v>
      </c>
      <c r="E905" t="str">
        <f>VLOOKUP(Append1[[#This Row],[Asset_Name]],'[1]SNOW CMDB DBNL'!$A:$D,4,0)</f>
        <v>Klaas Jan Wieringa</v>
      </c>
      <c r="F905" t="str">
        <f>VLOOKUP(Append1[[#This Row],[Asset_Name]],'[1]SNOW CMDB DBNL'!$A:$E,5,0)</f>
        <v>Nick van Boven</v>
      </c>
      <c r="G905" t="str">
        <f>VLOOKUP(Append1[[#This Row],[Asset_Name]],'[1]SNOW CMDB DBNL'!$A:$F,6,0)</f>
        <v>Nick van Boven</v>
      </c>
      <c r="L905" t="str">
        <f>VLOOKUP(Append1[[#This Row],[Asset_Name]],'[1]SNOW CMDB DBNL'!$A:$M,13,0)</f>
        <v>Installed</v>
      </c>
      <c r="M905" t="str">
        <f>VLOOKUP(Append1[[#This Row],[Asset_Name]],'[1]SNOW CMDB DBNL'!$A:$N,14,0)</f>
        <v>Operational</v>
      </c>
      <c r="N905" t="str">
        <f>VLOOKUP(Append1[[#This Row],[Asset_Name]],'[1]SNOW CMDB DBNL'!$A:$O,15,0)</f>
        <v>Production</v>
      </c>
      <c r="O905" t="str">
        <f>VLOOKUP(Append1[[#This Row],[Asset_Name]],'[1]SNOW CMDB DBNL'!$A:$P,16,0)</f>
        <v>be+nl/Investments/Value Proposition/Mobile 1</v>
      </c>
      <c r="P905" t="s">
        <v>132</v>
      </c>
      <c r="Q905" t="s">
        <v>132</v>
      </c>
      <c r="R905" t="s">
        <v>15</v>
      </c>
      <c r="V905" s="8" t="s">
        <v>1785</v>
      </c>
      <c r="W905" s="8" t="s">
        <v>133</v>
      </c>
      <c r="X905" s="8" t="s">
        <v>133</v>
      </c>
      <c r="Y905" s="8" t="s">
        <v>234</v>
      </c>
      <c r="Z905" s="8" t="s">
        <v>235</v>
      </c>
      <c r="AA905" s="8" t="s">
        <v>235</v>
      </c>
      <c r="AB905" s="4">
        <v>0</v>
      </c>
      <c r="AC905" s="4">
        <v>0</v>
      </c>
      <c r="AD905" s="8">
        <v>0</v>
      </c>
      <c r="AE905" s="8">
        <v>0</v>
      </c>
      <c r="AF905" s="8" t="s">
        <v>136</v>
      </c>
      <c r="AG905" s="8" t="s">
        <v>137</v>
      </c>
      <c r="AH905" s="8" t="s">
        <v>138</v>
      </c>
      <c r="AI905" s="8" t="s">
        <v>1786</v>
      </c>
      <c r="AJ905" s="8" t="s">
        <v>15</v>
      </c>
      <c r="AK905" s="8" t="s">
        <v>132</v>
      </c>
      <c r="AL905" s="8" t="s">
        <v>132</v>
      </c>
      <c r="AM905" s="8"/>
      <c r="AN905" s="8"/>
      <c r="AO905" s="8"/>
      <c r="AP905" s="8" t="s">
        <v>133</v>
      </c>
      <c r="AQ905" s="8" t="s">
        <v>133</v>
      </c>
      <c r="AR905" s="8" t="s">
        <v>133</v>
      </c>
      <c r="AS905" s="8" t="s">
        <v>133</v>
      </c>
      <c r="AT905" s="8" t="s">
        <v>133</v>
      </c>
      <c r="AU905" s="8" t="s">
        <v>149</v>
      </c>
      <c r="AV905" s="4" t="s">
        <v>149</v>
      </c>
      <c r="AW905" s="4" t="s">
        <v>149</v>
      </c>
      <c r="AX905" s="8" t="s">
        <v>208</v>
      </c>
      <c r="AY905" s="8" t="s">
        <v>133</v>
      </c>
      <c r="AZ905" s="8"/>
      <c r="BA905" s="8"/>
      <c r="BB905" s="8" t="s">
        <v>191</v>
      </c>
      <c r="BC905" s="8"/>
      <c r="BD905" s="8" t="s">
        <v>149</v>
      </c>
      <c r="BE905" s="8"/>
      <c r="BF905" s="8"/>
      <c r="BG905" s="8" t="s">
        <v>7</v>
      </c>
    </row>
    <row r="906" spans="1:59" hidden="1">
      <c r="A906" t="str">
        <f>Append1[[#This Row],[COM_IN_LIST]]</f>
        <v>GDPR</v>
      </c>
      <c r="B906" t="s">
        <v>1787</v>
      </c>
      <c r="P906" t="s">
        <v>132</v>
      </c>
      <c r="Q906" t="s">
        <v>131</v>
      </c>
      <c r="R906" t="s">
        <v>29</v>
      </c>
      <c r="V906" s="8" t="s">
        <v>1787</v>
      </c>
      <c r="AJ906" s="8" t="s">
        <v>29</v>
      </c>
      <c r="AK906" s="8" t="s">
        <v>132</v>
      </c>
      <c r="AL906" s="8" t="s">
        <v>131</v>
      </c>
      <c r="AM906" s="8"/>
      <c r="AN906" s="8"/>
      <c r="AO906" s="8"/>
      <c r="AP906" s="8" t="s">
        <v>145</v>
      </c>
      <c r="AQ906" s="8" t="s">
        <v>145</v>
      </c>
      <c r="AR906" s="8" t="s">
        <v>141</v>
      </c>
      <c r="AS906" s="8" t="s">
        <v>145</v>
      </c>
      <c r="AT906" s="8" t="s">
        <v>133</v>
      </c>
      <c r="AU906" s="8" t="s">
        <v>145</v>
      </c>
      <c r="AV906" s="4">
        <v>45292</v>
      </c>
      <c r="AW906" s="4">
        <v>45382</v>
      </c>
      <c r="AX906" s="8" t="s">
        <v>145</v>
      </c>
      <c r="AY906" s="8" t="s">
        <v>141</v>
      </c>
      <c r="AZ906" s="8"/>
      <c r="BA906" s="8"/>
      <c r="BB906" s="8" t="s">
        <v>145</v>
      </c>
      <c r="BC906" s="8"/>
      <c r="BD906" s="8">
        <v>2024</v>
      </c>
      <c r="BE906" s="8" t="s">
        <v>146</v>
      </c>
      <c r="BF906" s="8"/>
      <c r="BG906" s="8" t="s">
        <v>6</v>
      </c>
    </row>
    <row r="907" spans="1:59">
      <c r="A907" t="str">
        <f>Append1[[#This Row],[COM_IN_LIST]]</f>
        <v>COMMON</v>
      </c>
      <c r="B907" t="s">
        <v>1788</v>
      </c>
      <c r="C907" t="str">
        <f>VLOOKUP(Append1[[#This Row],[Asset_Name]],'[1]SNOW CMDB DBNL'!$A:$B,2,0)</f>
        <v>No</v>
      </c>
      <c r="D907" t="str">
        <f>VLOOKUP(Append1[[#This Row],[Asset_Name]],'[1]SNOW CMDB DBNL'!$A:$C,3,0)</f>
        <v>No</v>
      </c>
      <c r="E907" t="str">
        <f>VLOOKUP(Append1[[#This Row],[Asset_Name]],'[1]SNOW CMDB DBNL'!$A:$D,4,0)</f>
        <v>Emile Scheilen</v>
      </c>
      <c r="F907" t="str">
        <f>VLOOKUP(Append1[[#This Row],[Asset_Name]],'[1]SNOW CMDB DBNL'!$A:$E,5,0)</f>
        <v>Michel Tetteroo</v>
      </c>
      <c r="G907" t="str">
        <f>VLOOKUP(Append1[[#This Row],[Asset_Name]],'[1]SNOW CMDB DBNL'!$A:$F,6,0)</f>
        <v>Michel Tetteroo</v>
      </c>
      <c r="H907" t="str">
        <f>VLOOKUP(Append1[[#This Row],[Asset_Name]],'[1]SNOW CMDB DBNL'!$A:$G,7,0)</f>
        <v>NA</v>
      </c>
      <c r="K907" t="str">
        <f>VLOOKUP(Append1[[#This Row],[Asset_Name]],'[1]SNOW CMDB DBNL'!$A:$J,10,0)</f>
        <v>Not generating or storing new data, only giving suggestions for money transfers.</v>
      </c>
      <c r="L907" t="str">
        <f>VLOOKUP(Append1[[#This Row],[Asset_Name]],'[1]SNOW CMDB DBNL'!$A:$M,13,0)</f>
        <v>Installed</v>
      </c>
      <c r="M907" t="str">
        <f>VLOOKUP(Append1[[#This Row],[Asset_Name]],'[1]SNOW CMDB DBNL'!$A:$N,14,0)</f>
        <v>Operational</v>
      </c>
      <c r="N907" t="str">
        <f>VLOOKUP(Append1[[#This Row],[Asset_Name]],'[1]SNOW CMDB DBNL'!$A:$O,15,0)</f>
        <v>Production</v>
      </c>
      <c r="O907" t="str">
        <f>VLOOKUP(Append1[[#This Row],[Asset_Name]],'[1]SNOW CMDB DBNL'!$A:$P,16,0)</f>
        <v>be+nl/Digital &amp; Customer Interaction/Di NL/ARTA</v>
      </c>
      <c r="P907" t="s">
        <v>132</v>
      </c>
      <c r="Q907" t="s">
        <v>132</v>
      </c>
      <c r="R907" t="s">
        <v>12</v>
      </c>
      <c r="V907" s="8" t="s">
        <v>1788</v>
      </c>
      <c r="W907" s="8" t="s">
        <v>133</v>
      </c>
      <c r="X907" s="8" t="s">
        <v>133</v>
      </c>
      <c r="Y907" s="8" t="s">
        <v>202</v>
      </c>
      <c r="Z907" s="8" t="s">
        <v>218</v>
      </c>
      <c r="AA907" s="8" t="s">
        <v>218</v>
      </c>
      <c r="AB907" s="4" t="s">
        <v>149</v>
      </c>
      <c r="AC907" s="4">
        <v>0</v>
      </c>
      <c r="AD907" s="8">
        <v>0</v>
      </c>
      <c r="AE907" s="8" t="s">
        <v>1789</v>
      </c>
      <c r="AF907" s="8" t="s">
        <v>136</v>
      </c>
      <c r="AG907" s="8" t="s">
        <v>137</v>
      </c>
      <c r="AH907" s="8" t="s">
        <v>138</v>
      </c>
      <c r="AI907" s="8" t="s">
        <v>1654</v>
      </c>
      <c r="AJ907" s="8" t="s">
        <v>12</v>
      </c>
      <c r="AK907" s="8" t="s">
        <v>132</v>
      </c>
      <c r="AL907" s="8" t="s">
        <v>132</v>
      </c>
      <c r="AM907" s="8"/>
      <c r="AN907" s="8"/>
      <c r="AO907" s="8"/>
      <c r="AP907" s="8" t="s">
        <v>141</v>
      </c>
      <c r="AQ907" s="8" t="s">
        <v>133</v>
      </c>
      <c r="AR907" s="8" t="s">
        <v>141</v>
      </c>
      <c r="AS907" s="8" t="s">
        <v>141</v>
      </c>
      <c r="AT907" s="8" t="s">
        <v>141</v>
      </c>
      <c r="AU907" s="8"/>
      <c r="AV907" s="4"/>
      <c r="AW907" s="4" t="s">
        <v>149</v>
      </c>
      <c r="AX907" s="8"/>
      <c r="AY907" s="8" t="s">
        <v>141</v>
      </c>
      <c r="AZ907" s="8"/>
      <c r="BA907" s="8" t="s">
        <v>1790</v>
      </c>
      <c r="BB907" s="8" t="s">
        <v>191</v>
      </c>
      <c r="BC907" s="8"/>
      <c r="BD907" s="8" t="s">
        <v>149</v>
      </c>
      <c r="BE907" s="8"/>
      <c r="BF907" s="8"/>
      <c r="BG907" s="8" t="s">
        <v>7</v>
      </c>
    </row>
    <row r="908" spans="1:59">
      <c r="A908" t="str">
        <f>Append1[[#This Row],[COM_IN_LIST]]</f>
        <v>CMDB</v>
      </c>
      <c r="B908" t="s">
        <v>1791</v>
      </c>
      <c r="C908" t="str">
        <f>VLOOKUP(Append1[[#This Row],[Asset_Name]],'[1]SNOW CMDB DBNL'!$A:$B,2,0)</f>
        <v>No</v>
      </c>
      <c r="D908" t="str">
        <f>VLOOKUP(Append1[[#This Row],[Asset_Name]],'[1]SNOW CMDB DBNL'!$A:$C,3,0)</f>
        <v>No</v>
      </c>
      <c r="E908" t="str">
        <f>VLOOKUP(Append1[[#This Row],[Asset_Name]],'[1]SNOW CMDB DBNL'!$A:$D,4,0)</f>
        <v>Erik van der Heide</v>
      </c>
      <c r="F908" t="str">
        <f>VLOOKUP(Append1[[#This Row],[Asset_Name]],'[1]SNOW CMDB DBNL'!$A:$E,5,0)</f>
        <v>Ward Torrekens</v>
      </c>
      <c r="L908" t="str">
        <f>VLOOKUP(Append1[[#This Row],[Asset_Name]],'[1]SNOW CMDB DBNL'!$A:$M,13,0)</f>
        <v>Installed</v>
      </c>
      <c r="M908" t="str">
        <f>VLOOKUP(Append1[[#This Row],[Asset_Name]],'[1]SNOW CMDB DBNL'!$A:$N,14,0)</f>
        <v>Operational</v>
      </c>
      <c r="N908" t="str">
        <f>VLOOKUP(Append1[[#This Row],[Asset_Name]],'[1]SNOW CMDB DBNL'!$A:$O,15,0)</f>
        <v>Production</v>
      </c>
      <c r="O908" t="str">
        <f>VLOOKUP(Append1[[#This Row],[Asset_Name]],'[1]SNOW CMDB DBNL'!$A:$P,16,0)</f>
        <v>be+nl/People Services/Employee Experience/Office Tooling</v>
      </c>
      <c r="P908" t="s">
        <v>131</v>
      </c>
      <c r="Q908" t="s">
        <v>132</v>
      </c>
      <c r="R908" t="s">
        <v>43</v>
      </c>
      <c r="V908" s="8" t="s">
        <v>1791</v>
      </c>
      <c r="W908" s="8" t="s">
        <v>133</v>
      </c>
      <c r="X908" s="8" t="s">
        <v>133</v>
      </c>
      <c r="Y908" s="8" t="s">
        <v>134</v>
      </c>
      <c r="Z908" s="8" t="s">
        <v>135</v>
      </c>
      <c r="AA908" s="8">
        <v>0</v>
      </c>
      <c r="AB908" s="4">
        <v>0</v>
      </c>
      <c r="AC908" s="4">
        <v>0</v>
      </c>
      <c r="AD908" s="8">
        <v>0</v>
      </c>
      <c r="AE908" s="8">
        <v>0</v>
      </c>
      <c r="AF908" s="8" t="s">
        <v>136</v>
      </c>
      <c r="AG908" s="8" t="s">
        <v>137</v>
      </c>
      <c r="AH908" s="8" t="s">
        <v>138</v>
      </c>
      <c r="AI908" s="8" t="s">
        <v>139</v>
      </c>
      <c r="AJ908" s="8" t="s">
        <v>43</v>
      </c>
      <c r="AK908" s="8" t="s">
        <v>131</v>
      </c>
      <c r="AL908" s="8" t="s">
        <v>132</v>
      </c>
      <c r="AM908" s="8"/>
      <c r="AN908" s="8"/>
      <c r="AO908" s="8"/>
      <c r="AP908" s="8"/>
      <c r="AQ908" s="8"/>
      <c r="AR908" s="8"/>
      <c r="AS908" s="8"/>
      <c r="AT908" s="8"/>
      <c r="AU908" s="8"/>
      <c r="AV908" s="4"/>
      <c r="AW908" s="4"/>
      <c r="AX908" s="8"/>
      <c r="AY908" s="8"/>
      <c r="AZ908" s="8"/>
      <c r="BA908" s="8"/>
      <c r="BB908" s="8"/>
      <c r="BC908" s="8"/>
      <c r="BD908" s="8"/>
      <c r="BE908" s="8"/>
      <c r="BF908" s="8"/>
      <c r="BG908" s="8" t="s">
        <v>5</v>
      </c>
    </row>
    <row r="909" spans="1:59">
      <c r="A909" t="str">
        <f>Append1[[#This Row],[COM_IN_LIST]]</f>
        <v>CMDB</v>
      </c>
      <c r="B909" t="s">
        <v>1792</v>
      </c>
      <c r="C909" t="str">
        <f>VLOOKUP(Append1[[#This Row],[Asset_Name]],'[1]SNOW CMDB DBNL'!$A:$B,2,0)</f>
        <v>No</v>
      </c>
      <c r="D909" t="str">
        <f>VLOOKUP(Append1[[#This Row],[Asset_Name]],'[1]SNOW CMDB DBNL'!$A:$C,3,0)</f>
        <v>No</v>
      </c>
      <c r="E909" t="str">
        <f>VLOOKUP(Append1[[#This Row],[Asset_Name]],'[1]SNOW CMDB DBNL'!$A:$D,4,0)</f>
        <v>Ameet Singh</v>
      </c>
      <c r="F909" t="str">
        <f>VLOOKUP(Append1[[#This Row],[Asset_Name]],'[1]SNOW CMDB DBNL'!$A:$E,5,0)</f>
        <v>Annemieke Tromp</v>
      </c>
      <c r="G909" t="str">
        <f>VLOOKUP(Append1[[#This Row],[Asset_Name]],'[1]SNOW CMDB DBNL'!$A:$F,6,0)</f>
        <v>Annemieke Tromp</v>
      </c>
      <c r="H909" t="str">
        <f>VLOOKUP(Append1[[#This Row],[Asset_Name]],'[1]SNOW CMDB DBNL'!$A:$G,7,0)</f>
        <v>No formal Data Steward appointed yet after Mo Abarkan left the Tribe</v>
      </c>
      <c r="I909" t="str">
        <f>VLOOKUP(Append1[[#This Row],[Asset_Name]],'[1]SNOW CMDB DBNL'!$A:$H,8,0)</f>
        <v>Data derived by Risk</v>
      </c>
      <c r="J909" t="str">
        <f>VLOOKUP(Append1[[#This Row],[Asset_Name]],'[1]SNOW CMDB DBNL'!$A:$I,9,0)</f>
        <v>Exchanged across domains</v>
      </c>
      <c r="L909" t="str">
        <f>VLOOKUP(Append1[[#This Row],[Asset_Name]],'[1]SNOW CMDB DBNL'!$A:$M,13,0)</f>
        <v>Installed</v>
      </c>
      <c r="M909" t="str">
        <f>VLOOKUP(Append1[[#This Row],[Asset_Name]],'[1]SNOW CMDB DBNL'!$A:$N,14,0)</f>
        <v>Operational</v>
      </c>
      <c r="N909" t="str">
        <f>VLOOKUP(Append1[[#This Row],[Asset_Name]],'[1]SNOW CMDB DBNL'!$A:$O,15,0)</f>
        <v>Production</v>
      </c>
      <c r="O909" t="str">
        <f>VLOOKUP(Append1[[#This Row],[Asset_Name]],'[1]SNOW CMDB DBNL'!$A:$P,16,0)</f>
        <v>be+nl/CRO NL/MRM/Office Tooling</v>
      </c>
      <c r="P909" t="s">
        <v>131</v>
      </c>
      <c r="Q909" t="s">
        <v>132</v>
      </c>
      <c r="R909" t="s">
        <v>20</v>
      </c>
      <c r="V909" s="8" t="s">
        <v>1792</v>
      </c>
      <c r="W909" s="8" t="s">
        <v>133</v>
      </c>
      <c r="X909" s="8" t="s">
        <v>133</v>
      </c>
      <c r="Y909" s="8" t="s">
        <v>593</v>
      </c>
      <c r="Z909" s="8" t="s">
        <v>329</v>
      </c>
      <c r="AA909" s="8" t="s">
        <v>329</v>
      </c>
      <c r="AB909" s="4" t="s">
        <v>428</v>
      </c>
      <c r="AC909" s="4" t="s">
        <v>429</v>
      </c>
      <c r="AD909" s="8" t="s">
        <v>176</v>
      </c>
      <c r="AE909" s="8">
        <v>0</v>
      </c>
      <c r="AF909" s="8" t="s">
        <v>136</v>
      </c>
      <c r="AG909" s="8" t="s">
        <v>137</v>
      </c>
      <c r="AH909" s="8" t="s">
        <v>138</v>
      </c>
      <c r="AI909" s="8" t="s">
        <v>331</v>
      </c>
      <c r="AJ909" s="8" t="s">
        <v>20</v>
      </c>
      <c r="AK909" s="8" t="s">
        <v>131</v>
      </c>
      <c r="AL909" s="8" t="s">
        <v>132</v>
      </c>
      <c r="AM909" s="8"/>
      <c r="AN909" s="8"/>
      <c r="AO909" s="8"/>
      <c r="AP909" s="8"/>
      <c r="AQ909" s="8"/>
      <c r="AR909" s="8"/>
      <c r="AS909" s="8"/>
      <c r="AT909" s="8"/>
      <c r="AU909" s="8"/>
      <c r="AV909" s="4"/>
      <c r="AW909" s="4"/>
      <c r="AX909" s="8"/>
      <c r="AY909" s="8"/>
      <c r="AZ909" s="8"/>
      <c r="BA909" s="8"/>
      <c r="BB909" s="8"/>
      <c r="BC909" s="8"/>
      <c r="BD909" s="8"/>
      <c r="BE909" s="8"/>
      <c r="BF909" s="8"/>
      <c r="BG909" s="8" t="s">
        <v>5</v>
      </c>
    </row>
    <row r="910" spans="1:59">
      <c r="A910" t="str">
        <f>Append1[[#This Row],[COM_IN_LIST]]</f>
        <v>COMMON</v>
      </c>
      <c r="B910" t="s">
        <v>1793</v>
      </c>
      <c r="C910" t="str">
        <f>VLOOKUP(Append1[[#This Row],[Asset_Name]],'[1]SNOW CMDB DBNL'!$A:$B,2,0)</f>
        <v>No</v>
      </c>
      <c r="D910" t="str">
        <f>VLOOKUP(Append1[[#This Row],[Asset_Name]],'[1]SNOW CMDB DBNL'!$A:$C,3,0)</f>
        <v>No</v>
      </c>
      <c r="E910" t="str">
        <f>VLOOKUP(Append1[[#This Row],[Asset_Name]],'[1]SNOW CMDB DBNL'!$A:$D,4,0)</f>
        <v>Emile Scheilen</v>
      </c>
      <c r="F910" t="str">
        <f>VLOOKUP(Append1[[#This Row],[Asset_Name]],'[1]SNOW CMDB DBNL'!$A:$E,5,0)</f>
        <v>Adine Wempe - Kalff</v>
      </c>
      <c r="G910" t="str">
        <f>VLOOKUP(Append1[[#This Row],[Asset_Name]],'[1]SNOW CMDB DBNL'!$A:$F,6,0)</f>
        <v>Adine Wempe - Kalff</v>
      </c>
      <c r="H910" t="str">
        <f>VLOOKUP(Append1[[#This Row],[Asset_Name]],'[1]SNOW CMDB DBNL'!$A:$G,7,0)</f>
        <v>Britt Grimpe</v>
      </c>
      <c r="I910" t="str">
        <f>VLOOKUP(Append1[[#This Row],[Asset_Name]],'[1]SNOW CMDB DBNL'!$A:$H,8,0)</f>
        <v>Data derived by other data users</v>
      </c>
      <c r="J910" t="str">
        <f>VLOOKUP(Append1[[#This Row],[Asset_Name]],'[1]SNOW CMDB DBNL'!$A:$I,9,0)</f>
        <v>Transferred outside ING</v>
      </c>
      <c r="L910" t="str">
        <f>VLOOKUP(Append1[[#This Row],[Asset_Name]],'[1]SNOW CMDB DBNL'!$A:$M,13,0)</f>
        <v>Installed</v>
      </c>
      <c r="M910" t="str">
        <f>VLOOKUP(Append1[[#This Row],[Asset_Name]],'[1]SNOW CMDB DBNL'!$A:$N,14,0)</f>
        <v>Operational</v>
      </c>
      <c r="N910" t="str">
        <f>VLOOKUP(Append1[[#This Row],[Asset_Name]],'[1]SNOW CMDB DBNL'!$A:$O,15,0)</f>
        <v>Production</v>
      </c>
      <c r="O910" t="str">
        <f>VLOOKUP(Append1[[#This Row],[Asset_Name]],'[1]SNOW CMDB DBNL'!$A:$P,16,0)</f>
        <v>be+nl/Fraud &amp; Cyber Security NL/Detection/Justice League</v>
      </c>
      <c r="P910" t="s">
        <v>132</v>
      </c>
      <c r="Q910" t="s">
        <v>132</v>
      </c>
      <c r="R910" t="s">
        <v>13</v>
      </c>
      <c r="V910" s="8" t="s">
        <v>1793</v>
      </c>
      <c r="W910" s="8" t="s">
        <v>133</v>
      </c>
      <c r="X910" s="8" t="s">
        <v>133</v>
      </c>
      <c r="Y910" s="8" t="s">
        <v>202</v>
      </c>
      <c r="Z910" s="8" t="s">
        <v>203</v>
      </c>
      <c r="AA910" s="8" t="s">
        <v>203</v>
      </c>
      <c r="AB910" s="4" t="s">
        <v>204</v>
      </c>
      <c r="AC910" s="4" t="s">
        <v>205</v>
      </c>
      <c r="AD910" s="8" t="s">
        <v>206</v>
      </c>
      <c r="AE910" s="8">
        <v>0</v>
      </c>
      <c r="AF910" s="8" t="s">
        <v>136</v>
      </c>
      <c r="AG910" s="8" t="s">
        <v>137</v>
      </c>
      <c r="AH910" s="8" t="s">
        <v>138</v>
      </c>
      <c r="AI910" s="8" t="s">
        <v>207</v>
      </c>
      <c r="AJ910" s="8" t="s">
        <v>13</v>
      </c>
      <c r="AK910" s="8" t="s">
        <v>132</v>
      </c>
      <c r="AL910" s="8" t="s">
        <v>132</v>
      </c>
      <c r="AM910" s="8"/>
      <c r="AN910" s="8"/>
      <c r="AO910" s="8"/>
      <c r="AP910" s="8" t="s">
        <v>145</v>
      </c>
      <c r="AQ910" s="8" t="s">
        <v>145</v>
      </c>
      <c r="AR910" s="8" t="s">
        <v>133</v>
      </c>
      <c r="AS910" s="8" t="s">
        <v>133</v>
      </c>
      <c r="AT910" s="8" t="s">
        <v>149</v>
      </c>
      <c r="AU910" s="8"/>
      <c r="AV910" s="4"/>
      <c r="AW910" s="4" t="s">
        <v>149</v>
      </c>
      <c r="AX910" s="8" t="s">
        <v>208</v>
      </c>
      <c r="AY910" s="8" t="s">
        <v>133</v>
      </c>
      <c r="AZ910" s="8"/>
      <c r="BA910" s="8" t="s">
        <v>359</v>
      </c>
      <c r="BB910" s="8" t="s">
        <v>191</v>
      </c>
      <c r="BC910" s="8"/>
      <c r="BD910" s="8" t="s">
        <v>149</v>
      </c>
      <c r="BE910" s="8"/>
      <c r="BF910" s="8"/>
      <c r="BG910" s="8" t="s">
        <v>7</v>
      </c>
    </row>
    <row r="911" spans="1:59" hidden="1">
      <c r="A911" t="str">
        <f>Append1[[#This Row],[COM_IN_LIST]]</f>
        <v>GDPR</v>
      </c>
      <c r="B911" t="s">
        <v>1794</v>
      </c>
      <c r="P911" t="s">
        <v>132</v>
      </c>
      <c r="Q911" t="s">
        <v>131</v>
      </c>
      <c r="R911" t="s">
        <v>9</v>
      </c>
      <c r="V911" s="8" t="s">
        <v>1794</v>
      </c>
      <c r="AJ911" s="8" t="s">
        <v>9</v>
      </c>
      <c r="AK911" s="8" t="s">
        <v>132</v>
      </c>
      <c r="AL911" s="8" t="s">
        <v>131</v>
      </c>
      <c r="AM911" s="8"/>
      <c r="AN911" s="8"/>
      <c r="AO911" s="8"/>
      <c r="AP911" s="8" t="s">
        <v>145</v>
      </c>
      <c r="AQ911" s="8" t="s">
        <v>145</v>
      </c>
      <c r="AR911" s="8" t="s">
        <v>133</v>
      </c>
      <c r="AS911" s="8" t="s">
        <v>133</v>
      </c>
      <c r="AT911" s="8" t="s">
        <v>133</v>
      </c>
      <c r="AU911" s="8" t="s">
        <v>145</v>
      </c>
      <c r="AV911" s="4" t="s">
        <v>145</v>
      </c>
      <c r="AW911" s="4" t="s">
        <v>145</v>
      </c>
      <c r="AX911" s="8" t="s">
        <v>145</v>
      </c>
      <c r="AY911" s="8" t="s">
        <v>133</v>
      </c>
      <c r="AZ911" s="8"/>
      <c r="BA911" s="8"/>
      <c r="BB911" s="8" t="s">
        <v>145</v>
      </c>
      <c r="BC911" s="8"/>
      <c r="BD911" s="8" t="s">
        <v>145</v>
      </c>
      <c r="BE911" s="8"/>
      <c r="BF911" s="8"/>
      <c r="BG911" s="8" t="s">
        <v>6</v>
      </c>
    </row>
    <row r="912" spans="1:59" hidden="1">
      <c r="A912" t="str">
        <f>Append1[[#This Row],[COM_IN_LIST]]</f>
        <v>GDPR</v>
      </c>
      <c r="B912" t="s">
        <v>1795</v>
      </c>
      <c r="P912" t="s">
        <v>132</v>
      </c>
      <c r="Q912" t="s">
        <v>131</v>
      </c>
      <c r="R912" t="s">
        <v>9</v>
      </c>
      <c r="V912" s="8" t="s">
        <v>1795</v>
      </c>
      <c r="AJ912" s="8" t="s">
        <v>9</v>
      </c>
      <c r="AK912" s="8" t="s">
        <v>132</v>
      </c>
      <c r="AL912" s="8" t="s">
        <v>131</v>
      </c>
      <c r="AM912" s="8"/>
      <c r="AN912" s="8"/>
      <c r="AO912" s="8"/>
      <c r="AP912" s="8" t="s">
        <v>145</v>
      </c>
      <c r="AQ912" s="8" t="s">
        <v>145</v>
      </c>
      <c r="AR912" s="8" t="s">
        <v>133</v>
      </c>
      <c r="AS912" s="8" t="s">
        <v>133</v>
      </c>
      <c r="AT912" s="8" t="s">
        <v>133</v>
      </c>
      <c r="AU912" s="8" t="s">
        <v>145</v>
      </c>
      <c r="AV912" s="4" t="s">
        <v>145</v>
      </c>
      <c r="AW912" s="4" t="s">
        <v>145</v>
      </c>
      <c r="AX912" s="8" t="s">
        <v>145</v>
      </c>
      <c r="AY912" s="8" t="s">
        <v>133</v>
      </c>
      <c r="AZ912" s="8"/>
      <c r="BA912" s="8"/>
      <c r="BB912" s="8" t="s">
        <v>145</v>
      </c>
      <c r="BC912" s="8"/>
      <c r="BD912" s="8" t="s">
        <v>145</v>
      </c>
      <c r="BE912" s="8"/>
      <c r="BF912" s="8"/>
      <c r="BG912" s="8" t="s">
        <v>6</v>
      </c>
    </row>
    <row r="913" spans="1:59" hidden="1">
      <c r="A913" t="str">
        <f>Append1[[#This Row],[COM_IN_LIST]]</f>
        <v>GDPR</v>
      </c>
      <c r="B913" t="s">
        <v>1796</v>
      </c>
      <c r="P913" t="s">
        <v>132</v>
      </c>
      <c r="Q913" t="s">
        <v>131</v>
      </c>
      <c r="R913" t="s">
        <v>16</v>
      </c>
      <c r="V913" s="8" t="s">
        <v>1796</v>
      </c>
      <c r="AJ913" s="8" t="s">
        <v>16</v>
      </c>
      <c r="AK913" s="8" t="s">
        <v>132</v>
      </c>
      <c r="AL913" s="8" t="s">
        <v>131</v>
      </c>
      <c r="AM913" s="8"/>
      <c r="AN913" s="8"/>
      <c r="AO913" s="8"/>
      <c r="AP913" s="8" t="s">
        <v>145</v>
      </c>
      <c r="AQ913" s="8" t="s">
        <v>145</v>
      </c>
      <c r="AR913" s="8" t="s">
        <v>141</v>
      </c>
      <c r="AS913" s="8" t="s">
        <v>141</v>
      </c>
      <c r="AT913" s="8" t="s">
        <v>141</v>
      </c>
      <c r="AU913" s="8" t="s">
        <v>145</v>
      </c>
      <c r="AV913" s="4" t="s">
        <v>145</v>
      </c>
      <c r="AW913" s="4" t="s">
        <v>149</v>
      </c>
      <c r="AX913" s="8" t="s">
        <v>145</v>
      </c>
      <c r="AY913" s="8" t="s">
        <v>141</v>
      </c>
      <c r="AZ913" s="8"/>
      <c r="BA913" s="8" t="s">
        <v>1797</v>
      </c>
      <c r="BB913" s="8" t="s">
        <v>145</v>
      </c>
      <c r="BC913" s="8"/>
      <c r="BD913" s="8" t="s">
        <v>149</v>
      </c>
      <c r="BE913" s="8"/>
      <c r="BF913" s="8"/>
      <c r="BG913" s="8" t="s">
        <v>6</v>
      </c>
    </row>
    <row r="914" spans="1:59" hidden="1">
      <c r="A914" t="str">
        <f>Append1[[#This Row],[COM_IN_LIST]]</f>
        <v>GDPR</v>
      </c>
      <c r="B914" t="s">
        <v>1798</v>
      </c>
      <c r="P914" t="s">
        <v>132</v>
      </c>
      <c r="Q914" t="s">
        <v>131</v>
      </c>
      <c r="R914" t="s">
        <v>12</v>
      </c>
      <c r="V914" s="8" t="s">
        <v>1798</v>
      </c>
      <c r="AJ914" s="8" t="s">
        <v>12</v>
      </c>
      <c r="AK914" s="8" t="s">
        <v>132</v>
      </c>
      <c r="AL914" s="8" t="s">
        <v>131</v>
      </c>
      <c r="AM914" s="8"/>
      <c r="AN914" s="8"/>
      <c r="AO914" s="8"/>
      <c r="AP914" s="8" t="s">
        <v>141</v>
      </c>
      <c r="AQ914" s="8" t="s">
        <v>133</v>
      </c>
      <c r="AR914" s="8" t="s">
        <v>141</v>
      </c>
      <c r="AS914" s="8" t="s">
        <v>149</v>
      </c>
      <c r="AT914" s="8" t="s">
        <v>149</v>
      </c>
      <c r="AU914" s="8" t="s">
        <v>149</v>
      </c>
      <c r="AV914" s="4" t="s">
        <v>149</v>
      </c>
      <c r="AW914" s="4" t="s">
        <v>149</v>
      </c>
      <c r="AX914" s="8" t="s">
        <v>208</v>
      </c>
      <c r="AY914" s="8" t="s">
        <v>133</v>
      </c>
      <c r="AZ914" s="8">
        <v>44197</v>
      </c>
      <c r="BA914" s="8" t="s">
        <v>839</v>
      </c>
      <c r="BB914" s="8" t="s">
        <v>145</v>
      </c>
      <c r="BC914" s="8"/>
      <c r="BD914" s="8" t="s">
        <v>149</v>
      </c>
      <c r="BE914" s="8"/>
      <c r="BF914" s="8"/>
      <c r="BG914" s="8" t="s">
        <v>6</v>
      </c>
    </row>
    <row r="915" spans="1:59">
      <c r="A915" t="str">
        <f>Append1[[#This Row],[COM_IN_LIST]]</f>
        <v>CMDB</v>
      </c>
      <c r="B915" t="s">
        <v>1799</v>
      </c>
      <c r="C915" t="str">
        <f>VLOOKUP(Append1[[#This Row],[Asset_Name]],'[1]SNOW CMDB DBNL'!$A:$B,2,0)</f>
        <v>No</v>
      </c>
      <c r="D915" t="str">
        <f>VLOOKUP(Append1[[#This Row],[Asset_Name]],'[1]SNOW CMDB DBNL'!$A:$C,3,0)</f>
        <v>No</v>
      </c>
      <c r="E915" t="str">
        <f>VLOOKUP(Append1[[#This Row],[Asset_Name]],'[1]SNOW CMDB DBNL'!$A:$D,4,0)</f>
        <v>Jan Reuterink</v>
      </c>
      <c r="F915" t="str">
        <f>VLOOKUP(Append1[[#This Row],[Asset_Name]],'[1]SNOW CMDB DBNL'!$A:$E,5,0)</f>
        <v>Sven Schenkel</v>
      </c>
      <c r="L915" t="str">
        <f>VLOOKUP(Append1[[#This Row],[Asset_Name]],'[1]SNOW CMDB DBNL'!$A:$M,13,0)</f>
        <v>Installed</v>
      </c>
      <c r="M915" t="str">
        <f>VLOOKUP(Append1[[#This Row],[Asset_Name]],'[1]SNOW CMDB DBNL'!$A:$N,14,0)</f>
        <v>Operational</v>
      </c>
      <c r="N915" t="str">
        <f>VLOOKUP(Append1[[#This Row],[Asset_Name]],'[1]SNOW CMDB DBNL'!$A:$O,15,0)</f>
        <v>Production</v>
      </c>
      <c r="O915" t="str">
        <f>VLOOKUP(Append1[[#This Row],[Asset_Name]],'[1]SNOW CMDB DBNL'!$A:$P,16,0)</f>
        <v>be+nl/Digital Business Banking/CD-NL/Data Ninjas</v>
      </c>
      <c r="P915" t="s">
        <v>131</v>
      </c>
      <c r="Q915" t="s">
        <v>132</v>
      </c>
      <c r="R915" t="s">
        <v>16</v>
      </c>
      <c r="V915" s="8" t="s">
        <v>1799</v>
      </c>
      <c r="W915" s="8" t="s">
        <v>133</v>
      </c>
      <c r="X915" s="8" t="s">
        <v>133</v>
      </c>
      <c r="Y915" s="8" t="s">
        <v>173</v>
      </c>
      <c r="Z915" s="8" t="s">
        <v>174</v>
      </c>
      <c r="AA915" s="8">
        <v>0</v>
      </c>
      <c r="AB915" s="4">
        <v>0</v>
      </c>
      <c r="AC915" s="4">
        <v>0</v>
      </c>
      <c r="AD915" s="8">
        <v>0</v>
      </c>
      <c r="AE915" s="8">
        <v>0</v>
      </c>
      <c r="AF915" s="8" t="s">
        <v>136</v>
      </c>
      <c r="AG915" s="8" t="s">
        <v>137</v>
      </c>
      <c r="AH915" s="8" t="s">
        <v>138</v>
      </c>
      <c r="AI915" s="8" t="s">
        <v>1800</v>
      </c>
      <c r="AJ915" s="8" t="s">
        <v>16</v>
      </c>
      <c r="AK915" s="8" t="s">
        <v>131</v>
      </c>
      <c r="AL915" s="8" t="s">
        <v>132</v>
      </c>
      <c r="AM915" s="8"/>
      <c r="AN915" s="8"/>
      <c r="AO915" s="8"/>
      <c r="AP915" s="8"/>
      <c r="AQ915" s="8"/>
      <c r="AR915" s="8"/>
      <c r="AS915" s="8"/>
      <c r="AT915" s="8"/>
      <c r="AU915" s="8"/>
      <c r="AV915" s="4"/>
      <c r="AW915" s="4"/>
      <c r="AX915" s="8"/>
      <c r="AY915" s="8"/>
      <c r="AZ915" s="8"/>
      <c r="BA915" s="8"/>
      <c r="BB915" s="8"/>
      <c r="BC915" s="8"/>
      <c r="BD915" s="8"/>
      <c r="BE915" s="8"/>
      <c r="BF915" s="8"/>
      <c r="BG915" s="8" t="s">
        <v>5</v>
      </c>
    </row>
    <row r="916" spans="1:59">
      <c r="A916" t="str">
        <f>Append1[[#This Row],[COM_IN_LIST]]</f>
        <v>CMDB</v>
      </c>
      <c r="B916" t="s">
        <v>1801</v>
      </c>
      <c r="C916" t="str">
        <f>VLOOKUP(Append1[[#This Row],[Asset_Name]],'[1]SNOW CMDB DBNL'!$A:$B,2,0)</f>
        <v>No</v>
      </c>
      <c r="D916" t="str">
        <f>VLOOKUP(Append1[[#This Row],[Asset_Name]],'[1]SNOW CMDB DBNL'!$A:$C,3,0)</f>
        <v>No</v>
      </c>
      <c r="E916" t="str">
        <f>VLOOKUP(Append1[[#This Row],[Asset_Name]],'[1]SNOW CMDB DBNL'!$A:$D,4,0)</f>
        <v>Khadija Khottoul</v>
      </c>
      <c r="F916" t="str">
        <f>VLOOKUP(Append1[[#This Row],[Asset_Name]],'[1]SNOW CMDB DBNL'!$A:$E,5,0)</f>
        <v>Loret Temmerman-Tijhuis</v>
      </c>
      <c r="G916" t="str">
        <f>VLOOKUP(Append1[[#This Row],[Asset_Name]],'[1]SNOW CMDB DBNL'!$A:$F,6,0)</f>
        <v>Folkert van der Ploeg</v>
      </c>
      <c r="H916" t="str">
        <f>VLOOKUP(Append1[[#This Row],[Asset_Name]],'[1]SNOW CMDB DBNL'!$A:$G,7,0)</f>
        <v>Mark van Dinter</v>
      </c>
      <c r="I916" t="str">
        <f>VLOOKUP(Append1[[#This Row],[Asset_Name]],'[1]SNOW CMDB DBNL'!$A:$H,8,0)</f>
        <v>Operational System Process Organisational data</v>
      </c>
      <c r="J916" t="str">
        <f>VLOOKUP(Append1[[#This Row],[Asset_Name]],'[1]SNOW CMDB DBNL'!$A:$I,9,0)</f>
        <v>Kept in own tribe</v>
      </c>
      <c r="L916" t="str">
        <f>VLOOKUP(Append1[[#This Row],[Asset_Name]],'[1]SNOW CMDB DBNL'!$A:$M,13,0)</f>
        <v>Installed</v>
      </c>
      <c r="M916" t="str">
        <f>VLOOKUP(Append1[[#This Row],[Asset_Name]],'[1]SNOW CMDB DBNL'!$A:$N,14,0)</f>
        <v>Operational</v>
      </c>
      <c r="N916" t="str">
        <f>VLOOKUP(Append1[[#This Row],[Asset_Name]],'[1]SNOW CMDB DBNL'!$A:$O,15,0)</f>
        <v>Production</v>
      </c>
      <c r="O916" t="str">
        <f>VLOOKUP(Append1[[#This Row],[Asset_Name]],'[1]SNOW CMDB DBNL'!$A:$P,16,0)</f>
        <v>be+nl/Mortgages NL/Office Tooling</v>
      </c>
      <c r="P916" t="s">
        <v>131</v>
      </c>
      <c r="Q916" t="s">
        <v>132</v>
      </c>
      <c r="R916" t="s">
        <v>19</v>
      </c>
      <c r="V916" s="8" t="s">
        <v>1801</v>
      </c>
      <c r="W916" s="8" t="s">
        <v>133</v>
      </c>
      <c r="X916" s="8" t="s">
        <v>133</v>
      </c>
      <c r="Y916" s="8" t="s">
        <v>446</v>
      </c>
      <c r="Z916" s="8" t="s">
        <v>1802</v>
      </c>
      <c r="AA916" s="8" t="s">
        <v>478</v>
      </c>
      <c r="AB916" s="4" t="s">
        <v>1803</v>
      </c>
      <c r="AC916" s="4" t="s">
        <v>228</v>
      </c>
      <c r="AD916" s="8" t="s">
        <v>170</v>
      </c>
      <c r="AE916" s="8">
        <v>0</v>
      </c>
      <c r="AF916" s="8" t="s">
        <v>136</v>
      </c>
      <c r="AG916" s="8" t="s">
        <v>137</v>
      </c>
      <c r="AH916" s="8" t="s">
        <v>138</v>
      </c>
      <c r="AI916" s="8" t="s">
        <v>451</v>
      </c>
      <c r="AJ916" s="8" t="s">
        <v>19</v>
      </c>
      <c r="AK916" s="8" t="s">
        <v>131</v>
      </c>
      <c r="AL916" s="8" t="s">
        <v>132</v>
      </c>
      <c r="AM916" s="8"/>
      <c r="AN916" s="8"/>
      <c r="AO916" s="8"/>
      <c r="AP916" s="8"/>
      <c r="AQ916" s="8"/>
      <c r="AR916" s="8"/>
      <c r="AS916" s="8"/>
      <c r="AT916" s="8"/>
      <c r="AU916" s="8"/>
      <c r="AV916" s="4"/>
      <c r="AW916" s="4"/>
      <c r="AX916" s="8"/>
      <c r="AY916" s="8"/>
      <c r="AZ916" s="8"/>
      <c r="BA916" s="8"/>
      <c r="BB916" s="8"/>
      <c r="BC916" s="8"/>
      <c r="BD916" s="8"/>
      <c r="BE916" s="8"/>
      <c r="BF916" s="8"/>
      <c r="BG916" s="8" t="s">
        <v>5</v>
      </c>
    </row>
    <row r="917" spans="1:59">
      <c r="A917" t="str">
        <f>Append1[[#This Row],[COM_IN_LIST]]</f>
        <v>CMDB</v>
      </c>
      <c r="B917" t="s">
        <v>1804</v>
      </c>
      <c r="C917" t="str">
        <f>VLOOKUP(Append1[[#This Row],[Asset_Name]],'[1]SNOW CMDB DBNL'!$A:$B,2,0)</f>
        <v>No</v>
      </c>
      <c r="E917" t="str">
        <f>VLOOKUP(Append1[[#This Row],[Asset_Name]],'[1]SNOW CMDB DBNL'!$A:$D,4,0)</f>
        <v>Georgian Bacain</v>
      </c>
      <c r="F917" t="str">
        <f>VLOOKUP(Append1[[#This Row],[Asset_Name]],'[1]SNOW CMDB DBNL'!$A:$E,5,0)</f>
        <v>Stefan Schoemaker</v>
      </c>
      <c r="L917" t="str">
        <f>VLOOKUP(Append1[[#This Row],[Asset_Name]],'[1]SNOW CMDB DBNL'!$A:$M,13,0)</f>
        <v>Installed</v>
      </c>
      <c r="M917" t="str">
        <f>VLOOKUP(Append1[[#This Row],[Asset_Name]],'[1]SNOW CMDB DBNL'!$A:$N,14,0)</f>
        <v>Operational</v>
      </c>
      <c r="N917" t="str">
        <f>VLOOKUP(Append1[[#This Row],[Asset_Name]],'[1]SNOW CMDB DBNL'!$A:$O,15,0)</f>
        <v>Production</v>
      </c>
      <c r="O917" t="str">
        <f>VLOOKUP(Append1[[#This Row],[Asset_Name]],'[1]SNOW CMDB DBNL'!$A:$P,16,0)</f>
        <v>be+nl/Finance NL/Office Tooling</v>
      </c>
      <c r="P917" t="s">
        <v>131</v>
      </c>
      <c r="Q917" t="s">
        <v>132</v>
      </c>
      <c r="R917" t="s">
        <v>18</v>
      </c>
      <c r="V917" s="8" t="s">
        <v>1804</v>
      </c>
      <c r="W917" s="8" t="s">
        <v>133</v>
      </c>
      <c r="X917" s="8">
        <v>0</v>
      </c>
      <c r="Y917" s="8" t="s">
        <v>339</v>
      </c>
      <c r="Z917" s="8" t="s">
        <v>340</v>
      </c>
      <c r="AA917" s="8">
        <v>0</v>
      </c>
      <c r="AB917" s="4">
        <v>0</v>
      </c>
      <c r="AC917" s="4">
        <v>0</v>
      </c>
      <c r="AD917" s="8">
        <v>0</v>
      </c>
      <c r="AE917" s="8">
        <v>0</v>
      </c>
      <c r="AF917" s="8" t="s">
        <v>136</v>
      </c>
      <c r="AG917" s="8" t="s">
        <v>137</v>
      </c>
      <c r="AH917" s="8" t="s">
        <v>138</v>
      </c>
      <c r="AI917" s="8" t="s">
        <v>216</v>
      </c>
      <c r="AJ917" s="8" t="s">
        <v>18</v>
      </c>
      <c r="AK917" s="8" t="s">
        <v>131</v>
      </c>
      <c r="AL917" s="8" t="s">
        <v>132</v>
      </c>
      <c r="AM917" s="8"/>
      <c r="AN917" s="8"/>
      <c r="AO917" s="8"/>
      <c r="AP917" s="8"/>
      <c r="AQ917" s="8"/>
      <c r="AR917" s="8"/>
      <c r="AS917" s="8"/>
      <c r="AT917" s="8"/>
      <c r="AU917" s="8"/>
      <c r="AV917" s="4"/>
      <c r="AW917" s="4"/>
      <c r="AX917" s="8"/>
      <c r="AY917" s="8"/>
      <c r="AZ917" s="8"/>
      <c r="BA917" s="8"/>
      <c r="BB917" s="8"/>
      <c r="BC917" s="8"/>
      <c r="BD917" s="8"/>
      <c r="BE917" s="8"/>
      <c r="BF917" s="8"/>
      <c r="BG917" s="8" t="s">
        <v>5</v>
      </c>
    </row>
    <row r="918" spans="1:59">
      <c r="A918" t="str">
        <f>Append1[[#This Row],[COM_IN_LIST]]</f>
        <v>CMDB</v>
      </c>
      <c r="B918" t="s">
        <v>1805</v>
      </c>
      <c r="C918" t="str">
        <f>VLOOKUP(Append1[[#This Row],[Asset_Name]],'[1]SNOW CMDB DBNL'!$A:$B,2,0)</f>
        <v>No</v>
      </c>
      <c r="D918" t="str">
        <f>VLOOKUP(Append1[[#This Row],[Asset_Name]],'[1]SNOW CMDB DBNL'!$A:$C,3,0)</f>
        <v>No</v>
      </c>
      <c r="E918" t="str">
        <f>VLOOKUP(Append1[[#This Row],[Asset_Name]],'[1]SNOW CMDB DBNL'!$A:$D,4,0)</f>
        <v>Luuk Holtappels</v>
      </c>
      <c r="F918" t="str">
        <f>VLOOKUP(Append1[[#This Row],[Asset_Name]],'[1]SNOW CMDB DBNL'!$A:$E,5,0)</f>
        <v>Nick van Boven</v>
      </c>
      <c r="I918" t="str">
        <f>VLOOKUP(Append1[[#This Row],[Asset_Name]],'[1]SNOW CMDB DBNL'!$A:$H,8,0)</f>
        <v>Transaction data</v>
      </c>
      <c r="J918" t="str">
        <f>VLOOKUP(Append1[[#This Row],[Asset_Name]],'[1]SNOW CMDB DBNL'!$A:$I,9,0)</f>
        <v>Exchanged across domains</v>
      </c>
      <c r="K918" t="str">
        <f>VLOOKUP(Append1[[#This Row],[Asset_Name]],'[1]SNOW CMDB DBNL'!$A:$J,10,0)</f>
        <v xml:space="preserve"> sales UDA </v>
      </c>
      <c r="L918" t="str">
        <f>VLOOKUP(Append1[[#This Row],[Asset_Name]],'[1]SNOW CMDB DBNL'!$A:$M,13,0)</f>
        <v>Installed</v>
      </c>
      <c r="M918" t="str">
        <f>VLOOKUP(Append1[[#This Row],[Asset_Name]],'[1]SNOW CMDB DBNL'!$A:$N,14,0)</f>
        <v>Operational</v>
      </c>
      <c r="N918" t="str">
        <f>VLOOKUP(Append1[[#This Row],[Asset_Name]],'[1]SNOW CMDB DBNL'!$A:$O,15,0)</f>
        <v>Production</v>
      </c>
      <c r="O918" t="str">
        <f>VLOOKUP(Append1[[#This Row],[Asset_Name]],'[1]SNOW CMDB DBNL'!$A:$P,16,0)</f>
        <v>be+nl/Investments/Operational Journeys &amp; Ordering/@Vice</v>
      </c>
      <c r="P918" t="s">
        <v>131</v>
      </c>
      <c r="Q918" t="s">
        <v>132</v>
      </c>
      <c r="R918" t="s">
        <v>15</v>
      </c>
      <c r="V918" s="8" t="s">
        <v>1805</v>
      </c>
      <c r="W918" s="8" t="s">
        <v>133</v>
      </c>
      <c r="X918" s="8" t="s">
        <v>133</v>
      </c>
      <c r="Y918" s="8" t="s">
        <v>1806</v>
      </c>
      <c r="Z918" s="8" t="s">
        <v>235</v>
      </c>
      <c r="AA918" s="8">
        <v>0</v>
      </c>
      <c r="AB918" s="4">
        <v>0</v>
      </c>
      <c r="AC918" s="4" t="s">
        <v>211</v>
      </c>
      <c r="AD918" s="8" t="s">
        <v>176</v>
      </c>
      <c r="AE918" s="8" t="s">
        <v>1807</v>
      </c>
      <c r="AF918" s="8" t="s">
        <v>136</v>
      </c>
      <c r="AG918" s="8" t="s">
        <v>137</v>
      </c>
      <c r="AH918" s="8" t="s">
        <v>138</v>
      </c>
      <c r="AI918" s="8" t="s">
        <v>1808</v>
      </c>
      <c r="AJ918" s="8" t="s">
        <v>15</v>
      </c>
      <c r="AK918" s="8" t="s">
        <v>131</v>
      </c>
      <c r="AL918" s="8" t="s">
        <v>132</v>
      </c>
      <c r="AM918" s="8"/>
      <c r="AN918" s="8"/>
      <c r="AO918" s="8"/>
      <c r="AP918" s="8"/>
      <c r="AQ918" s="8"/>
      <c r="AR918" s="8"/>
      <c r="AS918" s="8"/>
      <c r="AT918" s="8"/>
      <c r="AU918" s="8"/>
      <c r="AV918" s="4"/>
      <c r="AW918" s="4"/>
      <c r="AX918" s="8"/>
      <c r="AY918" s="8"/>
      <c r="AZ918" s="8"/>
      <c r="BA918" s="8"/>
      <c r="BB918" s="8"/>
      <c r="BC918" s="8"/>
      <c r="BD918" s="8"/>
      <c r="BE918" s="8"/>
      <c r="BF918" s="8"/>
      <c r="BG918" s="8" t="s">
        <v>5</v>
      </c>
    </row>
    <row r="919" spans="1:59" hidden="1">
      <c r="A919" t="str">
        <f>Append1[[#This Row],[COM_IN_LIST]]</f>
        <v>COMMON</v>
      </c>
      <c r="B919" t="s">
        <v>1809</v>
      </c>
      <c r="C919" t="str">
        <f>VLOOKUP(Append1[[#This Row],[Asset_Name]],'[1]SNOW CMDB DBNL'!$A:$B,2,0)</f>
        <v>Yes</v>
      </c>
      <c r="D919" t="str">
        <f>VLOOKUP(Append1[[#This Row],[Asset_Name]],'[1]SNOW CMDB DBNL'!$A:$C,3,0)</f>
        <v>Yes</v>
      </c>
      <c r="E919" t="str">
        <f>VLOOKUP(Append1[[#This Row],[Asset_Name]],'[1]SNOW CMDB DBNL'!$A:$D,4,0)</f>
        <v>Manish Vashishtha</v>
      </c>
      <c r="F919" t="str">
        <f>VLOOKUP(Append1[[#This Row],[Asset_Name]],'[1]SNOW CMDB DBNL'!$A:$E,5,0)</f>
        <v>Miente Bakker</v>
      </c>
      <c r="I919" t="str">
        <f>VLOOKUP(Append1[[#This Row],[Asset_Name]],'[1]SNOW CMDB DBNL'!$A:$H,8,0)</f>
        <v>Product data</v>
      </c>
      <c r="J919" t="str">
        <f>VLOOKUP(Append1[[#This Row],[Asset_Name]],'[1]SNOW CMDB DBNL'!$A:$I,9,0)</f>
        <v>Kept in own tribe</v>
      </c>
      <c r="K919" t="str">
        <f>VLOOKUP(Append1[[#This Row],[Asset_Name]],'[1]SNOW CMDB DBNL'!$A:$J,10,0)</f>
        <v>VBS API is a backbone API for saldolijn product arrangements are stored along with authentication information(Access Code).</v>
      </c>
      <c r="L919" t="str">
        <f>VLOOKUP(Append1[[#This Row],[Asset_Name]],'[1]SNOW CMDB DBNL'!$A:$M,13,0)</f>
        <v>Installed</v>
      </c>
      <c r="M919" t="str">
        <f>VLOOKUP(Append1[[#This Row],[Asset_Name]],'[1]SNOW CMDB DBNL'!$A:$N,14,0)</f>
        <v>Operational</v>
      </c>
      <c r="N919" t="str">
        <f>VLOOKUP(Append1[[#This Row],[Asset_Name]],'[1]SNOW CMDB DBNL'!$A:$O,15,0)</f>
        <v>Production</v>
      </c>
      <c r="O919" t="str">
        <f>VLOOKUP(Append1[[#This Row],[Asset_Name]],'[1]SNOW CMDB DBNL'!$A:$P,16,0)</f>
        <v>be+nl/Assisted channels/PA2_NL/InteractING NL Call &amp; Video</v>
      </c>
      <c r="P919" t="s">
        <v>132</v>
      </c>
      <c r="Q919" t="s">
        <v>132</v>
      </c>
      <c r="R919" t="s">
        <v>11</v>
      </c>
      <c r="V919" s="8" t="s">
        <v>1809</v>
      </c>
      <c r="W919" s="8" t="s">
        <v>141</v>
      </c>
      <c r="X919" s="8" t="s">
        <v>141</v>
      </c>
      <c r="Y919" s="8" t="s">
        <v>260</v>
      </c>
      <c r="Z919" s="8" t="s">
        <v>261</v>
      </c>
      <c r="AA919" s="8">
        <v>0</v>
      </c>
      <c r="AB919" s="4">
        <v>0</v>
      </c>
      <c r="AC919" s="4" t="s">
        <v>238</v>
      </c>
      <c r="AD919" s="8" t="s">
        <v>170</v>
      </c>
      <c r="AE919" s="8" t="s">
        <v>1810</v>
      </c>
      <c r="AF919" s="8" t="s">
        <v>136</v>
      </c>
      <c r="AG919" s="8" t="s">
        <v>137</v>
      </c>
      <c r="AH919" s="8" t="s">
        <v>138</v>
      </c>
      <c r="AI919" s="8" t="s">
        <v>1811</v>
      </c>
      <c r="AJ919" s="8" t="s">
        <v>11</v>
      </c>
      <c r="AK919" s="8" t="s">
        <v>132</v>
      </c>
      <c r="AL919" s="8" t="s">
        <v>132</v>
      </c>
      <c r="AM919" s="8"/>
      <c r="AN919" s="8"/>
      <c r="AO919" s="8"/>
      <c r="AP919" s="8" t="s">
        <v>145</v>
      </c>
      <c r="AQ919" s="8" t="s">
        <v>145</v>
      </c>
      <c r="AR919" s="8" t="s">
        <v>141</v>
      </c>
      <c r="AS919" s="8" t="s">
        <v>145</v>
      </c>
      <c r="AT919" s="8" t="s">
        <v>141</v>
      </c>
      <c r="AU919" s="8" t="s">
        <v>145</v>
      </c>
      <c r="AV919" s="4" t="s">
        <v>149</v>
      </c>
      <c r="AW919" s="4" t="s">
        <v>149</v>
      </c>
      <c r="AX919" s="8" t="s">
        <v>145</v>
      </c>
      <c r="AY919" s="8" t="s">
        <v>141</v>
      </c>
      <c r="AZ919" s="8"/>
      <c r="BA919" s="8"/>
      <c r="BB919" s="8" t="s">
        <v>178</v>
      </c>
      <c r="BC919" s="8"/>
      <c r="BD919" s="8" t="s">
        <v>149</v>
      </c>
      <c r="BE919" s="8"/>
      <c r="BF919" s="8"/>
      <c r="BG919" s="8" t="s">
        <v>7</v>
      </c>
    </row>
    <row r="920" spans="1:59" hidden="1">
      <c r="A920" t="str">
        <f>Append1[[#This Row],[COM_IN_LIST]]</f>
        <v>GDPR</v>
      </c>
      <c r="B920" t="s">
        <v>1812</v>
      </c>
      <c r="P920" t="s">
        <v>132</v>
      </c>
      <c r="Q920" t="s">
        <v>131</v>
      </c>
      <c r="R920" t="s">
        <v>28</v>
      </c>
      <c r="V920" s="8" t="s">
        <v>1812</v>
      </c>
      <c r="AJ920" s="8" t="s">
        <v>28</v>
      </c>
      <c r="AK920" s="8" t="s">
        <v>132</v>
      </c>
      <c r="AL920" s="8" t="s">
        <v>131</v>
      </c>
      <c r="AM920" s="8"/>
      <c r="AN920" s="8"/>
      <c r="AO920" s="8"/>
      <c r="AP920" s="8" t="s">
        <v>145</v>
      </c>
      <c r="AQ920" s="8" t="s">
        <v>145</v>
      </c>
      <c r="AR920" s="8" t="s">
        <v>141</v>
      </c>
      <c r="AS920" s="8" t="s">
        <v>145</v>
      </c>
      <c r="AT920" s="8" t="s">
        <v>141</v>
      </c>
      <c r="AU920" s="8" t="s">
        <v>145</v>
      </c>
      <c r="AV920" s="4" t="s">
        <v>149</v>
      </c>
      <c r="AW920" s="4" t="s">
        <v>149</v>
      </c>
      <c r="AX920" s="8" t="s">
        <v>145</v>
      </c>
      <c r="AY920" s="8" t="s">
        <v>141</v>
      </c>
      <c r="AZ920" s="8"/>
      <c r="BA920" s="8"/>
      <c r="BB920" s="8" t="s">
        <v>145</v>
      </c>
      <c r="BC920" s="8"/>
      <c r="BD920" s="8" t="s">
        <v>149</v>
      </c>
      <c r="BE920" s="8"/>
      <c r="BF920" s="8"/>
      <c r="BG920" s="8" t="s">
        <v>6</v>
      </c>
    </row>
    <row r="921" spans="1:59" hidden="1">
      <c r="A921" t="str">
        <f>Append1[[#This Row],[COM_IN_LIST]]</f>
        <v>COMMON</v>
      </c>
      <c r="B921" t="s">
        <v>1813</v>
      </c>
      <c r="C921" t="str">
        <f>VLOOKUP(Append1[[#This Row],[Asset_Name]],'[1]SNOW CMDB DBNL'!$A:$B,2,0)</f>
        <v>Yes</v>
      </c>
      <c r="D921" t="str">
        <f>VLOOKUP(Append1[[#This Row],[Asset_Name]],'[1]SNOW CMDB DBNL'!$A:$C,3,0)</f>
        <v>Yes</v>
      </c>
      <c r="E921" t="str">
        <f>VLOOKUP(Append1[[#This Row],[Asset_Name]],'[1]SNOW CMDB DBNL'!$A:$D,4,0)</f>
        <v>Theo Frieswijk</v>
      </c>
      <c r="F921" t="str">
        <f>VLOOKUP(Append1[[#This Row],[Asset_Name]],'[1]SNOW CMDB DBNL'!$A:$E,5,0)</f>
        <v>Elles Ogink</v>
      </c>
      <c r="G921" t="str">
        <f>VLOOKUP(Append1[[#This Row],[Asset_Name]],'[1]SNOW CMDB DBNL'!$A:$F,6,0)</f>
        <v>DO per country -&gt; Local Ass. Channel TL or CC Head</v>
      </c>
      <c r="H921" t="str">
        <f>VLOOKUP(Append1[[#This Row],[Asset_Name]],'[1]SNOW CMDB DBNL'!$A:$G,7,0)</f>
        <v>Gregory Beirens</v>
      </c>
      <c r="I921" t="str">
        <f>VLOOKUP(Append1[[#This Row],[Asset_Name]],'[1]SNOW CMDB DBNL'!$A:$H,8,0)</f>
        <v>Party data</v>
      </c>
      <c r="J921" t="str">
        <f>VLOOKUP(Append1[[#This Row],[Asset_Name]],'[1]SNOW CMDB DBNL'!$A:$I,9,0)</f>
        <v>Exchanged across domains</v>
      </c>
      <c r="L921" t="str">
        <f>VLOOKUP(Append1[[#This Row],[Asset_Name]],'[1]SNOW CMDB DBNL'!$A:$M,13,0)</f>
        <v>Installed</v>
      </c>
      <c r="M921" t="str">
        <f>VLOOKUP(Append1[[#This Row],[Asset_Name]],'[1]SNOW CMDB DBNL'!$A:$N,14,0)</f>
        <v>Operational</v>
      </c>
      <c r="N921" t="str">
        <f>VLOOKUP(Append1[[#This Row],[Asset_Name]],'[1]SNOW CMDB DBNL'!$A:$O,15,0)</f>
        <v>Production</v>
      </c>
      <c r="O921" t="str">
        <f>VLOOKUP(Append1[[#This Row],[Asset_Name]],'[1]SNOW CMDB DBNL'!$A:$P,16,0)</f>
        <v>be+nl/Assisted channels/PA1_CC2.0/Twilion (CC 2.0 admin &amp; routing &amp; callflows)</v>
      </c>
      <c r="P921" t="s">
        <v>132</v>
      </c>
      <c r="Q921" t="s">
        <v>132</v>
      </c>
      <c r="R921" t="s">
        <v>11</v>
      </c>
      <c r="V921" s="8" t="s">
        <v>1813</v>
      </c>
      <c r="W921" s="8" t="s">
        <v>141</v>
      </c>
      <c r="X921" s="8" t="s">
        <v>141</v>
      </c>
      <c r="Y921" s="8" t="s">
        <v>252</v>
      </c>
      <c r="Z921" s="8" t="s">
        <v>253</v>
      </c>
      <c r="AA921" s="8" t="s">
        <v>254</v>
      </c>
      <c r="AB921" s="4" t="s">
        <v>1814</v>
      </c>
      <c r="AC921" s="4" t="s">
        <v>169</v>
      </c>
      <c r="AD921" s="8" t="s">
        <v>176</v>
      </c>
      <c r="AE921" s="8">
        <v>0</v>
      </c>
      <c r="AF921" s="8" t="s">
        <v>136</v>
      </c>
      <c r="AG921" s="8" t="s">
        <v>137</v>
      </c>
      <c r="AH921" s="8" t="s">
        <v>138</v>
      </c>
      <c r="AI921" s="8" t="s">
        <v>513</v>
      </c>
      <c r="AJ921" s="8" t="s">
        <v>11</v>
      </c>
      <c r="AK921" s="8" t="s">
        <v>132</v>
      </c>
      <c r="AL921" s="8" t="s">
        <v>132</v>
      </c>
      <c r="AM921" s="8"/>
      <c r="AN921" s="8"/>
      <c r="AO921" s="8"/>
      <c r="AP921" s="8" t="s">
        <v>145</v>
      </c>
      <c r="AQ921" s="8" t="s">
        <v>145</v>
      </c>
      <c r="AR921" s="8" t="s">
        <v>133</v>
      </c>
      <c r="AS921" s="8" t="s">
        <v>145</v>
      </c>
      <c r="AT921" s="8" t="s">
        <v>141</v>
      </c>
      <c r="AU921" s="8" t="s">
        <v>145</v>
      </c>
      <c r="AV921" s="4" t="s">
        <v>149</v>
      </c>
      <c r="AW921" s="4" t="s">
        <v>149</v>
      </c>
      <c r="AX921" s="8" t="s">
        <v>145</v>
      </c>
      <c r="AY921" s="8" t="s">
        <v>133</v>
      </c>
      <c r="AZ921" s="8"/>
      <c r="BA921" s="8" t="s">
        <v>1815</v>
      </c>
      <c r="BB921" s="8" t="s">
        <v>178</v>
      </c>
      <c r="BC921" s="8"/>
      <c r="BD921" s="8" t="s">
        <v>149</v>
      </c>
      <c r="BE921" s="8"/>
      <c r="BF921" s="8"/>
      <c r="BG921" s="8" t="s">
        <v>7</v>
      </c>
    </row>
    <row r="922" spans="1:59">
      <c r="A922" t="str">
        <f>Append1[[#This Row],[COM_IN_LIST]]</f>
        <v>CMDB</v>
      </c>
      <c r="B922" t="s">
        <v>1816</v>
      </c>
      <c r="C922" t="str">
        <f>VLOOKUP(Append1[[#This Row],[Asset_Name]],'[1]SNOW CMDB DBNL'!$A:$B,2,0)</f>
        <v>No</v>
      </c>
      <c r="D922" t="str">
        <f>VLOOKUP(Append1[[#This Row],[Asset_Name]],'[1]SNOW CMDB DBNL'!$A:$C,3,0)</f>
        <v>No</v>
      </c>
      <c r="E922" t="str">
        <f>VLOOKUP(Append1[[#This Row],[Asset_Name]],'[1]SNOW CMDB DBNL'!$A:$D,4,0)</f>
        <v>Pieter van Valenberg</v>
      </c>
      <c r="F922" t="str">
        <f>VLOOKUP(Append1[[#This Row],[Asset_Name]],'[1]SNOW CMDB DBNL'!$A:$E,5,0)</f>
        <v>Nick van Boven</v>
      </c>
      <c r="I922" t="str">
        <f>VLOOKUP(Append1[[#This Row],[Asset_Name]],'[1]SNOW CMDB DBNL'!$A:$H,8,0)</f>
        <v>Product data</v>
      </c>
      <c r="J922" t="str">
        <f>VLOOKUP(Append1[[#This Row],[Asset_Name]],'[1]SNOW CMDB DBNL'!$A:$I,9,0)</f>
        <v>Kept in own tribe</v>
      </c>
      <c r="L922" t="str">
        <f>VLOOKUP(Append1[[#This Row],[Asset_Name]],'[1]SNOW CMDB DBNL'!$A:$M,13,0)</f>
        <v>Installed</v>
      </c>
      <c r="M922" t="str">
        <f>VLOOKUP(Append1[[#This Row],[Asset_Name]],'[1]SNOW CMDB DBNL'!$A:$N,14,0)</f>
        <v>Operational</v>
      </c>
      <c r="N922" t="str">
        <f>VLOOKUP(Append1[[#This Row],[Asset_Name]],'[1]SNOW CMDB DBNL'!$A:$O,15,0)</f>
        <v>Production</v>
      </c>
      <c r="O922" t="str">
        <f>VLOOKUP(Append1[[#This Row],[Asset_Name]],'[1]SNOW CMDB DBNL'!$A:$P,16,0)</f>
        <v>be+nl/Investments/Operational Journeys &amp; Ordering/EP Transaction Management</v>
      </c>
      <c r="P922" t="s">
        <v>131</v>
      </c>
      <c r="Q922" t="s">
        <v>132</v>
      </c>
      <c r="R922" t="s">
        <v>15</v>
      </c>
      <c r="V922" s="8" t="s">
        <v>1816</v>
      </c>
      <c r="W922" s="8" t="s">
        <v>133</v>
      </c>
      <c r="X922" s="8" t="s">
        <v>133</v>
      </c>
      <c r="Y922" s="8" t="s">
        <v>325</v>
      </c>
      <c r="Z922" s="8" t="s">
        <v>235</v>
      </c>
      <c r="AA922" s="8">
        <v>0</v>
      </c>
      <c r="AB922" s="4">
        <v>0</v>
      </c>
      <c r="AC922" s="4" t="s">
        <v>238</v>
      </c>
      <c r="AD922" s="8" t="s">
        <v>170</v>
      </c>
      <c r="AE922" s="8">
        <v>0</v>
      </c>
      <c r="AF922" s="8" t="s">
        <v>136</v>
      </c>
      <c r="AG922" s="8" t="s">
        <v>137</v>
      </c>
      <c r="AH922" s="8" t="s">
        <v>138</v>
      </c>
      <c r="AI922" s="8" t="s">
        <v>326</v>
      </c>
      <c r="AJ922" s="8" t="s">
        <v>15</v>
      </c>
      <c r="AK922" s="8" t="s">
        <v>131</v>
      </c>
      <c r="AL922" s="8" t="s">
        <v>132</v>
      </c>
      <c r="AM922" s="8"/>
      <c r="AN922" s="8"/>
      <c r="AO922" s="8"/>
      <c r="AP922" s="8"/>
      <c r="AQ922" s="8"/>
      <c r="AR922" s="8"/>
      <c r="AS922" s="8"/>
      <c r="AT922" s="8"/>
      <c r="AU922" s="8"/>
      <c r="AV922" s="4"/>
      <c r="AW922" s="4"/>
      <c r="AX922" s="8"/>
      <c r="AY922" s="8"/>
      <c r="AZ922" s="8"/>
      <c r="BA922" s="8"/>
      <c r="BB922" s="8"/>
      <c r="BC922" s="8"/>
      <c r="BD922" s="8"/>
      <c r="BE922" s="8"/>
      <c r="BF922" s="8"/>
      <c r="BG922" s="8" t="s">
        <v>5</v>
      </c>
    </row>
    <row r="923" spans="1:59">
      <c r="A923" t="str">
        <f>Append1[[#This Row],[COM_IN_LIST]]</f>
        <v>CMDB</v>
      </c>
      <c r="B923" s="31" t="s">
        <v>1817</v>
      </c>
      <c r="C923" t="str">
        <f>VLOOKUP(Append1[[#This Row],[Asset_Name]],'[1]SNOW CMDB DBNL'!$A:$B,2,0)</f>
        <v>No</v>
      </c>
      <c r="E923" t="str">
        <f>VLOOKUP(Append1[[#This Row],[Asset_Name]],'[1]SNOW CMDB DBNL'!$A:$D,4,0)</f>
        <v>Vlad Kogan</v>
      </c>
      <c r="F923" t="str">
        <f>VLOOKUP(Append1[[#This Row],[Asset_Name]],'[1]SNOW CMDB DBNL'!$A:$E,5,0)</f>
        <v>Annemieke Tromp</v>
      </c>
      <c r="K923" t="str">
        <f>VLOOKUP(Append1[[#This Row],[Asset_Name]],'[1]SNOW CMDB DBNL'!$A:$J,10,0)</f>
        <v>Obsolete and to removed in CMDB</v>
      </c>
      <c r="L923" t="str">
        <f>VLOOKUP(Append1[[#This Row],[Asset_Name]],'[1]SNOW CMDB DBNL'!$A:$M,13,0)</f>
        <v>Installed</v>
      </c>
      <c r="M923" t="str">
        <f>VLOOKUP(Append1[[#This Row],[Asset_Name]],'[1]SNOW CMDB DBNL'!$A:$N,14,0)</f>
        <v>Operational</v>
      </c>
      <c r="N923" t="str">
        <f>VLOOKUP(Append1[[#This Row],[Asset_Name]],'[1]SNOW CMDB DBNL'!$A:$O,15,0)</f>
        <v>Production</v>
      </c>
      <c r="O923" t="str">
        <f>VLOOKUP(Append1[[#This Row],[Asset_Name]],'[1]SNOW CMDB DBNL'!$A:$P,16,0)</f>
        <v>be+nl/CRO NL/MRM/Office Tooling</v>
      </c>
      <c r="P923" t="s">
        <v>131</v>
      </c>
      <c r="Q923" t="s">
        <v>132</v>
      </c>
      <c r="R923" t="s">
        <v>20</v>
      </c>
      <c r="V923" s="8" t="s">
        <v>1817</v>
      </c>
      <c r="W923" s="8" t="s">
        <v>133</v>
      </c>
      <c r="X923" s="8">
        <v>0</v>
      </c>
      <c r="Y923" s="8" t="s">
        <v>984</v>
      </c>
      <c r="Z923" s="8" t="s">
        <v>329</v>
      </c>
      <c r="AA923" s="8">
        <v>0</v>
      </c>
      <c r="AB923" s="4">
        <v>0</v>
      </c>
      <c r="AC923" s="4">
        <v>0</v>
      </c>
      <c r="AD923" s="8">
        <v>0</v>
      </c>
      <c r="AE923" s="8" t="s">
        <v>330</v>
      </c>
      <c r="AF923" s="8" t="s">
        <v>136</v>
      </c>
      <c r="AG923" s="8" t="s">
        <v>137</v>
      </c>
      <c r="AH923" s="8" t="s">
        <v>138</v>
      </c>
      <c r="AI923" s="8" t="s">
        <v>331</v>
      </c>
      <c r="AJ923" s="8" t="s">
        <v>20</v>
      </c>
      <c r="AK923" s="8" t="s">
        <v>131</v>
      </c>
      <c r="AL923" s="8" t="s">
        <v>132</v>
      </c>
      <c r="AM923" s="8"/>
      <c r="AN923" s="8"/>
      <c r="AO923" s="8"/>
      <c r="AP923" s="8"/>
      <c r="AQ923" s="8"/>
      <c r="AR923" s="8"/>
      <c r="AS923" s="8"/>
      <c r="AT923" s="8"/>
      <c r="AU923" s="8"/>
      <c r="AV923" s="4"/>
      <c r="AW923" s="4"/>
      <c r="AX923" s="8"/>
      <c r="AY923" s="8"/>
      <c r="AZ923" s="8"/>
      <c r="BA923" s="8"/>
      <c r="BB923" s="8"/>
      <c r="BC923" s="8"/>
      <c r="BD923" s="8"/>
      <c r="BE923" s="8"/>
      <c r="BF923" s="8"/>
      <c r="BG923" s="8" t="s">
        <v>5</v>
      </c>
    </row>
    <row r="924" spans="1:59">
      <c r="A924" t="str">
        <f>Append1[[#This Row],[COM_IN_LIST]]</f>
        <v>CMDB</v>
      </c>
      <c r="B924" s="31" t="s">
        <v>1818</v>
      </c>
      <c r="C924" t="str">
        <f>VLOOKUP(Append1[[#This Row],[Asset_Name]],'[1]SNOW CMDB DBNL'!$A:$B,2,0)</f>
        <v>No</v>
      </c>
      <c r="D924" t="str">
        <f>VLOOKUP(Append1[[#This Row],[Asset_Name]],'[1]SNOW CMDB DBNL'!$A:$C,3,0)</f>
        <v>No</v>
      </c>
      <c r="E924" t="str">
        <f>VLOOKUP(Append1[[#This Row],[Asset_Name]],'[1]SNOW CMDB DBNL'!$A:$D,4,0)</f>
        <v>Petra Danisevska</v>
      </c>
      <c r="F924" t="str">
        <f>VLOOKUP(Append1[[#This Row],[Asset_Name]],'[1]SNOW CMDB DBNL'!$A:$E,5,0)</f>
        <v>Annemieke Tromp</v>
      </c>
      <c r="G924" t="str">
        <f>VLOOKUP(Append1[[#This Row],[Asset_Name]],'[1]SNOW CMDB DBNL'!$A:$F,6,0)</f>
        <v>Annemieke Tromp</v>
      </c>
      <c r="H924" t="str">
        <f>VLOOKUP(Append1[[#This Row],[Asset_Name]],'[1]SNOW CMDB DBNL'!$A:$G,7,0)</f>
        <v>No formal Data Steward appointed yet after Mo Abarkan left the Tribe</v>
      </c>
      <c r="I924" t="str">
        <f>VLOOKUP(Append1[[#This Row],[Asset_Name]],'[1]SNOW CMDB DBNL'!$A:$H,8,0)</f>
        <v>Data derived by Risk</v>
      </c>
      <c r="J924" t="str">
        <f>VLOOKUP(Append1[[#This Row],[Asset_Name]],'[1]SNOW CMDB DBNL'!$A:$I,9,0)</f>
        <v>Kept in own tribe</v>
      </c>
      <c r="L924" t="str">
        <f>VLOOKUP(Append1[[#This Row],[Asset_Name]],'[1]SNOW CMDB DBNL'!$A:$M,13,0)</f>
        <v>Installed</v>
      </c>
      <c r="M924" t="str">
        <f>VLOOKUP(Append1[[#This Row],[Asset_Name]],'[1]SNOW CMDB DBNL'!$A:$N,14,0)</f>
        <v>Operational</v>
      </c>
      <c r="N924" t="str">
        <f>VLOOKUP(Append1[[#This Row],[Asset_Name]],'[1]SNOW CMDB DBNL'!$A:$O,15,0)</f>
        <v>Production</v>
      </c>
      <c r="O924" t="str">
        <f>VLOOKUP(Append1[[#This Row],[Asset_Name]],'[1]SNOW CMDB DBNL'!$A:$P,16,0)</f>
        <v>be+nl/CRO NL/MRM/Office Tooling</v>
      </c>
      <c r="P924" t="s">
        <v>131</v>
      </c>
      <c r="Q924" t="s">
        <v>132</v>
      </c>
      <c r="R924" t="s">
        <v>20</v>
      </c>
      <c r="V924" s="8" t="s">
        <v>1818</v>
      </c>
      <c r="W924" s="8" t="s">
        <v>133</v>
      </c>
      <c r="X924" s="8" t="s">
        <v>133</v>
      </c>
      <c r="Y924" s="8" t="s">
        <v>427</v>
      </c>
      <c r="Z924" s="8" t="s">
        <v>329</v>
      </c>
      <c r="AA924" s="8" t="s">
        <v>329</v>
      </c>
      <c r="AB924" s="4" t="s">
        <v>428</v>
      </c>
      <c r="AC924" s="4" t="s">
        <v>429</v>
      </c>
      <c r="AD924" s="8" t="s">
        <v>170</v>
      </c>
      <c r="AE924" s="8">
        <v>0</v>
      </c>
      <c r="AF924" s="8" t="s">
        <v>136</v>
      </c>
      <c r="AG924" s="8" t="s">
        <v>137</v>
      </c>
      <c r="AH924" s="8" t="s">
        <v>138</v>
      </c>
      <c r="AI924" s="8" t="s">
        <v>331</v>
      </c>
      <c r="AJ924" s="8" t="s">
        <v>20</v>
      </c>
      <c r="AK924" s="8" t="s">
        <v>131</v>
      </c>
      <c r="AL924" s="8" t="s">
        <v>132</v>
      </c>
      <c r="AM924" s="8"/>
      <c r="AN924" s="8"/>
      <c r="AO924" s="8"/>
      <c r="AP924" s="8"/>
      <c r="AQ924" s="8"/>
      <c r="AR924" s="8"/>
      <c r="AS924" s="8"/>
      <c r="AT924" s="8"/>
      <c r="AU924" s="8"/>
      <c r="AV924" s="4"/>
      <c r="AW924" s="4"/>
      <c r="AX924" s="8"/>
      <c r="AY924" s="8"/>
      <c r="AZ924" s="8"/>
      <c r="BA924" s="8"/>
      <c r="BB924" s="8"/>
      <c r="BC924" s="8"/>
      <c r="BD924" s="8"/>
      <c r="BE924" s="8"/>
      <c r="BF924" s="8"/>
      <c r="BG924" s="8" t="s">
        <v>5</v>
      </c>
    </row>
    <row r="925" spans="1:59" hidden="1">
      <c r="A925" t="str">
        <f>Append1[[#This Row],[COM_IN_LIST]]</f>
        <v>GDPR</v>
      </c>
      <c r="B925" t="s">
        <v>1819</v>
      </c>
      <c r="P925" t="s">
        <v>132</v>
      </c>
      <c r="Q925" t="s">
        <v>131</v>
      </c>
      <c r="R925" t="s">
        <v>12</v>
      </c>
      <c r="V925" s="8" t="s">
        <v>1819</v>
      </c>
      <c r="AJ925" s="8" t="s">
        <v>12</v>
      </c>
      <c r="AK925" s="8" t="s">
        <v>132</v>
      </c>
      <c r="AL925" s="8" t="s">
        <v>131</v>
      </c>
      <c r="AM925" s="8"/>
      <c r="AN925" s="8"/>
      <c r="AO925" s="8"/>
      <c r="AP925" s="8" t="s">
        <v>141</v>
      </c>
      <c r="AQ925" s="8" t="s">
        <v>133</v>
      </c>
      <c r="AR925" s="8" t="s">
        <v>141</v>
      </c>
      <c r="AS925" s="8" t="s">
        <v>149</v>
      </c>
      <c r="AT925" s="8" t="s">
        <v>149</v>
      </c>
      <c r="AU925" s="8"/>
      <c r="AV925" s="4"/>
      <c r="AW925" s="4" t="s">
        <v>149</v>
      </c>
      <c r="AX925" s="8"/>
      <c r="AY925" s="8" t="s">
        <v>133</v>
      </c>
      <c r="AZ925" s="8">
        <v>44652</v>
      </c>
      <c r="BA925" s="8" t="s">
        <v>1820</v>
      </c>
      <c r="BB925" s="8" t="s">
        <v>145</v>
      </c>
      <c r="BC925" s="8"/>
      <c r="BD925" s="8" t="s">
        <v>149</v>
      </c>
      <c r="BE925" s="8"/>
      <c r="BF925" s="8"/>
      <c r="BG925" s="8" t="s">
        <v>6</v>
      </c>
    </row>
    <row r="926" spans="1:59" hidden="1">
      <c r="A926" t="str">
        <f>Append1[[#This Row],[COM_IN_LIST]]</f>
        <v>GDPR</v>
      </c>
      <c r="B926" t="s">
        <v>1821</v>
      </c>
      <c r="P926" t="s">
        <v>132</v>
      </c>
      <c r="Q926" t="s">
        <v>131</v>
      </c>
      <c r="R926" t="s">
        <v>28</v>
      </c>
      <c r="V926" s="8" t="s">
        <v>1821</v>
      </c>
      <c r="AJ926" s="8" t="s">
        <v>28</v>
      </c>
      <c r="AK926" s="8" t="s">
        <v>132</v>
      </c>
      <c r="AL926" s="8" t="s">
        <v>131</v>
      </c>
      <c r="AM926" s="8"/>
      <c r="AN926" s="8"/>
      <c r="AO926" s="8"/>
      <c r="AP926" s="8" t="s">
        <v>145</v>
      </c>
      <c r="AQ926" s="8" t="s">
        <v>145</v>
      </c>
      <c r="AR926" s="8" t="s">
        <v>141</v>
      </c>
      <c r="AS926" s="8" t="s">
        <v>145</v>
      </c>
      <c r="AT926" s="8" t="s">
        <v>133</v>
      </c>
      <c r="AU926" s="8" t="s">
        <v>383</v>
      </c>
      <c r="AV926" s="4">
        <v>44927</v>
      </c>
      <c r="AW926" s="4">
        <v>45291</v>
      </c>
      <c r="AX926" s="8" t="s">
        <v>145</v>
      </c>
      <c r="AY926" s="8" t="s">
        <v>141</v>
      </c>
      <c r="AZ926" s="8"/>
      <c r="BA926" s="8"/>
      <c r="BB926" s="8" t="s">
        <v>145</v>
      </c>
      <c r="BC926" s="8"/>
      <c r="BD926" s="8">
        <v>2023</v>
      </c>
      <c r="BE926" s="8" t="s">
        <v>182</v>
      </c>
      <c r="BF926" s="8"/>
      <c r="BG926" s="8" t="s">
        <v>6</v>
      </c>
    </row>
    <row r="927" spans="1:59" hidden="1">
      <c r="A927" t="str">
        <f>Append1[[#This Row],[COM_IN_LIST]]</f>
        <v>CMDB</v>
      </c>
      <c r="B927" t="s">
        <v>1822</v>
      </c>
      <c r="C927" t="str">
        <f>VLOOKUP(Append1[[#This Row],[Asset_Name]],'[1]SNOW CMDB DBNL'!$A:$B,2,0)</f>
        <v>Yes</v>
      </c>
      <c r="D927" t="str">
        <f>VLOOKUP(Append1[[#This Row],[Asset_Name]],'[1]SNOW CMDB DBNL'!$A:$C,3,0)</f>
        <v>No</v>
      </c>
      <c r="E927" t="str">
        <f>VLOOKUP(Append1[[#This Row],[Asset_Name]],'[1]SNOW CMDB DBNL'!$A:$D,4,0)</f>
        <v>Tim Kok</v>
      </c>
      <c r="F927" t="str">
        <f>VLOOKUP(Append1[[#This Row],[Asset_Name]],'[1]SNOW CMDB DBNL'!$A:$E,5,0)</f>
        <v>Vincent Mahler</v>
      </c>
      <c r="G927" t="str">
        <f>VLOOKUP(Append1[[#This Row],[Asset_Name]],'[1]SNOW CMDB DBNL'!$A:$F,6,0)</f>
        <v>Tim Kok</v>
      </c>
      <c r="H927" t="str">
        <f>VLOOKUP(Append1[[#This Row],[Asset_Name]],'[1]SNOW CMDB DBNL'!$A:$G,7,0)</f>
        <v>Rob van Caspel</v>
      </c>
      <c r="I927" t="str">
        <f>VLOOKUP(Append1[[#This Row],[Asset_Name]],'[1]SNOW CMDB DBNL'!$A:$H,8,0)</f>
        <v>Party data</v>
      </c>
      <c r="J927" t="str">
        <f>VLOOKUP(Append1[[#This Row],[Asset_Name]],'[1]SNOW CMDB DBNL'!$A:$I,9,0)</f>
        <v>Kept in own tribe</v>
      </c>
      <c r="L927" t="str">
        <f>VLOOKUP(Append1[[#This Row],[Asset_Name]],'[1]SNOW CMDB DBNL'!$A:$M,13,0)</f>
        <v>Installed</v>
      </c>
      <c r="M927" t="str">
        <f>VLOOKUP(Append1[[#This Row],[Asset_Name]],'[1]SNOW CMDB DBNL'!$A:$N,14,0)</f>
        <v>Operational</v>
      </c>
      <c r="N927" t="str">
        <f>VLOOKUP(Append1[[#This Row],[Asset_Name]],'[1]SNOW CMDB DBNL'!$A:$O,15,0)</f>
        <v>Production</v>
      </c>
      <c r="O927" t="str">
        <f>VLOOKUP(Append1[[#This Row],[Asset_Name]],'[1]SNOW CMDB DBNL'!$A:$P,16,0)</f>
        <v>be+nl/mortgages NL/WU/Office Tooling</v>
      </c>
      <c r="P927" t="s">
        <v>131</v>
      </c>
      <c r="Q927" t="s">
        <v>132</v>
      </c>
      <c r="R927" t="s">
        <v>1823</v>
      </c>
      <c r="V927" s="8" t="s">
        <v>1822</v>
      </c>
      <c r="W927" s="8" t="s">
        <v>141</v>
      </c>
      <c r="X927" s="8" t="s">
        <v>133</v>
      </c>
      <c r="Y927" s="8" t="s">
        <v>1824</v>
      </c>
      <c r="Z927" s="8" t="s">
        <v>1825</v>
      </c>
      <c r="AA927" s="8" t="s">
        <v>1824</v>
      </c>
      <c r="AB927" s="4" t="s">
        <v>1826</v>
      </c>
      <c r="AC927" s="4" t="s">
        <v>169</v>
      </c>
      <c r="AD927" s="8" t="s">
        <v>170</v>
      </c>
      <c r="AE927" s="8">
        <v>0</v>
      </c>
      <c r="AF927" s="8" t="s">
        <v>136</v>
      </c>
      <c r="AG927" s="8" t="s">
        <v>137</v>
      </c>
      <c r="AH927" s="8" t="s">
        <v>138</v>
      </c>
      <c r="AI927" s="8" t="s">
        <v>1827</v>
      </c>
      <c r="AJ927" s="8" t="s">
        <v>1823</v>
      </c>
      <c r="AK927" s="8" t="s">
        <v>131</v>
      </c>
      <c r="AL927" s="8" t="s">
        <v>132</v>
      </c>
      <c r="AM927" s="8"/>
      <c r="AN927" s="8"/>
      <c r="AO927" s="8"/>
      <c r="AP927" s="8"/>
      <c r="AQ927" s="8"/>
      <c r="AR927" s="8"/>
      <c r="AS927" s="8"/>
      <c r="AT927" s="8"/>
      <c r="AU927" s="8"/>
      <c r="AV927" s="4"/>
      <c r="AW927" s="4"/>
      <c r="AX927" s="8"/>
      <c r="AY927" s="8"/>
      <c r="AZ927" s="8"/>
      <c r="BA927" s="8"/>
      <c r="BB927" s="8"/>
      <c r="BC927" s="8"/>
      <c r="BD927" s="8"/>
      <c r="BE927" s="8"/>
      <c r="BF927" s="8"/>
      <c r="BG927" s="8" t="s">
        <v>5</v>
      </c>
    </row>
    <row r="928" spans="1:59">
      <c r="A928" t="str">
        <f>Append1[[#This Row],[COM_IN_LIST]]</f>
        <v>COMMON</v>
      </c>
      <c r="B928" t="s">
        <v>1828</v>
      </c>
      <c r="C928" t="str">
        <f>VLOOKUP(Append1[[#This Row],[Asset_Name]],'[1]SNOW CMDB DBNL'!$A:$B,2,0)</f>
        <v>No</v>
      </c>
      <c r="D928" t="str">
        <f>VLOOKUP(Append1[[#This Row],[Asset_Name]],'[1]SNOW CMDB DBNL'!$A:$C,3,0)</f>
        <v>No</v>
      </c>
      <c r="E928" t="str">
        <f>VLOOKUP(Append1[[#This Row],[Asset_Name]],'[1]SNOW CMDB DBNL'!$A:$D,4,0)</f>
        <v>Theo Frieswijk</v>
      </c>
      <c r="F928" t="str">
        <f>VLOOKUP(Append1[[#This Row],[Asset_Name]],'[1]SNOW CMDB DBNL'!$A:$E,5,0)</f>
        <v>Elles Ogink</v>
      </c>
      <c r="G928" t="str">
        <f>VLOOKUP(Append1[[#This Row],[Asset_Name]],'[1]SNOW CMDB DBNL'!$A:$F,6,0)</f>
        <v>DO per country -&gt; Local Ass. Channel TL or CC Head</v>
      </c>
      <c r="H928" t="str">
        <f>VLOOKUP(Append1[[#This Row],[Asset_Name]],'[1]SNOW CMDB DBNL'!$A:$G,7,0)</f>
        <v>Jan van Hoek</v>
      </c>
      <c r="L928" t="str">
        <f>VLOOKUP(Append1[[#This Row],[Asset_Name]],'[1]SNOW CMDB DBNL'!$A:$M,13,0)</f>
        <v>Installed</v>
      </c>
      <c r="M928" t="str">
        <f>VLOOKUP(Append1[[#This Row],[Asset_Name]],'[1]SNOW CMDB DBNL'!$A:$N,14,0)</f>
        <v>Operational</v>
      </c>
      <c r="N928" t="str">
        <f>VLOOKUP(Append1[[#This Row],[Asset_Name]],'[1]SNOW CMDB DBNL'!$A:$O,15,0)</f>
        <v>Production</v>
      </c>
      <c r="O928" t="str">
        <f>VLOOKUP(Append1[[#This Row],[Asset_Name]],'[1]SNOW CMDB DBNL'!$A:$P,16,0)</f>
        <v>be+nl/Assisted channels/PA1_IRIS Platform/One4All</v>
      </c>
      <c r="P928" t="s">
        <v>132</v>
      </c>
      <c r="Q928" t="s">
        <v>132</v>
      </c>
      <c r="R928" t="s">
        <v>11</v>
      </c>
      <c r="V928" s="8" t="s">
        <v>1828</v>
      </c>
      <c r="W928" s="8" t="s">
        <v>133</v>
      </c>
      <c r="X928" s="8" t="s">
        <v>133</v>
      </c>
      <c r="Y928" s="8" t="s">
        <v>252</v>
      </c>
      <c r="Z928" s="8" t="s">
        <v>253</v>
      </c>
      <c r="AA928" s="8" t="s">
        <v>254</v>
      </c>
      <c r="AB928" s="4" t="s">
        <v>255</v>
      </c>
      <c r="AC928" s="4">
        <v>0</v>
      </c>
      <c r="AD928" s="8">
        <v>0</v>
      </c>
      <c r="AE928" s="8">
        <v>0</v>
      </c>
      <c r="AF928" s="8" t="s">
        <v>136</v>
      </c>
      <c r="AG928" s="8" t="s">
        <v>137</v>
      </c>
      <c r="AH928" s="8" t="s">
        <v>138</v>
      </c>
      <c r="AI928" s="8" t="s">
        <v>1002</v>
      </c>
      <c r="AJ928" s="8" t="s">
        <v>11</v>
      </c>
      <c r="AK928" s="8" t="s">
        <v>132</v>
      </c>
      <c r="AL928" s="8" t="s">
        <v>132</v>
      </c>
      <c r="AM928" s="8"/>
      <c r="AN928" s="8"/>
      <c r="AO928" s="8"/>
      <c r="AP928" s="8" t="s">
        <v>145</v>
      </c>
      <c r="AQ928" s="8" t="s">
        <v>145</v>
      </c>
      <c r="AR928" s="8" t="s">
        <v>141</v>
      </c>
      <c r="AS928" s="8" t="s">
        <v>145</v>
      </c>
      <c r="AT928" s="8" t="s">
        <v>141</v>
      </c>
      <c r="AU928" s="8" t="s">
        <v>145</v>
      </c>
      <c r="AV928" s="4" t="s">
        <v>149</v>
      </c>
      <c r="AW928" s="4" t="s">
        <v>149</v>
      </c>
      <c r="AX928" s="8" t="s">
        <v>145</v>
      </c>
      <c r="AY928" s="8" t="s">
        <v>141</v>
      </c>
      <c r="AZ928" s="8"/>
      <c r="BA928" s="8" t="s">
        <v>1829</v>
      </c>
      <c r="BB928" s="8" t="s">
        <v>191</v>
      </c>
      <c r="BC928" s="8"/>
      <c r="BD928" s="8" t="s">
        <v>149</v>
      </c>
      <c r="BE928" s="8"/>
      <c r="BF928" s="8"/>
      <c r="BG928" s="8" t="s">
        <v>7</v>
      </c>
    </row>
    <row r="929" spans="1:59" hidden="1">
      <c r="A929" t="str">
        <f>Append1[[#This Row],[COM_IN_LIST]]</f>
        <v>CMDB</v>
      </c>
      <c r="B929" t="s">
        <v>1830</v>
      </c>
      <c r="C929" t="str">
        <f>VLOOKUP(Append1[[#This Row],[Asset_Name]],'[1]SNOW CMDB DBNL'!$A:$B,2,0)</f>
        <v>Yes</v>
      </c>
      <c r="D929" t="str">
        <f>VLOOKUP(Append1[[#This Row],[Asset_Name]],'[1]SNOW CMDB DBNL'!$A:$C,3,0)</f>
        <v>No</v>
      </c>
      <c r="E929" t="str">
        <f>VLOOKUP(Append1[[#This Row],[Asset_Name]],'[1]SNOW CMDB DBNL'!$A:$D,4,0)</f>
        <v>Rik-Jan van Bree</v>
      </c>
      <c r="F929" t="str">
        <f>VLOOKUP(Append1[[#This Row],[Asset_Name]],'[1]SNOW CMDB DBNL'!$A:$E,5,0)</f>
        <v>Maaike Teeuwen</v>
      </c>
      <c r="G929" t="str">
        <f>VLOOKUP(Append1[[#This Row],[Asset_Name]],'[1]SNOW CMDB DBNL'!$A:$F,6,0)</f>
        <v>External</v>
      </c>
      <c r="H929" t="str">
        <f>VLOOKUP(Append1[[#This Row],[Asset_Name]],'[1]SNOW CMDB DBNL'!$A:$G,7,0)</f>
        <v>External</v>
      </c>
      <c r="I929" t="str">
        <f>VLOOKUP(Append1[[#This Row],[Asset_Name]],'[1]SNOW CMDB DBNL'!$A:$H,8,0)</f>
        <v>Agreement data</v>
      </c>
      <c r="J929" t="str">
        <f>VLOOKUP(Append1[[#This Row],[Asset_Name]],'[1]SNOW CMDB DBNL'!$A:$I,9,0)</f>
        <v>Transferred outside ING</v>
      </c>
      <c r="K929" t="str">
        <f>VLOOKUP(Append1[[#This Row],[Asset_Name]],'[1]SNOW CMDB DBNL'!$A:$J,10,0)</f>
        <v>External system used by ING employees</v>
      </c>
      <c r="L929" t="str">
        <f>VLOOKUP(Append1[[#This Row],[Asset_Name]],'[1]SNOW CMDB DBNL'!$A:$M,13,0)</f>
        <v>Installed</v>
      </c>
      <c r="M929" t="str">
        <f>VLOOKUP(Append1[[#This Row],[Asset_Name]],'[1]SNOW CMDB DBNL'!$A:$N,14,0)</f>
        <v>Operational</v>
      </c>
      <c r="N929" t="str">
        <f>VLOOKUP(Append1[[#This Row],[Asset_Name]],'[1]SNOW CMDB DBNL'!$A:$O,15,0)</f>
        <v>Production</v>
      </c>
      <c r="O929" t="str">
        <f>VLOOKUP(Append1[[#This Row],[Asset_Name]],'[1]SNOW CMDB DBNL'!$A:$P,16,0)</f>
        <v>be+nl/Payments NL/Products/Paymission</v>
      </c>
      <c r="P929" t="s">
        <v>131</v>
      </c>
      <c r="Q929" t="s">
        <v>132</v>
      </c>
      <c r="R929" t="s">
        <v>25</v>
      </c>
      <c r="V929" s="8" t="s">
        <v>1830</v>
      </c>
      <c r="W929" s="8" t="s">
        <v>141</v>
      </c>
      <c r="X929" s="8" t="s">
        <v>133</v>
      </c>
      <c r="Y929" s="8" t="s">
        <v>153</v>
      </c>
      <c r="Z929" s="8" t="s">
        <v>1278</v>
      </c>
      <c r="AA929" s="8" t="s">
        <v>292</v>
      </c>
      <c r="AB929" s="4" t="s">
        <v>292</v>
      </c>
      <c r="AC929" s="4" t="s">
        <v>187</v>
      </c>
      <c r="AD929" s="8" t="s">
        <v>206</v>
      </c>
      <c r="AE929" s="8" t="s">
        <v>1831</v>
      </c>
      <c r="AF929" s="8" t="s">
        <v>136</v>
      </c>
      <c r="AG929" s="8" t="s">
        <v>137</v>
      </c>
      <c r="AH929" s="8" t="s">
        <v>138</v>
      </c>
      <c r="AI929" s="8" t="s">
        <v>1832</v>
      </c>
      <c r="AJ929" s="8" t="s">
        <v>25</v>
      </c>
      <c r="AK929" s="8" t="s">
        <v>131</v>
      </c>
      <c r="AL929" s="8" t="s">
        <v>132</v>
      </c>
      <c r="AM929" s="8"/>
      <c r="AN929" s="8"/>
      <c r="AO929" s="8"/>
      <c r="AP929" s="8"/>
      <c r="AQ929" s="8"/>
      <c r="AR929" s="8"/>
      <c r="AS929" s="8"/>
      <c r="AT929" s="8"/>
      <c r="AU929" s="8"/>
      <c r="AV929" s="4"/>
      <c r="AW929" s="4"/>
      <c r="AX929" s="8"/>
      <c r="AY929" s="8"/>
      <c r="AZ929" s="8"/>
      <c r="BA929" s="8"/>
      <c r="BB929" s="8"/>
      <c r="BC929" s="8"/>
      <c r="BD929" s="8"/>
      <c r="BE929" s="8"/>
      <c r="BF929" s="8"/>
      <c r="BG929" s="8" t="s">
        <v>5</v>
      </c>
    </row>
    <row r="930" spans="1:59" hidden="1">
      <c r="A930" t="str">
        <f>Append1[[#This Row],[COM_IN_LIST]]</f>
        <v>COMMON</v>
      </c>
      <c r="B930" t="s">
        <v>1833</v>
      </c>
      <c r="C930" t="str">
        <f>VLOOKUP(Append1[[#This Row],[Asset_Name]],'[1]SNOW CMDB DBNL'!$A:$B,2,0)</f>
        <v>Yes</v>
      </c>
      <c r="D930" t="str">
        <f>VLOOKUP(Append1[[#This Row],[Asset_Name]],'[1]SNOW CMDB DBNL'!$A:$C,3,0)</f>
        <v>Yes</v>
      </c>
      <c r="E930" t="str">
        <f>VLOOKUP(Append1[[#This Row],[Asset_Name]],'[1]SNOW CMDB DBNL'!$A:$D,4,0)</f>
        <v>Khadija Khottoul</v>
      </c>
      <c r="F930" t="str">
        <f>VLOOKUP(Append1[[#This Row],[Asset_Name]],'[1]SNOW CMDB DBNL'!$A:$E,5,0)</f>
        <v>Vincent Mahler</v>
      </c>
      <c r="G930" t="str">
        <f>VLOOKUP(Append1[[#This Row],[Asset_Name]],'[1]SNOW CMDB DBNL'!$A:$F,6,0)</f>
        <v>Vincent Mahler</v>
      </c>
      <c r="H930" t="str">
        <f>VLOOKUP(Append1[[#This Row],[Asset_Name]],'[1]SNOW CMDB DBNL'!$A:$G,7,0)</f>
        <v>Robert de Horde</v>
      </c>
      <c r="I930" t="str">
        <f>VLOOKUP(Append1[[#This Row],[Asset_Name]],'[1]SNOW CMDB DBNL'!$A:$H,8,0)</f>
        <v>Product data</v>
      </c>
      <c r="J930" t="str">
        <f>VLOOKUP(Append1[[#This Row],[Asset_Name]],'[1]SNOW CMDB DBNL'!$A:$I,9,0)</f>
        <v>Exchanged across domains</v>
      </c>
      <c r="L930" t="str">
        <f>VLOOKUP(Append1[[#This Row],[Asset_Name]],'[1]SNOW CMDB DBNL'!$A:$M,13,0)</f>
        <v>Installed</v>
      </c>
      <c r="M930" t="str">
        <f>VLOOKUP(Append1[[#This Row],[Asset_Name]],'[1]SNOW CMDB DBNL'!$A:$N,14,0)</f>
        <v>Operational</v>
      </c>
      <c r="N930" t="str">
        <f>VLOOKUP(Append1[[#This Row],[Asset_Name]],'[1]SNOW CMDB DBNL'!$A:$O,15,0)</f>
        <v>Production</v>
      </c>
      <c r="O930" t="str">
        <f>VLOOKUP(Append1[[#This Row],[Asset_Name]],'[1]SNOW CMDB DBNL'!$A:$P,16,0)</f>
        <v>be+nl/Mortgages NL/WU/IT-Fire</v>
      </c>
      <c r="P930" t="s">
        <v>132</v>
      </c>
      <c r="Q930" t="s">
        <v>132</v>
      </c>
      <c r="R930" t="s">
        <v>48</v>
      </c>
      <c r="V930" s="8" t="s">
        <v>1833</v>
      </c>
      <c r="W930" s="8" t="s">
        <v>141</v>
      </c>
      <c r="X930" s="8" t="s">
        <v>141</v>
      </c>
      <c r="Y930" s="8" t="s">
        <v>446</v>
      </c>
      <c r="Z930" s="8" t="s">
        <v>1825</v>
      </c>
      <c r="AA930" s="8" t="s">
        <v>1825</v>
      </c>
      <c r="AB930" s="4" t="s">
        <v>1834</v>
      </c>
      <c r="AC930" s="4" t="s">
        <v>238</v>
      </c>
      <c r="AD930" s="8" t="s">
        <v>176</v>
      </c>
      <c r="AE930" s="8">
        <v>0</v>
      </c>
      <c r="AF930" s="8" t="s">
        <v>136</v>
      </c>
      <c r="AG930" s="8" t="s">
        <v>137</v>
      </c>
      <c r="AH930" s="8" t="s">
        <v>138</v>
      </c>
      <c r="AI930" s="8" t="s">
        <v>1835</v>
      </c>
      <c r="AJ930" s="8" t="s">
        <v>48</v>
      </c>
      <c r="AK930" s="8" t="s">
        <v>132</v>
      </c>
      <c r="AL930" s="8" t="s">
        <v>132</v>
      </c>
      <c r="AM930" s="8"/>
      <c r="AN930" s="8"/>
      <c r="AO930" s="8"/>
      <c r="AP930" s="8" t="s">
        <v>141</v>
      </c>
      <c r="AQ930" s="8" t="s">
        <v>1239</v>
      </c>
      <c r="AR930" s="8" t="s">
        <v>141</v>
      </c>
      <c r="AS930" s="8" t="s">
        <v>141</v>
      </c>
      <c r="AT930" s="8" t="s">
        <v>141</v>
      </c>
      <c r="AU930" s="8" t="s">
        <v>383</v>
      </c>
      <c r="AV930" s="4">
        <v>44562</v>
      </c>
      <c r="AW930" s="4">
        <v>44865</v>
      </c>
      <c r="AX930" s="8" t="s">
        <v>1836</v>
      </c>
      <c r="AY930" s="8" t="s">
        <v>141</v>
      </c>
      <c r="AZ930" s="8"/>
      <c r="BA930" s="8"/>
      <c r="BB930" s="8" t="s">
        <v>178</v>
      </c>
      <c r="BC930" s="8"/>
      <c r="BD930" s="8">
        <v>2022</v>
      </c>
      <c r="BE930" s="8"/>
      <c r="BF930" s="8"/>
      <c r="BG930" s="8" t="s">
        <v>7</v>
      </c>
    </row>
    <row r="931" spans="1:59" hidden="1">
      <c r="A931" t="str">
        <f>Append1[[#This Row],[COM_IN_LIST]]</f>
        <v>GDPR</v>
      </c>
      <c r="B931" t="s">
        <v>1837</v>
      </c>
      <c r="P931" t="s">
        <v>132</v>
      </c>
      <c r="Q931" t="s">
        <v>131</v>
      </c>
      <c r="R931" t="s">
        <v>48</v>
      </c>
      <c r="V931" s="8" t="s">
        <v>1837</v>
      </c>
      <c r="AJ931" s="8" t="s">
        <v>48</v>
      </c>
      <c r="AK931" s="8" t="s">
        <v>132</v>
      </c>
      <c r="AL931" s="8" t="s">
        <v>131</v>
      </c>
      <c r="AM931" s="8"/>
      <c r="AN931" s="8"/>
      <c r="AO931" s="8"/>
      <c r="AP931" s="8" t="s">
        <v>141</v>
      </c>
      <c r="AQ931" s="8" t="s">
        <v>1239</v>
      </c>
      <c r="AR931" s="8" t="s">
        <v>133</v>
      </c>
      <c r="AS931" s="8" t="s">
        <v>133</v>
      </c>
      <c r="AT931" s="8" t="s">
        <v>149</v>
      </c>
      <c r="AU931" s="8" t="s">
        <v>149</v>
      </c>
      <c r="AV931" s="4" t="s">
        <v>149</v>
      </c>
      <c r="AW931" s="4" t="s">
        <v>149</v>
      </c>
      <c r="AX931" s="8" t="s">
        <v>292</v>
      </c>
      <c r="AY931" s="8" t="s">
        <v>133</v>
      </c>
      <c r="AZ931" s="8"/>
      <c r="BA931" s="8" t="s">
        <v>1838</v>
      </c>
      <c r="BB931" s="8" t="s">
        <v>145</v>
      </c>
      <c r="BC931" s="8"/>
      <c r="BD931" s="8" t="s">
        <v>149</v>
      </c>
      <c r="BE931" s="8"/>
      <c r="BF931" s="8"/>
      <c r="BG931" s="8" t="s">
        <v>6</v>
      </c>
    </row>
    <row r="932" spans="1:59" hidden="1">
      <c r="A932" t="str">
        <f>Append1[[#This Row],[COM_IN_LIST]]</f>
        <v>GDPR</v>
      </c>
      <c r="B932" t="s">
        <v>1839</v>
      </c>
      <c r="P932" t="s">
        <v>132</v>
      </c>
      <c r="Q932" t="s">
        <v>131</v>
      </c>
      <c r="R932" t="s">
        <v>48</v>
      </c>
      <c r="V932" s="8" t="s">
        <v>1839</v>
      </c>
      <c r="AJ932" s="8" t="s">
        <v>48</v>
      </c>
      <c r="AK932" s="8" t="s">
        <v>132</v>
      </c>
      <c r="AL932" s="8" t="s">
        <v>131</v>
      </c>
      <c r="AM932" s="8"/>
      <c r="AN932" s="8"/>
      <c r="AO932" s="8"/>
      <c r="AP932" s="8" t="s">
        <v>141</v>
      </c>
      <c r="AQ932" s="8" t="s">
        <v>133</v>
      </c>
      <c r="AR932" s="8" t="s">
        <v>133</v>
      </c>
      <c r="AS932" s="8" t="s">
        <v>133</v>
      </c>
      <c r="AT932" s="8" t="s">
        <v>149</v>
      </c>
      <c r="AU932" s="8" t="s">
        <v>149</v>
      </c>
      <c r="AV932" s="4" t="s">
        <v>149</v>
      </c>
      <c r="AW932" s="4" t="s">
        <v>149</v>
      </c>
      <c r="AX932" s="8" t="s">
        <v>208</v>
      </c>
      <c r="AY932" s="8" t="s">
        <v>133</v>
      </c>
      <c r="AZ932" s="8"/>
      <c r="BA932" s="8" t="s">
        <v>1840</v>
      </c>
      <c r="BB932" s="8" t="s">
        <v>145</v>
      </c>
      <c r="BC932" s="8"/>
      <c r="BD932" s="8" t="s">
        <v>149</v>
      </c>
      <c r="BE932" s="8"/>
      <c r="BF932" s="8"/>
      <c r="BG932" s="8" t="s">
        <v>6</v>
      </c>
    </row>
    <row r="933" spans="1:59">
      <c r="A933" t="str">
        <f>Append1[[#This Row],[COM_IN_LIST]]</f>
        <v>COMMON</v>
      </c>
      <c r="B933" t="s">
        <v>1841</v>
      </c>
      <c r="C933" t="str">
        <f>VLOOKUP(Append1[[#This Row],[Asset_Name]],'[1]SNOW CMDB DBNL'!$A:$B,2,0)</f>
        <v>No</v>
      </c>
      <c r="D933" t="str">
        <f>VLOOKUP(Append1[[#This Row],[Asset_Name]],'[1]SNOW CMDB DBNL'!$A:$C,3,0)</f>
        <v>No</v>
      </c>
      <c r="E933" t="str">
        <f>VLOOKUP(Append1[[#This Row],[Asset_Name]],'[1]SNOW CMDB DBNL'!$A:$D,4,0)</f>
        <v>Khadija Khottoul</v>
      </c>
      <c r="F933" t="str">
        <f>VLOOKUP(Append1[[#This Row],[Asset_Name]],'[1]SNOW CMDB DBNL'!$A:$E,5,0)</f>
        <v>Vincent Mahler</v>
      </c>
      <c r="K933" t="str">
        <f>VLOOKUP(Append1[[#This Row],[Asset_Name]],'[1]SNOW CMDB DBNL'!$A:$J,10,0)</f>
        <v xml:space="preserve">[25/11 9:05 pm] Beld, M. van den (Maarten)
WUB public website... seems to me as an informing platform without database
[25/11 9:06 pm] Beld, M. van den (Maarten)
So no SoR
</v>
      </c>
      <c r="L933" t="str">
        <f>VLOOKUP(Append1[[#This Row],[Asset_Name]],'[1]SNOW CMDB DBNL'!$A:$M,13,0)</f>
        <v>Installed</v>
      </c>
      <c r="M933" t="str">
        <f>VLOOKUP(Append1[[#This Row],[Asset_Name]],'[1]SNOW CMDB DBNL'!$A:$N,14,0)</f>
        <v>Operational</v>
      </c>
      <c r="N933" t="str">
        <f>VLOOKUP(Append1[[#This Row],[Asset_Name]],'[1]SNOW CMDB DBNL'!$A:$O,15,0)</f>
        <v>Production</v>
      </c>
      <c r="O933" t="str">
        <f>VLOOKUP(Append1[[#This Row],[Asset_Name]],'[1]SNOW CMDB DBNL'!$A:$P,16,0)</f>
        <v>be+nl/Mortgages NL/WU/WUB_public_website</v>
      </c>
      <c r="P933" t="s">
        <v>132</v>
      </c>
      <c r="Q933" t="s">
        <v>132</v>
      </c>
      <c r="R933" t="s">
        <v>48</v>
      </c>
      <c r="V933" s="8" t="s">
        <v>1841</v>
      </c>
      <c r="W933" s="8" t="s">
        <v>133</v>
      </c>
      <c r="X933" s="8" t="s">
        <v>133</v>
      </c>
      <c r="Y933" s="8" t="s">
        <v>446</v>
      </c>
      <c r="Z933" s="8" t="s">
        <v>1825</v>
      </c>
      <c r="AA933" s="8">
        <v>0</v>
      </c>
      <c r="AB933" s="4">
        <v>0</v>
      </c>
      <c r="AC933" s="4">
        <v>0</v>
      </c>
      <c r="AD933" s="8">
        <v>0</v>
      </c>
      <c r="AE933" s="8" t="s">
        <v>1842</v>
      </c>
      <c r="AF933" s="8" t="s">
        <v>136</v>
      </c>
      <c r="AG933" s="8" t="s">
        <v>137</v>
      </c>
      <c r="AH933" s="8" t="s">
        <v>138</v>
      </c>
      <c r="AI933" s="8" t="s">
        <v>1843</v>
      </c>
      <c r="AJ933" s="8" t="s">
        <v>48</v>
      </c>
      <c r="AK933" s="8" t="s">
        <v>132</v>
      </c>
      <c r="AL933" s="8" t="s">
        <v>132</v>
      </c>
      <c r="AM933" s="8"/>
      <c r="AN933" s="8"/>
      <c r="AO933" s="8"/>
      <c r="AP933" s="8" t="s">
        <v>141</v>
      </c>
      <c r="AQ933" s="8" t="s">
        <v>133</v>
      </c>
      <c r="AR933" s="8" t="s">
        <v>133</v>
      </c>
      <c r="AS933" s="8" t="s">
        <v>133</v>
      </c>
      <c r="AT933" s="8" t="s">
        <v>149</v>
      </c>
      <c r="AU933" s="8" t="s">
        <v>149</v>
      </c>
      <c r="AV933" s="4" t="s">
        <v>149</v>
      </c>
      <c r="AW933" s="4" t="s">
        <v>149</v>
      </c>
      <c r="AX933" s="8" t="s">
        <v>292</v>
      </c>
      <c r="AY933" s="8" t="s">
        <v>133</v>
      </c>
      <c r="AZ933" s="8"/>
      <c r="BA933" s="8" t="s">
        <v>1844</v>
      </c>
      <c r="BB933" s="8" t="s">
        <v>191</v>
      </c>
      <c r="BC933" s="8"/>
      <c r="BD933" s="8" t="s">
        <v>149</v>
      </c>
      <c r="BE933" s="8"/>
      <c r="BF933" s="8"/>
      <c r="BG933" s="8" t="s">
        <v>7</v>
      </c>
    </row>
    <row r="934" spans="1:59">
      <c r="A934" t="str">
        <f>Append1[[#This Row],[COM_IN_LIST]]</f>
        <v>CMDB</v>
      </c>
      <c r="B934" t="s">
        <v>1845</v>
      </c>
      <c r="C934" t="str">
        <f>VLOOKUP(Append1[[#This Row],[Asset_Name]],'[1]SNOW CMDB DBNL'!$A:$B,2,0)</f>
        <v>No</v>
      </c>
      <c r="D934" t="str">
        <f>VLOOKUP(Append1[[#This Row],[Asset_Name]],'[1]SNOW CMDB DBNL'!$A:$C,3,0)</f>
        <v>No</v>
      </c>
      <c r="E934" t="str">
        <f>VLOOKUP(Append1[[#This Row],[Asset_Name]],'[1]SNOW CMDB DBNL'!$A:$D,4,0)</f>
        <v>Fedor Bruins</v>
      </c>
      <c r="F934" t="str">
        <f>VLOOKUP(Append1[[#This Row],[Asset_Name]],'[1]SNOW CMDB DBNL'!$A:$E,5,0)</f>
        <v>Vincent Mahler</v>
      </c>
      <c r="G934" t="str">
        <f>VLOOKUP(Append1[[#This Row],[Asset_Name]],'[1]SNOW CMDB DBNL'!$A:$F,6,0)</f>
        <v>Fedor Bruins</v>
      </c>
      <c r="H934" t="str">
        <f>VLOOKUP(Append1[[#This Row],[Asset_Name]],'[1]SNOW CMDB DBNL'!$A:$G,7,0)</f>
        <v>Ruud Fokker</v>
      </c>
      <c r="I934" t="str">
        <f>VLOOKUP(Append1[[#This Row],[Asset_Name]],'[1]SNOW CMDB DBNL'!$A:$H,8,0)</f>
        <v>Reference data</v>
      </c>
      <c r="J934" t="str">
        <f>VLOOKUP(Append1[[#This Row],[Asset_Name]],'[1]SNOW CMDB DBNL'!$A:$I,9,0)</f>
        <v>Transferred outside ING</v>
      </c>
      <c r="L934" t="str">
        <f>VLOOKUP(Append1[[#This Row],[Asset_Name]],'[1]SNOW CMDB DBNL'!$A:$M,13,0)</f>
        <v>Installed</v>
      </c>
      <c r="M934" t="str">
        <f>VLOOKUP(Append1[[#This Row],[Asset_Name]],'[1]SNOW CMDB DBNL'!$A:$N,14,0)</f>
        <v>Operational</v>
      </c>
      <c r="N934" t="str">
        <f>VLOOKUP(Append1[[#This Row],[Asset_Name]],'[1]SNOW CMDB DBNL'!$A:$O,15,0)</f>
        <v>Production</v>
      </c>
      <c r="O934" t="str">
        <f>VLOOKUP(Append1[[#This Row],[Asset_Name]],'[1]SNOW CMDB DBNL'!$A:$P,16,0)</f>
        <v>be+nl/mortgages NL/WU/Office Tooling</v>
      </c>
      <c r="P934" t="s">
        <v>131</v>
      </c>
      <c r="Q934" t="s">
        <v>132</v>
      </c>
      <c r="R934" t="s">
        <v>1823</v>
      </c>
      <c r="V934" s="8" t="s">
        <v>1845</v>
      </c>
      <c r="W934" s="8" t="s">
        <v>133</v>
      </c>
      <c r="X934" s="8" t="s">
        <v>133</v>
      </c>
      <c r="Y934" s="8" t="s">
        <v>1846</v>
      </c>
      <c r="Z934" s="8" t="s">
        <v>1825</v>
      </c>
      <c r="AA934" s="8" t="s">
        <v>1846</v>
      </c>
      <c r="AB934" s="4" t="s">
        <v>1847</v>
      </c>
      <c r="AC934" s="4" t="s">
        <v>455</v>
      </c>
      <c r="AD934" s="8" t="s">
        <v>206</v>
      </c>
      <c r="AE934" s="8">
        <v>0</v>
      </c>
      <c r="AF934" s="8" t="s">
        <v>136</v>
      </c>
      <c r="AG934" s="8" t="s">
        <v>137</v>
      </c>
      <c r="AH934" s="8" t="s">
        <v>138</v>
      </c>
      <c r="AI934" s="8" t="s">
        <v>1827</v>
      </c>
      <c r="AJ934" s="8" t="s">
        <v>1823</v>
      </c>
      <c r="AK934" s="8" t="s">
        <v>131</v>
      </c>
      <c r="AL934" s="8" t="s">
        <v>132</v>
      </c>
      <c r="AM934" s="8"/>
      <c r="AN934" s="8"/>
      <c r="AO934" s="8"/>
      <c r="AP934" s="8"/>
      <c r="AQ934" s="8"/>
      <c r="AR934" s="8"/>
      <c r="AS934" s="8"/>
      <c r="AT934" s="8"/>
      <c r="AU934" s="8"/>
      <c r="AV934" s="4"/>
      <c r="AW934" s="4"/>
      <c r="AX934" s="8"/>
      <c r="AY934" s="8"/>
      <c r="AZ934" s="8"/>
      <c r="BA934" s="8"/>
      <c r="BB934" s="8"/>
      <c r="BC934" s="8"/>
      <c r="BD934" s="8"/>
      <c r="BE934" s="8"/>
      <c r="BF934" s="8"/>
      <c r="BG934" s="8" t="s">
        <v>5</v>
      </c>
    </row>
    <row r="935" spans="1:59">
      <c r="A935" t="str">
        <f>Append1[[#This Row],[COM_IN_LIST]]</f>
        <v>CMDB</v>
      </c>
      <c r="B935" t="s">
        <v>1848</v>
      </c>
      <c r="C935" t="str">
        <f>VLOOKUP(Append1[[#This Row],[Asset_Name]],'[1]SNOW CMDB DBNL'!$A:$B,2,0)</f>
        <v>No</v>
      </c>
      <c r="D935" t="str">
        <f>VLOOKUP(Append1[[#This Row],[Asset_Name]],'[1]SNOW CMDB DBNL'!$A:$C,3,0)</f>
        <v>No</v>
      </c>
      <c r="E935" t="str">
        <f>VLOOKUP(Append1[[#This Row],[Asset_Name]],'[1]SNOW CMDB DBNL'!$A:$D,4,0)</f>
        <v>Fedor Bruins</v>
      </c>
      <c r="F935" t="str">
        <f>VLOOKUP(Append1[[#This Row],[Asset_Name]],'[1]SNOW CMDB DBNL'!$A:$E,5,0)</f>
        <v>Vincent Mahler</v>
      </c>
      <c r="G935" t="str">
        <f>VLOOKUP(Append1[[#This Row],[Asset_Name]],'[1]SNOW CMDB DBNL'!$A:$F,6,0)</f>
        <v>Fedor Bruins</v>
      </c>
      <c r="H935" t="str">
        <f>VLOOKUP(Append1[[#This Row],[Asset_Name]],'[1]SNOW CMDB DBNL'!$A:$G,7,0)</f>
        <v>Ruud Fokker</v>
      </c>
      <c r="I935" t="str">
        <f>VLOOKUP(Append1[[#This Row],[Asset_Name]],'[1]SNOW CMDB DBNL'!$A:$H,8,0)</f>
        <v>Product data</v>
      </c>
      <c r="J935" t="str">
        <f>VLOOKUP(Append1[[#This Row],[Asset_Name]],'[1]SNOW CMDB DBNL'!$A:$I,9,0)</f>
        <v>Kept in own tribe</v>
      </c>
      <c r="L935" t="str">
        <f>VLOOKUP(Append1[[#This Row],[Asset_Name]],'[1]SNOW CMDB DBNL'!$A:$M,13,0)</f>
        <v>Installed</v>
      </c>
      <c r="M935" t="str">
        <f>VLOOKUP(Append1[[#This Row],[Asset_Name]],'[1]SNOW CMDB DBNL'!$A:$N,14,0)</f>
        <v>Operational</v>
      </c>
      <c r="N935" t="str">
        <f>VLOOKUP(Append1[[#This Row],[Asset_Name]],'[1]SNOW CMDB DBNL'!$A:$O,15,0)</f>
        <v>Production</v>
      </c>
      <c r="O935" t="str">
        <f>VLOOKUP(Append1[[#This Row],[Asset_Name]],'[1]SNOW CMDB DBNL'!$A:$P,16,0)</f>
        <v>be+nl/mortgages NL/WU/Office Tooling</v>
      </c>
      <c r="P935" t="s">
        <v>131</v>
      </c>
      <c r="Q935" t="s">
        <v>132</v>
      </c>
      <c r="R935" t="s">
        <v>1823</v>
      </c>
      <c r="V935" s="8" t="s">
        <v>1848</v>
      </c>
      <c r="W935" s="8" t="s">
        <v>133</v>
      </c>
      <c r="X935" s="8" t="s">
        <v>133</v>
      </c>
      <c r="Y935" s="8" t="s">
        <v>1846</v>
      </c>
      <c r="Z935" s="8" t="s">
        <v>1825</v>
      </c>
      <c r="AA935" s="8" t="s">
        <v>1846</v>
      </c>
      <c r="AB935" s="4" t="s">
        <v>1847</v>
      </c>
      <c r="AC935" s="4" t="s">
        <v>238</v>
      </c>
      <c r="AD935" s="8" t="s">
        <v>170</v>
      </c>
      <c r="AE935" s="8">
        <v>0</v>
      </c>
      <c r="AF935" s="8" t="s">
        <v>136</v>
      </c>
      <c r="AG935" s="8" t="s">
        <v>137</v>
      </c>
      <c r="AH935" s="8" t="s">
        <v>138</v>
      </c>
      <c r="AI935" s="8" t="s">
        <v>1827</v>
      </c>
      <c r="AJ935" s="8" t="s">
        <v>1823</v>
      </c>
      <c r="AK935" s="8" t="s">
        <v>131</v>
      </c>
      <c r="AL935" s="8" t="s">
        <v>132</v>
      </c>
      <c r="AM935" s="8"/>
      <c r="AN935" s="8"/>
      <c r="AO935" s="8"/>
      <c r="AP935" s="8"/>
      <c r="AQ935" s="8"/>
      <c r="AR935" s="8"/>
      <c r="AS935" s="8"/>
      <c r="AT935" s="8"/>
      <c r="AU935" s="8"/>
      <c r="AV935" s="4"/>
      <c r="AW935" s="4"/>
      <c r="AX935" s="8"/>
      <c r="AY935" s="8"/>
      <c r="AZ935" s="8"/>
      <c r="BA935" s="8"/>
      <c r="BB935" s="8"/>
      <c r="BC935" s="8"/>
      <c r="BD935" s="8"/>
      <c r="BE935" s="8"/>
      <c r="BF935" s="8"/>
      <c r="BG935" s="8" t="s">
        <v>5</v>
      </c>
    </row>
    <row r="936" spans="1:59" hidden="1">
      <c r="A936" t="str">
        <f>Append1[[#This Row],[COM_IN_LIST]]</f>
        <v>CMDB</v>
      </c>
      <c r="B936" t="s">
        <v>1849</v>
      </c>
      <c r="C936" t="str">
        <f>VLOOKUP(Append1[[#This Row],[Asset_Name]],'[1]SNOW CMDB DBNL'!$A:$B,2,0)</f>
        <v>Yes</v>
      </c>
      <c r="D936" t="str">
        <f>VLOOKUP(Append1[[#This Row],[Asset_Name]],'[1]SNOW CMDB DBNL'!$A:$C,3,0)</f>
        <v>No</v>
      </c>
      <c r="E936" t="str">
        <f>VLOOKUP(Append1[[#This Row],[Asset_Name]],'[1]SNOW CMDB DBNL'!$A:$D,4,0)</f>
        <v>Tim Kok</v>
      </c>
      <c r="F936" t="str">
        <f>VLOOKUP(Append1[[#This Row],[Asset_Name]],'[1]SNOW CMDB DBNL'!$A:$E,5,0)</f>
        <v>Vincent Mahler</v>
      </c>
      <c r="G936" t="str">
        <f>VLOOKUP(Append1[[#This Row],[Asset_Name]],'[1]SNOW CMDB DBNL'!$A:$F,6,0)</f>
        <v>Tim Kok</v>
      </c>
      <c r="H936" t="str">
        <f>VLOOKUP(Append1[[#This Row],[Asset_Name]],'[1]SNOW CMDB DBNL'!$A:$G,7,0)</f>
        <v>Suzanne van Londen</v>
      </c>
      <c r="I936" t="str">
        <f>VLOOKUP(Append1[[#This Row],[Asset_Name]],'[1]SNOW CMDB DBNL'!$A:$H,8,0)</f>
        <v>Reference data</v>
      </c>
      <c r="J936" t="str">
        <f>VLOOKUP(Append1[[#This Row],[Asset_Name]],'[1]SNOW CMDB DBNL'!$A:$I,9,0)</f>
        <v>Kept in own tribe</v>
      </c>
      <c r="L936" t="str">
        <f>VLOOKUP(Append1[[#This Row],[Asset_Name]],'[1]SNOW CMDB DBNL'!$A:$M,13,0)</f>
        <v>Installed</v>
      </c>
      <c r="M936" t="str">
        <f>VLOOKUP(Append1[[#This Row],[Asset_Name]],'[1]SNOW CMDB DBNL'!$A:$N,14,0)</f>
        <v>Operational</v>
      </c>
      <c r="N936" t="str">
        <f>VLOOKUP(Append1[[#This Row],[Asset_Name]],'[1]SNOW CMDB DBNL'!$A:$O,15,0)</f>
        <v>Production</v>
      </c>
      <c r="O936" t="str">
        <f>VLOOKUP(Append1[[#This Row],[Asset_Name]],'[1]SNOW CMDB DBNL'!$A:$P,16,0)</f>
        <v>be+nl/mortgages NL/WU/Office Tooling</v>
      </c>
      <c r="P936" t="s">
        <v>131</v>
      </c>
      <c r="Q936" t="s">
        <v>132</v>
      </c>
      <c r="R936" t="s">
        <v>1823</v>
      </c>
      <c r="V936" s="8" t="s">
        <v>1849</v>
      </c>
      <c r="W936" s="8" t="s">
        <v>141</v>
      </c>
      <c r="X936" s="8" t="s">
        <v>133</v>
      </c>
      <c r="Y936" s="8" t="s">
        <v>1824</v>
      </c>
      <c r="Z936" s="8" t="s">
        <v>1825</v>
      </c>
      <c r="AA936" s="8" t="s">
        <v>1824</v>
      </c>
      <c r="AB936" s="4" t="s">
        <v>1850</v>
      </c>
      <c r="AC936" s="4" t="s">
        <v>455</v>
      </c>
      <c r="AD936" s="8" t="s">
        <v>170</v>
      </c>
      <c r="AE936" s="8">
        <v>0</v>
      </c>
      <c r="AF936" s="8" t="s">
        <v>136</v>
      </c>
      <c r="AG936" s="8" t="s">
        <v>137</v>
      </c>
      <c r="AH936" s="8" t="s">
        <v>138</v>
      </c>
      <c r="AI936" s="8" t="s">
        <v>1827</v>
      </c>
      <c r="AJ936" s="8" t="s">
        <v>1823</v>
      </c>
      <c r="AK936" s="8" t="s">
        <v>131</v>
      </c>
      <c r="AL936" s="8" t="s">
        <v>132</v>
      </c>
      <c r="AM936" s="8"/>
      <c r="AN936" s="8"/>
      <c r="AO936" s="8"/>
      <c r="AP936" s="8"/>
      <c r="AQ936" s="8"/>
      <c r="AR936" s="8"/>
      <c r="AS936" s="8"/>
      <c r="AT936" s="8"/>
      <c r="AU936" s="8"/>
      <c r="AV936" s="4"/>
      <c r="AW936" s="4"/>
      <c r="AX936" s="8"/>
      <c r="AY936" s="8"/>
      <c r="AZ936" s="8"/>
      <c r="BA936" s="8"/>
      <c r="BB936" s="8"/>
      <c r="BC936" s="8"/>
      <c r="BD936" s="8"/>
      <c r="BE936" s="8"/>
      <c r="BF936" s="8"/>
      <c r="BG936" s="8" t="s">
        <v>5</v>
      </c>
    </row>
    <row r="937" spans="1:59">
      <c r="A937" t="str">
        <f>Append1[[#This Row],[COM_IN_LIST]]</f>
        <v>CMDB</v>
      </c>
      <c r="B937" t="s">
        <v>1851</v>
      </c>
      <c r="C937" t="str">
        <f>VLOOKUP(Append1[[#This Row],[Asset_Name]],'[1]SNOW CMDB DBNL'!$A:$B,2,0)</f>
        <v>No</v>
      </c>
      <c r="D937" t="str">
        <f>VLOOKUP(Append1[[#This Row],[Asset_Name]],'[1]SNOW CMDB DBNL'!$A:$C,3,0)</f>
        <v>No</v>
      </c>
      <c r="E937" t="str">
        <f>VLOOKUP(Append1[[#This Row],[Asset_Name]],'[1]SNOW CMDB DBNL'!$A:$D,4,0)</f>
        <v>Fedor Bruins</v>
      </c>
      <c r="F937" t="str">
        <f>VLOOKUP(Append1[[#This Row],[Asset_Name]],'[1]SNOW CMDB DBNL'!$A:$E,5,0)</f>
        <v>Vincent Mahler</v>
      </c>
      <c r="G937" t="str">
        <f>VLOOKUP(Append1[[#This Row],[Asset_Name]],'[1]SNOW CMDB DBNL'!$A:$F,6,0)</f>
        <v>Fedor Bruins</v>
      </c>
      <c r="H937" t="str">
        <f>VLOOKUP(Append1[[#This Row],[Asset_Name]],'[1]SNOW CMDB DBNL'!$A:$G,7,0)</f>
        <v>Ruud Fokker</v>
      </c>
      <c r="I937" t="str">
        <f>VLOOKUP(Append1[[#This Row],[Asset_Name]],'[1]SNOW CMDB DBNL'!$A:$H,8,0)</f>
        <v>Product data</v>
      </c>
      <c r="J937" t="str">
        <f>VLOOKUP(Append1[[#This Row],[Asset_Name]],'[1]SNOW CMDB DBNL'!$A:$I,9,0)</f>
        <v>Kept in own tribe</v>
      </c>
      <c r="L937" t="str">
        <f>VLOOKUP(Append1[[#This Row],[Asset_Name]],'[1]SNOW CMDB DBNL'!$A:$M,13,0)</f>
        <v>Installed</v>
      </c>
      <c r="M937" t="str">
        <f>VLOOKUP(Append1[[#This Row],[Asset_Name]],'[1]SNOW CMDB DBNL'!$A:$N,14,0)</f>
        <v>Operational</v>
      </c>
      <c r="N937" t="str">
        <f>VLOOKUP(Append1[[#This Row],[Asset_Name]],'[1]SNOW CMDB DBNL'!$A:$O,15,0)</f>
        <v>Production</v>
      </c>
      <c r="O937" t="str">
        <f>VLOOKUP(Append1[[#This Row],[Asset_Name]],'[1]SNOW CMDB DBNL'!$A:$P,16,0)</f>
        <v>be+nl/mortgages NL/WU/Office Tooling</v>
      </c>
      <c r="P937" t="s">
        <v>131</v>
      </c>
      <c r="Q937" t="s">
        <v>132</v>
      </c>
      <c r="R937" t="s">
        <v>1823</v>
      </c>
      <c r="V937" s="8" t="s">
        <v>1851</v>
      </c>
      <c r="W937" s="8" t="s">
        <v>133</v>
      </c>
      <c r="X937" s="8" t="s">
        <v>133</v>
      </c>
      <c r="Y937" s="8" t="s">
        <v>1846</v>
      </c>
      <c r="Z937" s="8" t="s">
        <v>1825</v>
      </c>
      <c r="AA937" s="8" t="s">
        <v>1846</v>
      </c>
      <c r="AB937" s="4" t="s">
        <v>1847</v>
      </c>
      <c r="AC937" s="4" t="s">
        <v>238</v>
      </c>
      <c r="AD937" s="8" t="s">
        <v>170</v>
      </c>
      <c r="AE937" s="8">
        <v>0</v>
      </c>
      <c r="AF937" s="8" t="s">
        <v>136</v>
      </c>
      <c r="AG937" s="8" t="s">
        <v>137</v>
      </c>
      <c r="AH937" s="8" t="s">
        <v>138</v>
      </c>
      <c r="AI937" s="8" t="s">
        <v>1827</v>
      </c>
      <c r="AJ937" s="8" t="s">
        <v>1823</v>
      </c>
      <c r="AK937" s="8" t="s">
        <v>131</v>
      </c>
      <c r="AL937" s="8" t="s">
        <v>132</v>
      </c>
      <c r="AM937" s="8"/>
      <c r="AN937" s="8"/>
      <c r="AO937" s="8"/>
      <c r="AP937" s="8"/>
      <c r="AQ937" s="8"/>
      <c r="AR937" s="8"/>
      <c r="AS937" s="8"/>
      <c r="AT937" s="8"/>
      <c r="AU937" s="8"/>
      <c r="AV937" s="4"/>
      <c r="AW937" s="4"/>
      <c r="AX937" s="8"/>
      <c r="AY937" s="8"/>
      <c r="AZ937" s="8"/>
      <c r="BA937" s="8"/>
      <c r="BB937" s="8"/>
      <c r="BC937" s="8"/>
      <c r="BD937" s="8"/>
      <c r="BE937" s="8"/>
      <c r="BF937" s="8"/>
      <c r="BG937" s="8" t="s">
        <v>5</v>
      </c>
    </row>
    <row r="938" spans="1:59" hidden="1">
      <c r="A938" t="str">
        <f>Append1[[#This Row],[COM_IN_LIST]]</f>
        <v>CMDB</v>
      </c>
      <c r="B938" t="s">
        <v>1852</v>
      </c>
      <c r="E938" t="str">
        <f>VLOOKUP(Append1[[#This Row],[Asset_Name]],'[1]SNOW CMDB DBNL'!$A:$D,4,0)</f>
        <v>Jack Biesterveld</v>
      </c>
      <c r="F938" t="str">
        <f>VLOOKUP(Append1[[#This Row],[Asset_Name]],'[1]SNOW CMDB DBNL'!$A:$E,5,0)</f>
        <v>Vincent Mahler</v>
      </c>
      <c r="L938" t="str">
        <f>VLOOKUP(Append1[[#This Row],[Asset_Name]],'[1]SNOW CMDB DBNL'!$A:$M,13,0)</f>
        <v>Installed</v>
      </c>
      <c r="M938" t="str">
        <f>VLOOKUP(Append1[[#This Row],[Asset_Name]],'[1]SNOW CMDB DBNL'!$A:$N,14,0)</f>
        <v>Operational</v>
      </c>
      <c r="N938" t="str">
        <f>VLOOKUP(Append1[[#This Row],[Asset_Name]],'[1]SNOW CMDB DBNL'!$A:$O,15,0)</f>
        <v>Production</v>
      </c>
      <c r="O938" t="str">
        <f>VLOOKUP(Append1[[#This Row],[Asset_Name]],'[1]SNOW CMDB DBNL'!$A:$P,16,0)</f>
        <v>be+nl/mortgages NL/WU/Office Tooling</v>
      </c>
      <c r="P938" t="s">
        <v>131</v>
      </c>
      <c r="Q938" t="s">
        <v>132</v>
      </c>
      <c r="R938" t="s">
        <v>1823</v>
      </c>
      <c r="V938" s="8" t="s">
        <v>1852</v>
      </c>
      <c r="W938" s="8">
        <v>0</v>
      </c>
      <c r="X938" s="8">
        <v>0</v>
      </c>
      <c r="Y938" s="8" t="s">
        <v>1853</v>
      </c>
      <c r="Z938" s="8" t="s">
        <v>1825</v>
      </c>
      <c r="AA938" s="8">
        <v>0</v>
      </c>
      <c r="AB938" s="4">
        <v>0</v>
      </c>
      <c r="AC938" s="4">
        <v>0</v>
      </c>
      <c r="AD938" s="8">
        <v>0</v>
      </c>
      <c r="AE938" s="8">
        <v>0</v>
      </c>
      <c r="AF938" s="8" t="s">
        <v>136</v>
      </c>
      <c r="AG938" s="8" t="s">
        <v>137</v>
      </c>
      <c r="AH938" s="8" t="s">
        <v>138</v>
      </c>
      <c r="AI938" s="8" t="s">
        <v>1827</v>
      </c>
      <c r="AJ938" s="8" t="s">
        <v>1823</v>
      </c>
      <c r="AK938" s="8" t="s">
        <v>131</v>
      </c>
      <c r="AL938" s="8" t="s">
        <v>132</v>
      </c>
      <c r="AM938" s="8"/>
      <c r="AN938" s="8"/>
      <c r="AO938" s="8"/>
      <c r="AP938" s="8"/>
      <c r="AQ938" s="8"/>
      <c r="AR938" s="8"/>
      <c r="AS938" s="8"/>
      <c r="AT938" s="8"/>
      <c r="AU938" s="8"/>
      <c r="AV938" s="4"/>
      <c r="AW938" s="4"/>
      <c r="AX938" s="8"/>
      <c r="AY938" s="8"/>
      <c r="AZ938" s="8"/>
      <c r="BA938" s="8"/>
      <c r="BB938" s="8"/>
      <c r="BC938" s="8"/>
      <c r="BD938" s="8"/>
      <c r="BE938" s="8"/>
      <c r="BF938" s="8"/>
      <c r="BG938" s="8" t="s">
        <v>5</v>
      </c>
    </row>
    <row r="939" spans="1:59" hidden="1">
      <c r="A939" t="str">
        <f>Append1[[#This Row],[COM_IN_LIST]]</f>
        <v>CMDB</v>
      </c>
      <c r="B939" t="s">
        <v>1854</v>
      </c>
      <c r="E939" t="str">
        <f>VLOOKUP(Append1[[#This Row],[Asset_Name]],'[1]SNOW CMDB DBNL'!$A:$D,4,0)</f>
        <v>Jack Biesterveld</v>
      </c>
      <c r="F939" t="str">
        <f>VLOOKUP(Append1[[#This Row],[Asset_Name]],'[1]SNOW CMDB DBNL'!$A:$E,5,0)</f>
        <v>Vincent Mahler</v>
      </c>
      <c r="L939" t="str">
        <f>VLOOKUP(Append1[[#This Row],[Asset_Name]],'[1]SNOW CMDB DBNL'!$A:$M,13,0)</f>
        <v>Installed</v>
      </c>
      <c r="M939" t="str">
        <f>VLOOKUP(Append1[[#This Row],[Asset_Name]],'[1]SNOW CMDB DBNL'!$A:$N,14,0)</f>
        <v>Operational</v>
      </c>
      <c r="N939" t="str">
        <f>VLOOKUP(Append1[[#This Row],[Asset_Name]],'[1]SNOW CMDB DBNL'!$A:$O,15,0)</f>
        <v>Production</v>
      </c>
      <c r="O939" t="str">
        <f>VLOOKUP(Append1[[#This Row],[Asset_Name]],'[1]SNOW CMDB DBNL'!$A:$P,16,0)</f>
        <v>be+nl/mortgages NL/WU/Office Tooling</v>
      </c>
      <c r="P939" t="s">
        <v>131</v>
      </c>
      <c r="Q939" t="s">
        <v>132</v>
      </c>
      <c r="R939" t="s">
        <v>1823</v>
      </c>
      <c r="V939" s="8" t="s">
        <v>1854</v>
      </c>
      <c r="W939" s="8">
        <v>0</v>
      </c>
      <c r="X939" s="8">
        <v>0</v>
      </c>
      <c r="Y939" s="8" t="s">
        <v>1853</v>
      </c>
      <c r="Z939" s="8" t="s">
        <v>1825</v>
      </c>
      <c r="AA939" s="8">
        <v>0</v>
      </c>
      <c r="AB939" s="4">
        <v>0</v>
      </c>
      <c r="AC939" s="4">
        <v>0</v>
      </c>
      <c r="AD939" s="8">
        <v>0</v>
      </c>
      <c r="AE939" s="8">
        <v>0</v>
      </c>
      <c r="AF939" s="8" t="s">
        <v>136</v>
      </c>
      <c r="AG939" s="8" t="s">
        <v>137</v>
      </c>
      <c r="AH939" s="8" t="s">
        <v>138</v>
      </c>
      <c r="AI939" s="8" t="s">
        <v>1827</v>
      </c>
      <c r="AJ939" s="8" t="s">
        <v>1823</v>
      </c>
      <c r="AK939" s="8" t="s">
        <v>131</v>
      </c>
      <c r="AL939" s="8" t="s">
        <v>132</v>
      </c>
      <c r="AM939" s="8"/>
      <c r="AN939" s="8"/>
      <c r="AO939" s="8"/>
      <c r="AP939" s="8"/>
      <c r="AQ939" s="8"/>
      <c r="AR939" s="8"/>
      <c r="AS939" s="8"/>
      <c r="AT939" s="8"/>
      <c r="AU939" s="8"/>
      <c r="AV939" s="4"/>
      <c r="AW939" s="4"/>
      <c r="AX939" s="8"/>
      <c r="AY939" s="8"/>
      <c r="AZ939" s="8"/>
      <c r="BA939" s="8"/>
      <c r="BB939" s="8"/>
      <c r="BC939" s="8"/>
      <c r="BD939" s="8"/>
      <c r="BE939" s="8"/>
      <c r="BF939" s="8"/>
      <c r="BG939" s="8" t="s">
        <v>5</v>
      </c>
    </row>
    <row r="940" spans="1:59">
      <c r="A940" t="str">
        <f>Append1[[#This Row],[COM_IN_LIST]]</f>
        <v>CMDB</v>
      </c>
      <c r="B940" t="s">
        <v>1855</v>
      </c>
      <c r="C940" t="str">
        <f>VLOOKUP(Append1[[#This Row],[Asset_Name]],'[1]SNOW CMDB DBNL'!$A:$B,2,0)</f>
        <v>No</v>
      </c>
      <c r="D940" t="str">
        <f>VLOOKUP(Append1[[#This Row],[Asset_Name]],'[1]SNOW CMDB DBNL'!$A:$C,3,0)</f>
        <v>No</v>
      </c>
      <c r="E940" t="str">
        <f>VLOOKUP(Append1[[#This Row],[Asset_Name]],'[1]SNOW CMDB DBNL'!$A:$D,4,0)</f>
        <v>Fedor Bruins</v>
      </c>
      <c r="F940" t="str">
        <f>VLOOKUP(Append1[[#This Row],[Asset_Name]],'[1]SNOW CMDB DBNL'!$A:$E,5,0)</f>
        <v>Vincent Mahler</v>
      </c>
      <c r="G940" t="str">
        <f>VLOOKUP(Append1[[#This Row],[Asset_Name]],'[1]SNOW CMDB DBNL'!$A:$F,6,0)</f>
        <v>Fedor Bruins</v>
      </c>
      <c r="H940" t="str">
        <f>VLOOKUP(Append1[[#This Row],[Asset_Name]],'[1]SNOW CMDB DBNL'!$A:$G,7,0)</f>
        <v>Ruud Fokker</v>
      </c>
      <c r="I940" t="str">
        <f>VLOOKUP(Append1[[#This Row],[Asset_Name]],'[1]SNOW CMDB DBNL'!$A:$H,8,0)</f>
        <v>Product data</v>
      </c>
      <c r="J940" t="str">
        <f>VLOOKUP(Append1[[#This Row],[Asset_Name]],'[1]SNOW CMDB DBNL'!$A:$I,9,0)</f>
        <v>Kept in own tribe</v>
      </c>
      <c r="L940" t="str">
        <f>VLOOKUP(Append1[[#This Row],[Asset_Name]],'[1]SNOW CMDB DBNL'!$A:$M,13,0)</f>
        <v>Installed</v>
      </c>
      <c r="M940" t="str">
        <f>VLOOKUP(Append1[[#This Row],[Asset_Name]],'[1]SNOW CMDB DBNL'!$A:$N,14,0)</f>
        <v>Operational</v>
      </c>
      <c r="N940" t="str">
        <f>VLOOKUP(Append1[[#This Row],[Asset_Name]],'[1]SNOW CMDB DBNL'!$A:$O,15,0)</f>
        <v>Production</v>
      </c>
      <c r="O940" t="str">
        <f>VLOOKUP(Append1[[#This Row],[Asset_Name]],'[1]SNOW CMDB DBNL'!$A:$P,16,0)</f>
        <v>be+nl/mortgages NL/WU/Office Tooling</v>
      </c>
      <c r="P940" t="s">
        <v>131</v>
      </c>
      <c r="Q940" t="s">
        <v>132</v>
      </c>
      <c r="R940" t="s">
        <v>1823</v>
      </c>
      <c r="V940" s="8" t="s">
        <v>1855</v>
      </c>
      <c r="W940" s="8" t="s">
        <v>133</v>
      </c>
      <c r="X940" s="8" t="s">
        <v>133</v>
      </c>
      <c r="Y940" s="8" t="s">
        <v>1846</v>
      </c>
      <c r="Z940" s="8" t="s">
        <v>1825</v>
      </c>
      <c r="AA940" s="8" t="s">
        <v>1846</v>
      </c>
      <c r="AB940" s="4" t="s">
        <v>1847</v>
      </c>
      <c r="AC940" s="4" t="s">
        <v>238</v>
      </c>
      <c r="AD940" s="8" t="s">
        <v>170</v>
      </c>
      <c r="AE940" s="8">
        <v>0</v>
      </c>
      <c r="AF940" s="8" t="s">
        <v>136</v>
      </c>
      <c r="AG940" s="8" t="s">
        <v>137</v>
      </c>
      <c r="AH940" s="8" t="s">
        <v>138</v>
      </c>
      <c r="AI940" s="8" t="s">
        <v>1827</v>
      </c>
      <c r="AJ940" s="8" t="s">
        <v>1823</v>
      </c>
      <c r="AK940" s="8" t="s">
        <v>131</v>
      </c>
      <c r="AL940" s="8" t="s">
        <v>132</v>
      </c>
      <c r="AM940" s="8"/>
      <c r="AN940" s="8"/>
      <c r="AO940" s="8"/>
      <c r="AP940" s="8"/>
      <c r="AQ940" s="8"/>
      <c r="AR940" s="8"/>
      <c r="AS940" s="8"/>
      <c r="AT940" s="8"/>
      <c r="AU940" s="8"/>
      <c r="AV940" s="4"/>
      <c r="AW940" s="4"/>
      <c r="AX940" s="8"/>
      <c r="AY940" s="8"/>
      <c r="AZ940" s="8"/>
      <c r="BA940" s="8"/>
      <c r="BB940" s="8"/>
      <c r="BC940" s="8"/>
      <c r="BD940" s="8"/>
      <c r="BE940" s="8"/>
      <c r="BF940" s="8"/>
      <c r="BG940" s="8" t="s">
        <v>5</v>
      </c>
    </row>
    <row r="941" spans="1:59" hidden="1">
      <c r="A941" t="str">
        <f>Append1[[#This Row],[COM_IN_LIST]]</f>
        <v>CMDB</v>
      </c>
      <c r="B941" t="s">
        <v>1856</v>
      </c>
      <c r="C941" t="str">
        <f>VLOOKUP(Append1[[#This Row],[Asset_Name]],'[1]SNOW CMDB DBNL'!$A:$B,2,0)</f>
        <v>Yes</v>
      </c>
      <c r="D941" t="str">
        <f>VLOOKUP(Append1[[#This Row],[Asset_Name]],'[1]SNOW CMDB DBNL'!$A:$C,3,0)</f>
        <v>No</v>
      </c>
      <c r="E941" t="str">
        <f>VLOOKUP(Append1[[#This Row],[Asset_Name]],'[1]SNOW CMDB DBNL'!$A:$D,4,0)</f>
        <v>Tim Kok</v>
      </c>
      <c r="F941" t="str">
        <f>VLOOKUP(Append1[[#This Row],[Asset_Name]],'[1]SNOW CMDB DBNL'!$A:$E,5,0)</f>
        <v>Vincent Mahler</v>
      </c>
      <c r="G941" t="str">
        <f>VLOOKUP(Append1[[#This Row],[Asset_Name]],'[1]SNOW CMDB DBNL'!$A:$F,6,0)</f>
        <v>Tim Kok</v>
      </c>
      <c r="H941" t="str">
        <f>VLOOKUP(Append1[[#This Row],[Asset_Name]],'[1]SNOW CMDB DBNL'!$A:$G,7,0)</f>
        <v>Daan Grool</v>
      </c>
      <c r="I941" t="str">
        <f>VLOOKUP(Append1[[#This Row],[Asset_Name]],'[1]SNOW CMDB DBNL'!$A:$H,8,0)</f>
        <v>Transaction data</v>
      </c>
      <c r="J941" t="str">
        <f>VLOOKUP(Append1[[#This Row],[Asset_Name]],'[1]SNOW CMDB DBNL'!$A:$I,9,0)</f>
        <v>Kept in own tribe</v>
      </c>
      <c r="L941" t="str">
        <f>VLOOKUP(Append1[[#This Row],[Asset_Name]],'[1]SNOW CMDB DBNL'!$A:$M,13,0)</f>
        <v>Installed</v>
      </c>
      <c r="M941" t="str">
        <f>VLOOKUP(Append1[[#This Row],[Asset_Name]],'[1]SNOW CMDB DBNL'!$A:$N,14,0)</f>
        <v>Operational</v>
      </c>
      <c r="N941" t="str">
        <f>VLOOKUP(Append1[[#This Row],[Asset_Name]],'[1]SNOW CMDB DBNL'!$A:$O,15,0)</f>
        <v>Production</v>
      </c>
      <c r="O941" t="str">
        <f>VLOOKUP(Append1[[#This Row],[Asset_Name]],'[1]SNOW CMDB DBNL'!$A:$P,16,0)</f>
        <v>be+nl/mortgages NL/WU/Office Tooling</v>
      </c>
      <c r="P941" t="s">
        <v>131</v>
      </c>
      <c r="Q941" t="s">
        <v>132</v>
      </c>
      <c r="R941" t="s">
        <v>1823</v>
      </c>
      <c r="V941" s="8" t="s">
        <v>1856</v>
      </c>
      <c r="W941" s="8" t="s">
        <v>141</v>
      </c>
      <c r="X941" s="8" t="s">
        <v>133</v>
      </c>
      <c r="Y941" s="8" t="s">
        <v>1824</v>
      </c>
      <c r="Z941" s="8" t="s">
        <v>1825</v>
      </c>
      <c r="AA941" s="8" t="s">
        <v>1824</v>
      </c>
      <c r="AB941" s="4" t="s">
        <v>1857</v>
      </c>
      <c r="AC941" s="4" t="s">
        <v>211</v>
      </c>
      <c r="AD941" s="8" t="s">
        <v>170</v>
      </c>
      <c r="AE941" s="8">
        <v>0</v>
      </c>
      <c r="AF941" s="8" t="s">
        <v>136</v>
      </c>
      <c r="AG941" s="8" t="s">
        <v>137</v>
      </c>
      <c r="AH941" s="8" t="s">
        <v>138</v>
      </c>
      <c r="AI941" s="8" t="s">
        <v>1827</v>
      </c>
      <c r="AJ941" s="8" t="s">
        <v>1823</v>
      </c>
      <c r="AK941" s="8" t="s">
        <v>131</v>
      </c>
      <c r="AL941" s="8" t="s">
        <v>132</v>
      </c>
      <c r="AM941" s="8"/>
      <c r="AN941" s="8"/>
      <c r="AO941" s="8"/>
      <c r="AP941" s="8"/>
      <c r="AQ941" s="8"/>
      <c r="AR941" s="8"/>
      <c r="AS941" s="8"/>
      <c r="AT941" s="8"/>
      <c r="AU941" s="8"/>
      <c r="AV941" s="4"/>
      <c r="AW941" s="4"/>
      <c r="AX941" s="8"/>
      <c r="AY941" s="8"/>
      <c r="AZ941" s="8"/>
      <c r="BA941" s="8"/>
      <c r="BB941" s="8"/>
      <c r="BC941" s="8"/>
      <c r="BD941" s="8"/>
      <c r="BE941" s="8"/>
      <c r="BF941" s="8"/>
      <c r="BG941" s="8" t="s">
        <v>5</v>
      </c>
    </row>
    <row r="942" spans="1:59" hidden="1">
      <c r="A942" t="str">
        <f>Append1[[#This Row],[COM_IN_LIST]]</f>
        <v>CMDB</v>
      </c>
      <c r="B942" t="s">
        <v>1858</v>
      </c>
      <c r="E942" t="str">
        <f>VLOOKUP(Append1[[#This Row],[Asset_Name]],'[1]SNOW CMDB DBNL'!$A:$D,4,0)</f>
        <v>Jack Biesterveld</v>
      </c>
      <c r="F942" t="str">
        <f>VLOOKUP(Append1[[#This Row],[Asset_Name]],'[1]SNOW CMDB DBNL'!$A:$E,5,0)</f>
        <v>Vincent Mahler</v>
      </c>
      <c r="L942" t="str">
        <f>VLOOKUP(Append1[[#This Row],[Asset_Name]],'[1]SNOW CMDB DBNL'!$A:$M,13,0)</f>
        <v>Installed</v>
      </c>
      <c r="M942" t="str">
        <f>VLOOKUP(Append1[[#This Row],[Asset_Name]],'[1]SNOW CMDB DBNL'!$A:$N,14,0)</f>
        <v>Operational</v>
      </c>
      <c r="N942" t="str">
        <f>VLOOKUP(Append1[[#This Row],[Asset_Name]],'[1]SNOW CMDB DBNL'!$A:$O,15,0)</f>
        <v>Production</v>
      </c>
      <c r="O942" t="str">
        <f>VLOOKUP(Append1[[#This Row],[Asset_Name]],'[1]SNOW CMDB DBNL'!$A:$P,16,0)</f>
        <v>be+nl/mortgages NL/WU/Office Tooling</v>
      </c>
      <c r="P942" t="s">
        <v>131</v>
      </c>
      <c r="Q942" t="s">
        <v>132</v>
      </c>
      <c r="R942" t="s">
        <v>1823</v>
      </c>
      <c r="V942" s="8" t="s">
        <v>1858</v>
      </c>
      <c r="W942" s="8">
        <v>0</v>
      </c>
      <c r="X942" s="8">
        <v>0</v>
      </c>
      <c r="Y942" s="8" t="s">
        <v>1853</v>
      </c>
      <c r="Z942" s="8" t="s">
        <v>1825</v>
      </c>
      <c r="AA942" s="8">
        <v>0</v>
      </c>
      <c r="AB942" s="4">
        <v>0</v>
      </c>
      <c r="AC942" s="4">
        <v>0</v>
      </c>
      <c r="AD942" s="8">
        <v>0</v>
      </c>
      <c r="AE942" s="8">
        <v>0</v>
      </c>
      <c r="AF942" s="8" t="s">
        <v>136</v>
      </c>
      <c r="AG942" s="8" t="s">
        <v>137</v>
      </c>
      <c r="AH942" s="8" t="s">
        <v>138</v>
      </c>
      <c r="AI942" s="8" t="s">
        <v>1827</v>
      </c>
      <c r="AJ942" s="8" t="s">
        <v>1823</v>
      </c>
      <c r="AK942" s="8" t="s">
        <v>131</v>
      </c>
      <c r="AL942" s="8" t="s">
        <v>132</v>
      </c>
      <c r="AM942" s="8"/>
      <c r="AN942" s="8"/>
      <c r="AO942" s="8"/>
      <c r="AP942" s="8"/>
      <c r="AQ942" s="8"/>
      <c r="AR942" s="8"/>
      <c r="AS942" s="8"/>
      <c r="AT942" s="8"/>
      <c r="AU942" s="8"/>
      <c r="AV942" s="4"/>
      <c r="AW942" s="4"/>
      <c r="AX942" s="8"/>
      <c r="AY942" s="8"/>
      <c r="AZ942" s="8"/>
      <c r="BA942" s="8"/>
      <c r="BB942" s="8"/>
      <c r="BC942" s="8"/>
      <c r="BD942" s="8"/>
      <c r="BE942" s="8"/>
      <c r="BF942" s="8"/>
      <c r="BG942" s="8" t="s">
        <v>5</v>
      </c>
    </row>
    <row r="943" spans="1:59" hidden="1">
      <c r="A943" t="str">
        <f>Append1[[#This Row],[COM_IN_LIST]]</f>
        <v>CMDB</v>
      </c>
      <c r="B943" t="s">
        <v>1859</v>
      </c>
      <c r="E943" t="str">
        <f>VLOOKUP(Append1[[#This Row],[Asset_Name]],'[1]SNOW CMDB DBNL'!$A:$D,4,0)</f>
        <v>Jack Biesterveld</v>
      </c>
      <c r="F943" t="str">
        <f>VLOOKUP(Append1[[#This Row],[Asset_Name]],'[1]SNOW CMDB DBNL'!$A:$E,5,0)</f>
        <v>Vincent Mahler</v>
      </c>
      <c r="L943" t="str">
        <f>VLOOKUP(Append1[[#This Row],[Asset_Name]],'[1]SNOW CMDB DBNL'!$A:$M,13,0)</f>
        <v>Installed</v>
      </c>
      <c r="M943" t="str">
        <f>VLOOKUP(Append1[[#This Row],[Asset_Name]],'[1]SNOW CMDB DBNL'!$A:$N,14,0)</f>
        <v>Operational</v>
      </c>
      <c r="N943" t="str">
        <f>VLOOKUP(Append1[[#This Row],[Asset_Name]],'[1]SNOW CMDB DBNL'!$A:$O,15,0)</f>
        <v>Production</v>
      </c>
      <c r="O943" t="str">
        <f>VLOOKUP(Append1[[#This Row],[Asset_Name]],'[1]SNOW CMDB DBNL'!$A:$P,16,0)</f>
        <v>be+nl/mortgages NL/WU/Office Tooling</v>
      </c>
      <c r="P943" t="s">
        <v>131</v>
      </c>
      <c r="Q943" t="s">
        <v>132</v>
      </c>
      <c r="R943" t="s">
        <v>1823</v>
      </c>
      <c r="V943" s="8" t="s">
        <v>1859</v>
      </c>
      <c r="W943" s="8">
        <v>0</v>
      </c>
      <c r="X943" s="8">
        <v>0</v>
      </c>
      <c r="Y943" s="8" t="s">
        <v>1853</v>
      </c>
      <c r="Z943" s="8" t="s">
        <v>1825</v>
      </c>
      <c r="AA943" s="8">
        <v>0</v>
      </c>
      <c r="AB943" s="4">
        <v>0</v>
      </c>
      <c r="AC943" s="4">
        <v>0</v>
      </c>
      <c r="AD943" s="8">
        <v>0</v>
      </c>
      <c r="AE943" s="8">
        <v>0</v>
      </c>
      <c r="AF943" s="8" t="s">
        <v>136</v>
      </c>
      <c r="AG943" s="8" t="s">
        <v>137</v>
      </c>
      <c r="AH943" s="8" t="s">
        <v>138</v>
      </c>
      <c r="AI943" s="8" t="s">
        <v>1827</v>
      </c>
      <c r="AJ943" s="8" t="s">
        <v>1823</v>
      </c>
      <c r="AK943" s="8" t="s">
        <v>131</v>
      </c>
      <c r="AL943" s="8" t="s">
        <v>132</v>
      </c>
      <c r="AM943" s="8"/>
      <c r="AN943" s="8"/>
      <c r="AO943" s="8"/>
      <c r="AP943" s="8"/>
      <c r="AQ943" s="8"/>
      <c r="AR943" s="8"/>
      <c r="AS943" s="8"/>
      <c r="AT943" s="8"/>
      <c r="AU943" s="8"/>
      <c r="AV943" s="4"/>
      <c r="AW943" s="4"/>
      <c r="AX943" s="8"/>
      <c r="AY943" s="8"/>
      <c r="AZ943" s="8"/>
      <c r="BA943" s="8"/>
      <c r="BB943" s="8"/>
      <c r="BC943" s="8"/>
      <c r="BD943" s="8"/>
      <c r="BE943" s="8"/>
      <c r="BF943" s="8"/>
      <c r="BG943" s="8" t="s">
        <v>5</v>
      </c>
    </row>
    <row r="944" spans="1:59">
      <c r="A944" t="str">
        <f>Append1[[#This Row],[COM_IN_LIST]]</f>
        <v>CMDB</v>
      </c>
      <c r="B944" t="s">
        <v>1860</v>
      </c>
      <c r="C944" t="str">
        <f>VLOOKUP(Append1[[#This Row],[Asset_Name]],'[1]SNOW CMDB DBNL'!$A:$B,2,0)</f>
        <v>No</v>
      </c>
      <c r="D944" t="str">
        <f>VLOOKUP(Append1[[#This Row],[Asset_Name]],'[1]SNOW CMDB DBNL'!$A:$C,3,0)</f>
        <v>No</v>
      </c>
      <c r="E944" t="str">
        <f>VLOOKUP(Append1[[#This Row],[Asset_Name]],'[1]SNOW CMDB DBNL'!$A:$D,4,0)</f>
        <v>Fedor Bruins</v>
      </c>
      <c r="F944" t="str">
        <f>VLOOKUP(Append1[[#This Row],[Asset_Name]],'[1]SNOW CMDB DBNL'!$A:$E,5,0)</f>
        <v>Vincent Mahler</v>
      </c>
      <c r="G944" t="str">
        <f>VLOOKUP(Append1[[#This Row],[Asset_Name]],'[1]SNOW CMDB DBNL'!$A:$F,6,0)</f>
        <v>Fedor Bruins</v>
      </c>
      <c r="H944" t="str">
        <f>VLOOKUP(Append1[[#This Row],[Asset_Name]],'[1]SNOW CMDB DBNL'!$A:$G,7,0)</f>
        <v>Ruud Fokker</v>
      </c>
      <c r="I944" t="str">
        <f>VLOOKUP(Append1[[#This Row],[Asset_Name]],'[1]SNOW CMDB DBNL'!$A:$H,8,0)</f>
        <v>Product data</v>
      </c>
      <c r="J944" t="str">
        <f>VLOOKUP(Append1[[#This Row],[Asset_Name]],'[1]SNOW CMDB DBNL'!$A:$I,9,0)</f>
        <v>Kept in own tribe</v>
      </c>
      <c r="L944" t="str">
        <f>VLOOKUP(Append1[[#This Row],[Asset_Name]],'[1]SNOW CMDB DBNL'!$A:$M,13,0)</f>
        <v>Installed</v>
      </c>
      <c r="M944" t="str">
        <f>VLOOKUP(Append1[[#This Row],[Asset_Name]],'[1]SNOW CMDB DBNL'!$A:$N,14,0)</f>
        <v>Operational</v>
      </c>
      <c r="N944" t="str">
        <f>VLOOKUP(Append1[[#This Row],[Asset_Name]],'[1]SNOW CMDB DBNL'!$A:$O,15,0)</f>
        <v>Production</v>
      </c>
      <c r="O944" t="str">
        <f>VLOOKUP(Append1[[#This Row],[Asset_Name]],'[1]SNOW CMDB DBNL'!$A:$P,16,0)</f>
        <v>be+nl/mortgages NL/WU/Office Tooling</v>
      </c>
      <c r="P944" t="s">
        <v>131</v>
      </c>
      <c r="Q944" t="s">
        <v>132</v>
      </c>
      <c r="R944" t="s">
        <v>1823</v>
      </c>
      <c r="V944" s="8" t="s">
        <v>1860</v>
      </c>
      <c r="W944" s="8" t="s">
        <v>133</v>
      </c>
      <c r="X944" s="8" t="s">
        <v>133</v>
      </c>
      <c r="Y944" s="8" t="s">
        <v>1846</v>
      </c>
      <c r="Z944" s="8" t="s">
        <v>1825</v>
      </c>
      <c r="AA944" s="8" t="s">
        <v>1846</v>
      </c>
      <c r="AB944" s="4" t="s">
        <v>1847</v>
      </c>
      <c r="AC944" s="4" t="s">
        <v>238</v>
      </c>
      <c r="AD944" s="8" t="s">
        <v>170</v>
      </c>
      <c r="AE944" s="8">
        <v>0</v>
      </c>
      <c r="AF944" s="8" t="s">
        <v>136</v>
      </c>
      <c r="AG944" s="8" t="s">
        <v>137</v>
      </c>
      <c r="AH944" s="8" t="s">
        <v>138</v>
      </c>
      <c r="AI944" s="8" t="s">
        <v>1827</v>
      </c>
      <c r="AJ944" s="8" t="s">
        <v>1823</v>
      </c>
      <c r="AK944" s="8" t="s">
        <v>131</v>
      </c>
      <c r="AL944" s="8" t="s">
        <v>132</v>
      </c>
      <c r="AM944" s="8"/>
      <c r="AN944" s="8"/>
      <c r="AO944" s="8"/>
      <c r="AP944" s="8"/>
      <c r="AQ944" s="8"/>
      <c r="AR944" s="8"/>
      <c r="AS944" s="8"/>
      <c r="AT944" s="8"/>
      <c r="AU944" s="8"/>
      <c r="AV944" s="4"/>
      <c r="AW944" s="4"/>
      <c r="AX944" s="8"/>
      <c r="AY944" s="8"/>
      <c r="AZ944" s="8"/>
      <c r="BA944" s="8"/>
      <c r="BB944" s="8"/>
      <c r="BC944" s="8"/>
      <c r="BD944" s="8"/>
      <c r="BE944" s="8"/>
      <c r="BF944" s="8"/>
      <c r="BG944" s="8" t="s">
        <v>5</v>
      </c>
    </row>
    <row r="945" spans="1:59" hidden="1">
      <c r="A945" t="str">
        <f>Append1[[#This Row],[COM_IN_LIST]]</f>
        <v>CMDB</v>
      </c>
      <c r="B945" t="s">
        <v>1861</v>
      </c>
      <c r="E945" t="str">
        <f>VLOOKUP(Append1[[#This Row],[Asset_Name]],'[1]SNOW CMDB DBNL'!$A:$D,4,0)</f>
        <v>Rudy van de Lugt</v>
      </c>
      <c r="F945" t="str">
        <f>VLOOKUP(Append1[[#This Row],[Asset_Name]],'[1]SNOW CMDB DBNL'!$A:$E,5,0)</f>
        <v>Vincent Mahler</v>
      </c>
      <c r="L945" t="str">
        <f>VLOOKUP(Append1[[#This Row],[Asset_Name]],'[1]SNOW CMDB DBNL'!$A:$M,13,0)</f>
        <v>Installed</v>
      </c>
      <c r="M945" t="str">
        <f>VLOOKUP(Append1[[#This Row],[Asset_Name]],'[1]SNOW CMDB DBNL'!$A:$N,14,0)</f>
        <v>Operational</v>
      </c>
      <c r="N945" t="str">
        <f>VLOOKUP(Append1[[#This Row],[Asset_Name]],'[1]SNOW CMDB DBNL'!$A:$O,15,0)</f>
        <v>Production</v>
      </c>
      <c r="O945" t="str">
        <f>VLOOKUP(Append1[[#This Row],[Asset_Name]],'[1]SNOW CMDB DBNL'!$A:$P,16,0)</f>
        <v>be+nl/mortgages NL/WU/Office Tooling</v>
      </c>
      <c r="P945" t="s">
        <v>131</v>
      </c>
      <c r="Q945" t="s">
        <v>132</v>
      </c>
      <c r="R945" t="s">
        <v>1823</v>
      </c>
      <c r="V945" s="8" t="s">
        <v>1861</v>
      </c>
      <c r="W945" s="8">
        <v>0</v>
      </c>
      <c r="X945" s="8">
        <v>0</v>
      </c>
      <c r="Y945" s="8" t="s">
        <v>1862</v>
      </c>
      <c r="Z945" s="8" t="s">
        <v>1825</v>
      </c>
      <c r="AA945" s="8">
        <v>0</v>
      </c>
      <c r="AB945" s="4">
        <v>0</v>
      </c>
      <c r="AC945" s="4">
        <v>0</v>
      </c>
      <c r="AD945" s="8">
        <v>0</v>
      </c>
      <c r="AE945" s="8">
        <v>0</v>
      </c>
      <c r="AF945" s="8" t="s">
        <v>136</v>
      </c>
      <c r="AG945" s="8" t="s">
        <v>137</v>
      </c>
      <c r="AH945" s="8" t="s">
        <v>138</v>
      </c>
      <c r="AI945" s="8" t="s">
        <v>1827</v>
      </c>
      <c r="AJ945" s="8" t="s">
        <v>1823</v>
      </c>
      <c r="AK945" s="8" t="s">
        <v>131</v>
      </c>
      <c r="AL945" s="8" t="s">
        <v>132</v>
      </c>
      <c r="AM945" s="8"/>
      <c r="AN945" s="8"/>
      <c r="AO945" s="8"/>
      <c r="AP945" s="8"/>
      <c r="AQ945" s="8"/>
      <c r="AR945" s="8"/>
      <c r="AS945" s="8"/>
      <c r="AT945" s="8"/>
      <c r="AU945" s="8"/>
      <c r="AV945" s="4"/>
      <c r="AW945" s="4"/>
      <c r="AX945" s="8"/>
      <c r="AY945" s="8"/>
      <c r="AZ945" s="8"/>
      <c r="BA945" s="8"/>
      <c r="BB945" s="8"/>
      <c r="BC945" s="8"/>
      <c r="BD945" s="8"/>
      <c r="BE945" s="8"/>
      <c r="BF945" s="8"/>
      <c r="BG945" s="8" t="s">
        <v>5</v>
      </c>
    </row>
    <row r="946" spans="1:59">
      <c r="A946" t="str">
        <f>Append1[[#This Row],[COM_IN_LIST]]</f>
        <v>CMDB</v>
      </c>
      <c r="B946" t="s">
        <v>1863</v>
      </c>
      <c r="C946" t="str">
        <f>VLOOKUP(Append1[[#This Row],[Asset_Name]],'[1]SNOW CMDB DBNL'!$A:$B,2,0)</f>
        <v>No</v>
      </c>
      <c r="D946" t="str">
        <f>VLOOKUP(Append1[[#This Row],[Asset_Name]],'[1]SNOW CMDB DBNL'!$A:$C,3,0)</f>
        <v>Yes</v>
      </c>
      <c r="E946" t="str">
        <f>VLOOKUP(Append1[[#This Row],[Asset_Name]],'[1]SNOW CMDB DBNL'!$A:$D,4,0)</f>
        <v>Jack Schilder</v>
      </c>
      <c r="F946" t="str">
        <f>VLOOKUP(Append1[[#This Row],[Asset_Name]],'[1]SNOW CMDB DBNL'!$A:$E,5,0)</f>
        <v>Jos Diekman</v>
      </c>
      <c r="L946" t="str">
        <f>VLOOKUP(Append1[[#This Row],[Asset_Name]],'[1]SNOW CMDB DBNL'!$A:$M,13,0)</f>
        <v>Installed</v>
      </c>
      <c r="M946" t="str">
        <f>VLOOKUP(Append1[[#This Row],[Asset_Name]],'[1]SNOW CMDB DBNL'!$A:$N,14,0)</f>
        <v>Operational</v>
      </c>
      <c r="N946" t="str">
        <f>VLOOKUP(Append1[[#This Row],[Asset_Name]],'[1]SNOW CMDB DBNL'!$A:$O,15,0)</f>
        <v>Production</v>
      </c>
      <c r="O946" t="str">
        <f>VLOOKUP(Append1[[#This Row],[Asset_Name]],'[1]SNOW CMDB DBNL'!$A:$P,16,0)</f>
        <v>be+nl/Data Management NL/Platform/Neptune</v>
      </c>
      <c r="P946" t="s">
        <v>131</v>
      </c>
      <c r="Q946" t="s">
        <v>132</v>
      </c>
      <c r="R946" t="s">
        <v>14</v>
      </c>
      <c r="V946" s="8" t="s">
        <v>1863</v>
      </c>
      <c r="W946" s="8" t="s">
        <v>133</v>
      </c>
      <c r="X946" s="8" t="s">
        <v>141</v>
      </c>
      <c r="Y946" s="8" t="s">
        <v>603</v>
      </c>
      <c r="Z946" s="8" t="s">
        <v>621</v>
      </c>
      <c r="AA946" s="8">
        <v>0</v>
      </c>
      <c r="AB946" s="4">
        <v>0</v>
      </c>
      <c r="AC946" s="4">
        <v>0</v>
      </c>
      <c r="AD946" s="8">
        <v>0</v>
      </c>
      <c r="AE946" s="8">
        <v>0</v>
      </c>
      <c r="AF946" s="8" t="s">
        <v>136</v>
      </c>
      <c r="AG946" s="8" t="s">
        <v>137</v>
      </c>
      <c r="AH946" s="8" t="s">
        <v>138</v>
      </c>
      <c r="AI946" s="8" t="s">
        <v>1864</v>
      </c>
      <c r="AJ946" s="8" t="s">
        <v>14</v>
      </c>
      <c r="AK946" s="8" t="s">
        <v>131</v>
      </c>
      <c r="AL946" s="8" t="s">
        <v>132</v>
      </c>
      <c r="AM946" s="8"/>
      <c r="AN946" s="8"/>
      <c r="AO946" s="8"/>
      <c r="AP946" s="8"/>
      <c r="AQ946" s="8"/>
      <c r="AR946" s="8"/>
      <c r="AS946" s="8"/>
      <c r="AT946" s="8"/>
      <c r="AU946" s="8"/>
      <c r="AV946" s="4"/>
      <c r="AW946" s="4"/>
      <c r="AX946" s="8"/>
      <c r="AY946" s="8"/>
      <c r="AZ946" s="8"/>
      <c r="BA946" s="8"/>
      <c r="BB946" s="8"/>
      <c r="BC946" s="8"/>
      <c r="BD946" s="8"/>
      <c r="BE946" s="8"/>
      <c r="BF946" s="8"/>
      <c r="BG946" s="8" t="s">
        <v>5</v>
      </c>
    </row>
    <row r="947" spans="1:59">
      <c r="A947" t="str">
        <f>Append1[[#This Row],[COM_IN_LIST]]</f>
        <v>CMDB</v>
      </c>
      <c r="B947" s="31" t="s">
        <v>1865</v>
      </c>
      <c r="C947" t="str">
        <f>VLOOKUP(Append1[[#This Row],[Asset_Name]],'[1]SNOW CMDB DBNL'!$A:$B,2,0)</f>
        <v>No</v>
      </c>
      <c r="E947" t="str">
        <f>VLOOKUP(Append1[[#This Row],[Asset_Name]],'[1]SNOW CMDB DBNL'!$A:$D,4,0)</f>
        <v>Redjesh Pooran</v>
      </c>
      <c r="F947" t="str">
        <f>VLOOKUP(Append1[[#This Row],[Asset_Name]],'[1]SNOW CMDB DBNL'!$A:$E,5,0)</f>
        <v>Vincent Mahler</v>
      </c>
      <c r="L947" t="str">
        <f>VLOOKUP(Append1[[#This Row],[Asset_Name]],'[1]SNOW CMDB DBNL'!$A:$M,13,0)</f>
        <v>Installed</v>
      </c>
      <c r="M947" t="str">
        <f>VLOOKUP(Append1[[#This Row],[Asset_Name]],'[1]SNOW CMDB DBNL'!$A:$N,14,0)</f>
        <v>Operational</v>
      </c>
      <c r="N947" t="str">
        <f>VLOOKUP(Append1[[#This Row],[Asset_Name]],'[1]SNOW CMDB DBNL'!$A:$O,15,0)</f>
        <v>Production</v>
      </c>
      <c r="O947" t="str">
        <f>VLOOKUP(Append1[[#This Row],[Asset_Name]],'[1]SNOW CMDB DBNL'!$A:$P,16,0)</f>
        <v>be+nl/mortgages NL/WU/Office Tooling</v>
      </c>
      <c r="P947" t="s">
        <v>131</v>
      </c>
      <c r="Q947" t="s">
        <v>132</v>
      </c>
      <c r="R947" t="s">
        <v>1823</v>
      </c>
      <c r="V947" s="8" t="s">
        <v>1865</v>
      </c>
      <c r="W947" s="8" t="s">
        <v>133</v>
      </c>
      <c r="X947" s="8">
        <v>0</v>
      </c>
      <c r="Y947" s="8" t="s">
        <v>1866</v>
      </c>
      <c r="Z947" s="8" t="s">
        <v>1825</v>
      </c>
      <c r="AA947" s="8">
        <v>0</v>
      </c>
      <c r="AB947" s="4">
        <v>0</v>
      </c>
      <c r="AC947" s="4">
        <v>0</v>
      </c>
      <c r="AD947" s="8">
        <v>0</v>
      </c>
      <c r="AE947" s="8">
        <v>0</v>
      </c>
      <c r="AF947" s="8" t="s">
        <v>136</v>
      </c>
      <c r="AG947" s="8" t="s">
        <v>137</v>
      </c>
      <c r="AH947" s="8" t="s">
        <v>138</v>
      </c>
      <c r="AI947" s="8" t="s">
        <v>1827</v>
      </c>
      <c r="AJ947" s="8" t="s">
        <v>1823</v>
      </c>
      <c r="AK947" s="8" t="s">
        <v>131</v>
      </c>
      <c r="AL947" s="8" t="s">
        <v>132</v>
      </c>
      <c r="AM947" s="8"/>
      <c r="AN947" s="8"/>
      <c r="AO947" s="8"/>
      <c r="AP947" s="8"/>
      <c r="AQ947" s="8"/>
      <c r="AR947" s="8"/>
      <c r="AS947" s="8"/>
      <c r="AT947" s="8"/>
      <c r="AU947" s="8"/>
      <c r="AV947" s="4"/>
      <c r="AW947" s="4"/>
      <c r="AX947" s="8"/>
      <c r="AY947" s="8"/>
      <c r="AZ947" s="8"/>
      <c r="BA947" s="8"/>
      <c r="BB947" s="8"/>
      <c r="BC947" s="8"/>
      <c r="BD947" s="8"/>
      <c r="BE947" s="8"/>
      <c r="BF947" s="8"/>
      <c r="BG947" s="8" t="s">
        <v>5</v>
      </c>
    </row>
    <row r="948" spans="1:59">
      <c r="A948" t="str">
        <f>Append1[[#This Row],[COM_IN_LIST]]</f>
        <v>CMDB</v>
      </c>
      <c r="B948" s="31" t="s">
        <v>1867</v>
      </c>
      <c r="C948" t="str">
        <f>VLOOKUP(Append1[[#This Row],[Asset_Name]],'[1]SNOW CMDB DBNL'!$A:$B,2,0)</f>
        <v>No</v>
      </c>
      <c r="E948" t="str">
        <f>VLOOKUP(Append1[[#This Row],[Asset_Name]],'[1]SNOW CMDB DBNL'!$A:$D,4,0)</f>
        <v>Redjesh Pooran</v>
      </c>
      <c r="F948" t="str">
        <f>VLOOKUP(Append1[[#This Row],[Asset_Name]],'[1]SNOW CMDB DBNL'!$A:$E,5,0)</f>
        <v>Vincent Mahler</v>
      </c>
      <c r="L948" t="str">
        <f>VLOOKUP(Append1[[#This Row],[Asset_Name]],'[1]SNOW CMDB DBNL'!$A:$M,13,0)</f>
        <v>Installed</v>
      </c>
      <c r="M948" t="str">
        <f>VLOOKUP(Append1[[#This Row],[Asset_Name]],'[1]SNOW CMDB DBNL'!$A:$N,14,0)</f>
        <v>Operational</v>
      </c>
      <c r="N948" t="str">
        <f>VLOOKUP(Append1[[#This Row],[Asset_Name]],'[1]SNOW CMDB DBNL'!$A:$O,15,0)</f>
        <v>Production</v>
      </c>
      <c r="O948" t="str">
        <f>VLOOKUP(Append1[[#This Row],[Asset_Name]],'[1]SNOW CMDB DBNL'!$A:$P,16,0)</f>
        <v>be+nl/mortgages NL/WU/Office Tooling</v>
      </c>
      <c r="P948" t="s">
        <v>131</v>
      </c>
      <c r="Q948" t="s">
        <v>132</v>
      </c>
      <c r="R948" t="s">
        <v>1823</v>
      </c>
      <c r="V948" s="8" t="s">
        <v>1867</v>
      </c>
      <c r="W948" s="8" t="s">
        <v>133</v>
      </c>
      <c r="X948" s="8">
        <v>0</v>
      </c>
      <c r="Y948" s="8" t="s">
        <v>1866</v>
      </c>
      <c r="Z948" s="8" t="s">
        <v>1825</v>
      </c>
      <c r="AA948" s="8">
        <v>0</v>
      </c>
      <c r="AB948" s="4">
        <v>0</v>
      </c>
      <c r="AC948" s="4">
        <v>0</v>
      </c>
      <c r="AD948" s="8">
        <v>0</v>
      </c>
      <c r="AE948" s="8">
        <v>0</v>
      </c>
      <c r="AF948" s="8" t="s">
        <v>136</v>
      </c>
      <c r="AG948" s="8" t="s">
        <v>137</v>
      </c>
      <c r="AH948" s="8" t="s">
        <v>138</v>
      </c>
      <c r="AI948" s="8" t="s">
        <v>1827</v>
      </c>
      <c r="AJ948" s="8" t="s">
        <v>1823</v>
      </c>
      <c r="AK948" s="8" t="s">
        <v>131</v>
      </c>
      <c r="AL948" s="8" t="s">
        <v>132</v>
      </c>
      <c r="AM948" s="8"/>
      <c r="AN948" s="8"/>
      <c r="AO948" s="8"/>
      <c r="AP948" s="8"/>
      <c r="AQ948" s="8"/>
      <c r="AR948" s="8"/>
      <c r="AS948" s="8"/>
      <c r="AT948" s="8"/>
      <c r="AU948" s="8"/>
      <c r="AV948" s="4"/>
      <c r="AW948" s="4"/>
      <c r="AX948" s="8"/>
      <c r="AY948" s="8"/>
      <c r="AZ948" s="8"/>
      <c r="BA948" s="8"/>
      <c r="BB948" s="8"/>
      <c r="BC948" s="8"/>
      <c r="BD948" s="8"/>
      <c r="BE948" s="8"/>
      <c r="BF948" s="8"/>
      <c r="BG948" s="8" t="s">
        <v>5</v>
      </c>
    </row>
    <row r="949" spans="1:59" hidden="1">
      <c r="A949" t="str">
        <f>Append1[[#This Row],[COM_IN_LIST]]</f>
        <v>CMDB</v>
      </c>
      <c r="B949" t="s">
        <v>1868</v>
      </c>
      <c r="E949" t="str">
        <f>VLOOKUP(Append1[[#This Row],[Asset_Name]],'[1]SNOW CMDB DBNL'!$A:$D,4,0)</f>
        <v>Jack Biesterveld</v>
      </c>
      <c r="F949" t="str">
        <f>VLOOKUP(Append1[[#This Row],[Asset_Name]],'[1]SNOW CMDB DBNL'!$A:$E,5,0)</f>
        <v>Vincent Mahler</v>
      </c>
      <c r="L949" t="str">
        <f>VLOOKUP(Append1[[#This Row],[Asset_Name]],'[1]SNOW CMDB DBNL'!$A:$M,13,0)</f>
        <v>Installed</v>
      </c>
      <c r="M949" t="str">
        <f>VLOOKUP(Append1[[#This Row],[Asset_Name]],'[1]SNOW CMDB DBNL'!$A:$N,14,0)</f>
        <v>Operational</v>
      </c>
      <c r="N949" t="str">
        <f>VLOOKUP(Append1[[#This Row],[Asset_Name]],'[1]SNOW CMDB DBNL'!$A:$O,15,0)</f>
        <v>Production</v>
      </c>
      <c r="O949" t="str">
        <f>VLOOKUP(Append1[[#This Row],[Asset_Name]],'[1]SNOW CMDB DBNL'!$A:$P,16,0)</f>
        <v>be+nl/mortgages NL/WU/Office Tooling</v>
      </c>
      <c r="P949" t="s">
        <v>131</v>
      </c>
      <c r="Q949" t="s">
        <v>132</v>
      </c>
      <c r="R949" t="s">
        <v>1823</v>
      </c>
      <c r="V949" s="8" t="s">
        <v>1868</v>
      </c>
      <c r="W949" s="8">
        <v>0</v>
      </c>
      <c r="X949" s="8">
        <v>0</v>
      </c>
      <c r="Y949" s="8" t="s">
        <v>1853</v>
      </c>
      <c r="Z949" s="8" t="s">
        <v>1825</v>
      </c>
      <c r="AA949" s="8">
        <v>0</v>
      </c>
      <c r="AB949" s="4">
        <v>0</v>
      </c>
      <c r="AC949" s="4">
        <v>0</v>
      </c>
      <c r="AD949" s="8">
        <v>0</v>
      </c>
      <c r="AE949" s="8">
        <v>0</v>
      </c>
      <c r="AF949" s="8" t="s">
        <v>136</v>
      </c>
      <c r="AG949" s="8" t="s">
        <v>137</v>
      </c>
      <c r="AH949" s="8" t="s">
        <v>138</v>
      </c>
      <c r="AI949" s="8" t="s">
        <v>1827</v>
      </c>
      <c r="AJ949" s="8" t="s">
        <v>1823</v>
      </c>
      <c r="AK949" s="8" t="s">
        <v>131</v>
      </c>
      <c r="AL949" s="8" t="s">
        <v>132</v>
      </c>
      <c r="AM949" s="8"/>
      <c r="AN949" s="8"/>
      <c r="AO949" s="8"/>
      <c r="AP949" s="8"/>
      <c r="AQ949" s="8"/>
      <c r="AR949" s="8"/>
      <c r="AS949" s="8"/>
      <c r="AT949" s="8"/>
      <c r="AU949" s="8"/>
      <c r="AV949" s="4"/>
      <c r="AW949" s="4"/>
      <c r="AX949" s="8"/>
      <c r="AY949" s="8"/>
      <c r="AZ949" s="8"/>
      <c r="BA949" s="8"/>
      <c r="BB949" s="8"/>
      <c r="BC949" s="8"/>
      <c r="BD949" s="8"/>
      <c r="BE949" s="8"/>
      <c r="BF949" s="8"/>
      <c r="BG949" s="8" t="s">
        <v>5</v>
      </c>
    </row>
    <row r="950" spans="1:59">
      <c r="A950" t="str">
        <f>Append1[[#This Row],[COM_IN_LIST]]</f>
        <v>CMDB</v>
      </c>
      <c r="B950" t="s">
        <v>1869</v>
      </c>
      <c r="C950" t="str">
        <f>VLOOKUP(Append1[[#This Row],[Asset_Name]],'[1]SNOW CMDB DBNL'!$A:$B,2,0)</f>
        <v>No</v>
      </c>
      <c r="E950" t="str">
        <f>VLOOKUP(Append1[[#This Row],[Asset_Name]],'[1]SNOW CMDB DBNL'!$A:$D,4,0)</f>
        <v>Redjesh Pooran</v>
      </c>
      <c r="F950" t="str">
        <f>VLOOKUP(Append1[[#This Row],[Asset_Name]],'[1]SNOW CMDB DBNL'!$A:$E,5,0)</f>
        <v>Vincent Mahler</v>
      </c>
      <c r="L950" t="str">
        <f>VLOOKUP(Append1[[#This Row],[Asset_Name]],'[1]SNOW CMDB DBNL'!$A:$M,13,0)</f>
        <v>Installed</v>
      </c>
      <c r="M950" t="str">
        <f>VLOOKUP(Append1[[#This Row],[Asset_Name]],'[1]SNOW CMDB DBNL'!$A:$N,14,0)</f>
        <v>Operational</v>
      </c>
      <c r="N950" t="str">
        <f>VLOOKUP(Append1[[#This Row],[Asset_Name]],'[1]SNOW CMDB DBNL'!$A:$O,15,0)</f>
        <v>Production</v>
      </c>
      <c r="O950" t="str">
        <f>VLOOKUP(Append1[[#This Row],[Asset_Name]],'[1]SNOW CMDB DBNL'!$A:$P,16,0)</f>
        <v>be+nl/mortgages NL/WU/Office Tooling</v>
      </c>
      <c r="P950" t="s">
        <v>131</v>
      </c>
      <c r="Q950" t="s">
        <v>132</v>
      </c>
      <c r="R950" t="s">
        <v>1823</v>
      </c>
      <c r="V950" s="8" t="s">
        <v>1869</v>
      </c>
      <c r="W950" s="8" t="s">
        <v>133</v>
      </c>
      <c r="X950" s="8">
        <v>0</v>
      </c>
      <c r="Y950" s="8" t="s">
        <v>1866</v>
      </c>
      <c r="Z950" s="8" t="s">
        <v>1825</v>
      </c>
      <c r="AA950" s="8">
        <v>0</v>
      </c>
      <c r="AB950" s="4">
        <v>0</v>
      </c>
      <c r="AC950" s="4">
        <v>0</v>
      </c>
      <c r="AD950" s="8">
        <v>0</v>
      </c>
      <c r="AE950" s="8">
        <v>0</v>
      </c>
      <c r="AF950" s="8" t="s">
        <v>136</v>
      </c>
      <c r="AG950" s="8" t="s">
        <v>137</v>
      </c>
      <c r="AH950" s="8" t="s">
        <v>138</v>
      </c>
      <c r="AI950" s="8" t="s">
        <v>1827</v>
      </c>
      <c r="AJ950" s="8" t="s">
        <v>1823</v>
      </c>
      <c r="AK950" s="8" t="s">
        <v>131</v>
      </c>
      <c r="AL950" s="8" t="s">
        <v>132</v>
      </c>
      <c r="AM950" s="8"/>
      <c r="AN950" s="8"/>
      <c r="AO950" s="8"/>
      <c r="AP950" s="8"/>
      <c r="AQ950" s="8"/>
      <c r="AR950" s="8"/>
      <c r="AS950" s="8"/>
      <c r="AT950" s="8"/>
      <c r="AU950" s="8"/>
      <c r="AV950" s="4"/>
      <c r="AW950" s="4"/>
      <c r="AX950" s="8"/>
      <c r="AY950" s="8"/>
      <c r="AZ950" s="8"/>
      <c r="BA950" s="8"/>
      <c r="BB950" s="8"/>
      <c r="BC950" s="8"/>
      <c r="BD950" s="8"/>
      <c r="BE950" s="8"/>
      <c r="BF950" s="8"/>
      <c r="BG950" s="8" t="s">
        <v>5</v>
      </c>
    </row>
    <row r="951" spans="1:59">
      <c r="A951" t="str">
        <f>Append1[[#This Row],[COM_IN_LIST]]</f>
        <v>CMDB</v>
      </c>
      <c r="B951" t="s">
        <v>1870</v>
      </c>
      <c r="C951" t="str">
        <f>VLOOKUP(Append1[[#This Row],[Asset_Name]],'[1]SNOW CMDB DBNL'!$A:$B,2,0)</f>
        <v>No</v>
      </c>
      <c r="E951" t="str">
        <f>VLOOKUP(Append1[[#This Row],[Asset_Name]],'[1]SNOW CMDB DBNL'!$A:$D,4,0)</f>
        <v>Jan Willem Koelewijn</v>
      </c>
      <c r="F951" t="str">
        <f>VLOOKUP(Append1[[#This Row],[Asset_Name]],'[1]SNOW CMDB DBNL'!$A:$E,5,0)</f>
        <v>Vincent Mahler</v>
      </c>
      <c r="L951" t="str">
        <f>VLOOKUP(Append1[[#This Row],[Asset_Name]],'[1]SNOW CMDB DBNL'!$A:$M,13,0)</f>
        <v>Installed</v>
      </c>
      <c r="M951" t="str">
        <f>VLOOKUP(Append1[[#This Row],[Asset_Name]],'[1]SNOW CMDB DBNL'!$A:$N,14,0)</f>
        <v>Operational</v>
      </c>
      <c r="N951" t="str">
        <f>VLOOKUP(Append1[[#This Row],[Asset_Name]],'[1]SNOW CMDB DBNL'!$A:$O,15,0)</f>
        <v>Production</v>
      </c>
      <c r="O951" t="str">
        <f>VLOOKUP(Append1[[#This Row],[Asset_Name]],'[1]SNOW CMDB DBNL'!$A:$P,16,0)</f>
        <v>be+nl/mortgages NL/WU/Office Tooling</v>
      </c>
      <c r="P951" t="s">
        <v>131</v>
      </c>
      <c r="Q951" t="s">
        <v>132</v>
      </c>
      <c r="R951" t="s">
        <v>1823</v>
      </c>
      <c r="V951" s="8" t="s">
        <v>1870</v>
      </c>
      <c r="W951" s="8" t="s">
        <v>133</v>
      </c>
      <c r="X951" s="8">
        <v>0</v>
      </c>
      <c r="Y951" s="8" t="s">
        <v>1871</v>
      </c>
      <c r="Z951" s="8" t="s">
        <v>1825</v>
      </c>
      <c r="AA951" s="8">
        <v>0</v>
      </c>
      <c r="AB951" s="4">
        <v>0</v>
      </c>
      <c r="AC951" s="4">
        <v>0</v>
      </c>
      <c r="AD951" s="8">
        <v>0</v>
      </c>
      <c r="AE951" s="8">
        <v>0</v>
      </c>
      <c r="AF951" s="8" t="s">
        <v>136</v>
      </c>
      <c r="AG951" s="8" t="s">
        <v>137</v>
      </c>
      <c r="AH951" s="8" t="s">
        <v>138</v>
      </c>
      <c r="AI951" s="8" t="s">
        <v>1827</v>
      </c>
      <c r="AJ951" s="8" t="s">
        <v>1823</v>
      </c>
      <c r="AK951" s="8" t="s">
        <v>131</v>
      </c>
      <c r="AL951" s="8" t="s">
        <v>132</v>
      </c>
      <c r="AM951" s="8"/>
      <c r="AN951" s="8"/>
      <c r="AO951" s="8"/>
      <c r="AP951" s="8"/>
      <c r="AQ951" s="8"/>
      <c r="AR951" s="8"/>
      <c r="AS951" s="8"/>
      <c r="AT951" s="8"/>
      <c r="AU951" s="8"/>
      <c r="AV951" s="4"/>
      <c r="AW951" s="4"/>
      <c r="AX951" s="8"/>
      <c r="AY951" s="8"/>
      <c r="AZ951" s="8"/>
      <c r="BA951" s="8"/>
      <c r="BB951" s="8"/>
      <c r="BC951" s="8"/>
      <c r="BD951" s="8"/>
      <c r="BE951" s="8"/>
      <c r="BF951" s="8"/>
      <c r="BG951" s="8" t="s">
        <v>5</v>
      </c>
    </row>
    <row r="952" spans="1:59">
      <c r="A952" t="str">
        <f>Append1[[#This Row],[COM_IN_LIST]]</f>
        <v>CMDB</v>
      </c>
      <c r="B952" t="s">
        <v>1872</v>
      </c>
      <c r="C952" t="str">
        <f>VLOOKUP(Append1[[#This Row],[Asset_Name]],'[1]SNOW CMDB DBNL'!$A:$B,2,0)</f>
        <v>No</v>
      </c>
      <c r="E952" t="str">
        <f>VLOOKUP(Append1[[#This Row],[Asset_Name]],'[1]SNOW CMDB DBNL'!$A:$D,4,0)</f>
        <v>Redjesh Pooran</v>
      </c>
      <c r="F952" t="str">
        <f>VLOOKUP(Append1[[#This Row],[Asset_Name]],'[1]SNOW CMDB DBNL'!$A:$E,5,0)</f>
        <v>Vincent Mahler</v>
      </c>
      <c r="L952" t="str">
        <f>VLOOKUP(Append1[[#This Row],[Asset_Name]],'[1]SNOW CMDB DBNL'!$A:$M,13,0)</f>
        <v>Installed</v>
      </c>
      <c r="M952" t="str">
        <f>VLOOKUP(Append1[[#This Row],[Asset_Name]],'[1]SNOW CMDB DBNL'!$A:$N,14,0)</f>
        <v>Operational</v>
      </c>
      <c r="N952" t="str">
        <f>VLOOKUP(Append1[[#This Row],[Asset_Name]],'[1]SNOW CMDB DBNL'!$A:$O,15,0)</f>
        <v>Production</v>
      </c>
      <c r="O952" t="str">
        <f>VLOOKUP(Append1[[#This Row],[Asset_Name]],'[1]SNOW CMDB DBNL'!$A:$P,16,0)</f>
        <v>be+nl/mortgages NL/WU/Office Tooling</v>
      </c>
      <c r="P952" t="s">
        <v>131</v>
      </c>
      <c r="Q952" t="s">
        <v>132</v>
      </c>
      <c r="R952" t="s">
        <v>1823</v>
      </c>
      <c r="V952" s="8" t="s">
        <v>1872</v>
      </c>
      <c r="W952" s="8" t="s">
        <v>133</v>
      </c>
      <c r="X952" s="8">
        <v>0</v>
      </c>
      <c r="Y952" s="8" t="s">
        <v>1866</v>
      </c>
      <c r="Z952" s="8" t="s">
        <v>1825</v>
      </c>
      <c r="AA952" s="8">
        <v>0</v>
      </c>
      <c r="AB952" s="4">
        <v>0</v>
      </c>
      <c r="AC952" s="4">
        <v>0</v>
      </c>
      <c r="AD952" s="8">
        <v>0</v>
      </c>
      <c r="AE952" s="8">
        <v>0</v>
      </c>
      <c r="AF952" s="8" t="s">
        <v>136</v>
      </c>
      <c r="AG952" s="8" t="s">
        <v>137</v>
      </c>
      <c r="AH952" s="8" t="s">
        <v>138</v>
      </c>
      <c r="AI952" s="8" t="s">
        <v>1827</v>
      </c>
      <c r="AJ952" s="8" t="s">
        <v>1823</v>
      </c>
      <c r="AK952" s="8" t="s">
        <v>131</v>
      </c>
      <c r="AL952" s="8" t="s">
        <v>132</v>
      </c>
      <c r="AM952" s="8"/>
      <c r="AN952" s="8"/>
      <c r="AO952" s="8"/>
      <c r="AP952" s="8"/>
      <c r="AQ952" s="8"/>
      <c r="AR952" s="8"/>
      <c r="AS952" s="8"/>
      <c r="AT952" s="8"/>
      <c r="AU952" s="8"/>
      <c r="AV952" s="4"/>
      <c r="AW952" s="4"/>
      <c r="AX952" s="8"/>
      <c r="AY952" s="8"/>
      <c r="AZ952" s="8"/>
      <c r="BA952" s="8"/>
      <c r="BB952" s="8"/>
      <c r="BC952" s="8"/>
      <c r="BD952" s="8"/>
      <c r="BE952" s="8"/>
      <c r="BF952" s="8"/>
      <c r="BG952" s="8" t="s">
        <v>5</v>
      </c>
    </row>
    <row r="953" spans="1:59">
      <c r="A953" t="str">
        <f>Append1[[#This Row],[COM_IN_LIST]]</f>
        <v>CMDB</v>
      </c>
      <c r="B953" t="s">
        <v>1873</v>
      </c>
      <c r="C953" t="str">
        <f>VLOOKUP(Append1[[#This Row],[Asset_Name]],'[1]SNOW CMDB DBNL'!$A:$B,2,0)</f>
        <v>No</v>
      </c>
      <c r="E953" t="str">
        <f>VLOOKUP(Append1[[#This Row],[Asset_Name]],'[1]SNOW CMDB DBNL'!$A:$D,4,0)</f>
        <v>Redjesh Pooran</v>
      </c>
      <c r="F953" t="str">
        <f>VLOOKUP(Append1[[#This Row],[Asset_Name]],'[1]SNOW CMDB DBNL'!$A:$E,5,0)</f>
        <v>Vincent Mahler</v>
      </c>
      <c r="L953" t="str">
        <f>VLOOKUP(Append1[[#This Row],[Asset_Name]],'[1]SNOW CMDB DBNL'!$A:$M,13,0)</f>
        <v>Installed</v>
      </c>
      <c r="M953" t="str">
        <f>VLOOKUP(Append1[[#This Row],[Asset_Name]],'[1]SNOW CMDB DBNL'!$A:$N,14,0)</f>
        <v>Operational</v>
      </c>
      <c r="N953" t="str">
        <f>VLOOKUP(Append1[[#This Row],[Asset_Name]],'[1]SNOW CMDB DBNL'!$A:$O,15,0)</f>
        <v>Production</v>
      </c>
      <c r="O953" t="str">
        <f>VLOOKUP(Append1[[#This Row],[Asset_Name]],'[1]SNOW CMDB DBNL'!$A:$P,16,0)</f>
        <v>be+nl/mortgages NL/WU/Office Tooling</v>
      </c>
      <c r="P953" t="s">
        <v>131</v>
      </c>
      <c r="Q953" t="s">
        <v>132</v>
      </c>
      <c r="R953" t="s">
        <v>1823</v>
      </c>
      <c r="V953" s="8" t="s">
        <v>1873</v>
      </c>
      <c r="W953" s="8" t="s">
        <v>133</v>
      </c>
      <c r="X953" s="8">
        <v>0</v>
      </c>
      <c r="Y953" s="8" t="s">
        <v>1866</v>
      </c>
      <c r="Z953" s="8" t="s">
        <v>1825</v>
      </c>
      <c r="AA953" s="8">
        <v>0</v>
      </c>
      <c r="AB953" s="4">
        <v>0</v>
      </c>
      <c r="AC953" s="4">
        <v>0</v>
      </c>
      <c r="AD953" s="8">
        <v>0</v>
      </c>
      <c r="AE953" s="8">
        <v>0</v>
      </c>
      <c r="AF953" s="8" t="s">
        <v>136</v>
      </c>
      <c r="AG953" s="8" t="s">
        <v>137</v>
      </c>
      <c r="AH953" s="8" t="s">
        <v>138</v>
      </c>
      <c r="AI953" s="8" t="s">
        <v>1827</v>
      </c>
      <c r="AJ953" s="8" t="s">
        <v>1823</v>
      </c>
      <c r="AK953" s="8" t="s">
        <v>131</v>
      </c>
      <c r="AL953" s="8" t="s">
        <v>132</v>
      </c>
      <c r="AM953" s="8"/>
      <c r="AN953" s="8"/>
      <c r="AO953" s="8"/>
      <c r="AP953" s="8"/>
      <c r="AQ953" s="8"/>
      <c r="AR953" s="8"/>
      <c r="AS953" s="8"/>
      <c r="AT953" s="8"/>
      <c r="AU953" s="8"/>
      <c r="AV953" s="4"/>
      <c r="AW953" s="4"/>
      <c r="AX953" s="8"/>
      <c r="AY953" s="8"/>
      <c r="AZ953" s="8"/>
      <c r="BA953" s="8"/>
      <c r="BB953" s="8"/>
      <c r="BC953" s="8"/>
      <c r="BD953" s="8"/>
      <c r="BE953" s="8"/>
      <c r="BF953" s="8"/>
      <c r="BG953" s="8" t="s">
        <v>5</v>
      </c>
    </row>
    <row r="954" spans="1:59" hidden="1">
      <c r="A954" t="str">
        <f>Append1[[#This Row],[COM_IN_LIST]]</f>
        <v>CMDB</v>
      </c>
      <c r="B954" t="s">
        <v>1874</v>
      </c>
      <c r="E954" t="str">
        <f>VLOOKUP(Append1[[#This Row],[Asset_Name]],'[1]SNOW CMDB DBNL'!$A:$D,4,0)</f>
        <v>Jack Biesterveld</v>
      </c>
      <c r="F954" t="str">
        <f>VLOOKUP(Append1[[#This Row],[Asset_Name]],'[1]SNOW CMDB DBNL'!$A:$E,5,0)</f>
        <v>Vincent Mahler</v>
      </c>
      <c r="L954" t="str">
        <f>VLOOKUP(Append1[[#This Row],[Asset_Name]],'[1]SNOW CMDB DBNL'!$A:$M,13,0)</f>
        <v>Installed</v>
      </c>
      <c r="M954" t="str">
        <f>VLOOKUP(Append1[[#This Row],[Asset_Name]],'[1]SNOW CMDB DBNL'!$A:$N,14,0)</f>
        <v>Operational</v>
      </c>
      <c r="N954" t="str">
        <f>VLOOKUP(Append1[[#This Row],[Asset_Name]],'[1]SNOW CMDB DBNL'!$A:$O,15,0)</f>
        <v>Production</v>
      </c>
      <c r="O954" t="str">
        <f>VLOOKUP(Append1[[#This Row],[Asset_Name]],'[1]SNOW CMDB DBNL'!$A:$P,16,0)</f>
        <v>be+nl/mortgages NL/WU/Office Tooling</v>
      </c>
      <c r="P954" t="s">
        <v>131</v>
      </c>
      <c r="Q954" t="s">
        <v>132</v>
      </c>
      <c r="R954" t="s">
        <v>1823</v>
      </c>
      <c r="V954" s="8" t="s">
        <v>1874</v>
      </c>
      <c r="W954" s="8">
        <v>0</v>
      </c>
      <c r="X954" s="8">
        <v>0</v>
      </c>
      <c r="Y954" s="8" t="s">
        <v>1853</v>
      </c>
      <c r="Z954" s="8" t="s">
        <v>1825</v>
      </c>
      <c r="AA954" s="8">
        <v>0</v>
      </c>
      <c r="AB954" s="4">
        <v>0</v>
      </c>
      <c r="AC954" s="4">
        <v>0</v>
      </c>
      <c r="AD954" s="8">
        <v>0</v>
      </c>
      <c r="AE954" s="8">
        <v>0</v>
      </c>
      <c r="AF954" s="8" t="s">
        <v>136</v>
      </c>
      <c r="AG954" s="8" t="s">
        <v>137</v>
      </c>
      <c r="AH954" s="8" t="s">
        <v>138</v>
      </c>
      <c r="AI954" s="8" t="s">
        <v>1827</v>
      </c>
      <c r="AJ954" s="8" t="s">
        <v>1823</v>
      </c>
      <c r="AK954" s="8" t="s">
        <v>131</v>
      </c>
      <c r="AL954" s="8" t="s">
        <v>132</v>
      </c>
      <c r="AM954" s="8"/>
      <c r="AN954" s="8"/>
      <c r="AO954" s="8"/>
      <c r="AP954" s="8"/>
      <c r="AQ954" s="8"/>
      <c r="AR954" s="8"/>
      <c r="AS954" s="8"/>
      <c r="AT954" s="8"/>
      <c r="AU954" s="8"/>
      <c r="AV954" s="4"/>
      <c r="AW954" s="4"/>
      <c r="AX954" s="8"/>
      <c r="AY954" s="8"/>
      <c r="AZ954" s="8"/>
      <c r="BA954" s="8"/>
      <c r="BB954" s="8"/>
      <c r="BC954" s="8"/>
      <c r="BD954" s="8"/>
      <c r="BE954" s="8"/>
      <c r="BF954" s="8"/>
      <c r="BG954" s="8" t="s">
        <v>5</v>
      </c>
    </row>
    <row r="955" spans="1:59">
      <c r="A955" t="str">
        <f>Append1[[#This Row],[COM_IN_LIST]]</f>
        <v>CMDB</v>
      </c>
      <c r="B955" t="s">
        <v>1875</v>
      </c>
      <c r="C955" t="str">
        <f>VLOOKUP(Append1[[#This Row],[Asset_Name]],'[1]SNOW CMDB DBNL'!$A:$B,2,0)</f>
        <v>No</v>
      </c>
      <c r="E955" t="str">
        <f>VLOOKUP(Append1[[#This Row],[Asset_Name]],'[1]SNOW CMDB DBNL'!$A:$D,4,0)</f>
        <v>Redjesh Pooran</v>
      </c>
      <c r="F955" t="str">
        <f>VLOOKUP(Append1[[#This Row],[Asset_Name]],'[1]SNOW CMDB DBNL'!$A:$E,5,0)</f>
        <v>Vincent Mahler</v>
      </c>
      <c r="L955" t="str">
        <f>VLOOKUP(Append1[[#This Row],[Asset_Name]],'[1]SNOW CMDB DBNL'!$A:$M,13,0)</f>
        <v>Installed</v>
      </c>
      <c r="M955" t="str">
        <f>VLOOKUP(Append1[[#This Row],[Asset_Name]],'[1]SNOW CMDB DBNL'!$A:$N,14,0)</f>
        <v>Operational</v>
      </c>
      <c r="N955" t="str">
        <f>VLOOKUP(Append1[[#This Row],[Asset_Name]],'[1]SNOW CMDB DBNL'!$A:$O,15,0)</f>
        <v>Production</v>
      </c>
      <c r="O955" t="str">
        <f>VLOOKUP(Append1[[#This Row],[Asset_Name]],'[1]SNOW CMDB DBNL'!$A:$P,16,0)</f>
        <v>be+nl/mortgages NL/WU/Office Tooling</v>
      </c>
      <c r="P955" t="s">
        <v>131</v>
      </c>
      <c r="Q955" t="s">
        <v>132</v>
      </c>
      <c r="R955" t="s">
        <v>1823</v>
      </c>
      <c r="V955" s="8" t="s">
        <v>1875</v>
      </c>
      <c r="W955" s="8" t="s">
        <v>133</v>
      </c>
      <c r="X955" s="8">
        <v>0</v>
      </c>
      <c r="Y955" s="8" t="s">
        <v>1866</v>
      </c>
      <c r="Z955" s="8" t="s">
        <v>1825</v>
      </c>
      <c r="AA955" s="8">
        <v>0</v>
      </c>
      <c r="AB955" s="4">
        <v>0</v>
      </c>
      <c r="AC955" s="4">
        <v>0</v>
      </c>
      <c r="AD955" s="8">
        <v>0</v>
      </c>
      <c r="AE955" s="8">
        <v>0</v>
      </c>
      <c r="AF955" s="8" t="s">
        <v>136</v>
      </c>
      <c r="AG955" s="8" t="s">
        <v>137</v>
      </c>
      <c r="AH955" s="8" t="s">
        <v>138</v>
      </c>
      <c r="AI955" s="8" t="s">
        <v>1827</v>
      </c>
      <c r="AJ955" s="8" t="s">
        <v>1823</v>
      </c>
      <c r="AK955" s="8" t="s">
        <v>131</v>
      </c>
      <c r="AL955" s="8" t="s">
        <v>132</v>
      </c>
      <c r="AM955" s="8"/>
      <c r="AN955" s="8"/>
      <c r="AO955" s="8"/>
      <c r="AP955" s="8"/>
      <c r="AQ955" s="8"/>
      <c r="AR955" s="8"/>
      <c r="AS955" s="8"/>
      <c r="AT955" s="8"/>
      <c r="AU955" s="8"/>
      <c r="AV955" s="4"/>
      <c r="AW955" s="4"/>
      <c r="AX955" s="8"/>
      <c r="AY955" s="8"/>
      <c r="AZ955" s="8"/>
      <c r="BA955" s="8"/>
      <c r="BB955" s="8"/>
      <c r="BC955" s="8"/>
      <c r="BD955" s="8"/>
      <c r="BE955" s="8"/>
      <c r="BF955" s="8"/>
      <c r="BG955" s="8" t="s">
        <v>5</v>
      </c>
    </row>
    <row r="956" spans="1:59" hidden="1">
      <c r="A956" t="str">
        <f>Append1[[#This Row],[COM_IN_LIST]]</f>
        <v>CMDB</v>
      </c>
      <c r="B956" t="s">
        <v>1876</v>
      </c>
      <c r="E956" t="str">
        <f>VLOOKUP(Append1[[#This Row],[Asset_Name]],'[1]SNOW CMDB DBNL'!$A:$D,4,0)</f>
        <v>Wouter Hupkes</v>
      </c>
      <c r="F956" t="str">
        <f>VLOOKUP(Append1[[#This Row],[Asset_Name]],'[1]SNOW CMDB DBNL'!$A:$E,5,0)</f>
        <v>Vincent Mahler</v>
      </c>
      <c r="L956" t="str">
        <f>VLOOKUP(Append1[[#This Row],[Asset_Name]],'[1]SNOW CMDB DBNL'!$A:$M,13,0)</f>
        <v>Installed</v>
      </c>
      <c r="M956" t="str">
        <f>VLOOKUP(Append1[[#This Row],[Asset_Name]],'[1]SNOW CMDB DBNL'!$A:$N,14,0)</f>
        <v>Operational</v>
      </c>
      <c r="N956" t="str">
        <f>VLOOKUP(Append1[[#This Row],[Asset_Name]],'[1]SNOW CMDB DBNL'!$A:$O,15,0)</f>
        <v>Production</v>
      </c>
      <c r="O956" t="str">
        <f>VLOOKUP(Append1[[#This Row],[Asset_Name]],'[1]SNOW CMDB DBNL'!$A:$P,16,0)</f>
        <v>be+nl/mortgages NL/WU/Office Tooling</v>
      </c>
      <c r="P956" t="s">
        <v>131</v>
      </c>
      <c r="Q956" t="s">
        <v>132</v>
      </c>
      <c r="R956" t="s">
        <v>1823</v>
      </c>
      <c r="V956" s="8" t="s">
        <v>1876</v>
      </c>
      <c r="W956" s="8">
        <v>0</v>
      </c>
      <c r="X956" s="8">
        <v>0</v>
      </c>
      <c r="Y956" s="8" t="s">
        <v>1877</v>
      </c>
      <c r="Z956" s="8" t="s">
        <v>1825</v>
      </c>
      <c r="AA956" s="8">
        <v>0</v>
      </c>
      <c r="AB956" s="4">
        <v>0</v>
      </c>
      <c r="AC956" s="4">
        <v>0</v>
      </c>
      <c r="AD956" s="8">
        <v>0</v>
      </c>
      <c r="AE956" s="8">
        <v>0</v>
      </c>
      <c r="AF956" s="8" t="s">
        <v>136</v>
      </c>
      <c r="AG956" s="8" t="s">
        <v>137</v>
      </c>
      <c r="AH956" s="8" t="s">
        <v>138</v>
      </c>
      <c r="AI956" s="8" t="s">
        <v>1827</v>
      </c>
      <c r="AJ956" s="8" t="s">
        <v>1823</v>
      </c>
      <c r="AK956" s="8" t="s">
        <v>131</v>
      </c>
      <c r="AL956" s="8" t="s">
        <v>132</v>
      </c>
      <c r="AM956" s="8"/>
      <c r="AN956" s="8"/>
      <c r="AO956" s="8"/>
      <c r="AP956" s="8"/>
      <c r="AQ956" s="8"/>
      <c r="AR956" s="8"/>
      <c r="AS956" s="8"/>
      <c r="AT956" s="8"/>
      <c r="AU956" s="8"/>
      <c r="AV956" s="4"/>
      <c r="AW956" s="4"/>
      <c r="AX956" s="8"/>
      <c r="AY956" s="8"/>
      <c r="AZ956" s="8"/>
      <c r="BA956" s="8"/>
      <c r="BB956" s="8"/>
      <c r="BC956" s="8"/>
      <c r="BD956" s="8"/>
      <c r="BE956" s="8"/>
      <c r="BF956" s="8"/>
      <c r="BG956" s="8" t="s">
        <v>5</v>
      </c>
    </row>
    <row r="957" spans="1:59" hidden="1">
      <c r="A957" t="str">
        <f>Append1[[#This Row],[COM_IN_LIST]]</f>
        <v>CMDB</v>
      </c>
      <c r="B957" t="s">
        <v>1878</v>
      </c>
      <c r="C957" t="str">
        <f>VLOOKUP(Append1[[#This Row],[Asset_Name]],'[1]SNOW CMDB DBNL'!$A:$B,2,0)</f>
        <v>Yes</v>
      </c>
      <c r="D957" t="str">
        <f>VLOOKUP(Append1[[#This Row],[Asset_Name]],'[1]SNOW CMDB DBNL'!$A:$C,3,0)</f>
        <v>No</v>
      </c>
      <c r="E957" t="str">
        <f>VLOOKUP(Append1[[#This Row],[Asset_Name]],'[1]SNOW CMDB DBNL'!$A:$D,4,0)</f>
        <v>Tim Kok</v>
      </c>
      <c r="F957" t="str">
        <f>VLOOKUP(Append1[[#This Row],[Asset_Name]],'[1]SNOW CMDB DBNL'!$A:$E,5,0)</f>
        <v>Vincent Mahler</v>
      </c>
      <c r="G957" t="str">
        <f>VLOOKUP(Append1[[#This Row],[Asset_Name]],'[1]SNOW CMDB DBNL'!$A:$F,6,0)</f>
        <v>Tim Kok</v>
      </c>
      <c r="H957" t="str">
        <f>VLOOKUP(Append1[[#This Row],[Asset_Name]],'[1]SNOW CMDB DBNL'!$A:$G,7,0)</f>
        <v>Rob van Caspel</v>
      </c>
      <c r="I957" t="str">
        <f>VLOOKUP(Append1[[#This Row],[Asset_Name]],'[1]SNOW CMDB DBNL'!$A:$H,8,0)</f>
        <v>Agreement data</v>
      </c>
      <c r="J957" t="str">
        <f>VLOOKUP(Append1[[#This Row],[Asset_Name]],'[1]SNOW CMDB DBNL'!$A:$I,9,0)</f>
        <v>Kept in own tribe</v>
      </c>
      <c r="L957" t="str">
        <f>VLOOKUP(Append1[[#This Row],[Asset_Name]],'[1]SNOW CMDB DBNL'!$A:$M,13,0)</f>
        <v>Installed</v>
      </c>
      <c r="M957" t="str">
        <f>VLOOKUP(Append1[[#This Row],[Asset_Name]],'[1]SNOW CMDB DBNL'!$A:$N,14,0)</f>
        <v>Operational</v>
      </c>
      <c r="N957" t="str">
        <f>VLOOKUP(Append1[[#This Row],[Asset_Name]],'[1]SNOW CMDB DBNL'!$A:$O,15,0)</f>
        <v>Production</v>
      </c>
      <c r="O957" t="str">
        <f>VLOOKUP(Append1[[#This Row],[Asset_Name]],'[1]SNOW CMDB DBNL'!$A:$P,16,0)</f>
        <v>be+nl/mortgages NL/WU/Office Tooling</v>
      </c>
      <c r="P957" t="s">
        <v>131</v>
      </c>
      <c r="Q957" t="s">
        <v>132</v>
      </c>
      <c r="R957" t="s">
        <v>1823</v>
      </c>
      <c r="V957" s="8" t="s">
        <v>1878</v>
      </c>
      <c r="W957" s="8" t="s">
        <v>141</v>
      </c>
      <c r="X957" s="8" t="s">
        <v>133</v>
      </c>
      <c r="Y957" s="8" t="s">
        <v>1824</v>
      </c>
      <c r="Z957" s="8" t="s">
        <v>1825</v>
      </c>
      <c r="AA957" s="8" t="s">
        <v>1824</v>
      </c>
      <c r="AB957" s="4" t="s">
        <v>1826</v>
      </c>
      <c r="AC957" s="4" t="s">
        <v>187</v>
      </c>
      <c r="AD957" s="8" t="s">
        <v>170</v>
      </c>
      <c r="AE957" s="8">
        <v>0</v>
      </c>
      <c r="AF957" s="8" t="s">
        <v>136</v>
      </c>
      <c r="AG957" s="8" t="s">
        <v>137</v>
      </c>
      <c r="AH957" s="8" t="s">
        <v>138</v>
      </c>
      <c r="AI957" s="8" t="s">
        <v>1827</v>
      </c>
      <c r="AJ957" s="8" t="s">
        <v>1823</v>
      </c>
      <c r="AK957" s="8" t="s">
        <v>131</v>
      </c>
      <c r="AL957" s="8" t="s">
        <v>132</v>
      </c>
      <c r="AM957" s="8"/>
      <c r="AN957" s="8"/>
      <c r="AO957" s="8"/>
      <c r="AP957" s="8"/>
      <c r="AQ957" s="8"/>
      <c r="AR957" s="8"/>
      <c r="AS957" s="8"/>
      <c r="AT957" s="8"/>
      <c r="AU957" s="8"/>
      <c r="AV957" s="4"/>
      <c r="AW957" s="4"/>
      <c r="AX957" s="8"/>
      <c r="AY957" s="8"/>
      <c r="AZ957" s="8"/>
      <c r="BA957" s="8"/>
      <c r="BB957" s="8"/>
      <c r="BC957" s="8"/>
      <c r="BD957" s="8"/>
      <c r="BE957" s="8"/>
      <c r="BF957" s="8"/>
      <c r="BG957" s="8" t="s">
        <v>5</v>
      </c>
    </row>
    <row r="958" spans="1:59">
      <c r="A958" t="str">
        <f>Append1[[#This Row],[COM_IN_LIST]]</f>
        <v>CMDB</v>
      </c>
      <c r="B958" t="s">
        <v>1879</v>
      </c>
      <c r="C958" t="str">
        <f>VLOOKUP(Append1[[#This Row],[Asset_Name]],'[1]SNOW CMDB DBNL'!$A:$B,2,0)</f>
        <v>No</v>
      </c>
      <c r="E958" t="str">
        <f>VLOOKUP(Append1[[#This Row],[Asset_Name]],'[1]SNOW CMDB DBNL'!$A:$D,4,0)</f>
        <v>Redjesh Pooran</v>
      </c>
      <c r="F958" t="str">
        <f>VLOOKUP(Append1[[#This Row],[Asset_Name]],'[1]SNOW CMDB DBNL'!$A:$E,5,0)</f>
        <v>Vincent Mahler</v>
      </c>
      <c r="L958" t="str">
        <f>VLOOKUP(Append1[[#This Row],[Asset_Name]],'[1]SNOW CMDB DBNL'!$A:$M,13,0)</f>
        <v>Installed</v>
      </c>
      <c r="M958" t="str">
        <f>VLOOKUP(Append1[[#This Row],[Asset_Name]],'[1]SNOW CMDB DBNL'!$A:$N,14,0)</f>
        <v>Operational</v>
      </c>
      <c r="N958" t="str">
        <f>VLOOKUP(Append1[[#This Row],[Asset_Name]],'[1]SNOW CMDB DBNL'!$A:$O,15,0)</f>
        <v>Production</v>
      </c>
      <c r="O958" t="str">
        <f>VLOOKUP(Append1[[#This Row],[Asset_Name]],'[1]SNOW CMDB DBNL'!$A:$P,16,0)</f>
        <v>be+nl/mortgages NL/WU/Office Tooling</v>
      </c>
      <c r="P958" t="s">
        <v>131</v>
      </c>
      <c r="Q958" t="s">
        <v>132</v>
      </c>
      <c r="R958" t="s">
        <v>1823</v>
      </c>
      <c r="V958" s="8" t="s">
        <v>1879</v>
      </c>
      <c r="W958" s="8" t="s">
        <v>133</v>
      </c>
      <c r="X958" s="8">
        <v>0</v>
      </c>
      <c r="Y958" s="8" t="s">
        <v>1866</v>
      </c>
      <c r="Z958" s="8" t="s">
        <v>1825</v>
      </c>
      <c r="AA958" s="8">
        <v>0</v>
      </c>
      <c r="AB958" s="4">
        <v>0</v>
      </c>
      <c r="AC958" s="4">
        <v>0</v>
      </c>
      <c r="AD958" s="8">
        <v>0</v>
      </c>
      <c r="AE958" s="8">
        <v>0</v>
      </c>
      <c r="AF958" s="8" t="s">
        <v>136</v>
      </c>
      <c r="AG958" s="8" t="s">
        <v>137</v>
      </c>
      <c r="AH958" s="8" t="s">
        <v>138</v>
      </c>
      <c r="AI958" s="8" t="s">
        <v>1827</v>
      </c>
      <c r="AJ958" s="8" t="s">
        <v>1823</v>
      </c>
      <c r="AK958" s="8" t="s">
        <v>131</v>
      </c>
      <c r="AL958" s="8" t="s">
        <v>132</v>
      </c>
      <c r="AM958" s="8"/>
      <c r="AN958" s="8"/>
      <c r="AO958" s="8"/>
      <c r="AP958" s="8"/>
      <c r="AQ958" s="8"/>
      <c r="AR958" s="8"/>
      <c r="AS958" s="8"/>
      <c r="AT958" s="8"/>
      <c r="AU958" s="8"/>
      <c r="AV958" s="4"/>
      <c r="AW958" s="4"/>
      <c r="AX958" s="8"/>
      <c r="AY958" s="8"/>
      <c r="AZ958" s="8"/>
      <c r="BA958" s="8"/>
      <c r="BB958" s="8"/>
      <c r="BC958" s="8"/>
      <c r="BD958" s="8"/>
      <c r="BE958" s="8"/>
      <c r="BF958" s="8"/>
      <c r="BG958" s="8" t="s">
        <v>5</v>
      </c>
    </row>
    <row r="959" spans="1:59">
      <c r="A959" t="str">
        <f>Append1[[#This Row],[COM_IN_LIST]]</f>
        <v>CMDB</v>
      </c>
      <c r="B959" t="s">
        <v>1880</v>
      </c>
      <c r="C959" t="str">
        <f>VLOOKUP(Append1[[#This Row],[Asset_Name]],'[1]SNOW CMDB DBNL'!$A:$B,2,0)</f>
        <v>No</v>
      </c>
      <c r="E959" t="str">
        <f>VLOOKUP(Append1[[#This Row],[Asset_Name]],'[1]SNOW CMDB DBNL'!$A:$D,4,0)</f>
        <v>Redjesh Pooran</v>
      </c>
      <c r="F959" t="str">
        <f>VLOOKUP(Append1[[#This Row],[Asset_Name]],'[1]SNOW CMDB DBNL'!$A:$E,5,0)</f>
        <v>Vincent Mahler</v>
      </c>
      <c r="L959" t="str">
        <f>VLOOKUP(Append1[[#This Row],[Asset_Name]],'[1]SNOW CMDB DBNL'!$A:$M,13,0)</f>
        <v>Installed</v>
      </c>
      <c r="M959" t="str">
        <f>VLOOKUP(Append1[[#This Row],[Asset_Name]],'[1]SNOW CMDB DBNL'!$A:$N,14,0)</f>
        <v>Operational</v>
      </c>
      <c r="N959" t="str">
        <f>VLOOKUP(Append1[[#This Row],[Asset_Name]],'[1]SNOW CMDB DBNL'!$A:$O,15,0)</f>
        <v>Production</v>
      </c>
      <c r="O959" t="str">
        <f>VLOOKUP(Append1[[#This Row],[Asset_Name]],'[1]SNOW CMDB DBNL'!$A:$P,16,0)</f>
        <v>be+nl/mortgages NL/WU/Office Tooling</v>
      </c>
      <c r="P959" t="s">
        <v>131</v>
      </c>
      <c r="Q959" t="s">
        <v>132</v>
      </c>
      <c r="R959" t="s">
        <v>1823</v>
      </c>
      <c r="V959" s="8" t="s">
        <v>1880</v>
      </c>
      <c r="W959" s="8" t="s">
        <v>133</v>
      </c>
      <c r="X959" s="8">
        <v>0</v>
      </c>
      <c r="Y959" s="8" t="s">
        <v>1866</v>
      </c>
      <c r="Z959" s="8" t="s">
        <v>1825</v>
      </c>
      <c r="AA959" s="8">
        <v>0</v>
      </c>
      <c r="AB959" s="4">
        <v>0</v>
      </c>
      <c r="AC959" s="4">
        <v>0</v>
      </c>
      <c r="AD959" s="8">
        <v>0</v>
      </c>
      <c r="AE959" s="8">
        <v>0</v>
      </c>
      <c r="AF959" s="8" t="s">
        <v>136</v>
      </c>
      <c r="AG959" s="8" t="s">
        <v>137</v>
      </c>
      <c r="AH959" s="8" t="s">
        <v>138</v>
      </c>
      <c r="AI959" s="8" t="s">
        <v>1827</v>
      </c>
      <c r="AJ959" s="8" t="s">
        <v>1823</v>
      </c>
      <c r="AK959" s="8" t="s">
        <v>131</v>
      </c>
      <c r="AL959" s="8" t="s">
        <v>132</v>
      </c>
      <c r="AM959" s="8"/>
      <c r="AN959" s="8"/>
      <c r="AO959" s="8"/>
      <c r="AP959" s="8"/>
      <c r="AQ959" s="8"/>
      <c r="AR959" s="8"/>
      <c r="AS959" s="8"/>
      <c r="AT959" s="8"/>
      <c r="AU959" s="8"/>
      <c r="AV959" s="4"/>
      <c r="AW959" s="4"/>
      <c r="AX959" s="8"/>
      <c r="AY959" s="8"/>
      <c r="AZ959" s="8"/>
      <c r="BA959" s="8"/>
      <c r="BB959" s="8"/>
      <c r="BC959" s="8"/>
      <c r="BD959" s="8"/>
      <c r="BE959" s="8"/>
      <c r="BF959" s="8"/>
      <c r="BG959" s="8" t="s">
        <v>5</v>
      </c>
    </row>
    <row r="960" spans="1:59" hidden="1">
      <c r="A960" t="str">
        <f>Append1[[#This Row],[COM_IN_LIST]]</f>
        <v>CMDB</v>
      </c>
      <c r="B960" t="s">
        <v>1881</v>
      </c>
      <c r="C960" t="str">
        <f>VLOOKUP(Append1[[#This Row],[Asset_Name]],'[1]SNOW CMDB DBNL'!$A:$B,2,0)</f>
        <v>Yes</v>
      </c>
      <c r="D960" t="str">
        <f>VLOOKUP(Append1[[#This Row],[Asset_Name]],'[1]SNOW CMDB DBNL'!$A:$C,3,0)</f>
        <v>No</v>
      </c>
      <c r="E960" t="str">
        <f>VLOOKUP(Append1[[#This Row],[Asset_Name]],'[1]SNOW CMDB DBNL'!$A:$D,4,0)</f>
        <v>Tim Kok</v>
      </c>
      <c r="F960" t="str">
        <f>VLOOKUP(Append1[[#This Row],[Asset_Name]],'[1]SNOW CMDB DBNL'!$A:$E,5,0)</f>
        <v>Vincent Mahler</v>
      </c>
      <c r="G960" t="str">
        <f>VLOOKUP(Append1[[#This Row],[Asset_Name]],'[1]SNOW CMDB DBNL'!$A:$F,6,0)</f>
        <v>Tim Kok</v>
      </c>
      <c r="H960" t="str">
        <f>VLOOKUP(Append1[[#This Row],[Asset_Name]],'[1]SNOW CMDB DBNL'!$A:$G,7,0)</f>
        <v>Suzanne van Londen</v>
      </c>
      <c r="I960" t="str">
        <f>VLOOKUP(Append1[[#This Row],[Asset_Name]],'[1]SNOW CMDB DBNL'!$A:$H,8,0)</f>
        <v>Reference data</v>
      </c>
      <c r="J960" t="str">
        <f>VLOOKUP(Append1[[#This Row],[Asset_Name]],'[1]SNOW CMDB DBNL'!$A:$I,9,0)</f>
        <v>Kept in own tribe</v>
      </c>
      <c r="L960" t="str">
        <f>VLOOKUP(Append1[[#This Row],[Asset_Name]],'[1]SNOW CMDB DBNL'!$A:$M,13,0)</f>
        <v>Installed</v>
      </c>
      <c r="M960" t="str">
        <f>VLOOKUP(Append1[[#This Row],[Asset_Name]],'[1]SNOW CMDB DBNL'!$A:$N,14,0)</f>
        <v>Operational</v>
      </c>
      <c r="N960" t="str">
        <f>VLOOKUP(Append1[[#This Row],[Asset_Name]],'[1]SNOW CMDB DBNL'!$A:$O,15,0)</f>
        <v>Production</v>
      </c>
      <c r="O960" t="str">
        <f>VLOOKUP(Append1[[#This Row],[Asset_Name]],'[1]SNOW CMDB DBNL'!$A:$P,16,0)</f>
        <v>be+nl/mortgages NL/WU/Office Tooling</v>
      </c>
      <c r="P960" t="s">
        <v>131</v>
      </c>
      <c r="Q960" t="s">
        <v>132</v>
      </c>
      <c r="R960" t="s">
        <v>1823</v>
      </c>
      <c r="V960" s="8" t="s">
        <v>1881</v>
      </c>
      <c r="W960" s="8" t="s">
        <v>141</v>
      </c>
      <c r="X960" s="8" t="s">
        <v>133</v>
      </c>
      <c r="Y960" s="8" t="s">
        <v>1824</v>
      </c>
      <c r="Z960" s="8" t="s">
        <v>1825</v>
      </c>
      <c r="AA960" s="8" t="s">
        <v>1824</v>
      </c>
      <c r="AB960" s="4" t="s">
        <v>1850</v>
      </c>
      <c r="AC960" s="4" t="s">
        <v>455</v>
      </c>
      <c r="AD960" s="8" t="s">
        <v>170</v>
      </c>
      <c r="AE960" s="8">
        <v>0</v>
      </c>
      <c r="AF960" s="8" t="s">
        <v>136</v>
      </c>
      <c r="AG960" s="8" t="s">
        <v>137</v>
      </c>
      <c r="AH960" s="8" t="s">
        <v>138</v>
      </c>
      <c r="AI960" s="8" t="s">
        <v>1827</v>
      </c>
      <c r="AJ960" s="8" t="s">
        <v>1823</v>
      </c>
      <c r="AK960" s="8" t="s">
        <v>131</v>
      </c>
      <c r="AL960" s="8" t="s">
        <v>132</v>
      </c>
      <c r="AM960" s="8"/>
      <c r="AN960" s="8"/>
      <c r="AO960" s="8"/>
      <c r="AP960" s="8"/>
      <c r="AQ960" s="8"/>
      <c r="AR960" s="8"/>
      <c r="AS960" s="8"/>
      <c r="AT960" s="8"/>
      <c r="AU960" s="8"/>
      <c r="AV960" s="4"/>
      <c r="AW960" s="4"/>
      <c r="AX960" s="8"/>
      <c r="AY960" s="8"/>
      <c r="AZ960" s="8"/>
      <c r="BA960" s="8"/>
      <c r="BB960" s="8"/>
      <c r="BC960" s="8"/>
      <c r="BD960" s="8"/>
      <c r="BE960" s="8"/>
      <c r="BF960" s="8"/>
      <c r="BG960" s="8" t="s">
        <v>5</v>
      </c>
    </row>
    <row r="961" spans="1:59" hidden="1">
      <c r="A961" t="str">
        <f>Append1[[#This Row],[COM_IN_LIST]]</f>
        <v>CMDB</v>
      </c>
      <c r="B961" t="s">
        <v>1882</v>
      </c>
      <c r="C961" t="str">
        <f>VLOOKUP(Append1[[#This Row],[Asset_Name]],'[1]SNOW CMDB DBNL'!$A:$B,2,0)</f>
        <v>Yes</v>
      </c>
      <c r="D961" t="str">
        <f>VLOOKUP(Append1[[#This Row],[Asset_Name]],'[1]SNOW CMDB DBNL'!$A:$C,3,0)</f>
        <v>Yes</v>
      </c>
      <c r="E961" t="str">
        <f>VLOOKUP(Append1[[#This Row],[Asset_Name]],'[1]SNOW CMDB DBNL'!$A:$D,4,0)</f>
        <v>Martijn Boshuisen</v>
      </c>
      <c r="F961" t="str">
        <f>VLOOKUP(Append1[[#This Row],[Asset_Name]],'[1]SNOW CMDB DBNL'!$A:$E,5,0)</f>
        <v>Cornelia Coman</v>
      </c>
      <c r="G961" t="str">
        <f>VLOOKUP(Append1[[#This Row],[Asset_Name]],'[1]SNOW CMDB DBNL'!$A:$F,6,0)</f>
        <v>Sinan Tiftikci</v>
      </c>
      <c r="H961" t="str">
        <f>VLOOKUP(Append1[[#This Row],[Asset_Name]],'[1]SNOW CMDB DBNL'!$A:$G,7,0)</f>
        <v>Erik Keesom</v>
      </c>
      <c r="I961" t="str">
        <f>VLOOKUP(Append1[[#This Row],[Asset_Name]],'[1]SNOW CMDB DBNL'!$A:$H,8,0)</f>
        <v>Product data</v>
      </c>
      <c r="J961" t="str">
        <f>VLOOKUP(Append1[[#This Row],[Asset_Name]],'[1]SNOW CMDB DBNL'!$A:$I,9,0)</f>
        <v>Exchanged across domains</v>
      </c>
      <c r="K961" t="str">
        <f>VLOOKUP(Append1[[#This Row],[Asset_Name]],'[1]SNOW CMDB DBNL'!$A:$J,10,0)</f>
        <v xml:space="preserve">Next to product data we have Agreement - and Party Data </v>
      </c>
      <c r="L961" t="str">
        <f>VLOOKUP(Append1[[#This Row],[Asset_Name]],'[1]SNOW CMDB DBNL'!$A:$M,13,0)</f>
        <v>Installed</v>
      </c>
      <c r="M961" t="str">
        <f>VLOOKUP(Append1[[#This Row],[Asset_Name]],'[1]SNOW CMDB DBNL'!$A:$N,14,0)</f>
        <v>Operational</v>
      </c>
      <c r="N961" t="str">
        <f>VLOOKUP(Append1[[#This Row],[Asset_Name]],'[1]SNOW CMDB DBNL'!$A:$O,15,0)</f>
        <v>Production</v>
      </c>
      <c r="O961" t="str">
        <f>VLOOKUP(Append1[[#This Row],[Asset_Name]],'[1]SNOW CMDB DBNL'!$A:$P,16,0)</f>
        <v>be+nl/Consumer Loans/Quicksilver</v>
      </c>
      <c r="P961" t="s">
        <v>131</v>
      </c>
      <c r="Q961" t="s">
        <v>132</v>
      </c>
      <c r="R961" t="s">
        <v>27</v>
      </c>
      <c r="V961" s="8" t="s">
        <v>1882</v>
      </c>
      <c r="W961" s="8" t="s">
        <v>141</v>
      </c>
      <c r="X961" s="8" t="s">
        <v>141</v>
      </c>
      <c r="Y961" s="8" t="s">
        <v>305</v>
      </c>
      <c r="Z961" s="8" t="s">
        <v>505</v>
      </c>
      <c r="AA961" s="8" t="s">
        <v>1883</v>
      </c>
      <c r="AB961" s="4" t="s">
        <v>1884</v>
      </c>
      <c r="AC961" s="4" t="s">
        <v>238</v>
      </c>
      <c r="AD961" s="8" t="s">
        <v>176</v>
      </c>
      <c r="AE961" s="8" t="s">
        <v>1885</v>
      </c>
      <c r="AF961" s="8" t="s">
        <v>136</v>
      </c>
      <c r="AG961" s="8" t="s">
        <v>137</v>
      </c>
      <c r="AH961" s="8" t="s">
        <v>138</v>
      </c>
      <c r="AI961" s="8" t="s">
        <v>1886</v>
      </c>
      <c r="AJ961" s="8" t="s">
        <v>27</v>
      </c>
      <c r="AK961" s="8" t="s">
        <v>131</v>
      </c>
      <c r="AL961" s="8" t="s">
        <v>132</v>
      </c>
      <c r="AM961" s="8"/>
      <c r="AN961" s="8"/>
      <c r="AO961" s="8"/>
      <c r="AP961" s="8"/>
      <c r="AQ961" s="8"/>
      <c r="AR961" s="8"/>
      <c r="AS961" s="8"/>
      <c r="AT961" s="8"/>
      <c r="AU961" s="8"/>
      <c r="AV961" s="4"/>
      <c r="AW961" s="4"/>
      <c r="AX961" s="8"/>
      <c r="AY961" s="8"/>
      <c r="AZ961" s="8"/>
      <c r="BA961" s="8"/>
      <c r="BB961" s="8"/>
      <c r="BC961" s="8"/>
      <c r="BD961" s="8"/>
      <c r="BE961" s="8"/>
      <c r="BF961" s="8"/>
      <c r="BG961" s="8" t="s">
        <v>5</v>
      </c>
    </row>
    <row r="962" spans="1:59" hidden="1">
      <c r="A962" t="str">
        <f>Append1[[#This Row],[COM_IN_LIST]]</f>
        <v>GDPR</v>
      </c>
      <c r="B962" t="s">
        <v>1887</v>
      </c>
      <c r="P962" t="s">
        <v>132</v>
      </c>
      <c r="Q962" t="s">
        <v>131</v>
      </c>
      <c r="R962" t="s">
        <v>46</v>
      </c>
      <c r="V962" s="8" t="s">
        <v>1887</v>
      </c>
      <c r="AJ962" s="8" t="s">
        <v>46</v>
      </c>
      <c r="AK962" s="8" t="s">
        <v>132</v>
      </c>
      <c r="AL962" s="8" t="s">
        <v>131</v>
      </c>
      <c r="AM962" s="8"/>
      <c r="AN962" s="8"/>
      <c r="AO962" s="8"/>
      <c r="AP962" s="8" t="s">
        <v>145</v>
      </c>
      <c r="AQ962" s="8" t="s">
        <v>145</v>
      </c>
      <c r="AR962" s="8" t="s">
        <v>141</v>
      </c>
      <c r="AS962" s="8"/>
      <c r="AT962" s="8" t="s">
        <v>141</v>
      </c>
      <c r="AU962" s="8" t="s">
        <v>145</v>
      </c>
      <c r="AV962" s="4">
        <v>44927</v>
      </c>
      <c r="AW962" s="4">
        <v>45291</v>
      </c>
      <c r="AX962" s="8" t="s">
        <v>145</v>
      </c>
      <c r="AY962" s="8" t="s">
        <v>141</v>
      </c>
      <c r="AZ962" s="8"/>
      <c r="BA962" s="8"/>
      <c r="BB962" s="8" t="s">
        <v>145</v>
      </c>
      <c r="BC962" s="8"/>
      <c r="BD962" s="8">
        <v>2023</v>
      </c>
      <c r="BE962" s="8" t="s">
        <v>182</v>
      </c>
      <c r="BF962" s="8" t="s">
        <v>178</v>
      </c>
      <c r="BG962" s="8" t="s">
        <v>6</v>
      </c>
    </row>
    <row r="963" spans="1:59" hidden="1">
      <c r="A963" t="str">
        <f>Append1[[#This Row],[COM_IN_LIST]]</f>
        <v>GDPR</v>
      </c>
      <c r="B963" t="s">
        <v>1888</v>
      </c>
      <c r="P963" t="s">
        <v>132</v>
      </c>
      <c r="Q963" t="s">
        <v>131</v>
      </c>
      <c r="R963" t="s">
        <v>46</v>
      </c>
      <c r="V963" s="8" t="s">
        <v>1888</v>
      </c>
      <c r="AJ963" s="8" t="s">
        <v>46</v>
      </c>
      <c r="AK963" s="8" t="s">
        <v>132</v>
      </c>
      <c r="AL963" s="8" t="s">
        <v>131</v>
      </c>
      <c r="AM963" s="8"/>
      <c r="AN963" s="8"/>
      <c r="AO963" s="8"/>
      <c r="AP963" s="8" t="s">
        <v>145</v>
      </c>
      <c r="AQ963" s="8" t="s">
        <v>145</v>
      </c>
      <c r="AR963" s="8" t="s">
        <v>141</v>
      </c>
      <c r="AS963" s="8" t="s">
        <v>131</v>
      </c>
      <c r="AT963" s="8" t="s">
        <v>133</v>
      </c>
      <c r="AU963" s="8" t="s">
        <v>145</v>
      </c>
      <c r="AV963" s="4">
        <v>44927</v>
      </c>
      <c r="AW963" s="4">
        <v>45291</v>
      </c>
      <c r="AX963" s="8" t="s">
        <v>145</v>
      </c>
      <c r="AY963" s="8" t="s">
        <v>141</v>
      </c>
      <c r="AZ963" s="8"/>
      <c r="BA963" s="8" t="s">
        <v>1889</v>
      </c>
      <c r="BB963" s="8" t="s">
        <v>145</v>
      </c>
      <c r="BC963" s="8"/>
      <c r="BD963" s="8">
        <v>2023</v>
      </c>
      <c r="BE963" s="8" t="s">
        <v>182</v>
      </c>
      <c r="BF963" s="8" t="s">
        <v>178</v>
      </c>
      <c r="BG963" s="8" t="s">
        <v>6</v>
      </c>
    </row>
    <row r="964" spans="1:59" hidden="1">
      <c r="A964" t="str">
        <f>Append1[[#This Row],[COM_IN_LIST]]</f>
        <v>GDPR</v>
      </c>
      <c r="B964" t="s">
        <v>1890</v>
      </c>
      <c r="P964" t="s">
        <v>132</v>
      </c>
      <c r="Q964" t="s">
        <v>131</v>
      </c>
      <c r="R964" t="s">
        <v>12</v>
      </c>
      <c r="V964" s="8" t="s">
        <v>1890</v>
      </c>
      <c r="AJ964" s="8" t="s">
        <v>12</v>
      </c>
      <c r="AK964" s="8" t="s">
        <v>132</v>
      </c>
      <c r="AL964" s="8" t="s">
        <v>131</v>
      </c>
      <c r="AM964" s="8"/>
      <c r="AN964" s="8"/>
      <c r="AO964" s="8"/>
      <c r="AP964" s="8" t="s">
        <v>141</v>
      </c>
      <c r="AQ964" s="8" t="s">
        <v>133</v>
      </c>
      <c r="AR964" s="8" t="s">
        <v>141</v>
      </c>
      <c r="AS964" s="8" t="s">
        <v>141</v>
      </c>
      <c r="AT964" s="8" t="s">
        <v>141</v>
      </c>
      <c r="AU964" s="8"/>
      <c r="AV964" s="4"/>
      <c r="AW964" s="4" t="s">
        <v>149</v>
      </c>
      <c r="AX964" s="8"/>
      <c r="AY964" s="8" t="s">
        <v>141</v>
      </c>
      <c r="AZ964" s="8">
        <v>44652</v>
      </c>
      <c r="BA964" s="8" t="s">
        <v>839</v>
      </c>
      <c r="BB964" s="8" t="s">
        <v>145</v>
      </c>
      <c r="BC964" s="8"/>
      <c r="BD964" s="8" t="s">
        <v>149</v>
      </c>
      <c r="BE964" s="8"/>
      <c r="BF964" s="8"/>
      <c r="BG964" s="8" t="s">
        <v>6</v>
      </c>
    </row>
    <row r="965" spans="1:59">
      <c r="A965" t="str">
        <f>Append1[[#This Row],[COM_IN_LIST]]</f>
        <v>CMDB</v>
      </c>
      <c r="B965" t="s">
        <v>1891</v>
      </c>
      <c r="C965" t="str">
        <f>VLOOKUP(Append1[[#This Row],[Asset_Name]],'[1]SNOW CMDB DBNL'!$A:$B,2,0)</f>
        <v>No</v>
      </c>
      <c r="D965" t="str">
        <f>VLOOKUP(Append1[[#This Row],[Asset_Name]],'[1]SNOW CMDB DBNL'!$A:$C,3,0)</f>
        <v>Yes</v>
      </c>
      <c r="E965" t="str">
        <f>VLOOKUP(Append1[[#This Row],[Asset_Name]],'[1]SNOW CMDB DBNL'!$A:$D,4,0)</f>
        <v>Jack Schilder</v>
      </c>
      <c r="F965" t="str">
        <f>VLOOKUP(Append1[[#This Row],[Asset_Name]],'[1]SNOW CMDB DBNL'!$A:$E,5,0)</f>
        <v>Jos Diekman</v>
      </c>
      <c r="G965" t="str">
        <f>VLOOKUP(Append1[[#This Row],[Asset_Name]],'[1]SNOW CMDB DBNL'!$A:$F,6,0)</f>
        <v>multiple</v>
      </c>
      <c r="H965" t="str">
        <f>VLOOKUP(Append1[[#This Row],[Asset_Name]],'[1]SNOW CMDB DBNL'!$A:$G,7,0)</f>
        <v>multiple</v>
      </c>
      <c r="I965" t="str">
        <f>VLOOKUP(Append1[[#This Row],[Asset_Name]],'[1]SNOW CMDB DBNL'!$A:$H,8,0)</f>
        <v>multiple</v>
      </c>
      <c r="J965" t="str">
        <f>VLOOKUP(Append1[[#This Row],[Asset_Name]],'[1]SNOW CMDB DBNL'!$A:$I,9,0)</f>
        <v>multiple</v>
      </c>
      <c r="K965" t="str">
        <f>VLOOKUP(Append1[[#This Row],[Asset_Name]],'[1]SNOW CMDB DBNL'!$A:$J,10,0)</f>
        <v>Party, Product, Agreement data, Transaction data, Post transaction Data</v>
      </c>
      <c r="L965" t="str">
        <f>VLOOKUP(Append1[[#This Row],[Asset_Name]],'[1]SNOW CMDB DBNL'!$A:$M,13,0)</f>
        <v>Installed</v>
      </c>
      <c r="M965" t="str">
        <f>VLOOKUP(Append1[[#This Row],[Asset_Name]],'[1]SNOW CMDB DBNL'!$A:$N,14,0)</f>
        <v>Operational</v>
      </c>
      <c r="N965" t="str">
        <f>VLOOKUP(Append1[[#This Row],[Asset_Name]],'[1]SNOW CMDB DBNL'!$A:$O,15,0)</f>
        <v>Production</v>
      </c>
      <c r="O965" t="str">
        <f>VLOOKUP(Append1[[#This Row],[Asset_Name]],'[1]SNOW CMDB DBNL'!$A:$P,16,0)</f>
        <v>be+nl/Data Management NL/KYC/Leopards</v>
      </c>
      <c r="P965" t="s">
        <v>131</v>
      </c>
      <c r="Q965" t="s">
        <v>132</v>
      </c>
      <c r="R965" t="s">
        <v>14</v>
      </c>
      <c r="V965" s="8" t="s">
        <v>1891</v>
      </c>
      <c r="W965" s="8" t="s">
        <v>133</v>
      </c>
      <c r="X965" s="8" t="s">
        <v>141</v>
      </c>
      <c r="Y965" s="8" t="s">
        <v>603</v>
      </c>
      <c r="Z965" s="8" t="s">
        <v>621</v>
      </c>
      <c r="AA965" s="8" t="s">
        <v>680</v>
      </c>
      <c r="AB965" s="4" t="s">
        <v>680</v>
      </c>
      <c r="AC965" s="4" t="s">
        <v>680</v>
      </c>
      <c r="AD965" s="8" t="s">
        <v>680</v>
      </c>
      <c r="AE965" s="8" t="s">
        <v>1892</v>
      </c>
      <c r="AF965" s="8" t="s">
        <v>136</v>
      </c>
      <c r="AG965" s="8" t="s">
        <v>137</v>
      </c>
      <c r="AH965" s="8" t="s">
        <v>138</v>
      </c>
      <c r="AI965" s="8" t="s">
        <v>664</v>
      </c>
      <c r="AJ965" s="8" t="s">
        <v>14</v>
      </c>
      <c r="AK965" s="8" t="s">
        <v>131</v>
      </c>
      <c r="AL965" s="8" t="s">
        <v>132</v>
      </c>
      <c r="AM965" s="8"/>
      <c r="AN965" s="8"/>
      <c r="AO965" s="8"/>
      <c r="AP965" s="8"/>
      <c r="AQ965" s="8"/>
      <c r="AR965" s="8"/>
      <c r="AS965" s="8"/>
      <c r="AT965" s="8"/>
      <c r="AU965" s="8"/>
      <c r="AV965" s="4"/>
      <c r="AW965" s="4"/>
      <c r="AX965" s="8"/>
      <c r="AY965" s="8"/>
      <c r="AZ965" s="8"/>
      <c r="BA965" s="8"/>
      <c r="BB965" s="8"/>
      <c r="BC965" s="8"/>
      <c r="BD965" s="8"/>
      <c r="BE965" s="8"/>
      <c r="BF965" s="8"/>
      <c r="BG965" s="8" t="s">
        <v>5</v>
      </c>
    </row>
    <row r="966" spans="1:59">
      <c r="A966" t="str">
        <f>Append1[[#This Row],[COM_IN_LIST]]</f>
        <v>CMDB</v>
      </c>
      <c r="B966" t="s">
        <v>1893</v>
      </c>
      <c r="C966" t="str">
        <f>VLOOKUP(Append1[[#This Row],[Asset_Name]],'[1]SNOW CMDB DBNL'!$A:$B,2,0)</f>
        <v>No</v>
      </c>
      <c r="D966" t="str">
        <f>VLOOKUP(Append1[[#This Row],[Asset_Name]],'[1]SNOW CMDB DBNL'!$A:$C,3,0)</f>
        <v>Yes</v>
      </c>
      <c r="E966" t="str">
        <f>VLOOKUP(Append1[[#This Row],[Asset_Name]],'[1]SNOW CMDB DBNL'!$A:$D,4,0)</f>
        <v>Jack Schilder</v>
      </c>
      <c r="F966" t="str">
        <f>VLOOKUP(Append1[[#This Row],[Asset_Name]],'[1]SNOW CMDB DBNL'!$A:$E,5,0)</f>
        <v>Jos Diekman</v>
      </c>
      <c r="G966" t="str">
        <f>VLOOKUP(Append1[[#This Row],[Asset_Name]],'[1]SNOW CMDB DBNL'!$A:$F,6,0)</f>
        <v>multiple</v>
      </c>
      <c r="H966" t="str">
        <f>VLOOKUP(Append1[[#This Row],[Asset_Name]],'[1]SNOW CMDB DBNL'!$A:$G,7,0)</f>
        <v>multiple</v>
      </c>
      <c r="I966" t="str">
        <f>VLOOKUP(Append1[[#This Row],[Asset_Name]],'[1]SNOW CMDB DBNL'!$A:$H,8,0)</f>
        <v>Party data</v>
      </c>
      <c r="J966" t="str">
        <f>VLOOKUP(Append1[[#This Row],[Asset_Name]],'[1]SNOW CMDB DBNL'!$A:$I,9,0)</f>
        <v>Exchanged across domains</v>
      </c>
      <c r="K966" t="str">
        <f>VLOOKUP(Append1[[#This Row],[Asset_Name]],'[1]SNOW CMDB DBNL'!$A:$J,10,0)</f>
        <v>Multiple SOR data stored in OS_PPA for both BE and NL ( this sheet is not made to list everything easily so let me know how we can best do it)</v>
      </c>
      <c r="L966" t="str">
        <f>VLOOKUP(Append1[[#This Row],[Asset_Name]],'[1]SNOW CMDB DBNL'!$A:$M,13,0)</f>
        <v>Installed</v>
      </c>
      <c r="M966" t="str">
        <f>VLOOKUP(Append1[[#This Row],[Asset_Name]],'[1]SNOW CMDB DBNL'!$A:$N,14,0)</f>
        <v>Operational</v>
      </c>
      <c r="N966" t="str">
        <f>VLOOKUP(Append1[[#This Row],[Asset_Name]],'[1]SNOW CMDB DBNL'!$A:$O,15,0)</f>
        <v>Production</v>
      </c>
      <c r="O966" t="str">
        <f>VLOOKUP(Append1[[#This Row],[Asset_Name]],'[1]SNOW CMDB DBNL'!$A:$P,16,0)</f>
        <v>be+nl/Data Management NL/KYC/Leopards</v>
      </c>
      <c r="P966" t="s">
        <v>131</v>
      </c>
      <c r="Q966" t="s">
        <v>132</v>
      </c>
      <c r="R966" t="s">
        <v>14</v>
      </c>
      <c r="V966" s="8" t="s">
        <v>1893</v>
      </c>
      <c r="W966" s="8" t="s">
        <v>133</v>
      </c>
      <c r="X966" s="8" t="s">
        <v>141</v>
      </c>
      <c r="Y966" s="8" t="s">
        <v>603</v>
      </c>
      <c r="Z966" s="8" t="s">
        <v>621</v>
      </c>
      <c r="AA966" s="8" t="s">
        <v>680</v>
      </c>
      <c r="AB966" s="4" t="s">
        <v>680</v>
      </c>
      <c r="AC966" s="4" t="s">
        <v>169</v>
      </c>
      <c r="AD966" s="8" t="s">
        <v>176</v>
      </c>
      <c r="AE966" s="8" t="s">
        <v>1894</v>
      </c>
      <c r="AF966" s="8" t="s">
        <v>136</v>
      </c>
      <c r="AG966" s="8" t="s">
        <v>137</v>
      </c>
      <c r="AH966" s="8" t="s">
        <v>138</v>
      </c>
      <c r="AI966" s="8" t="s">
        <v>664</v>
      </c>
      <c r="AJ966" s="8" t="s">
        <v>14</v>
      </c>
      <c r="AK966" s="8" t="s">
        <v>131</v>
      </c>
      <c r="AL966" s="8" t="s">
        <v>132</v>
      </c>
      <c r="AM966" s="8"/>
      <c r="AN966" s="8"/>
      <c r="AO966" s="8"/>
      <c r="AP966" s="8"/>
      <c r="AQ966" s="8"/>
      <c r="AR966" s="8"/>
      <c r="AS966" s="8"/>
      <c r="AT966" s="8"/>
      <c r="AU966" s="8"/>
      <c r="AV966" s="4"/>
      <c r="AW966" s="4"/>
      <c r="AX966" s="8"/>
      <c r="AY966" s="8"/>
      <c r="AZ966" s="8"/>
      <c r="BA966" s="8"/>
      <c r="BB966" s="8"/>
      <c r="BC966" s="8"/>
      <c r="BD966" s="8"/>
      <c r="BE966" s="8"/>
      <c r="BF966" s="8"/>
      <c r="BG966" s="8" t="s">
        <v>5</v>
      </c>
    </row>
    <row r="967" spans="1:59">
      <c r="A967" t="str">
        <f>Append1[[#This Row],[COM_IN_LIST]]</f>
        <v>COMMON</v>
      </c>
      <c r="B967" t="s">
        <v>1895</v>
      </c>
      <c r="C967" t="str">
        <f>VLOOKUP(Append1[[#This Row],[Asset_Name]],'[1]SNOW CMDB DBNL'!$A:$B,2,0)</f>
        <v>No</v>
      </c>
      <c r="D967" t="str">
        <f>VLOOKUP(Append1[[#This Row],[Asset_Name]],'[1]SNOW CMDB DBNL'!$A:$C,3,0)</f>
        <v>No</v>
      </c>
      <c r="E967" t="str">
        <f>VLOOKUP(Append1[[#This Row],[Asset_Name]],'[1]SNOW CMDB DBNL'!$A:$D,4,0)</f>
        <v>Rik-Jan van Bree</v>
      </c>
      <c r="F967" t="str">
        <f>VLOOKUP(Append1[[#This Row],[Asset_Name]],'[1]SNOW CMDB DBNL'!$A:$E,5,0)</f>
        <v>tbd</v>
      </c>
      <c r="G967" t="str">
        <f>VLOOKUP(Append1[[#This Row],[Asset_Name]],'[1]SNOW CMDB DBNL'!$A:$F,6,0)</f>
        <v>n/a</v>
      </c>
      <c r="H967" t="str">
        <f>VLOOKUP(Append1[[#This Row],[Asset_Name]],'[1]SNOW CMDB DBNL'!$A:$G,7,0)</f>
        <v>n/a</v>
      </c>
      <c r="I967" t="str">
        <f>VLOOKUP(Append1[[#This Row],[Asset_Name]],'[1]SNOW CMDB DBNL'!$A:$H,8,0)</f>
        <v>Product data</v>
      </c>
      <c r="K967" t="str">
        <f>VLOOKUP(Append1[[#This Row],[Asset_Name]],'[1]SNOW CMDB DBNL'!$A:$J,10,0)</f>
        <v>Only data caption from other sources</v>
      </c>
      <c r="L967" t="str">
        <f>VLOOKUP(Append1[[#This Row],[Asset_Name]],'[1]SNOW CMDB DBNL'!$A:$M,13,0)</f>
        <v>Installed</v>
      </c>
      <c r="M967" t="str">
        <f>VLOOKUP(Append1[[#This Row],[Asset_Name]],'[1]SNOW CMDB DBNL'!$A:$N,14,0)</f>
        <v>Operational</v>
      </c>
      <c r="N967" t="str">
        <f>VLOOKUP(Append1[[#This Row],[Asset_Name]],'[1]SNOW CMDB DBNL'!$A:$O,15,0)</f>
        <v>Production</v>
      </c>
      <c r="O967" t="str">
        <f>VLOOKUP(Append1[[#This Row],[Asset_Name]],'[1]SNOW CMDB DBNL'!$A:$P,16,0)</f>
        <v>be+nl/Payments NL/Products/InsightOut</v>
      </c>
      <c r="P967" t="s">
        <v>132</v>
      </c>
      <c r="Q967" t="s">
        <v>132</v>
      </c>
      <c r="R967" t="s">
        <v>9</v>
      </c>
      <c r="V967" s="8" t="s">
        <v>1895</v>
      </c>
      <c r="W967" s="8" t="s">
        <v>133</v>
      </c>
      <c r="X967" s="8" t="s">
        <v>133</v>
      </c>
      <c r="Y967" s="8" t="s">
        <v>153</v>
      </c>
      <c r="Z967" s="8" t="s">
        <v>807</v>
      </c>
      <c r="AA967" s="8" t="s">
        <v>1685</v>
      </c>
      <c r="AB967" s="4" t="s">
        <v>1685</v>
      </c>
      <c r="AC967" s="4" t="s">
        <v>238</v>
      </c>
      <c r="AD967" s="8">
        <v>0</v>
      </c>
      <c r="AE967" s="8" t="s">
        <v>1896</v>
      </c>
      <c r="AF967" s="8" t="s">
        <v>136</v>
      </c>
      <c r="AG967" s="8" t="s">
        <v>137</v>
      </c>
      <c r="AH967" s="8" t="s">
        <v>138</v>
      </c>
      <c r="AI967" s="8" t="s">
        <v>1687</v>
      </c>
      <c r="AJ967" s="8" t="s">
        <v>9</v>
      </c>
      <c r="AK967" s="8" t="s">
        <v>132</v>
      </c>
      <c r="AL967" s="8" t="s">
        <v>132</v>
      </c>
      <c r="AM967" s="8"/>
      <c r="AN967" s="8"/>
      <c r="AO967" s="8"/>
      <c r="AP967" s="8" t="s">
        <v>145</v>
      </c>
      <c r="AQ967" s="8" t="s">
        <v>145</v>
      </c>
      <c r="AR967" s="8" t="s">
        <v>133</v>
      </c>
      <c r="AS967" s="8" t="s">
        <v>133</v>
      </c>
      <c r="AT967" s="8" t="s">
        <v>133</v>
      </c>
      <c r="AU967" s="8" t="s">
        <v>145</v>
      </c>
      <c r="AV967" s="4" t="s">
        <v>145</v>
      </c>
      <c r="AW967" s="4" t="s">
        <v>145</v>
      </c>
      <c r="AX967" s="8" t="s">
        <v>145</v>
      </c>
      <c r="AY967" s="8" t="s">
        <v>133</v>
      </c>
      <c r="AZ967" s="8"/>
      <c r="BA967" s="8"/>
      <c r="BB967" s="8" t="s">
        <v>191</v>
      </c>
      <c r="BC967" s="8"/>
      <c r="BD967" s="8" t="s">
        <v>145</v>
      </c>
      <c r="BE967" s="8"/>
      <c r="BF967" s="8"/>
      <c r="BG967" s="8" t="s">
        <v>7</v>
      </c>
    </row>
    <row r="968" spans="1:59" hidden="1">
      <c r="A968" t="str">
        <f>Append1[[#This Row],[COM_IN_LIST]]</f>
        <v>GDPR</v>
      </c>
      <c r="B968" t="s">
        <v>1897</v>
      </c>
      <c r="P968" t="s">
        <v>132</v>
      </c>
      <c r="Q968" t="s">
        <v>131</v>
      </c>
      <c r="R968" t="s">
        <v>9</v>
      </c>
      <c r="V968" s="8" t="s">
        <v>1897</v>
      </c>
      <c r="AJ968" s="8" t="s">
        <v>9</v>
      </c>
      <c r="AK968" s="8" t="s">
        <v>132</v>
      </c>
      <c r="AL968" s="8" t="s">
        <v>131</v>
      </c>
      <c r="AM968" s="8"/>
      <c r="AN968" s="8"/>
      <c r="AO968" s="8"/>
      <c r="AP968" s="8" t="s">
        <v>145</v>
      </c>
      <c r="AQ968" s="8" t="s">
        <v>145</v>
      </c>
      <c r="AR968" s="8" t="s">
        <v>133</v>
      </c>
      <c r="AS968" s="8" t="s">
        <v>133</v>
      </c>
      <c r="AT968" s="8" t="s">
        <v>133</v>
      </c>
      <c r="AU968" s="8" t="s">
        <v>145</v>
      </c>
      <c r="AV968" s="4" t="s">
        <v>145</v>
      </c>
      <c r="AW968" s="4" t="s">
        <v>145</v>
      </c>
      <c r="AX968" s="8" t="s">
        <v>145</v>
      </c>
      <c r="AY968" s="8" t="s">
        <v>133</v>
      </c>
      <c r="AZ968" s="8" t="s">
        <v>194</v>
      </c>
      <c r="BA968" s="8"/>
      <c r="BB968" s="8" t="s">
        <v>145</v>
      </c>
      <c r="BC968" s="8"/>
      <c r="BD968" s="8" t="s">
        <v>145</v>
      </c>
      <c r="BE968" s="8"/>
      <c r="BF968" s="8"/>
      <c r="BG968" s="8" t="s">
        <v>6</v>
      </c>
    </row>
    <row r="969" spans="1:59">
      <c r="A969" t="str">
        <f>Append1[[#This Row],[COM_IN_LIST]]</f>
        <v>CMDB</v>
      </c>
      <c r="B969" t="s">
        <v>1898</v>
      </c>
      <c r="C969" t="str">
        <f>VLOOKUP(Append1[[#This Row],[Asset_Name]],'[1]SNOW CMDB DBNL'!$A:$B,2,0)</f>
        <v>No</v>
      </c>
      <c r="D969" t="str">
        <f>VLOOKUP(Append1[[#This Row],[Asset_Name]],'[1]SNOW CMDB DBNL'!$A:$C,3,0)</f>
        <v>No</v>
      </c>
      <c r="E969" t="str">
        <f>VLOOKUP(Append1[[#This Row],[Asset_Name]],'[1]SNOW CMDB DBNL'!$A:$D,4,0)</f>
        <v>Sandra Nieuwenhuis</v>
      </c>
      <c r="F969" t="str">
        <f>VLOOKUP(Append1[[#This Row],[Asset_Name]],'[1]SNOW CMDB DBNL'!$A:$E,5,0)</f>
        <v>Serkan Turhal</v>
      </c>
      <c r="L969" t="str">
        <f>VLOOKUP(Append1[[#This Row],[Asset_Name]],'[1]SNOW CMDB DBNL'!$A:$M,13,0)</f>
        <v>Installed</v>
      </c>
      <c r="M969" t="str">
        <f>VLOOKUP(Append1[[#This Row],[Asset_Name]],'[1]SNOW CMDB DBNL'!$A:$N,14,0)</f>
        <v>Operational</v>
      </c>
      <c r="N969" t="str">
        <f>VLOOKUP(Append1[[#This Row],[Asset_Name]],'[1]SNOW CMDB DBNL'!$A:$O,15,0)</f>
        <v>Production</v>
      </c>
      <c r="O969" t="str">
        <f>VLOOKUP(Append1[[#This Row],[Asset_Name]],'[1]SNOW CMDB DBNL'!$A:$P,16,0)</f>
        <v>be+nl/Business lending/Customer Value Proposition/Joint Price Fighters</v>
      </c>
      <c r="P969" t="s">
        <v>131</v>
      </c>
      <c r="Q969" t="s">
        <v>132</v>
      </c>
      <c r="R969" t="s">
        <v>609</v>
      </c>
      <c r="V969" s="8" t="s">
        <v>1898</v>
      </c>
      <c r="W969" s="8" t="s">
        <v>133</v>
      </c>
      <c r="X969" s="8" t="s">
        <v>133</v>
      </c>
      <c r="Y969" s="8" t="s">
        <v>313</v>
      </c>
      <c r="Z969" s="8" t="s">
        <v>314</v>
      </c>
      <c r="AA969" s="8">
        <v>0</v>
      </c>
      <c r="AB969" s="4">
        <v>0</v>
      </c>
      <c r="AC969" s="4">
        <v>0</v>
      </c>
      <c r="AD969" s="8">
        <v>0</v>
      </c>
      <c r="AE969" s="8">
        <v>0</v>
      </c>
      <c r="AF969" s="8" t="s">
        <v>136</v>
      </c>
      <c r="AG969" s="8" t="s">
        <v>137</v>
      </c>
      <c r="AH969" s="8" t="s">
        <v>138</v>
      </c>
      <c r="AI969" s="8" t="s">
        <v>1899</v>
      </c>
      <c r="AJ969" s="8" t="s">
        <v>609</v>
      </c>
      <c r="AK969" s="8" t="s">
        <v>131</v>
      </c>
      <c r="AL969" s="8" t="s">
        <v>132</v>
      </c>
      <c r="AM969" s="8"/>
      <c r="AN969" s="8"/>
      <c r="AO969" s="8"/>
      <c r="AP969" s="8"/>
      <c r="AQ969" s="8"/>
      <c r="AR969" s="8"/>
      <c r="AS969" s="8"/>
      <c r="AT969" s="8"/>
      <c r="AU969" s="8"/>
      <c r="AV969" s="4"/>
      <c r="AW969" s="4"/>
      <c r="AX969" s="8"/>
      <c r="AY969" s="8"/>
      <c r="AZ969" s="8"/>
      <c r="BA969" s="8"/>
      <c r="BB969" s="8"/>
      <c r="BC969" s="8"/>
      <c r="BD969" s="8"/>
      <c r="BE969" s="8"/>
      <c r="BF969" s="8"/>
      <c r="BG969" s="8" t="s">
        <v>5</v>
      </c>
    </row>
    <row r="970" spans="1:59">
      <c r="A970" t="str">
        <f>Append1[[#This Row],[COM_IN_LIST]]</f>
        <v>CMDB</v>
      </c>
      <c r="B970" t="s">
        <v>1900</v>
      </c>
      <c r="C970" t="str">
        <f>VLOOKUP(Append1[[#This Row],[Asset_Name]],'[1]SNOW CMDB DBNL'!$A:$B,2,0)</f>
        <v>No</v>
      </c>
      <c r="D970" t="str">
        <f>VLOOKUP(Append1[[#This Row],[Asset_Name]],'[1]SNOW CMDB DBNL'!$A:$C,3,0)</f>
        <v>No</v>
      </c>
      <c r="E970" t="str">
        <f>VLOOKUP(Append1[[#This Row],[Asset_Name]],'[1]SNOW CMDB DBNL'!$A:$D,4,0)</f>
        <v>Sandra Nieuwenhuis</v>
      </c>
      <c r="F970" t="str">
        <f>VLOOKUP(Append1[[#This Row],[Asset_Name]],'[1]SNOW CMDB DBNL'!$A:$E,5,0)</f>
        <v>Serkan Turhal</v>
      </c>
      <c r="L970" t="str">
        <f>VLOOKUP(Append1[[#This Row],[Asset_Name]],'[1]SNOW CMDB DBNL'!$A:$M,13,0)</f>
        <v>Installed</v>
      </c>
      <c r="M970" t="str">
        <f>VLOOKUP(Append1[[#This Row],[Asset_Name]],'[1]SNOW CMDB DBNL'!$A:$N,14,0)</f>
        <v>Operational</v>
      </c>
      <c r="N970" t="str">
        <f>VLOOKUP(Append1[[#This Row],[Asset_Name]],'[1]SNOW CMDB DBNL'!$A:$O,15,0)</f>
        <v>Production</v>
      </c>
      <c r="O970" t="str">
        <f>VLOOKUP(Append1[[#This Row],[Asset_Name]],'[1]SNOW CMDB DBNL'!$A:$P,16,0)</f>
        <v>be+nl/Business lending/Customer Value Proposition/Talos</v>
      </c>
      <c r="P970" t="s">
        <v>131</v>
      </c>
      <c r="Q970" t="s">
        <v>132</v>
      </c>
      <c r="R970" t="s">
        <v>609</v>
      </c>
      <c r="V970" s="8" t="s">
        <v>1900</v>
      </c>
      <c r="W970" s="8" t="s">
        <v>133</v>
      </c>
      <c r="X970" s="8" t="s">
        <v>133</v>
      </c>
      <c r="Y970" s="8" t="s">
        <v>313</v>
      </c>
      <c r="Z970" s="8" t="s">
        <v>314</v>
      </c>
      <c r="AA970" s="8">
        <v>0</v>
      </c>
      <c r="AB970" s="4">
        <v>0</v>
      </c>
      <c r="AC970" s="4">
        <v>0</v>
      </c>
      <c r="AD970" s="8">
        <v>0</v>
      </c>
      <c r="AE970" s="8">
        <v>0</v>
      </c>
      <c r="AF970" s="8" t="s">
        <v>136</v>
      </c>
      <c r="AG970" s="8" t="s">
        <v>137</v>
      </c>
      <c r="AH970" s="8" t="s">
        <v>138</v>
      </c>
      <c r="AI970" s="8" t="s">
        <v>1901</v>
      </c>
      <c r="AJ970" s="8" t="s">
        <v>609</v>
      </c>
      <c r="AK970" s="8" t="s">
        <v>131</v>
      </c>
      <c r="AL970" s="8" t="s">
        <v>132</v>
      </c>
      <c r="AM970" s="8"/>
      <c r="AN970" s="8"/>
      <c r="AO970" s="8"/>
      <c r="AP970" s="8"/>
      <c r="AQ970" s="8"/>
      <c r="AR970" s="8"/>
      <c r="AS970" s="8"/>
      <c r="AT970" s="8"/>
      <c r="AU970" s="8"/>
      <c r="AV970" s="4"/>
      <c r="AW970" s="4"/>
      <c r="AX970" s="8"/>
      <c r="AY970" s="8"/>
      <c r="AZ970" s="8"/>
      <c r="BA970" s="8"/>
      <c r="BB970" s="8"/>
      <c r="BC970" s="8"/>
      <c r="BD970" s="8"/>
      <c r="BE970" s="8"/>
      <c r="BF970" s="8"/>
      <c r="BG970" s="8" t="s">
        <v>5</v>
      </c>
    </row>
    <row r="971" spans="1:59">
      <c r="A971" t="str">
        <f>Append1[[#This Row],[COM_IN_LIST]]</f>
        <v>CMDB</v>
      </c>
      <c r="B971" t="s">
        <v>1902</v>
      </c>
      <c r="C971" t="str">
        <f>VLOOKUP(Append1[[#This Row],[Asset_Name]],'[1]SNOW CMDB DBNL'!$A:$B,2,0)</f>
        <v>No</v>
      </c>
      <c r="D971" t="str">
        <f>VLOOKUP(Append1[[#This Row],[Asset_Name]],'[1]SNOW CMDB DBNL'!$A:$C,3,0)</f>
        <v>No</v>
      </c>
      <c r="E971" t="str">
        <f>VLOOKUP(Append1[[#This Row],[Asset_Name]],'[1]SNOW CMDB DBNL'!$A:$D,4,0)</f>
        <v>Sandra Nieuwenhuis</v>
      </c>
      <c r="F971" t="str">
        <f>VLOOKUP(Append1[[#This Row],[Asset_Name]],'[1]SNOW CMDB DBNL'!$A:$E,5,0)</f>
        <v>Serkan Turhal</v>
      </c>
      <c r="L971" t="str">
        <f>VLOOKUP(Append1[[#This Row],[Asset_Name]],'[1]SNOW CMDB DBNL'!$A:$M,13,0)</f>
        <v>Installed</v>
      </c>
      <c r="M971" t="str">
        <f>VLOOKUP(Append1[[#This Row],[Asset_Name]],'[1]SNOW CMDB DBNL'!$A:$N,14,0)</f>
        <v>Operational</v>
      </c>
      <c r="N971" t="str">
        <f>VLOOKUP(Append1[[#This Row],[Asset_Name]],'[1]SNOW CMDB DBNL'!$A:$O,15,0)</f>
        <v>Production</v>
      </c>
      <c r="O971" t="str">
        <f>VLOOKUP(Append1[[#This Row],[Asset_Name]],'[1]SNOW CMDB DBNL'!$A:$P,16,0)</f>
        <v>be+nl/Business lending/Customer Value Proposition/Talos</v>
      </c>
      <c r="P971" t="s">
        <v>131</v>
      </c>
      <c r="Q971" t="s">
        <v>132</v>
      </c>
      <c r="R971" t="s">
        <v>609</v>
      </c>
      <c r="V971" s="8" t="s">
        <v>1902</v>
      </c>
      <c r="W971" s="8" t="s">
        <v>133</v>
      </c>
      <c r="X971" s="8" t="s">
        <v>133</v>
      </c>
      <c r="Y971" s="8" t="s">
        <v>313</v>
      </c>
      <c r="Z971" s="8" t="s">
        <v>314</v>
      </c>
      <c r="AA971" s="8">
        <v>0</v>
      </c>
      <c r="AB971" s="4">
        <v>0</v>
      </c>
      <c r="AC971" s="4">
        <v>0</v>
      </c>
      <c r="AD971" s="8">
        <v>0</v>
      </c>
      <c r="AE971" s="8">
        <v>0</v>
      </c>
      <c r="AF971" s="8" t="s">
        <v>136</v>
      </c>
      <c r="AG971" s="8" t="s">
        <v>137</v>
      </c>
      <c r="AH971" s="8" t="s">
        <v>138</v>
      </c>
      <c r="AI971" s="8" t="s">
        <v>1901</v>
      </c>
      <c r="AJ971" s="8" t="s">
        <v>609</v>
      </c>
      <c r="AK971" s="8" t="s">
        <v>131</v>
      </c>
      <c r="AL971" s="8" t="s">
        <v>132</v>
      </c>
      <c r="AM971" s="8"/>
      <c r="AN971" s="8"/>
      <c r="AO971" s="8"/>
      <c r="AP971" s="8"/>
      <c r="AQ971" s="8"/>
      <c r="AR971" s="8"/>
      <c r="AS971" s="8"/>
      <c r="AT971" s="8"/>
      <c r="AU971" s="8"/>
      <c r="AV971" s="4"/>
      <c r="AW971" s="4"/>
      <c r="AX971" s="8"/>
      <c r="AY971" s="8"/>
      <c r="AZ971" s="8"/>
      <c r="BA971" s="8"/>
      <c r="BB971" s="8"/>
      <c r="BC971" s="8"/>
      <c r="BD971" s="8"/>
      <c r="BE971" s="8"/>
      <c r="BF971" s="8"/>
      <c r="BG971" s="8" t="s">
        <v>5</v>
      </c>
    </row>
    <row r="972" spans="1:59" hidden="1">
      <c r="A972" t="str">
        <f>Append1[[#This Row],[COM_IN_LIST]]</f>
        <v>GDPR</v>
      </c>
      <c r="B972" s="31" t="s">
        <v>1903</v>
      </c>
      <c r="P972" t="s">
        <v>132</v>
      </c>
      <c r="Q972" t="s">
        <v>131</v>
      </c>
      <c r="R972" t="s">
        <v>10</v>
      </c>
      <c r="V972" s="8" t="s">
        <v>1903</v>
      </c>
      <c r="AJ972" s="8" t="s">
        <v>10</v>
      </c>
      <c r="AK972" s="8" t="s">
        <v>132</v>
      </c>
      <c r="AL972" s="8" t="s">
        <v>131</v>
      </c>
      <c r="AM972" s="8"/>
      <c r="AN972" s="8"/>
      <c r="AO972" s="8"/>
      <c r="AP972" s="8" t="s">
        <v>145</v>
      </c>
      <c r="AQ972" s="8" t="s">
        <v>145</v>
      </c>
      <c r="AR972" s="8" t="s">
        <v>133</v>
      </c>
      <c r="AS972" s="8" t="s">
        <v>149</v>
      </c>
      <c r="AT972" s="8" t="s">
        <v>149</v>
      </c>
      <c r="AU972" s="8" t="s">
        <v>145</v>
      </c>
      <c r="AV972" s="4" t="s">
        <v>145</v>
      </c>
      <c r="AW972" s="4" t="s">
        <v>145</v>
      </c>
      <c r="AX972" s="8" t="s">
        <v>145</v>
      </c>
      <c r="AY972" s="8" t="s">
        <v>133</v>
      </c>
      <c r="AZ972" s="8"/>
      <c r="BA972" s="8"/>
      <c r="BB972" s="8" t="s">
        <v>145</v>
      </c>
      <c r="BC972" s="8"/>
      <c r="BD972" s="8" t="s">
        <v>145</v>
      </c>
      <c r="BE972" s="8"/>
      <c r="BF972" s="8"/>
      <c r="BG972" s="8" t="s">
        <v>6</v>
      </c>
    </row>
    <row r="973" spans="1:59">
      <c r="A973" t="str">
        <f>Append1[[#This Row],[COM_IN_LIST]]</f>
        <v>CMDB</v>
      </c>
      <c r="B973" s="31" t="s">
        <v>1904</v>
      </c>
      <c r="C973" t="str">
        <f>VLOOKUP(Append1[[#This Row],[Asset_Name]],'[1]SNOW CMDB DBNL'!$A:$B,2,0)</f>
        <v>No</v>
      </c>
      <c r="E973" t="str">
        <f>VLOOKUP(Append1[[#This Row],[Asset_Name]],'[1]SNOW CMDB DBNL'!$A:$D,4,0)</f>
        <v>Guido Smit</v>
      </c>
      <c r="F973" t="str">
        <f>VLOOKUP(Append1[[#This Row],[Asset_Name]],'[1]SNOW CMDB DBNL'!$A:$E,5,0)</f>
        <v>Hans Overeem</v>
      </c>
      <c r="L973" t="str">
        <f>VLOOKUP(Append1[[#This Row],[Asset_Name]],'[1]SNOW CMDB DBNL'!$A:$M,13,0)</f>
        <v>Installed</v>
      </c>
      <c r="M973" t="str">
        <f>VLOOKUP(Append1[[#This Row],[Asset_Name]],'[1]SNOW CMDB DBNL'!$A:$N,14,0)</f>
        <v>Operational</v>
      </c>
      <c r="N973" t="str">
        <f>VLOOKUP(Append1[[#This Row],[Asset_Name]],'[1]SNOW CMDB DBNL'!$A:$O,15,0)</f>
        <v>Production</v>
      </c>
      <c r="O973" t="str">
        <f>VLOOKUP(Append1[[#This Row],[Asset_Name]],'[1]SNOW CMDB DBNL'!$A:$P,16,0)</f>
        <v>be+nl/Daily Banking Digital First NL/Business Journeys/ACDC</v>
      </c>
      <c r="P973" t="s">
        <v>131</v>
      </c>
      <c r="Q973" t="s">
        <v>132</v>
      </c>
      <c r="R973" t="s">
        <v>23</v>
      </c>
      <c r="V973" s="8" t="s">
        <v>1904</v>
      </c>
      <c r="W973" s="8" t="s">
        <v>133</v>
      </c>
      <c r="X973" s="8">
        <v>0</v>
      </c>
      <c r="Y973" s="8" t="s">
        <v>158</v>
      </c>
      <c r="Z973" s="8" t="s">
        <v>159</v>
      </c>
      <c r="AA973" s="8">
        <v>0</v>
      </c>
      <c r="AB973" s="4">
        <v>0</v>
      </c>
      <c r="AC973" s="4">
        <v>0</v>
      </c>
      <c r="AD973" s="8">
        <v>0</v>
      </c>
      <c r="AE973" s="8">
        <v>0</v>
      </c>
      <c r="AF973" s="8" t="s">
        <v>136</v>
      </c>
      <c r="AG973" s="8" t="s">
        <v>137</v>
      </c>
      <c r="AH973" s="8" t="s">
        <v>138</v>
      </c>
      <c r="AI973" s="8" t="s">
        <v>472</v>
      </c>
      <c r="AJ973" s="8" t="s">
        <v>23</v>
      </c>
      <c r="AK973" s="8" t="s">
        <v>131</v>
      </c>
      <c r="AL973" s="8" t="s">
        <v>132</v>
      </c>
      <c r="AM973" s="8"/>
      <c r="AN973" s="8"/>
      <c r="AO973" s="8"/>
      <c r="AP973" s="8"/>
      <c r="AQ973" s="8"/>
      <c r="AR973" s="8"/>
      <c r="AS973" s="8"/>
      <c r="AT973" s="8"/>
      <c r="AU973" s="8"/>
      <c r="AV973" s="4"/>
      <c r="AW973" s="4"/>
      <c r="AX973" s="8"/>
      <c r="AY973" s="8"/>
      <c r="AZ973" s="8"/>
      <c r="BA973" s="8"/>
      <c r="BB973" s="8"/>
      <c r="BC973" s="8"/>
      <c r="BD973" s="8"/>
      <c r="BE973" s="8"/>
      <c r="BF973" s="8"/>
      <c r="BG973" s="8" t="s">
        <v>5</v>
      </c>
    </row>
    <row r="974" spans="1:59" hidden="1">
      <c r="A974" t="str">
        <f>Append1[[#This Row],[COM_IN_LIST]]</f>
        <v>GDPR</v>
      </c>
      <c r="B974" t="s">
        <v>1905</v>
      </c>
      <c r="P974" t="s">
        <v>132</v>
      </c>
      <c r="Q974" t="s">
        <v>131</v>
      </c>
      <c r="R974" t="s">
        <v>9</v>
      </c>
      <c r="V974" s="8" t="s">
        <v>1905</v>
      </c>
      <c r="AJ974" s="8" t="s">
        <v>9</v>
      </c>
      <c r="AK974" s="8" t="s">
        <v>132</v>
      </c>
      <c r="AL974" s="8" t="s">
        <v>131</v>
      </c>
      <c r="AM974" s="8"/>
      <c r="AN974" s="8"/>
      <c r="AO974" s="8"/>
      <c r="AP974" s="8" t="s">
        <v>145</v>
      </c>
      <c r="AQ974" s="8" t="s">
        <v>145</v>
      </c>
      <c r="AR974" s="8" t="s">
        <v>133</v>
      </c>
      <c r="AS974" s="8" t="s">
        <v>133</v>
      </c>
      <c r="AT974" s="8" t="s">
        <v>133</v>
      </c>
      <c r="AU974" s="8" t="s">
        <v>145</v>
      </c>
      <c r="AV974" s="4" t="s">
        <v>145</v>
      </c>
      <c r="AW974" s="4" t="s">
        <v>145</v>
      </c>
      <c r="AX974" s="8" t="s">
        <v>145</v>
      </c>
      <c r="AY974" s="8" t="s">
        <v>133</v>
      </c>
      <c r="AZ974" s="8"/>
      <c r="BA974" s="8"/>
      <c r="BB974" s="8" t="s">
        <v>145</v>
      </c>
      <c r="BC974" s="8"/>
      <c r="BD974" s="8" t="s">
        <v>145</v>
      </c>
      <c r="BE974" s="8"/>
      <c r="BF974" s="8"/>
      <c r="BG974" s="8" t="s">
        <v>6</v>
      </c>
    </row>
    <row r="975" spans="1:59" hidden="1">
      <c r="A975" t="str">
        <f>Append1[[#This Row],[COM_IN_LIST]]</f>
        <v>GDPR</v>
      </c>
      <c r="B975" t="s">
        <v>1906</v>
      </c>
      <c r="P975" t="s">
        <v>132</v>
      </c>
      <c r="Q975" t="s">
        <v>131</v>
      </c>
      <c r="R975" t="s">
        <v>9</v>
      </c>
      <c r="V975" s="8" t="s">
        <v>1906</v>
      </c>
      <c r="AJ975" s="8" t="s">
        <v>9</v>
      </c>
      <c r="AK975" s="8" t="s">
        <v>132</v>
      </c>
      <c r="AL975" s="8" t="s">
        <v>131</v>
      </c>
      <c r="AM975" s="8"/>
      <c r="AN975" s="8"/>
      <c r="AO975" s="8"/>
      <c r="AP975" s="8" t="s">
        <v>145</v>
      </c>
      <c r="AQ975" s="8" t="s">
        <v>145</v>
      </c>
      <c r="AR975" s="8" t="s">
        <v>133</v>
      </c>
      <c r="AS975" s="8" t="s">
        <v>133</v>
      </c>
      <c r="AT975" s="8" t="s">
        <v>133</v>
      </c>
      <c r="AU975" s="8" t="s">
        <v>145</v>
      </c>
      <c r="AV975" s="4" t="s">
        <v>145</v>
      </c>
      <c r="AW975" s="4" t="s">
        <v>145</v>
      </c>
      <c r="AX975" s="8" t="s">
        <v>145</v>
      </c>
      <c r="AY975" s="8" t="s">
        <v>133</v>
      </c>
      <c r="AZ975" s="8" t="s">
        <v>194</v>
      </c>
      <c r="BA975" s="8"/>
      <c r="BB975" s="8" t="s">
        <v>145</v>
      </c>
      <c r="BC975" s="8"/>
      <c r="BD975" s="8" t="s">
        <v>145</v>
      </c>
      <c r="BE975" s="8"/>
      <c r="BF975" s="8"/>
      <c r="BG975" s="8" t="s">
        <v>6</v>
      </c>
    </row>
    <row r="976" spans="1:59" hidden="1">
      <c r="A976" t="str">
        <f>Append1[[#This Row],[COM_IN_LIST]]</f>
        <v>GDPR</v>
      </c>
      <c r="B976" t="s">
        <v>1907</v>
      </c>
      <c r="P976" t="s">
        <v>132</v>
      </c>
      <c r="Q976" t="s">
        <v>131</v>
      </c>
      <c r="R976" t="s">
        <v>10</v>
      </c>
      <c r="V976" s="8" t="s">
        <v>1907</v>
      </c>
      <c r="AJ976" s="8" t="s">
        <v>10</v>
      </c>
      <c r="AK976" s="8" t="s">
        <v>132</v>
      </c>
      <c r="AL976" s="8" t="s">
        <v>131</v>
      </c>
      <c r="AM976" s="8"/>
      <c r="AN976" s="8"/>
      <c r="AO976" s="8"/>
      <c r="AP976" s="8" t="s">
        <v>145</v>
      </c>
      <c r="AQ976" s="8" t="s">
        <v>145</v>
      </c>
      <c r="AR976" s="8" t="s">
        <v>133</v>
      </c>
      <c r="AS976" s="8" t="s">
        <v>149</v>
      </c>
      <c r="AT976" s="8" t="s">
        <v>149</v>
      </c>
      <c r="AU976" s="8" t="s">
        <v>145</v>
      </c>
      <c r="AV976" s="4" t="s">
        <v>145</v>
      </c>
      <c r="AW976" s="4" t="s">
        <v>145</v>
      </c>
      <c r="AX976" s="8" t="s">
        <v>145</v>
      </c>
      <c r="AY976" s="8" t="s">
        <v>133</v>
      </c>
      <c r="AZ976" s="8"/>
      <c r="BA976" s="8"/>
      <c r="BB976" s="8" t="s">
        <v>145</v>
      </c>
      <c r="BC976" s="8"/>
      <c r="BD976" s="8" t="s">
        <v>145</v>
      </c>
      <c r="BE976" s="8"/>
      <c r="BF976" s="8"/>
      <c r="BG976" s="8" t="s">
        <v>6</v>
      </c>
    </row>
    <row r="977" spans="1:59">
      <c r="A977" t="str">
        <f>Append1[[#This Row],[COM_IN_LIST]]</f>
        <v>COMMON</v>
      </c>
      <c r="B977" t="s">
        <v>1908</v>
      </c>
      <c r="C977" t="str">
        <f>VLOOKUP(Append1[[#This Row],[Asset_Name]],'[1]SNOW CMDB DBNL'!$A:$B,2,0)</f>
        <v>No</v>
      </c>
      <c r="D977" t="str">
        <f>VLOOKUP(Append1[[#This Row],[Asset_Name]],'[1]SNOW CMDB DBNL'!$A:$C,3,0)</f>
        <v>No</v>
      </c>
      <c r="E977" t="str">
        <f>VLOOKUP(Append1[[#This Row],[Asset_Name]],'[1]SNOW CMDB DBNL'!$A:$D,4,0)</f>
        <v>Rik-Jan van Bree</v>
      </c>
      <c r="F977" t="str">
        <f>VLOOKUP(Append1[[#This Row],[Asset_Name]],'[1]SNOW CMDB DBNL'!$A:$E,5,0)</f>
        <v>tbd</v>
      </c>
      <c r="G977" t="str">
        <f>VLOOKUP(Append1[[#This Row],[Asset_Name]],'[1]SNOW CMDB DBNL'!$A:$F,6,0)</f>
        <v>n/a</v>
      </c>
      <c r="H977" t="str">
        <f>VLOOKUP(Append1[[#This Row],[Asset_Name]],'[1]SNOW CMDB DBNL'!$A:$G,7,0)</f>
        <v>n/a</v>
      </c>
      <c r="I977" t="str">
        <f>VLOOKUP(Append1[[#This Row],[Asset_Name]],'[1]SNOW CMDB DBNL'!$A:$H,8,0)</f>
        <v>Product data</v>
      </c>
      <c r="J977" t="str">
        <f>VLOOKUP(Append1[[#This Row],[Asset_Name]],'[1]SNOW CMDB DBNL'!$A:$I,9,0)</f>
        <v>Transferred outside ING</v>
      </c>
      <c r="K977" t="str">
        <f>VLOOKUP(Append1[[#This Row],[Asset_Name]],'[1]SNOW CMDB DBNL'!$A:$J,10,0)</f>
        <v>Temporarily process data stored</v>
      </c>
      <c r="L977" t="str">
        <f>VLOOKUP(Append1[[#This Row],[Asset_Name]],'[1]SNOW CMDB DBNL'!$A:$M,13,0)</f>
        <v>Installed</v>
      </c>
      <c r="M977" t="str">
        <f>VLOOKUP(Append1[[#This Row],[Asset_Name]],'[1]SNOW CMDB DBNL'!$A:$N,14,0)</f>
        <v>Operational</v>
      </c>
      <c r="N977" t="str">
        <f>VLOOKUP(Append1[[#This Row],[Asset_Name]],'[1]SNOW CMDB DBNL'!$A:$O,15,0)</f>
        <v>Production</v>
      </c>
      <c r="O977" t="str">
        <f>VLOOKUP(Append1[[#This Row],[Asset_Name]],'[1]SNOW CMDB DBNL'!$A:$P,16,0)</f>
        <v>be+nl/Payments NL/Products/InsightOut</v>
      </c>
      <c r="P977" t="s">
        <v>132</v>
      </c>
      <c r="Q977" t="s">
        <v>132</v>
      </c>
      <c r="R977" t="s">
        <v>9</v>
      </c>
      <c r="V977" s="8" t="s">
        <v>1908</v>
      </c>
      <c r="W977" s="8" t="s">
        <v>133</v>
      </c>
      <c r="X977" s="8" t="s">
        <v>133</v>
      </c>
      <c r="Y977" s="8" t="s">
        <v>153</v>
      </c>
      <c r="Z977" s="8" t="s">
        <v>807</v>
      </c>
      <c r="AA977" s="8" t="s">
        <v>1685</v>
      </c>
      <c r="AB977" s="4" t="s">
        <v>1685</v>
      </c>
      <c r="AC977" s="4" t="s">
        <v>238</v>
      </c>
      <c r="AD977" s="8" t="s">
        <v>206</v>
      </c>
      <c r="AE977" s="8" t="s">
        <v>1686</v>
      </c>
      <c r="AF977" s="8" t="s">
        <v>136</v>
      </c>
      <c r="AG977" s="8" t="s">
        <v>137</v>
      </c>
      <c r="AH977" s="8" t="s">
        <v>138</v>
      </c>
      <c r="AI977" s="8" t="s">
        <v>1687</v>
      </c>
      <c r="AJ977" s="8" t="s">
        <v>9</v>
      </c>
      <c r="AK977" s="8" t="s">
        <v>132</v>
      </c>
      <c r="AL977" s="8" t="s">
        <v>132</v>
      </c>
      <c r="AM977" s="8"/>
      <c r="AN977" s="8"/>
      <c r="AO977" s="8"/>
      <c r="AP977" s="8" t="s">
        <v>145</v>
      </c>
      <c r="AQ977" s="8" t="s">
        <v>145</v>
      </c>
      <c r="AR977" s="8" t="s">
        <v>133</v>
      </c>
      <c r="AS977" s="8" t="s">
        <v>133</v>
      </c>
      <c r="AT977" s="8" t="s">
        <v>133</v>
      </c>
      <c r="AU977" s="8" t="s">
        <v>145</v>
      </c>
      <c r="AV977" s="4" t="s">
        <v>145</v>
      </c>
      <c r="AW977" s="4" t="s">
        <v>145</v>
      </c>
      <c r="AX977" s="8" t="s">
        <v>145</v>
      </c>
      <c r="AY977" s="8" t="s">
        <v>133</v>
      </c>
      <c r="AZ977" s="8"/>
      <c r="BA977" s="8"/>
      <c r="BB977" s="8" t="s">
        <v>191</v>
      </c>
      <c r="BC977" s="8"/>
      <c r="BD977" s="8" t="s">
        <v>145</v>
      </c>
      <c r="BE977" s="8"/>
      <c r="BF977" s="8"/>
      <c r="BG977" s="8" t="s">
        <v>7</v>
      </c>
    </row>
    <row r="978" spans="1:59">
      <c r="A978" t="str">
        <f>Append1[[#This Row],[COM_IN_LIST]]</f>
        <v>COMMON</v>
      </c>
      <c r="B978" t="s">
        <v>1909</v>
      </c>
      <c r="C978" t="str">
        <f>VLOOKUP(Append1[[#This Row],[Asset_Name]],'[1]SNOW CMDB DBNL'!$A:$B,2,0)</f>
        <v>No</v>
      </c>
      <c r="D978" t="str">
        <f>VLOOKUP(Append1[[#This Row],[Asset_Name]],'[1]SNOW CMDB DBNL'!$A:$C,3,0)</f>
        <v>No</v>
      </c>
      <c r="E978" t="str">
        <f>VLOOKUP(Append1[[#This Row],[Asset_Name]],'[1]SNOW CMDB DBNL'!$A:$D,4,0)</f>
        <v>Rik-Jan van Bree</v>
      </c>
      <c r="F978" t="str">
        <f>VLOOKUP(Append1[[#This Row],[Asset_Name]],'[1]SNOW CMDB DBNL'!$A:$E,5,0)</f>
        <v>Maaike Teeuwen</v>
      </c>
      <c r="G978" t="str">
        <f>VLOOKUP(Append1[[#This Row],[Asset_Name]],'[1]SNOW CMDB DBNL'!$A:$F,6,0)</f>
        <v>n/a</v>
      </c>
      <c r="H978" t="str">
        <f>VLOOKUP(Append1[[#This Row],[Asset_Name]],'[1]SNOW CMDB DBNL'!$A:$G,7,0)</f>
        <v>n/a</v>
      </c>
      <c r="I978" t="str">
        <f>VLOOKUP(Append1[[#This Row],[Asset_Name]],'[1]SNOW CMDB DBNL'!$A:$H,8,0)</f>
        <v>Product data</v>
      </c>
      <c r="J978" t="str">
        <f>VLOOKUP(Append1[[#This Row],[Asset_Name]],'[1]SNOW CMDB DBNL'!$A:$I,9,0)</f>
        <v>Transferred outside ING</v>
      </c>
      <c r="K978" t="str">
        <f>VLOOKUP(Append1[[#This Row],[Asset_Name]],'[1]SNOW CMDB DBNL'!$A:$J,10,0)</f>
        <v>Temporarily process data stored</v>
      </c>
      <c r="L978" t="str">
        <f>VLOOKUP(Append1[[#This Row],[Asset_Name]],'[1]SNOW CMDB DBNL'!$A:$M,13,0)</f>
        <v>Installed</v>
      </c>
      <c r="M978" t="str">
        <f>VLOOKUP(Append1[[#This Row],[Asset_Name]],'[1]SNOW CMDB DBNL'!$A:$N,14,0)</f>
        <v>Operational</v>
      </c>
      <c r="N978" t="str">
        <f>VLOOKUP(Append1[[#This Row],[Asset_Name]],'[1]SNOW CMDB DBNL'!$A:$O,15,0)</f>
        <v>Production</v>
      </c>
      <c r="O978" t="str">
        <f>VLOOKUP(Append1[[#This Row],[Asset_Name]],'[1]SNOW CMDB DBNL'!$A:$P,16,0)</f>
        <v>be+nl/Payments NL/Products/InsightOut</v>
      </c>
      <c r="P978" t="s">
        <v>132</v>
      </c>
      <c r="Q978" t="s">
        <v>132</v>
      </c>
      <c r="R978" t="s">
        <v>9</v>
      </c>
      <c r="V978" s="8" t="s">
        <v>1909</v>
      </c>
      <c r="W978" s="8" t="s">
        <v>133</v>
      </c>
      <c r="X978" s="8" t="s">
        <v>133</v>
      </c>
      <c r="Y978" s="8" t="s">
        <v>153</v>
      </c>
      <c r="Z978" s="8" t="s">
        <v>1278</v>
      </c>
      <c r="AA978" s="8" t="s">
        <v>1685</v>
      </c>
      <c r="AB978" s="4" t="s">
        <v>1685</v>
      </c>
      <c r="AC978" s="4" t="s">
        <v>238</v>
      </c>
      <c r="AD978" s="8" t="s">
        <v>206</v>
      </c>
      <c r="AE978" s="8" t="s">
        <v>1686</v>
      </c>
      <c r="AF978" s="8" t="s">
        <v>136</v>
      </c>
      <c r="AG978" s="8" t="s">
        <v>137</v>
      </c>
      <c r="AH978" s="8" t="s">
        <v>138</v>
      </c>
      <c r="AI978" s="8" t="s">
        <v>1687</v>
      </c>
      <c r="AJ978" s="8" t="s">
        <v>9</v>
      </c>
      <c r="AK978" s="8" t="s">
        <v>132</v>
      </c>
      <c r="AL978" s="8" t="s">
        <v>132</v>
      </c>
      <c r="AM978" s="8"/>
      <c r="AN978" s="8"/>
      <c r="AO978" s="8"/>
      <c r="AP978" s="8" t="s">
        <v>145</v>
      </c>
      <c r="AQ978" s="8" t="s">
        <v>145</v>
      </c>
      <c r="AR978" s="8" t="s">
        <v>133</v>
      </c>
      <c r="AS978" s="8" t="s">
        <v>133</v>
      </c>
      <c r="AT978" s="8" t="s">
        <v>133</v>
      </c>
      <c r="AU978" s="8" t="s">
        <v>145</v>
      </c>
      <c r="AV978" s="4" t="s">
        <v>145</v>
      </c>
      <c r="AW978" s="4" t="s">
        <v>145</v>
      </c>
      <c r="AX978" s="8" t="s">
        <v>145</v>
      </c>
      <c r="AY978" s="8" t="s">
        <v>133</v>
      </c>
      <c r="AZ978" s="8"/>
      <c r="BA978" s="8"/>
      <c r="BB978" s="8" t="s">
        <v>191</v>
      </c>
      <c r="BC978" s="8"/>
      <c r="BD978" s="8" t="s">
        <v>145</v>
      </c>
      <c r="BE978" s="8"/>
      <c r="BF978" s="8"/>
      <c r="BG978" s="8" t="s">
        <v>7</v>
      </c>
    </row>
  </sheetData>
  <mergeCells count="3">
    <mergeCell ref="AM1:BF1"/>
    <mergeCell ref="C1:AI1"/>
    <mergeCell ref="AK1:AL1"/>
  </mergeCells>
  <conditionalFormatting sqref="B2">
    <cfRule type="duplicateValues" dxfId="75" priority="5"/>
  </conditionalFormatting>
  <conditionalFormatting sqref="B1:B1048576">
    <cfRule type="duplicateValues" dxfId="74" priority="1"/>
    <cfRule type="duplicateValues" dxfId="73" priority="3"/>
    <cfRule type="duplicateValues" dxfId="72" priority="4"/>
  </conditionalFormatting>
  <conditionalFormatting sqref="B3:B978">
    <cfRule type="duplicateValues" dxfId="71" priority="2"/>
  </conditionalFormatting>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AFDCA-D807-40F5-8069-B93507FCAA6A}">
  <dimension ref="A1:B56"/>
  <sheetViews>
    <sheetView showGridLines="0" tabSelected="1" zoomScale="115" zoomScaleNormal="115" workbookViewId="0">
      <selection activeCell="A16" sqref="A16"/>
    </sheetView>
  </sheetViews>
  <sheetFormatPr defaultRowHeight="14.45"/>
  <cols>
    <col min="1" max="1" width="33.28515625" bestFit="1" customWidth="1"/>
    <col min="2" max="2" width="28.28515625" bestFit="1" customWidth="1"/>
  </cols>
  <sheetData>
    <row r="1" spans="1:2">
      <c r="A1" s="11" t="s">
        <v>82</v>
      </c>
      <c r="B1" s="11" t="s">
        <v>1910</v>
      </c>
    </row>
    <row r="2" spans="1:2">
      <c r="A2" s="5" t="s">
        <v>49</v>
      </c>
      <c r="B2" s="5"/>
    </row>
    <row r="3" spans="1:2">
      <c r="A3" s="5" t="s">
        <v>11</v>
      </c>
      <c r="B3" s="5"/>
    </row>
    <row r="4" spans="1:2">
      <c r="A4" s="5" t="s">
        <v>50</v>
      </c>
      <c r="B4" s="5"/>
    </row>
    <row r="5" spans="1:2">
      <c r="A5" s="5" t="s">
        <v>609</v>
      </c>
      <c r="B5" s="5"/>
    </row>
    <row r="6" spans="1:2">
      <c r="A6" s="5" t="s">
        <v>39</v>
      </c>
      <c r="B6" s="5"/>
    </row>
    <row r="7" spans="1:2">
      <c r="A7" s="5" t="s">
        <v>40</v>
      </c>
      <c r="B7" s="5"/>
    </row>
    <row r="8" spans="1:2">
      <c r="A8" s="5" t="s">
        <v>56</v>
      </c>
      <c r="B8" s="5"/>
    </row>
    <row r="9" spans="1:2">
      <c r="A9" s="5" t="s">
        <v>1911</v>
      </c>
      <c r="B9" s="5"/>
    </row>
    <row r="10" spans="1:2">
      <c r="A10" s="5" t="s">
        <v>53</v>
      </c>
      <c r="B10" s="5" t="s">
        <v>53</v>
      </c>
    </row>
    <row r="11" spans="1:2">
      <c r="A11" s="5" t="s">
        <v>62</v>
      </c>
      <c r="B11" s="5" t="s">
        <v>53</v>
      </c>
    </row>
    <row r="12" spans="1:2">
      <c r="A12" s="5" t="s">
        <v>44</v>
      </c>
      <c r="B12" s="5" t="s">
        <v>44</v>
      </c>
    </row>
    <row r="13" spans="1:2">
      <c r="A13" s="5" t="s">
        <v>36</v>
      </c>
      <c r="B13" s="5"/>
    </row>
    <row r="14" spans="1:2">
      <c r="A14" s="5" t="s">
        <v>46</v>
      </c>
      <c r="B14" s="5" t="s">
        <v>46</v>
      </c>
    </row>
    <row r="15" spans="1:2">
      <c r="A15" s="5" t="s">
        <v>27</v>
      </c>
      <c r="B15" s="5" t="s">
        <v>27</v>
      </c>
    </row>
    <row r="16" spans="1:2">
      <c r="A16" s="5" t="s">
        <v>38</v>
      </c>
      <c r="B16" s="5"/>
    </row>
    <row r="17" spans="1:2">
      <c r="A17" s="5" t="s">
        <v>29</v>
      </c>
      <c r="B17" s="5"/>
    </row>
    <row r="18" spans="1:2">
      <c r="A18" s="5" t="s">
        <v>54</v>
      </c>
      <c r="B18" s="5"/>
    </row>
    <row r="19" spans="1:2">
      <c r="A19" s="5" t="s">
        <v>47</v>
      </c>
      <c r="B19" s="5" t="s">
        <v>1912</v>
      </c>
    </row>
    <row r="20" spans="1:2">
      <c r="A20" s="5" t="s">
        <v>20</v>
      </c>
      <c r="B20" s="5" t="s">
        <v>1912</v>
      </c>
    </row>
    <row r="21" spans="1:2">
      <c r="A21" s="5" t="s">
        <v>12</v>
      </c>
      <c r="B21" s="5" t="s">
        <v>24</v>
      </c>
    </row>
    <row r="22" spans="1:2">
      <c r="A22" s="5" t="s">
        <v>10</v>
      </c>
      <c r="B22" s="5" t="s">
        <v>10</v>
      </c>
    </row>
    <row r="23" spans="1:2">
      <c r="A23" s="5" t="s">
        <v>23</v>
      </c>
      <c r="B23" s="5" t="s">
        <v>10</v>
      </c>
    </row>
    <row r="24" spans="1:2">
      <c r="A24" s="5" t="s">
        <v>45</v>
      </c>
      <c r="B24" s="5" t="s">
        <v>1913</v>
      </c>
    </row>
    <row r="25" spans="1:2">
      <c r="A25" s="5" t="s">
        <v>14</v>
      </c>
      <c r="B25" s="5" t="s">
        <v>1914</v>
      </c>
    </row>
    <row r="26" spans="1:2">
      <c r="A26" s="5" t="s">
        <v>24</v>
      </c>
      <c r="B26" s="5" t="s">
        <v>24</v>
      </c>
    </row>
    <row r="27" spans="1:2">
      <c r="A27" s="5" t="s">
        <v>16</v>
      </c>
      <c r="B27" s="5"/>
    </row>
    <row r="28" spans="1:2">
      <c r="A28" s="5" t="s">
        <v>22</v>
      </c>
      <c r="B28" s="5" t="s">
        <v>22</v>
      </c>
    </row>
    <row r="29" spans="1:2">
      <c r="A29" s="5" t="s">
        <v>41</v>
      </c>
      <c r="B29" s="5"/>
    </row>
    <row r="30" spans="1:2">
      <c r="A30" s="5" t="s">
        <v>13</v>
      </c>
      <c r="B30" s="5" t="s">
        <v>1915</v>
      </c>
    </row>
    <row r="31" spans="1:2">
      <c r="A31" s="5" t="s">
        <v>34</v>
      </c>
      <c r="B31" s="5" t="s">
        <v>34</v>
      </c>
    </row>
    <row r="32" spans="1:2">
      <c r="A32" s="5" t="s">
        <v>61</v>
      </c>
      <c r="B32" s="5"/>
    </row>
    <row r="33" spans="1:2">
      <c r="A33" s="5" t="s">
        <v>18</v>
      </c>
      <c r="B33" s="5" t="s">
        <v>34</v>
      </c>
    </row>
    <row r="34" spans="1:2">
      <c r="A34" s="5" t="s">
        <v>42</v>
      </c>
      <c r="B34" s="5" t="s">
        <v>1915</v>
      </c>
    </row>
    <row r="35" spans="1:2">
      <c r="A35" s="5" t="s">
        <v>28</v>
      </c>
      <c r="B35" s="5" t="s">
        <v>1916</v>
      </c>
    </row>
    <row r="36" spans="1:2">
      <c r="A36" s="5" t="s">
        <v>51</v>
      </c>
      <c r="B36" s="5"/>
    </row>
    <row r="37" spans="1:2">
      <c r="A37" s="5" t="s">
        <v>15</v>
      </c>
      <c r="B37" s="5"/>
    </row>
    <row r="38" spans="1:2">
      <c r="A38" s="5" t="s">
        <v>33</v>
      </c>
      <c r="B38" s="5" t="s">
        <v>1917</v>
      </c>
    </row>
    <row r="39" spans="1:2">
      <c r="A39" s="5" t="s">
        <v>31</v>
      </c>
      <c r="B39" s="5" t="s">
        <v>1917</v>
      </c>
    </row>
    <row r="40" spans="1:2">
      <c r="A40" s="5" t="s">
        <v>32</v>
      </c>
      <c r="B40" s="5"/>
    </row>
    <row r="41" spans="1:2">
      <c r="A41" s="5" t="s">
        <v>21</v>
      </c>
      <c r="B41" s="5" t="s">
        <v>21</v>
      </c>
    </row>
    <row r="42" spans="1:2">
      <c r="A42" s="5" t="s">
        <v>19</v>
      </c>
      <c r="B42" s="5" t="s">
        <v>21</v>
      </c>
    </row>
    <row r="43" spans="1:2">
      <c r="A43" s="5" t="s">
        <v>55</v>
      </c>
      <c r="B43" s="5"/>
    </row>
    <row r="44" spans="1:2">
      <c r="A44" s="5" t="s">
        <v>60</v>
      </c>
      <c r="B44" s="5"/>
    </row>
    <row r="45" spans="1:2">
      <c r="A45" s="5" t="s">
        <v>37</v>
      </c>
      <c r="B45" s="5"/>
    </row>
    <row r="46" spans="1:2">
      <c r="A46" s="5" t="s">
        <v>9</v>
      </c>
      <c r="B46" s="5" t="s">
        <v>9</v>
      </c>
    </row>
    <row r="47" spans="1:2">
      <c r="A47" s="5" t="s">
        <v>25</v>
      </c>
      <c r="B47" s="5" t="s">
        <v>9</v>
      </c>
    </row>
    <row r="48" spans="1:2">
      <c r="A48" s="5" t="s">
        <v>43</v>
      </c>
      <c r="B48" s="5" t="s">
        <v>1916</v>
      </c>
    </row>
    <row r="49" spans="1:2">
      <c r="A49" s="5" t="s">
        <v>26</v>
      </c>
      <c r="B49" s="5"/>
    </row>
    <row r="50" spans="1:2">
      <c r="A50" s="5" t="s">
        <v>57</v>
      </c>
      <c r="B50" s="5" t="s">
        <v>57</v>
      </c>
    </row>
    <row r="51" spans="1:2">
      <c r="A51" s="5" t="s">
        <v>52</v>
      </c>
      <c r="B51" s="5" t="s">
        <v>57</v>
      </c>
    </row>
    <row r="52" spans="1:2">
      <c r="A52" s="5" t="s">
        <v>59</v>
      </c>
      <c r="B52" s="5" t="s">
        <v>1918</v>
      </c>
    </row>
    <row r="53" spans="1:2">
      <c r="A53" s="5" t="s">
        <v>35</v>
      </c>
      <c r="B53" s="5" t="s">
        <v>1918</v>
      </c>
    </row>
    <row r="54" spans="1:2">
      <c r="A54" s="5" t="s">
        <v>30</v>
      </c>
      <c r="B54" s="5" t="s">
        <v>30</v>
      </c>
    </row>
    <row r="55" spans="1:2">
      <c r="A55" s="5" t="s">
        <v>58</v>
      </c>
      <c r="B55" s="5" t="s">
        <v>30</v>
      </c>
    </row>
    <row r="56" spans="1:2">
      <c r="A56" s="5" t="s">
        <v>48</v>
      </c>
      <c r="B56" s="5" t="s">
        <v>48</v>
      </c>
    </row>
  </sheetData>
  <autoFilter ref="A1:B56" xr:uid="{BC3AFDCA-D807-40F5-8069-B93507FCAA6A}">
    <sortState xmlns:xlrd2="http://schemas.microsoft.com/office/spreadsheetml/2017/richdata2" ref="A2:B56">
      <sortCondition ref="A1:A56"/>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0F90C-7F41-4EE1-BA1C-FAD00438951C}">
  <dimension ref="B1:C38"/>
  <sheetViews>
    <sheetView workbookViewId="0">
      <selection activeCell="C16" sqref="C16"/>
    </sheetView>
  </sheetViews>
  <sheetFormatPr defaultRowHeight="14.45"/>
  <cols>
    <col min="2" max="2" width="16.7109375" bestFit="1" customWidth="1"/>
    <col min="3" max="3" width="89.42578125" bestFit="1" customWidth="1"/>
  </cols>
  <sheetData>
    <row r="1" spans="2:3">
      <c r="B1" t="s">
        <v>1919</v>
      </c>
      <c r="C1" t="s">
        <v>1920</v>
      </c>
    </row>
    <row r="2" spans="2:3">
      <c r="B2" t="s">
        <v>66</v>
      </c>
      <c r="C2" t="s">
        <v>1921</v>
      </c>
    </row>
    <row r="3" spans="2:3">
      <c r="B3" t="s">
        <v>67</v>
      </c>
      <c r="C3" t="s">
        <v>1922</v>
      </c>
    </row>
    <row r="4" spans="2:3">
      <c r="B4" t="s">
        <v>68</v>
      </c>
      <c r="C4" t="s">
        <v>1923</v>
      </c>
    </row>
    <row r="5" spans="2:3">
      <c r="B5" t="s">
        <v>69</v>
      </c>
      <c r="C5" t="s">
        <v>1924</v>
      </c>
    </row>
    <row r="6" spans="2:3">
      <c r="B6" t="s">
        <v>70</v>
      </c>
      <c r="C6" t="s">
        <v>1925</v>
      </c>
    </row>
    <row r="7" spans="2:3">
      <c r="B7" t="s">
        <v>71</v>
      </c>
      <c r="C7" t="s">
        <v>1926</v>
      </c>
    </row>
    <row r="8" spans="2:3">
      <c r="B8" t="s">
        <v>72</v>
      </c>
      <c r="C8" t="s">
        <v>1927</v>
      </c>
    </row>
    <row r="9" spans="2:3">
      <c r="B9" t="s">
        <v>73</v>
      </c>
      <c r="C9" t="s">
        <v>1928</v>
      </c>
    </row>
    <row r="10" spans="2:3">
      <c r="B10" t="s">
        <v>74</v>
      </c>
      <c r="C10" t="s">
        <v>1929</v>
      </c>
    </row>
    <row r="11" spans="2:3">
      <c r="B11" t="s">
        <v>75</v>
      </c>
      <c r="C11" t="s">
        <v>1930</v>
      </c>
    </row>
    <row r="12" spans="2:3">
      <c r="B12" t="s">
        <v>76</v>
      </c>
      <c r="C12" t="s">
        <v>1931</v>
      </c>
    </row>
    <row r="13" spans="2:3">
      <c r="B13" t="s">
        <v>77</v>
      </c>
      <c r="C13" t="s">
        <v>1932</v>
      </c>
    </row>
    <row r="14" spans="2:3">
      <c r="B14" t="s">
        <v>78</v>
      </c>
      <c r="C14" t="s">
        <v>1933</v>
      </c>
    </row>
    <row r="15" spans="2:3">
      <c r="B15" t="s">
        <v>79</v>
      </c>
      <c r="C15" t="s">
        <v>1934</v>
      </c>
    </row>
    <row r="16" spans="2:3">
      <c r="B16" t="s">
        <v>80</v>
      </c>
      <c r="C16" t="s">
        <v>1935</v>
      </c>
    </row>
    <row r="17" spans="2:3">
      <c r="B17" t="s">
        <v>82</v>
      </c>
      <c r="C17" t="s">
        <v>1936</v>
      </c>
    </row>
    <row r="18" spans="2:3">
      <c r="B18" t="s">
        <v>83</v>
      </c>
      <c r="C18" t="s">
        <v>1937</v>
      </c>
    </row>
    <row r="19" spans="2:3">
      <c r="B19" t="s">
        <v>84</v>
      </c>
      <c r="C19" t="s">
        <v>1938</v>
      </c>
    </row>
    <row r="20" spans="2:3">
      <c r="B20" t="s">
        <v>85</v>
      </c>
      <c r="C20" t="s">
        <v>1939</v>
      </c>
    </row>
    <row r="21" spans="2:3">
      <c r="B21" t="s">
        <v>106</v>
      </c>
      <c r="C21" t="s">
        <v>1940</v>
      </c>
    </row>
    <row r="22" spans="2:3">
      <c r="B22" t="s">
        <v>107</v>
      </c>
      <c r="C22" t="s">
        <v>1941</v>
      </c>
    </row>
    <row r="23" spans="2:3">
      <c r="B23" t="s">
        <v>108</v>
      </c>
      <c r="C23" t="s">
        <v>1942</v>
      </c>
    </row>
    <row r="24" spans="2:3">
      <c r="B24" t="s">
        <v>109</v>
      </c>
      <c r="C24" t="s">
        <v>1943</v>
      </c>
    </row>
    <row r="25" spans="2:3">
      <c r="B25" t="s">
        <v>110</v>
      </c>
      <c r="C25" t="s">
        <v>1944</v>
      </c>
    </row>
    <row r="26" spans="2:3">
      <c r="B26" t="s">
        <v>111</v>
      </c>
      <c r="C26" t="s">
        <v>1945</v>
      </c>
    </row>
    <row r="27" spans="2:3">
      <c r="B27" t="s">
        <v>112</v>
      </c>
      <c r="C27" t="s">
        <v>1946</v>
      </c>
    </row>
    <row r="28" spans="2:3">
      <c r="B28" t="s">
        <v>113</v>
      </c>
      <c r="C28" t="s">
        <v>1947</v>
      </c>
    </row>
    <row r="29" spans="2:3">
      <c r="B29" t="s">
        <v>114</v>
      </c>
      <c r="C29" t="s">
        <v>1948</v>
      </c>
    </row>
    <row r="30" spans="2:3">
      <c r="B30" t="s">
        <v>115</v>
      </c>
      <c r="C30" t="s">
        <v>1949</v>
      </c>
    </row>
    <row r="31" spans="2:3">
      <c r="B31" t="s">
        <v>116</v>
      </c>
      <c r="C31" t="s">
        <v>1950</v>
      </c>
    </row>
    <row r="32" spans="2:3">
      <c r="B32" t="s">
        <v>117</v>
      </c>
      <c r="C32" t="s">
        <v>1951</v>
      </c>
    </row>
    <row r="33" spans="2:3">
      <c r="B33" t="s">
        <v>81</v>
      </c>
      <c r="C33" t="s">
        <v>1952</v>
      </c>
    </row>
    <row r="34" spans="2:3">
      <c r="B34" t="s">
        <v>118</v>
      </c>
      <c r="C34" t="s">
        <v>1953</v>
      </c>
    </row>
    <row r="35" spans="2:3">
      <c r="B35" t="s">
        <v>119</v>
      </c>
      <c r="C35" t="s">
        <v>1954</v>
      </c>
    </row>
    <row r="36" spans="2:3">
      <c r="B36" t="s">
        <v>120</v>
      </c>
      <c r="C36" t="s">
        <v>1955</v>
      </c>
    </row>
    <row r="37" spans="2:3">
      <c r="B37" t="s">
        <v>121</v>
      </c>
      <c r="C37" t="s">
        <v>1956</v>
      </c>
    </row>
    <row r="38" spans="2:3">
      <c r="B38" t="s">
        <v>0</v>
      </c>
      <c r="C38" t="s">
        <v>1957</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496C9-4B30-44FE-A365-107961E572DC}">
  <dimension ref="B1:P671"/>
  <sheetViews>
    <sheetView topLeftCell="E1" workbookViewId="0">
      <selection activeCell="L3" sqref="L3"/>
    </sheetView>
  </sheetViews>
  <sheetFormatPr defaultRowHeight="14.45"/>
  <cols>
    <col min="2" max="2" width="52.42578125" bestFit="1" customWidth="1"/>
    <col min="3" max="3" width="35.85546875" bestFit="1" customWidth="1"/>
    <col min="4" max="4" width="47.7109375" bestFit="1" customWidth="1"/>
    <col min="5" max="5" width="19.7109375" bestFit="1" customWidth="1"/>
    <col min="7" max="7" width="35.42578125" customWidth="1"/>
    <col min="8" max="8" width="30.140625" customWidth="1"/>
    <col min="9" max="9" width="29.28515625" customWidth="1"/>
    <col min="10" max="10" width="5.42578125" customWidth="1"/>
    <col min="11" max="11" width="21.140625" customWidth="1"/>
    <col min="14" max="14" width="8.7109375" style="8"/>
  </cols>
  <sheetData>
    <row r="1" spans="2:16">
      <c r="B1" s="33" t="s">
        <v>1958</v>
      </c>
      <c r="C1" s="34" t="s">
        <v>1959</v>
      </c>
      <c r="D1" s="34" t="s">
        <v>1960</v>
      </c>
      <c r="E1" s="34" t="s">
        <v>1961</v>
      </c>
      <c r="G1" s="41" t="s">
        <v>1962</v>
      </c>
      <c r="H1" s="33" t="s">
        <v>1963</v>
      </c>
      <c r="I1" s="42" t="s">
        <v>1964</v>
      </c>
    </row>
    <row r="2" spans="2:16">
      <c r="B2" s="35" t="s">
        <v>1965</v>
      </c>
      <c r="C2" s="37" t="s">
        <v>29</v>
      </c>
      <c r="D2" s="37" t="s">
        <v>1966</v>
      </c>
      <c r="E2" s="37" t="s">
        <v>1967</v>
      </c>
      <c r="G2" s="35" t="s">
        <v>130</v>
      </c>
      <c r="H2" s="35" t="s">
        <v>1965</v>
      </c>
      <c r="I2" t="e">
        <f t="shared" ref="I2:I65" si="0">VLOOKUP(H2,G:G,1,0)</f>
        <v>#N/A</v>
      </c>
      <c r="K2" s="43" t="s">
        <v>1968</v>
      </c>
      <c r="L2" s="43">
        <v>473</v>
      </c>
      <c r="N2" s="8" t="e" cm="1">
        <f t="array" ref="N2">MATCH(LOWER(H2),LOWER(G:G),FALSE)</f>
        <v>#N/A</v>
      </c>
      <c r="O2" t="s">
        <v>1969</v>
      </c>
    </row>
    <row r="3" spans="2:16">
      <c r="B3" s="36" t="s">
        <v>1970</v>
      </c>
      <c r="C3" s="38" t="s">
        <v>22</v>
      </c>
      <c r="D3" s="38" t="s">
        <v>1966</v>
      </c>
      <c r="E3" s="38" t="s">
        <v>1967</v>
      </c>
      <c r="G3" s="36" t="s">
        <v>152</v>
      </c>
      <c r="H3" s="36" t="s">
        <v>144</v>
      </c>
      <c r="I3" t="e">
        <f t="shared" si="0"/>
        <v>#N/A</v>
      </c>
      <c r="K3" s="43" t="s">
        <v>1971</v>
      </c>
      <c r="L3" s="43">
        <v>349</v>
      </c>
      <c r="N3" s="8" t="e" cm="1">
        <f t="array" ref="N3">MATCH(LOWER(H3),LOWER(G:G),FALSE)</f>
        <v>#N/A</v>
      </c>
      <c r="O3" t="s">
        <v>1934</v>
      </c>
      <c r="P3" s="45" t="s">
        <v>1972</v>
      </c>
    </row>
    <row r="4" spans="2:16">
      <c r="B4" s="35" t="s">
        <v>251</v>
      </c>
      <c r="C4" s="37" t="s">
        <v>11</v>
      </c>
      <c r="D4" s="37" t="s">
        <v>1973</v>
      </c>
      <c r="E4" s="37" t="s">
        <v>1967</v>
      </c>
      <c r="G4" s="35" t="s">
        <v>157</v>
      </c>
      <c r="H4" s="35" t="s">
        <v>152</v>
      </c>
      <c r="I4" t="str">
        <f t="shared" si="0"/>
        <v>AccountSwitchNotificationAPI</v>
      </c>
      <c r="K4" s="44" t="s">
        <v>149</v>
      </c>
      <c r="L4" s="44">
        <v>124</v>
      </c>
      <c r="N4" s="8" cm="1">
        <f t="array" ref="N4">MATCH(LOWER(H4),LOWER(G:G),FALSE)</f>
        <v>3</v>
      </c>
    </row>
    <row r="5" spans="2:16">
      <c r="B5" s="36" t="s">
        <v>381</v>
      </c>
      <c r="C5" s="38" t="s">
        <v>11</v>
      </c>
      <c r="D5" s="38" t="s">
        <v>1974</v>
      </c>
      <c r="E5" s="38" t="s">
        <v>1967</v>
      </c>
      <c r="G5" s="36" t="s">
        <v>167</v>
      </c>
      <c r="H5" s="36" t="s">
        <v>157</v>
      </c>
      <c r="I5" t="str">
        <f t="shared" si="0"/>
        <v>AcctTypeMngmnt</v>
      </c>
      <c r="N5" s="8" cm="1">
        <f t="array" ref="N5">MATCH(LOWER(H5),LOWER(G:G),FALSE)</f>
        <v>4</v>
      </c>
    </row>
    <row r="6" spans="2:16">
      <c r="B6" s="35" t="s">
        <v>263</v>
      </c>
      <c r="C6" s="37" t="s">
        <v>11</v>
      </c>
      <c r="D6" s="37" t="s">
        <v>1974</v>
      </c>
      <c r="E6" s="37" t="s">
        <v>1967</v>
      </c>
      <c r="G6" s="35" t="s">
        <v>172</v>
      </c>
      <c r="H6" s="36" t="s">
        <v>1975</v>
      </c>
      <c r="I6" t="e">
        <f t="shared" si="0"/>
        <v>#N/A</v>
      </c>
      <c r="N6" s="8" t="e" cm="1">
        <f t="array" ref="N6">MATCH(LOWER(H6),LOWER(G:G),FALSE)</f>
        <v>#N/A</v>
      </c>
      <c r="O6" t="s">
        <v>1969</v>
      </c>
    </row>
    <row r="7" spans="2:16">
      <c r="B7" s="36" t="s">
        <v>201</v>
      </c>
      <c r="C7" s="38" t="s">
        <v>1915</v>
      </c>
      <c r="D7" s="38" t="s">
        <v>1976</v>
      </c>
      <c r="E7" s="38" t="s">
        <v>1967</v>
      </c>
      <c r="G7" s="36" t="s">
        <v>179</v>
      </c>
      <c r="H7" s="35" t="s">
        <v>172</v>
      </c>
      <c r="I7" t="str">
        <f t="shared" si="0"/>
        <v>AddressManagementAPI</v>
      </c>
      <c r="N7" s="8" cm="1">
        <f t="array" ref="N7">MATCH(LOWER(H7),LOWER(G:G),FALSE)</f>
        <v>6</v>
      </c>
    </row>
    <row r="8" spans="2:16">
      <c r="B8" s="35" t="s">
        <v>1977</v>
      </c>
      <c r="C8" s="37" t="s">
        <v>16</v>
      </c>
      <c r="D8" s="37" t="s">
        <v>1978</v>
      </c>
      <c r="E8" s="37" t="s">
        <v>1967</v>
      </c>
      <c r="G8" s="35" t="s">
        <v>184</v>
      </c>
      <c r="H8" s="35" t="s">
        <v>179</v>
      </c>
      <c r="I8" t="str">
        <f t="shared" si="0"/>
        <v>AddressManagementService</v>
      </c>
      <c r="N8" s="8" cm="1">
        <f t="array" ref="N8">MATCH(LOWER(H8),LOWER(G:G),FALSE)</f>
        <v>7</v>
      </c>
    </row>
    <row r="9" spans="2:16">
      <c r="B9" s="36" t="s">
        <v>247</v>
      </c>
      <c r="C9" s="38" t="s">
        <v>1979</v>
      </c>
      <c r="D9" s="38" t="s">
        <v>1980</v>
      </c>
      <c r="E9" s="38" t="s">
        <v>1967</v>
      </c>
      <c r="G9" s="36" t="s">
        <v>190</v>
      </c>
      <c r="H9" s="36" t="s">
        <v>1970</v>
      </c>
      <c r="I9" t="e">
        <f t="shared" si="0"/>
        <v>#N/A</v>
      </c>
      <c r="N9" s="8" t="e" cm="1">
        <f t="array" ref="N9">MATCH(LOWER(H9),LOWER(G:G),FALSE)</f>
        <v>#N/A</v>
      </c>
      <c r="O9" t="s">
        <v>1969</v>
      </c>
    </row>
    <row r="10" spans="2:16" ht="15" thickBot="1">
      <c r="B10" s="35" t="s">
        <v>532</v>
      </c>
      <c r="C10" s="37" t="s">
        <v>1979</v>
      </c>
      <c r="D10" s="37" t="s">
        <v>1980</v>
      </c>
      <c r="E10" s="37" t="s">
        <v>1967</v>
      </c>
      <c r="G10" s="35" t="s">
        <v>195</v>
      </c>
      <c r="H10" s="35" t="s">
        <v>180</v>
      </c>
      <c r="I10" t="e">
        <f t="shared" si="0"/>
        <v>#N/A</v>
      </c>
      <c r="N10" s="8" t="e" cm="1">
        <f t="array" ref="N10">MATCH(LOWER(H10),LOWER(G:G),FALSE)</f>
        <v>#N/A</v>
      </c>
      <c r="O10" s="46" t="s">
        <v>605</v>
      </c>
    </row>
    <row r="11" spans="2:16" ht="15" thickBot="1">
      <c r="B11" s="36" t="s">
        <v>883</v>
      </c>
      <c r="C11" s="38" t="s">
        <v>53</v>
      </c>
      <c r="D11" s="38" t="s">
        <v>1981</v>
      </c>
      <c r="E11" s="38" t="s">
        <v>1967</v>
      </c>
      <c r="G11" s="36" t="s">
        <v>201</v>
      </c>
      <c r="H11" s="35" t="s">
        <v>183</v>
      </c>
      <c r="I11" t="e">
        <f t="shared" si="0"/>
        <v>#N/A</v>
      </c>
      <c r="N11" s="8" t="e" cm="1">
        <f t="array" ref="N11">MATCH(LOWER(H11),LOWER(G:G),FALSE)</f>
        <v>#N/A</v>
      </c>
      <c r="O11" t="s">
        <v>1934</v>
      </c>
      <c r="P11" s="47" t="s">
        <v>1972</v>
      </c>
    </row>
    <row r="12" spans="2:16">
      <c r="B12" s="35" t="s">
        <v>946</v>
      </c>
      <c r="C12" s="37" t="s">
        <v>44</v>
      </c>
      <c r="D12" s="37" t="s">
        <v>1982</v>
      </c>
      <c r="E12" s="37" t="s">
        <v>1967</v>
      </c>
      <c r="G12" s="35" t="s">
        <v>209</v>
      </c>
      <c r="H12" s="36" t="s">
        <v>1983</v>
      </c>
      <c r="I12" t="e">
        <f t="shared" si="0"/>
        <v>#N/A</v>
      </c>
      <c r="N12" s="8" t="e" cm="1">
        <f t="array" ref="N12">MATCH(LOWER(H12),LOWER(G:G),FALSE)</f>
        <v>#N/A</v>
      </c>
      <c r="O12" t="s">
        <v>1984</v>
      </c>
      <c r="P12" s="35" t="s">
        <v>1011</v>
      </c>
    </row>
    <row r="13" spans="2:16">
      <c r="B13" s="36" t="s">
        <v>756</v>
      </c>
      <c r="C13" s="38" t="s">
        <v>1985</v>
      </c>
      <c r="D13" s="38" t="s">
        <v>1986</v>
      </c>
      <c r="E13" s="38" t="s">
        <v>1967</v>
      </c>
      <c r="G13" s="36" t="s">
        <v>214</v>
      </c>
      <c r="H13" s="36" t="s">
        <v>184</v>
      </c>
      <c r="I13" t="str">
        <f t="shared" si="0"/>
        <v>AgreementPreferencesAPI</v>
      </c>
      <c r="N13" s="8" cm="1">
        <f t="array" ref="N13">MATCH(LOWER(H13),LOWER(G:G),FALSE)</f>
        <v>8</v>
      </c>
    </row>
    <row r="14" spans="2:16">
      <c r="B14" s="35" t="s">
        <v>1987</v>
      </c>
      <c r="C14" s="37" t="s">
        <v>1985</v>
      </c>
      <c r="D14" s="37" t="s">
        <v>1986</v>
      </c>
      <c r="E14" s="37" t="s">
        <v>1967</v>
      </c>
      <c r="G14" s="35" t="s">
        <v>217</v>
      </c>
      <c r="H14" s="35" t="s">
        <v>1988</v>
      </c>
      <c r="I14" t="e">
        <f t="shared" si="0"/>
        <v>#N/A</v>
      </c>
      <c r="N14" s="8" t="e" cm="1">
        <f t="array" ref="N14">MATCH(LOWER(H14),LOWER(G:G),FALSE)</f>
        <v>#N/A</v>
      </c>
      <c r="O14" s="46" t="s">
        <v>605</v>
      </c>
    </row>
    <row r="15" spans="2:16">
      <c r="B15" s="36" t="s">
        <v>471</v>
      </c>
      <c r="C15" s="38" t="s">
        <v>1985</v>
      </c>
      <c r="D15" s="38" t="s">
        <v>1986</v>
      </c>
      <c r="E15" s="38" t="s">
        <v>1967</v>
      </c>
      <c r="G15" s="36" t="s">
        <v>222</v>
      </c>
      <c r="H15" s="36" t="s">
        <v>190</v>
      </c>
      <c r="I15" t="str">
        <f t="shared" si="0"/>
        <v>AgreementsOverviewNLAPI</v>
      </c>
      <c r="N15" s="8" cm="1">
        <f t="array" ref="N15">MATCH(LOWER(H15),LOWER(G:G),FALSE)</f>
        <v>9</v>
      </c>
    </row>
    <row r="16" spans="2:16">
      <c r="B16" s="35" t="s">
        <v>308</v>
      </c>
      <c r="C16" s="37" t="s">
        <v>1985</v>
      </c>
      <c r="D16" s="37" t="s">
        <v>1989</v>
      </c>
      <c r="E16" s="37" t="s">
        <v>1967</v>
      </c>
      <c r="G16" s="35" t="s">
        <v>223</v>
      </c>
      <c r="H16" s="36" t="s">
        <v>201</v>
      </c>
      <c r="I16" t="str">
        <f t="shared" si="0"/>
        <v>AMI-Gateway</v>
      </c>
      <c r="N16" s="8" cm="1">
        <f t="array" ref="N16">MATCH(LOWER(H16),LOWER(G:G),FALSE)</f>
        <v>11</v>
      </c>
    </row>
    <row r="17" spans="2:15">
      <c r="B17" s="36" t="s">
        <v>760</v>
      </c>
      <c r="C17" s="38" t="s">
        <v>1985</v>
      </c>
      <c r="D17" s="38" t="s">
        <v>1986</v>
      </c>
      <c r="E17" s="38" t="s">
        <v>1967</v>
      </c>
      <c r="G17" s="36" t="s">
        <v>224</v>
      </c>
      <c r="H17" s="36" t="s">
        <v>217</v>
      </c>
      <c r="I17" t="str">
        <f t="shared" si="0"/>
        <v>Analytics_GCP</v>
      </c>
      <c r="N17" s="8" cm="1">
        <f t="array" ref="N17">MATCH(LOWER(H17),LOWER(G:G),FALSE)</f>
        <v>14</v>
      </c>
    </row>
    <row r="18" spans="2:15">
      <c r="B18" s="35" t="s">
        <v>762</v>
      </c>
      <c r="C18" s="37" t="s">
        <v>1985</v>
      </c>
      <c r="D18" s="37" t="s">
        <v>1986</v>
      </c>
      <c r="E18" s="37" t="s">
        <v>1967</v>
      </c>
      <c r="G18" s="35" t="s">
        <v>225</v>
      </c>
      <c r="H18" s="36" t="s">
        <v>230</v>
      </c>
      <c r="I18" t="str">
        <f t="shared" si="0"/>
        <v>AP-04910 - Datareplicatie</v>
      </c>
      <c r="N18" s="8" cm="1">
        <f t="array" ref="N18">MATCH(LOWER(H18),LOWER(G:G),FALSE)</f>
        <v>19</v>
      </c>
    </row>
    <row r="19" spans="2:15">
      <c r="B19" s="36" t="s">
        <v>1990</v>
      </c>
      <c r="C19" s="38" t="s">
        <v>1985</v>
      </c>
      <c r="D19" s="38" t="s">
        <v>1986</v>
      </c>
      <c r="E19" s="38" t="s">
        <v>1967</v>
      </c>
      <c r="G19" s="36" t="s">
        <v>230</v>
      </c>
      <c r="H19" s="35" t="s">
        <v>241</v>
      </c>
      <c r="I19" t="str">
        <f t="shared" si="0"/>
        <v>AppConfigurationAPI</v>
      </c>
      <c r="N19" s="8" cm="1">
        <f t="array" ref="N19">MATCH(LOWER(H19),LOWER(G:G),FALSE)</f>
        <v>21</v>
      </c>
    </row>
    <row r="20" spans="2:15">
      <c r="B20" s="35" t="s">
        <v>707</v>
      </c>
      <c r="C20" s="37" t="s">
        <v>1914</v>
      </c>
      <c r="D20" s="37" t="s">
        <v>1991</v>
      </c>
      <c r="E20" s="37" t="s">
        <v>1967</v>
      </c>
      <c r="G20" s="35" t="s">
        <v>233</v>
      </c>
      <c r="H20" s="36" t="s">
        <v>247</v>
      </c>
      <c r="I20" t="str">
        <f t="shared" si="0"/>
        <v>Artroom</v>
      </c>
      <c r="N20" s="8" cm="1">
        <f t="array" ref="N20">MATCH(LOWER(H20),LOWER(G:G),FALSE)</f>
        <v>23</v>
      </c>
    </row>
    <row r="21" spans="2:15">
      <c r="B21" s="36" t="s">
        <v>710</v>
      </c>
      <c r="C21" s="38" t="s">
        <v>1914</v>
      </c>
      <c r="D21" s="38" t="s">
        <v>1991</v>
      </c>
      <c r="E21" s="38" t="s">
        <v>1967</v>
      </c>
      <c r="G21" s="36" t="s">
        <v>241</v>
      </c>
      <c r="H21" s="35" t="s">
        <v>251</v>
      </c>
      <c r="I21" t="str">
        <f t="shared" si="0"/>
        <v>AssistedContextAPI</v>
      </c>
      <c r="N21" s="8" cm="1">
        <f t="array" ref="N21">MATCH(LOWER(H21),LOWER(G:G),FALSE)</f>
        <v>24</v>
      </c>
    </row>
    <row r="22" spans="2:15">
      <c r="B22" s="35" t="s">
        <v>663</v>
      </c>
      <c r="C22" s="37" t="s">
        <v>1914</v>
      </c>
      <c r="D22" s="37" t="s">
        <v>1991</v>
      </c>
      <c r="E22" s="37" t="s">
        <v>1967</v>
      </c>
      <c r="G22" s="35" t="s">
        <v>244</v>
      </c>
      <c r="H22" s="35" t="s">
        <v>1992</v>
      </c>
      <c r="I22" t="e">
        <f t="shared" si="0"/>
        <v>#N/A</v>
      </c>
      <c r="N22" s="8" t="e" cm="1">
        <f t="array" ref="N22">MATCH(LOWER(H22),LOWER(G:G),FALSE)</f>
        <v>#N/A</v>
      </c>
      <c r="O22" s="45" t="s">
        <v>1969</v>
      </c>
    </row>
    <row r="23" spans="2:15">
      <c r="B23" s="36" t="s">
        <v>637</v>
      </c>
      <c r="C23" s="38" t="s">
        <v>1914</v>
      </c>
      <c r="D23" s="38" t="s">
        <v>1991</v>
      </c>
      <c r="E23" s="38" t="s">
        <v>1967</v>
      </c>
      <c r="G23" s="36" t="s">
        <v>247</v>
      </c>
      <c r="H23" s="36" t="s">
        <v>258</v>
      </c>
      <c r="I23" t="str">
        <f t="shared" si="0"/>
        <v>AssistedPermissionsAdapterAPI</v>
      </c>
      <c r="N23" s="8" cm="1">
        <f t="array" ref="N23">MATCH(LOWER(H23),LOWER(G:G),FALSE)</f>
        <v>25</v>
      </c>
    </row>
    <row r="24" spans="2:15">
      <c r="B24" s="35" t="s">
        <v>1993</v>
      </c>
      <c r="C24" s="37" t="s">
        <v>1994</v>
      </c>
      <c r="D24" s="37" t="s">
        <v>1995</v>
      </c>
      <c r="E24" s="37" t="s">
        <v>1967</v>
      </c>
      <c r="G24" s="35" t="s">
        <v>251</v>
      </c>
      <c r="H24" s="35" t="s">
        <v>263</v>
      </c>
      <c r="I24" t="str">
        <f t="shared" si="0"/>
        <v>AssistedToolBridgeAPI</v>
      </c>
      <c r="N24" s="8" cm="1">
        <f t="array" ref="N24">MATCH(LOWER(H24),LOWER(G:G),FALSE)</f>
        <v>26</v>
      </c>
    </row>
    <row r="25" spans="2:15">
      <c r="B25" s="36" t="s">
        <v>574</v>
      </c>
      <c r="C25" s="38" t="s">
        <v>22</v>
      </c>
      <c r="D25" s="38" t="s">
        <v>1966</v>
      </c>
      <c r="E25" s="38" t="s">
        <v>1967</v>
      </c>
      <c r="G25" s="36" t="s">
        <v>258</v>
      </c>
      <c r="H25" s="36" t="s">
        <v>268</v>
      </c>
      <c r="I25" t="str">
        <f t="shared" si="0"/>
        <v>AsyncMeansEventsAPI</v>
      </c>
      <c r="N25" s="8" cm="1">
        <f t="array" ref="N25">MATCH(LOWER(H25),LOWER(G:G),FALSE)</f>
        <v>27</v>
      </c>
    </row>
    <row r="26" spans="2:15">
      <c r="B26" s="35" t="s">
        <v>578</v>
      </c>
      <c r="C26" s="37" t="s">
        <v>22</v>
      </c>
      <c r="D26" s="37" t="s">
        <v>1966</v>
      </c>
      <c r="E26" s="37" t="s">
        <v>1967</v>
      </c>
      <c r="G26" s="35" t="s">
        <v>263</v>
      </c>
      <c r="H26" s="35" t="s">
        <v>1996</v>
      </c>
      <c r="I26" t="e">
        <f t="shared" si="0"/>
        <v>#N/A</v>
      </c>
      <c r="N26" s="8" t="e" cm="1">
        <f t="array" ref="N26">MATCH(LOWER(H26),LOWER(G:G),FALSE)</f>
        <v>#N/A</v>
      </c>
      <c r="O26" s="45" t="s">
        <v>1969</v>
      </c>
    </row>
    <row r="27" spans="2:15">
      <c r="B27" s="36" t="s">
        <v>941</v>
      </c>
      <c r="C27" s="38" t="s">
        <v>1915</v>
      </c>
      <c r="D27" s="38" t="s">
        <v>1976</v>
      </c>
      <c r="E27" s="38" t="s">
        <v>1967</v>
      </c>
      <c r="G27" s="36" t="s">
        <v>268</v>
      </c>
      <c r="H27" s="35" t="s">
        <v>1997</v>
      </c>
      <c r="I27" t="e">
        <f t="shared" si="0"/>
        <v>#N/A</v>
      </c>
      <c r="N27" s="8" t="e" cm="1">
        <f t="array" ref="N27">MATCH(LOWER(H27),LOWER(G:G),FALSE)</f>
        <v>#N/A</v>
      </c>
      <c r="O27" s="46" t="s">
        <v>605</v>
      </c>
    </row>
    <row r="28" spans="2:15">
      <c r="B28" s="35" t="s">
        <v>897</v>
      </c>
      <c r="C28" s="37" t="s">
        <v>32</v>
      </c>
      <c r="D28" s="37" t="s">
        <v>1982</v>
      </c>
      <c r="E28" s="37" t="s">
        <v>1967</v>
      </c>
      <c r="G28" s="35" t="s">
        <v>272</v>
      </c>
      <c r="H28" s="35" t="s">
        <v>1998</v>
      </c>
      <c r="I28" t="e">
        <f t="shared" si="0"/>
        <v>#N/A</v>
      </c>
      <c r="N28" s="8" t="e" cm="1">
        <f t="array" ref="N28">MATCH(LOWER(H28),LOWER(G:G),FALSE)</f>
        <v>#N/A</v>
      </c>
      <c r="O28" s="45" t="s">
        <v>1969</v>
      </c>
    </row>
    <row r="29" spans="2:15">
      <c r="B29" s="36" t="s">
        <v>1014</v>
      </c>
      <c r="C29" s="38" t="s">
        <v>9</v>
      </c>
      <c r="D29" s="38" t="s">
        <v>1999</v>
      </c>
      <c r="E29" s="38" t="s">
        <v>1967</v>
      </c>
      <c r="G29" s="36" t="s">
        <v>275</v>
      </c>
      <c r="H29" s="36" t="s">
        <v>272</v>
      </c>
      <c r="I29" t="str">
        <f t="shared" si="0"/>
        <v>BankAccountNumberAPI</v>
      </c>
      <c r="N29" s="8" cm="1">
        <f t="array" ref="N29">MATCH(LOWER(H29),LOWER(G:G),FALSE)</f>
        <v>28</v>
      </c>
    </row>
    <row r="30" spans="2:15">
      <c r="B30" s="35" t="s">
        <v>1020</v>
      </c>
      <c r="C30" s="37" t="s">
        <v>11</v>
      </c>
      <c r="D30" s="37" t="s">
        <v>1974</v>
      </c>
      <c r="E30" s="37" t="s">
        <v>1967</v>
      </c>
      <c r="G30" s="35" t="s">
        <v>277</v>
      </c>
      <c r="H30" s="35" t="s">
        <v>275</v>
      </c>
      <c r="I30" t="str">
        <f t="shared" si="0"/>
        <v>BankContactCloudAPI</v>
      </c>
      <c r="N30" s="8" cm="1">
        <f t="array" ref="N30">MATCH(LOWER(H30),LOWER(G:G),FALSE)</f>
        <v>29</v>
      </c>
    </row>
    <row r="31" spans="2:15">
      <c r="B31" s="36" t="s">
        <v>1027</v>
      </c>
      <c r="C31" s="38" t="s">
        <v>1915</v>
      </c>
      <c r="D31" s="38" t="s">
        <v>1976</v>
      </c>
      <c r="E31" s="38" t="s">
        <v>1967</v>
      </c>
      <c r="G31" s="36" t="s">
        <v>280</v>
      </c>
      <c r="H31" s="36" t="s">
        <v>277</v>
      </c>
      <c r="I31" t="str">
        <f t="shared" si="0"/>
        <v>BankDataGatewayAPI</v>
      </c>
      <c r="N31" s="8" cm="1">
        <f t="array" ref="N31">MATCH(LOWER(H31),LOWER(G:G),FALSE)</f>
        <v>30</v>
      </c>
    </row>
    <row r="32" spans="2:15">
      <c r="B32" s="35" t="s">
        <v>1056</v>
      </c>
      <c r="C32" s="37" t="s">
        <v>11</v>
      </c>
      <c r="D32" s="37" t="s">
        <v>1974</v>
      </c>
      <c r="E32" s="37" t="s">
        <v>1967</v>
      </c>
      <c r="G32" s="35" t="s">
        <v>286</v>
      </c>
      <c r="H32" s="36" t="s">
        <v>2000</v>
      </c>
      <c r="I32" t="e">
        <f t="shared" si="0"/>
        <v>#N/A</v>
      </c>
      <c r="N32" s="8" t="e" cm="1">
        <f t="array" ref="N32">MATCH(LOWER(H32),LOWER(G:G),FALSE)</f>
        <v>#N/A</v>
      </c>
      <c r="O32" s="45" t="s">
        <v>1969</v>
      </c>
    </row>
    <row r="33" spans="2:15">
      <c r="B33" s="36" t="s">
        <v>1085</v>
      </c>
      <c r="C33" s="38" t="s">
        <v>16</v>
      </c>
      <c r="D33" s="38" t="s">
        <v>1978</v>
      </c>
      <c r="E33" s="38" t="s">
        <v>1967</v>
      </c>
      <c r="G33" s="36" t="s">
        <v>287</v>
      </c>
      <c r="H33" s="35" t="s">
        <v>1987</v>
      </c>
      <c r="I33" t="e">
        <f t="shared" si="0"/>
        <v>#N/A</v>
      </c>
      <c r="N33" s="8" t="e" cm="1">
        <f t="array" ref="N33">MATCH(LOWER(H33),LOWER(G:G),FALSE)</f>
        <v>#N/A</v>
      </c>
      <c r="O33" s="46" t="s">
        <v>605</v>
      </c>
    </row>
    <row r="34" spans="2:15">
      <c r="B34" s="35" t="s">
        <v>2001</v>
      </c>
      <c r="C34" s="37" t="s">
        <v>9</v>
      </c>
      <c r="D34" s="37" t="s">
        <v>1999</v>
      </c>
      <c r="E34" s="37" t="s">
        <v>1967</v>
      </c>
      <c r="G34" s="35" t="s">
        <v>289</v>
      </c>
      <c r="H34" s="36" t="s">
        <v>280</v>
      </c>
      <c r="I34" t="str">
        <f t="shared" si="0"/>
        <v>BASE24</v>
      </c>
      <c r="N34" s="8" cm="1">
        <f t="array" ref="N34">MATCH(LOWER(H34),LOWER(G:G),FALSE)</f>
        <v>31</v>
      </c>
    </row>
    <row r="35" spans="2:15">
      <c r="B35" s="36" t="s">
        <v>1122</v>
      </c>
      <c r="C35" s="38" t="s">
        <v>9</v>
      </c>
      <c r="D35" s="38" t="s">
        <v>1999</v>
      </c>
      <c r="E35" s="38" t="s">
        <v>1967</v>
      </c>
      <c r="G35" s="36" t="s">
        <v>293</v>
      </c>
      <c r="H35" s="35" t="s">
        <v>286</v>
      </c>
      <c r="I35" t="str">
        <f t="shared" si="0"/>
        <v>BASE24APIGateway</v>
      </c>
      <c r="N35" s="8" cm="1">
        <f t="array" ref="N35">MATCH(LOWER(H35),LOWER(G:G),FALSE)</f>
        <v>32</v>
      </c>
    </row>
    <row r="36" spans="2:15">
      <c r="B36" s="35" t="s">
        <v>1150</v>
      </c>
      <c r="C36" s="37" t="s">
        <v>1985</v>
      </c>
      <c r="D36" s="37" t="s">
        <v>1986</v>
      </c>
      <c r="E36" s="37" t="s">
        <v>1967</v>
      </c>
      <c r="G36" s="35" t="s">
        <v>295</v>
      </c>
      <c r="H36" s="35" t="s">
        <v>2002</v>
      </c>
      <c r="I36" t="e">
        <f t="shared" si="0"/>
        <v>#N/A</v>
      </c>
      <c r="N36" s="8" t="e" cm="1">
        <f t="array" ref="N36">MATCH(LOWER(H36),LOWER(G:G),FALSE)</f>
        <v>#N/A</v>
      </c>
      <c r="O36" s="46" t="s">
        <v>605</v>
      </c>
    </row>
    <row r="37" spans="2:15">
      <c r="B37" s="36" t="s">
        <v>1183</v>
      </c>
      <c r="C37" s="38" t="s">
        <v>1979</v>
      </c>
      <c r="D37" s="38" t="s">
        <v>1980</v>
      </c>
      <c r="E37" s="38" t="s">
        <v>1967</v>
      </c>
      <c r="G37" s="36" t="s">
        <v>300</v>
      </c>
      <c r="H37" s="35" t="s">
        <v>289</v>
      </c>
      <c r="I37" t="str">
        <f t="shared" si="0"/>
        <v>BatchUtil</v>
      </c>
      <c r="N37" s="8" cm="1">
        <f t="array" ref="N37">MATCH(LOWER(H37),LOWER(G:G),FALSE)</f>
        <v>34</v>
      </c>
    </row>
    <row r="38" spans="2:15">
      <c r="B38" s="35" t="s">
        <v>2003</v>
      </c>
      <c r="C38" s="37" t="s">
        <v>21</v>
      </c>
      <c r="D38" s="37" t="s">
        <v>2004</v>
      </c>
      <c r="E38" s="37" t="s">
        <v>1967</v>
      </c>
      <c r="G38" s="35" t="s">
        <v>304</v>
      </c>
      <c r="H38" s="35" t="s">
        <v>2005</v>
      </c>
      <c r="I38" t="e">
        <f t="shared" si="0"/>
        <v>#N/A</v>
      </c>
      <c r="N38" s="8" t="e" cm="1">
        <f t="array" ref="N38">MATCH(LOWER(H38),LOWER(G:G),FALSE)</f>
        <v>#N/A</v>
      </c>
      <c r="O38" s="45" t="s">
        <v>1969</v>
      </c>
    </row>
    <row r="39" spans="2:15">
      <c r="B39" s="36" t="s">
        <v>1234</v>
      </c>
      <c r="C39" s="38" t="s">
        <v>22</v>
      </c>
      <c r="D39" s="38" t="s">
        <v>1966</v>
      </c>
      <c r="E39" s="38" t="s">
        <v>1967</v>
      </c>
      <c r="G39" s="36" t="s">
        <v>308</v>
      </c>
      <c r="H39" s="36" t="s">
        <v>293</v>
      </c>
      <c r="I39" t="str">
        <f t="shared" si="0"/>
        <v>BeneficiaryManagementAPI</v>
      </c>
      <c r="N39" s="8" cm="1">
        <f t="array" ref="N39">MATCH(LOWER(H39),LOWER(G:G),FALSE)</f>
        <v>35</v>
      </c>
    </row>
    <row r="40" spans="2:15">
      <c r="B40" s="35" t="s">
        <v>2006</v>
      </c>
      <c r="C40" s="37" t="s">
        <v>2007</v>
      </c>
      <c r="D40" s="37" t="s">
        <v>1980</v>
      </c>
      <c r="E40" s="37" t="s">
        <v>1967</v>
      </c>
      <c r="G40" s="35" t="s">
        <v>312</v>
      </c>
      <c r="H40" s="35" t="s">
        <v>295</v>
      </c>
      <c r="I40" t="str">
        <f t="shared" si="0"/>
        <v>Betaalverzoek</v>
      </c>
      <c r="N40" s="8" cm="1">
        <f t="array" ref="N40">MATCH(LOWER(H40),LOWER(G:G),FALSE)</f>
        <v>36</v>
      </c>
    </row>
    <row r="41" spans="2:15">
      <c r="B41" s="36" t="s">
        <v>1271</v>
      </c>
      <c r="C41" s="38" t="s">
        <v>1915</v>
      </c>
      <c r="D41" s="38" t="s">
        <v>1976</v>
      </c>
      <c r="E41" s="38" t="s">
        <v>1967</v>
      </c>
      <c r="G41" s="39" t="s">
        <v>319</v>
      </c>
      <c r="H41" s="36" t="s">
        <v>300</v>
      </c>
      <c r="I41" t="str">
        <f t="shared" si="0"/>
        <v>Bike Sharing</v>
      </c>
      <c r="N41" s="8" cm="1">
        <f t="array" ref="N41">MATCH(LOWER(H41),LOWER(G:G),FALSE)</f>
        <v>37</v>
      </c>
    </row>
    <row r="42" spans="2:15">
      <c r="B42" s="35" t="s">
        <v>1306</v>
      </c>
      <c r="C42" s="37" t="s">
        <v>21</v>
      </c>
      <c r="D42" s="37" t="s">
        <v>2004</v>
      </c>
      <c r="E42" s="37" t="s">
        <v>1967</v>
      </c>
      <c r="G42" s="35" t="s">
        <v>324</v>
      </c>
      <c r="H42" s="35" t="s">
        <v>308</v>
      </c>
      <c r="I42" t="str">
        <f t="shared" si="0"/>
        <v>BillingPortal</v>
      </c>
      <c r="N42" s="8" cm="1">
        <f t="array" ref="N42">MATCH(LOWER(H42),LOWER(G:G),FALSE)</f>
        <v>39</v>
      </c>
    </row>
    <row r="43" spans="2:15">
      <c r="B43" s="36" t="s">
        <v>1321</v>
      </c>
      <c r="C43" s="38" t="s">
        <v>16</v>
      </c>
      <c r="D43" s="38" t="s">
        <v>1978</v>
      </c>
      <c r="E43" s="38" t="s">
        <v>1967</v>
      </c>
      <c r="G43" s="36" t="s">
        <v>327</v>
      </c>
      <c r="H43" s="35" t="s">
        <v>2008</v>
      </c>
      <c r="I43" t="e">
        <f t="shared" si="0"/>
        <v>#N/A</v>
      </c>
      <c r="N43" s="8" t="e" cm="1">
        <f t="array" ref="N43">MATCH(LOWER(H43),LOWER(G:G),FALSE)</f>
        <v>#N/A</v>
      </c>
      <c r="O43" s="46" t="s">
        <v>605</v>
      </c>
    </row>
    <row r="44" spans="2:15">
      <c r="B44" s="35" t="s">
        <v>1327</v>
      </c>
      <c r="C44" s="37" t="s">
        <v>1985</v>
      </c>
      <c r="D44" s="37" t="s">
        <v>2009</v>
      </c>
      <c r="E44" s="37" t="s">
        <v>1967</v>
      </c>
      <c r="G44" s="35" t="s">
        <v>332</v>
      </c>
      <c r="H44" s="36" t="s">
        <v>2010</v>
      </c>
      <c r="I44" t="str">
        <f t="shared" si="0"/>
        <v>Blend</v>
      </c>
      <c r="N44" s="8" cm="1">
        <f t="array" ref="N44">MATCH(LOWER(H44),LOWER(G:G),FALSE)</f>
        <v>40</v>
      </c>
    </row>
    <row r="45" spans="2:15">
      <c r="B45" s="36" t="s">
        <v>1355</v>
      </c>
      <c r="C45" s="38" t="s">
        <v>1994</v>
      </c>
      <c r="D45" s="38" t="s">
        <v>1995</v>
      </c>
      <c r="E45" s="38" t="s">
        <v>1967</v>
      </c>
      <c r="G45" s="36" t="s">
        <v>334</v>
      </c>
      <c r="H45" s="35" t="s">
        <v>319</v>
      </c>
      <c r="I45" t="str">
        <f t="shared" si="0"/>
        <v>BlockadeSystem</v>
      </c>
      <c r="N45" s="8" cm="1">
        <f t="array" ref="N45">MATCH(LOWER(H45),LOWER(G:G),FALSE)</f>
        <v>41</v>
      </c>
    </row>
    <row r="46" spans="2:15">
      <c r="B46" s="35" t="s">
        <v>1362</v>
      </c>
      <c r="C46" s="37" t="s">
        <v>2011</v>
      </c>
      <c r="D46" s="37" t="s">
        <v>1966</v>
      </c>
      <c r="E46" s="37" t="s">
        <v>1967</v>
      </c>
      <c r="G46" s="35" t="s">
        <v>338</v>
      </c>
      <c r="H46" s="35" t="s">
        <v>347</v>
      </c>
      <c r="I46" t="str">
        <f t="shared" si="0"/>
        <v>btAboInlezen</v>
      </c>
      <c r="N46" s="8" cm="1">
        <f t="array" ref="N46">MATCH(LOWER(H46),LOWER(G:G),FALSE)</f>
        <v>50</v>
      </c>
    </row>
    <row r="47" spans="2:15">
      <c r="B47" s="36" t="s">
        <v>1424</v>
      </c>
      <c r="C47" s="38" t="s">
        <v>21</v>
      </c>
      <c r="D47" s="38" t="s">
        <v>2004</v>
      </c>
      <c r="E47" s="38" t="s">
        <v>1967</v>
      </c>
      <c r="G47" s="36" t="s">
        <v>342</v>
      </c>
      <c r="H47" s="36" t="s">
        <v>349</v>
      </c>
      <c r="I47" t="str">
        <f t="shared" si="0"/>
        <v>btAboVerwerken</v>
      </c>
      <c r="N47" s="8" cm="1">
        <f t="array" ref="N47">MATCH(LOWER(H47),LOWER(G:G),FALSE)</f>
        <v>51</v>
      </c>
    </row>
    <row r="48" spans="2:15">
      <c r="B48" s="35" t="s">
        <v>1434</v>
      </c>
      <c r="C48" s="37" t="s">
        <v>21</v>
      </c>
      <c r="D48" s="37" t="s">
        <v>2004</v>
      </c>
      <c r="E48" s="37" t="s">
        <v>1967</v>
      </c>
      <c r="G48" s="35" t="s">
        <v>343</v>
      </c>
      <c r="H48" s="35" t="s">
        <v>361</v>
      </c>
      <c r="I48" t="str">
        <f t="shared" si="0"/>
        <v>btIAACopyToDRO</v>
      </c>
      <c r="N48" s="8" cm="1">
        <f t="array" ref="N48">MATCH(LOWER(H48),LOWER(G:G),FALSE)</f>
        <v>55</v>
      </c>
    </row>
    <row r="49" spans="2:16">
      <c r="B49" s="36" t="s">
        <v>1455</v>
      </c>
      <c r="C49" s="38" t="s">
        <v>21</v>
      </c>
      <c r="D49" s="38" t="s">
        <v>2004</v>
      </c>
      <c r="E49" s="38" t="s">
        <v>1967</v>
      </c>
      <c r="G49" s="36" t="s">
        <v>344</v>
      </c>
      <c r="H49" s="36" t="s">
        <v>362</v>
      </c>
      <c r="I49" t="str">
        <f t="shared" si="0"/>
        <v>btIAADeltaToDRO</v>
      </c>
      <c r="N49" s="8" cm="1">
        <f t="array" ref="N49">MATCH(LOWER(H49),LOWER(G:G),FALSE)</f>
        <v>56</v>
      </c>
    </row>
    <row r="50" spans="2:16" ht="15" thickBot="1">
      <c r="B50" s="35" t="s">
        <v>1497</v>
      </c>
      <c r="C50" s="37" t="s">
        <v>2007</v>
      </c>
      <c r="D50" s="37" t="s">
        <v>2012</v>
      </c>
      <c r="E50" s="37" t="s">
        <v>1967</v>
      </c>
      <c r="G50" s="35" t="s">
        <v>347</v>
      </c>
      <c r="H50" s="35" t="s">
        <v>364</v>
      </c>
      <c r="I50" t="str">
        <f t="shared" si="0"/>
        <v>btIAASynchronisatie</v>
      </c>
      <c r="N50" s="8" cm="1">
        <f t="array" ref="N50">MATCH(LOWER(H50),LOWER(G:G),FALSE)</f>
        <v>57</v>
      </c>
    </row>
    <row r="51" spans="2:16" ht="15" thickBot="1">
      <c r="B51" s="36" t="s">
        <v>1498</v>
      </c>
      <c r="C51" s="38" t="s">
        <v>1985</v>
      </c>
      <c r="D51" s="38" t="s">
        <v>1986</v>
      </c>
      <c r="E51" s="38" t="s">
        <v>1967</v>
      </c>
      <c r="G51" s="36" t="s">
        <v>349</v>
      </c>
      <c r="H51" s="36" t="s">
        <v>2013</v>
      </c>
      <c r="I51" t="e">
        <f t="shared" si="0"/>
        <v>#N/A</v>
      </c>
      <c r="N51" s="8" t="e" cm="1">
        <f t="array" ref="N51">MATCH(LOWER(H51),LOWER(G:G),FALSE)</f>
        <v>#N/A</v>
      </c>
      <c r="O51" t="s">
        <v>1934</v>
      </c>
      <c r="P51" s="47" t="s">
        <v>2014</v>
      </c>
    </row>
    <row r="52" spans="2:16">
      <c r="B52" s="35" t="s">
        <v>1520</v>
      </c>
      <c r="C52" s="37" t="s">
        <v>16</v>
      </c>
      <c r="D52" s="37" t="s">
        <v>1978</v>
      </c>
      <c r="E52" s="37" t="s">
        <v>1967</v>
      </c>
      <c r="G52" s="35" t="s">
        <v>353</v>
      </c>
      <c r="H52" s="36" t="s">
        <v>381</v>
      </c>
      <c r="I52" t="str">
        <f t="shared" si="0"/>
        <v>BusySlotsAPI</v>
      </c>
      <c r="N52" s="8" cm="1">
        <f t="array" ref="N52">MATCH(LOWER(H52),LOWER(G:G),FALSE)</f>
        <v>59</v>
      </c>
    </row>
    <row r="53" spans="2:16">
      <c r="B53" s="36" t="s">
        <v>1522</v>
      </c>
      <c r="C53" s="38" t="s">
        <v>16</v>
      </c>
      <c r="D53" s="38" t="s">
        <v>1978</v>
      </c>
      <c r="E53" s="38" t="s">
        <v>1967</v>
      </c>
      <c r="G53" s="36" t="s">
        <v>357</v>
      </c>
      <c r="H53" s="36" t="s">
        <v>384</v>
      </c>
      <c r="I53" t="str">
        <f t="shared" si="0"/>
        <v>Bynder Digital Asset Management</v>
      </c>
      <c r="N53" s="8" cm="1">
        <f t="array" ref="N53">MATCH(LOWER(H53),LOWER(G:G),FALSE)</f>
        <v>60</v>
      </c>
    </row>
    <row r="54" spans="2:16">
      <c r="B54" s="35" t="s">
        <v>2015</v>
      </c>
      <c r="C54" s="37" t="s">
        <v>1985</v>
      </c>
      <c r="D54" s="37" t="s">
        <v>2009</v>
      </c>
      <c r="E54" s="37" t="s">
        <v>1967</v>
      </c>
      <c r="G54" s="35" t="s">
        <v>358</v>
      </c>
      <c r="H54" s="35" t="s">
        <v>400</v>
      </c>
      <c r="I54" t="str">
        <f t="shared" si="0"/>
        <v>CardlessCash</v>
      </c>
      <c r="N54" s="8" cm="1">
        <f t="array" ref="N54">MATCH(LOWER(H54),LOWER(G:G),FALSE)</f>
        <v>63</v>
      </c>
    </row>
    <row r="55" spans="2:16">
      <c r="B55" s="36" t="s">
        <v>2016</v>
      </c>
      <c r="C55" s="38" t="s">
        <v>9</v>
      </c>
      <c r="D55" s="38" t="s">
        <v>2017</v>
      </c>
      <c r="E55" s="38" t="s">
        <v>1967</v>
      </c>
      <c r="G55" s="36" t="s">
        <v>361</v>
      </c>
      <c r="H55" s="35" t="s">
        <v>405</v>
      </c>
      <c r="I55" t="str">
        <f t="shared" si="0"/>
        <v>CardManagementAPI</v>
      </c>
      <c r="N55" s="8" cm="1">
        <f t="array" ref="N55">MATCH(LOWER(H55),LOWER(G:G),FALSE)</f>
        <v>64</v>
      </c>
    </row>
    <row r="56" spans="2:16">
      <c r="B56" s="35" t="s">
        <v>1560</v>
      </c>
      <c r="C56" s="37" t="s">
        <v>1985</v>
      </c>
      <c r="D56" s="37" t="s">
        <v>1986</v>
      </c>
      <c r="E56" s="37" t="s">
        <v>1967</v>
      </c>
      <c r="G56" s="35" t="s">
        <v>362</v>
      </c>
      <c r="H56" s="35" t="s">
        <v>407</v>
      </c>
      <c r="I56" t="str">
        <f t="shared" si="0"/>
        <v>Cash_Agreement_API_P</v>
      </c>
      <c r="N56" s="8" cm="1">
        <f t="array" ref="N56">MATCH(LOWER(H56),LOWER(G:G),FALSE)</f>
        <v>65</v>
      </c>
    </row>
    <row r="57" spans="2:16">
      <c r="B57" s="36" t="s">
        <v>1584</v>
      </c>
      <c r="C57" s="38" t="s">
        <v>1994</v>
      </c>
      <c r="D57" s="38" t="s">
        <v>1995</v>
      </c>
      <c r="E57" s="38" t="s">
        <v>1967</v>
      </c>
      <c r="G57" s="36" t="s">
        <v>364</v>
      </c>
      <c r="H57" s="36" t="s">
        <v>411</v>
      </c>
      <c r="I57" t="str">
        <f t="shared" si="0"/>
        <v>CashFlow</v>
      </c>
      <c r="N57" s="8" cm="1">
        <f t="array" ref="N57">MATCH(LOWER(H57),LOWER(G:G),FALSE)</f>
        <v>67</v>
      </c>
    </row>
    <row r="58" spans="2:16">
      <c r="B58" s="35" t="s">
        <v>1615</v>
      </c>
      <c r="C58" s="37" t="s">
        <v>1985</v>
      </c>
      <c r="D58" s="37" t="s">
        <v>1986</v>
      </c>
      <c r="E58" s="37" t="s">
        <v>1967</v>
      </c>
      <c r="G58" s="35" t="s">
        <v>369</v>
      </c>
      <c r="H58" s="36" t="s">
        <v>414</v>
      </c>
      <c r="I58" t="str">
        <f t="shared" si="0"/>
        <v>CashOrchestrationAPI</v>
      </c>
      <c r="N58" s="8" cm="1">
        <f t="array" ref="N58">MATCH(LOWER(H58),LOWER(G:G),FALSE)</f>
        <v>68</v>
      </c>
    </row>
    <row r="59" spans="2:16">
      <c r="B59" s="36" t="s">
        <v>1643</v>
      </c>
      <c r="C59" s="38" t="s">
        <v>2007</v>
      </c>
      <c r="D59" s="38" t="s">
        <v>1976</v>
      </c>
      <c r="E59" s="38" t="s">
        <v>1967</v>
      </c>
      <c r="G59" s="36" t="s">
        <v>381</v>
      </c>
      <c r="H59" s="36" t="s">
        <v>415</v>
      </c>
      <c r="I59" t="str">
        <f t="shared" si="0"/>
        <v>Cassys_[P]</v>
      </c>
      <c r="N59" s="8" cm="1">
        <f t="array" ref="N59">MATCH(LOWER(H59),LOWER(G:G),FALSE)</f>
        <v>69</v>
      </c>
    </row>
    <row r="60" spans="2:16">
      <c r="B60" s="35" t="s">
        <v>1648</v>
      </c>
      <c r="C60" s="37" t="s">
        <v>17</v>
      </c>
      <c r="D60" s="37" t="s">
        <v>2018</v>
      </c>
      <c r="E60" s="37" t="s">
        <v>1967</v>
      </c>
      <c r="G60" s="35" t="s">
        <v>384</v>
      </c>
      <c r="H60" s="36" t="s">
        <v>439</v>
      </c>
      <c r="I60" t="str">
        <f t="shared" si="0"/>
        <v>CEMS</v>
      </c>
      <c r="N60" s="8" cm="1">
        <f t="array" ref="N60">MATCH(LOWER(H60),LOWER(G:G),FALSE)</f>
        <v>76</v>
      </c>
    </row>
    <row r="61" spans="2:16">
      <c r="B61" s="36" t="s">
        <v>1683</v>
      </c>
      <c r="C61" s="38" t="s">
        <v>17</v>
      </c>
      <c r="D61" s="38" t="s">
        <v>2018</v>
      </c>
      <c r="E61" s="38" t="s">
        <v>1967</v>
      </c>
      <c r="G61" s="36" t="s">
        <v>394</v>
      </c>
      <c r="H61" s="36" t="s">
        <v>457</v>
      </c>
      <c r="I61" t="str">
        <f t="shared" si="0"/>
        <v>CHAPP</v>
      </c>
      <c r="N61" s="8" cm="1">
        <f t="array" ref="N61">MATCH(LOWER(H61),LOWER(G:G),FALSE)</f>
        <v>79</v>
      </c>
    </row>
    <row r="62" spans="2:16">
      <c r="B62" s="35" t="s">
        <v>1697</v>
      </c>
      <c r="C62" s="37" t="s">
        <v>1915</v>
      </c>
      <c r="D62" s="37" t="s">
        <v>1976</v>
      </c>
      <c r="E62" s="37" t="s">
        <v>1967</v>
      </c>
      <c r="G62" s="35" t="s">
        <v>398</v>
      </c>
      <c r="H62" s="36" t="s">
        <v>465</v>
      </c>
      <c r="I62" t="str">
        <f t="shared" si="0"/>
        <v>ClientEventAPI</v>
      </c>
      <c r="N62" s="8" cm="1">
        <f t="array" ref="N62">MATCH(LOWER(H62),LOWER(G:G),FALSE)</f>
        <v>83</v>
      </c>
    </row>
    <row r="63" spans="2:16">
      <c r="B63" s="36" t="s">
        <v>1716</v>
      </c>
      <c r="C63" s="38" t="s">
        <v>1985</v>
      </c>
      <c r="D63" s="38" t="s">
        <v>1986</v>
      </c>
      <c r="E63" s="38" t="s">
        <v>1967</v>
      </c>
      <c r="G63" s="36" t="s">
        <v>400</v>
      </c>
      <c r="H63" s="36" t="s">
        <v>469</v>
      </c>
      <c r="I63" t="str">
        <f t="shared" si="0"/>
        <v>CLM</v>
      </c>
      <c r="N63" s="8" cm="1">
        <f t="array" ref="N63">MATCH(LOWER(H63),LOWER(G:G),FALSE)</f>
        <v>84</v>
      </c>
    </row>
    <row r="64" spans="2:16">
      <c r="B64" s="35" t="s">
        <v>2019</v>
      </c>
      <c r="C64" s="37" t="s">
        <v>1915</v>
      </c>
      <c r="D64" s="37" t="s">
        <v>1976</v>
      </c>
      <c r="E64" s="37" t="s">
        <v>1967</v>
      </c>
      <c r="G64" s="35" t="s">
        <v>405</v>
      </c>
      <c r="H64" s="35" t="s">
        <v>2020</v>
      </c>
      <c r="I64" t="e">
        <f t="shared" si="0"/>
        <v>#N/A</v>
      </c>
      <c r="N64" s="8" t="e" cm="1">
        <f t="array" ref="N64">MATCH(LOWER(H64),LOWER(G:G),FALSE)</f>
        <v>#N/A</v>
      </c>
      <c r="O64" s="46" t="s">
        <v>605</v>
      </c>
    </row>
    <row r="65" spans="2:16">
      <c r="B65" s="36" t="s">
        <v>1744</v>
      </c>
      <c r="C65" s="38" t="s">
        <v>1915</v>
      </c>
      <c r="D65" s="38" t="s">
        <v>1976</v>
      </c>
      <c r="E65" s="38" t="s">
        <v>1967</v>
      </c>
      <c r="G65" s="36" t="s">
        <v>407</v>
      </c>
      <c r="H65" s="36" t="s">
        <v>471</v>
      </c>
      <c r="I65" t="str">
        <f t="shared" si="0"/>
        <v>CloseMassCurrentAccount</v>
      </c>
      <c r="N65" s="8" cm="1">
        <f t="array" ref="N65">MATCH(LOWER(H65),LOWER(G:G),FALSE)</f>
        <v>85</v>
      </c>
    </row>
    <row r="66" spans="2:16">
      <c r="B66" s="35" t="s">
        <v>2021</v>
      </c>
      <c r="C66" s="37" t="s">
        <v>1979</v>
      </c>
      <c r="D66" s="37" t="s">
        <v>1980</v>
      </c>
      <c r="E66" s="37" t="s">
        <v>1967</v>
      </c>
      <c r="G66" s="35" t="s">
        <v>409</v>
      </c>
      <c r="H66" s="36" t="s">
        <v>480</v>
      </c>
      <c r="I66" t="str">
        <f t="shared" ref="I66:I129" si="1">VLOOKUP(H66,G:G,1,0)</f>
        <v>CMT</v>
      </c>
      <c r="N66" s="8" cm="1">
        <f t="array" ref="N66">MATCH(LOWER(H66),LOWER(G:G),FALSE)</f>
        <v>88</v>
      </c>
    </row>
    <row r="67" spans="2:16">
      <c r="B67" s="36" t="s">
        <v>1828</v>
      </c>
      <c r="C67" s="38" t="s">
        <v>11</v>
      </c>
      <c r="D67" s="38" t="s">
        <v>1973</v>
      </c>
      <c r="E67" s="38" t="s">
        <v>1967</v>
      </c>
      <c r="G67" s="36" t="s">
        <v>411</v>
      </c>
      <c r="H67" s="36" t="s">
        <v>493</v>
      </c>
      <c r="I67" t="str">
        <f t="shared" si="1"/>
        <v>Cognos Analytics</v>
      </c>
      <c r="N67" s="8" cm="1">
        <f t="array" ref="N67">MATCH(LOWER(H67),LOWER(G:G),FALSE)</f>
        <v>91</v>
      </c>
    </row>
    <row r="68" spans="2:16">
      <c r="B68" s="35" t="s">
        <v>180</v>
      </c>
      <c r="C68" s="37" t="s">
        <v>11</v>
      </c>
      <c r="D68" s="37" t="s">
        <v>1974</v>
      </c>
      <c r="E68" s="37" t="s">
        <v>1967</v>
      </c>
      <c r="G68" s="35" t="s">
        <v>414</v>
      </c>
      <c r="H68" s="36" t="s">
        <v>496</v>
      </c>
      <c r="I68" t="str">
        <f t="shared" si="1"/>
        <v>Commercial Card Clearing &amp; Reporting Platform (Mastercard)</v>
      </c>
      <c r="N68" s="8" cm="1">
        <f t="array" ref="N68">MATCH(LOWER(H68),LOWER(G:G),FALSE)</f>
        <v>92</v>
      </c>
    </row>
    <row r="69" spans="2:16">
      <c r="B69" s="36" t="s">
        <v>536</v>
      </c>
      <c r="C69" s="38" t="s">
        <v>9</v>
      </c>
      <c r="D69" s="38" t="s">
        <v>1999</v>
      </c>
      <c r="E69" s="38" t="s">
        <v>1967</v>
      </c>
      <c r="G69" s="36" t="s">
        <v>415</v>
      </c>
      <c r="H69" s="35" t="s">
        <v>499</v>
      </c>
      <c r="I69" t="str">
        <f t="shared" si="1"/>
        <v>Commercial Card Issuing &amp; Processing Platform (TSYS)</v>
      </c>
      <c r="N69" s="8" cm="1">
        <f t="array" ref="N69">MATCH(LOWER(H69),LOWER(G:G),FALSE)</f>
        <v>93</v>
      </c>
    </row>
    <row r="70" spans="2:16">
      <c r="B70" s="35" t="s">
        <v>540</v>
      </c>
      <c r="C70" s="37" t="s">
        <v>9</v>
      </c>
      <c r="D70" s="37" t="s">
        <v>1999</v>
      </c>
      <c r="E70" s="37" t="s">
        <v>1967</v>
      </c>
      <c r="G70" s="35" t="s">
        <v>420</v>
      </c>
      <c r="H70" s="36" t="s">
        <v>502</v>
      </c>
      <c r="I70" t="str">
        <f t="shared" si="1"/>
        <v>Commercial Card Online Platform (Fraedom)</v>
      </c>
      <c r="N70" s="8" cm="1">
        <f t="array" ref="N70">MATCH(LOWER(H70),LOWER(G:G),FALSE)</f>
        <v>94</v>
      </c>
    </row>
    <row r="71" spans="2:16">
      <c r="B71" s="36" t="s">
        <v>190</v>
      </c>
      <c r="C71" s="38" t="s">
        <v>2007</v>
      </c>
      <c r="D71" s="38" t="s">
        <v>2012</v>
      </c>
      <c r="E71" s="38" t="s">
        <v>1967</v>
      </c>
      <c r="G71" s="36" t="s">
        <v>421</v>
      </c>
      <c r="H71" s="36" t="s">
        <v>2022</v>
      </c>
      <c r="I71" t="e">
        <f t="shared" si="1"/>
        <v>#N/A</v>
      </c>
      <c r="N71" s="8" t="e" cm="1">
        <f t="array" ref="N71">MATCH(LOWER(H71),LOWER(G:G),FALSE)</f>
        <v>#N/A</v>
      </c>
      <c r="O71" t="s">
        <v>5</v>
      </c>
      <c r="P71" t="s">
        <v>502</v>
      </c>
    </row>
    <row r="72" spans="2:16">
      <c r="B72" s="35" t="s">
        <v>2002</v>
      </c>
      <c r="C72" s="37" t="s">
        <v>2007</v>
      </c>
      <c r="D72" s="37" t="s">
        <v>2023</v>
      </c>
      <c r="E72" s="37" t="s">
        <v>1967</v>
      </c>
      <c r="G72" s="35" t="s">
        <v>423</v>
      </c>
      <c r="H72" s="35" t="s">
        <v>2024</v>
      </c>
      <c r="I72" t="e">
        <f t="shared" si="1"/>
        <v>#N/A</v>
      </c>
      <c r="N72" s="8" t="e" cm="1">
        <f t="array" ref="N72">MATCH(LOWER(H72),LOWER(G:G),FALSE)</f>
        <v>#N/A</v>
      </c>
      <c r="O72" s="45" t="s">
        <v>1969</v>
      </c>
    </row>
    <row r="73" spans="2:16" ht="15" thickBot="1">
      <c r="B73" s="36" t="s">
        <v>876</v>
      </c>
      <c r="C73" s="38" t="s">
        <v>2007</v>
      </c>
      <c r="D73" s="38" t="s">
        <v>2023</v>
      </c>
      <c r="E73" s="38" t="s">
        <v>1967</v>
      </c>
      <c r="G73" s="36" t="s">
        <v>426</v>
      </c>
      <c r="H73" s="35" t="s">
        <v>504</v>
      </c>
      <c r="I73" t="str">
        <f t="shared" si="1"/>
        <v>ConsumerLoansManagementService</v>
      </c>
      <c r="N73" s="8" cm="1">
        <f t="array" ref="N73">MATCH(LOWER(H73),LOWER(G:G),FALSE)</f>
        <v>96</v>
      </c>
    </row>
    <row r="74" spans="2:16" ht="15" thickBot="1">
      <c r="B74" s="35" t="s">
        <v>943</v>
      </c>
      <c r="C74" s="37" t="s">
        <v>2007</v>
      </c>
      <c r="D74" s="37" t="s">
        <v>1976</v>
      </c>
      <c r="E74" s="37" t="s">
        <v>1967</v>
      </c>
      <c r="G74" s="35" t="s">
        <v>430</v>
      </c>
      <c r="H74" s="36" t="s">
        <v>2025</v>
      </c>
      <c r="I74" t="e">
        <f t="shared" si="1"/>
        <v>#N/A</v>
      </c>
      <c r="N74" s="8" t="e" cm="1">
        <f t="array" ref="N74">MATCH(LOWER(H74),LOWER(G:G),FALSE)</f>
        <v>#N/A</v>
      </c>
      <c r="O74" t="s">
        <v>1934</v>
      </c>
      <c r="P74" s="48" t="s">
        <v>2026</v>
      </c>
    </row>
    <row r="75" spans="2:16">
      <c r="B75" s="36" t="s">
        <v>230</v>
      </c>
      <c r="C75" s="38" t="s">
        <v>16</v>
      </c>
      <c r="D75" s="38" t="s">
        <v>1978</v>
      </c>
      <c r="E75" s="38" t="s">
        <v>1967</v>
      </c>
      <c r="G75" s="36" t="s">
        <v>431</v>
      </c>
      <c r="H75" s="35" t="s">
        <v>532</v>
      </c>
      <c r="I75" t="str">
        <f t="shared" si="1"/>
        <v>Coosto</v>
      </c>
      <c r="N75" s="8" cm="1">
        <f t="array" ref="N75">MATCH(LOWER(H75),LOWER(G:G),FALSE)</f>
        <v>107</v>
      </c>
    </row>
    <row r="76" spans="2:16">
      <c r="B76" s="35" t="s">
        <v>361</v>
      </c>
      <c r="C76" s="37" t="s">
        <v>16</v>
      </c>
      <c r="D76" s="37" t="s">
        <v>1978</v>
      </c>
      <c r="E76" s="37" t="s">
        <v>1967</v>
      </c>
      <c r="G76" s="35" t="s">
        <v>439</v>
      </c>
      <c r="H76" s="36" t="s">
        <v>536</v>
      </c>
      <c r="I76" t="str">
        <f t="shared" si="1"/>
        <v>CR_ACR</v>
      </c>
      <c r="N76" s="8" cm="1">
        <f t="array" ref="N76">MATCH(LOWER(H76),LOWER(G:G),FALSE)</f>
        <v>108</v>
      </c>
    </row>
    <row r="77" spans="2:16">
      <c r="B77" s="36" t="s">
        <v>362</v>
      </c>
      <c r="C77" s="38" t="s">
        <v>16</v>
      </c>
      <c r="D77" s="38" t="s">
        <v>1978</v>
      </c>
      <c r="E77" s="38" t="s">
        <v>1967</v>
      </c>
      <c r="G77" s="36" t="s">
        <v>445</v>
      </c>
      <c r="H77" s="35" t="s">
        <v>540</v>
      </c>
      <c r="I77" t="str">
        <f t="shared" si="1"/>
        <v>CR_TCR</v>
      </c>
      <c r="N77" s="8" cm="1">
        <f t="array" ref="N77">MATCH(LOWER(H77),LOWER(G:G),FALSE)</f>
        <v>111</v>
      </c>
    </row>
    <row r="78" spans="2:16">
      <c r="B78" s="35" t="s">
        <v>364</v>
      </c>
      <c r="C78" s="37" t="s">
        <v>16</v>
      </c>
      <c r="D78" s="37" t="s">
        <v>1978</v>
      </c>
      <c r="E78" s="37" t="s">
        <v>1967</v>
      </c>
      <c r="G78" s="35" t="s">
        <v>452</v>
      </c>
      <c r="H78" s="36" t="s">
        <v>541</v>
      </c>
      <c r="I78" t="str">
        <f t="shared" si="1"/>
        <v>CRAM</v>
      </c>
      <c r="N78" s="8" cm="1">
        <f t="array" ref="N78">MATCH(LOWER(H78),LOWER(G:G),FALSE)</f>
        <v>112</v>
      </c>
    </row>
    <row r="79" spans="2:16">
      <c r="B79" s="36" t="s">
        <v>886</v>
      </c>
      <c r="C79" s="38" t="s">
        <v>15</v>
      </c>
      <c r="D79" s="38" t="s">
        <v>2027</v>
      </c>
      <c r="E79" s="38" t="s">
        <v>1967</v>
      </c>
      <c r="G79" s="36" t="s">
        <v>457</v>
      </c>
      <c r="H79" s="35" t="s">
        <v>545</v>
      </c>
      <c r="I79" t="str">
        <f t="shared" si="1"/>
        <v>CreditBureauService</v>
      </c>
      <c r="N79" s="8" cm="1">
        <f t="array" ref="N79">MATCH(LOWER(H79),LOWER(G:G),FALSE)</f>
        <v>113</v>
      </c>
    </row>
    <row r="80" spans="2:16">
      <c r="B80" s="35" t="s">
        <v>241</v>
      </c>
      <c r="C80" s="37" t="s">
        <v>2007</v>
      </c>
      <c r="D80" s="37" t="s">
        <v>2012</v>
      </c>
      <c r="E80" s="37" t="s">
        <v>1967</v>
      </c>
      <c r="G80" s="35" t="s">
        <v>459</v>
      </c>
      <c r="H80" s="35" t="s">
        <v>1993</v>
      </c>
      <c r="I80" t="e">
        <f t="shared" si="1"/>
        <v>#N/A</v>
      </c>
      <c r="N80" s="8" t="e" cm="1">
        <f t="array" ref="N80">MATCH(LOWER(H80),LOWER(G:G),FALSE)</f>
        <v>#N/A</v>
      </c>
    </row>
    <row r="81" spans="2:16" ht="15" thickBot="1">
      <c r="B81" s="36" t="s">
        <v>570</v>
      </c>
      <c r="C81" s="38" t="s">
        <v>2007</v>
      </c>
      <c r="D81" s="38" t="s">
        <v>2012</v>
      </c>
      <c r="E81" s="38" t="s">
        <v>1967</v>
      </c>
      <c r="G81" s="36" t="s">
        <v>461</v>
      </c>
      <c r="H81" s="35" t="s">
        <v>549</v>
      </c>
      <c r="I81" t="str">
        <f t="shared" si="1"/>
        <v>CrontoHardwareTokenMeansAPI</v>
      </c>
      <c r="N81" s="8" cm="1">
        <f t="array" ref="N81">MATCH(LOWER(H81),LOWER(G:G),FALSE)</f>
        <v>114</v>
      </c>
    </row>
    <row r="82" spans="2:16" ht="15" thickBot="1">
      <c r="B82" s="35" t="s">
        <v>608</v>
      </c>
      <c r="C82" s="37" t="s">
        <v>17</v>
      </c>
      <c r="D82" s="37" t="s">
        <v>2018</v>
      </c>
      <c r="E82" s="37" t="s">
        <v>1967</v>
      </c>
      <c r="G82" s="35" t="s">
        <v>462</v>
      </c>
      <c r="H82" s="35" t="s">
        <v>2028</v>
      </c>
      <c r="I82" t="e">
        <f t="shared" si="1"/>
        <v>#N/A</v>
      </c>
      <c r="N82" s="8" t="e" cm="1">
        <f t="array" ref="N82">MATCH(LOWER(H82),LOWER(G:G),FALSE)</f>
        <v>#N/A</v>
      </c>
      <c r="O82" t="s">
        <v>1934</v>
      </c>
      <c r="P82" s="47" t="s">
        <v>2029</v>
      </c>
    </row>
    <row r="83" spans="2:16">
      <c r="B83" s="36" t="s">
        <v>900</v>
      </c>
      <c r="C83" s="38" t="s">
        <v>44</v>
      </c>
      <c r="D83" s="38" t="s">
        <v>1982</v>
      </c>
      <c r="E83" s="38" t="s">
        <v>1967</v>
      </c>
      <c r="G83" s="39" t="s">
        <v>465</v>
      </c>
      <c r="H83" s="35" t="s">
        <v>2030</v>
      </c>
      <c r="I83" t="e">
        <f t="shared" si="1"/>
        <v>#N/A</v>
      </c>
      <c r="N83" s="8" t="e" cm="1">
        <f t="array" ref="N83">MATCH(LOWER(H83),LOWER(G:G),FALSE)</f>
        <v>#N/A</v>
      </c>
      <c r="O83" t="s">
        <v>5</v>
      </c>
      <c r="P83" s="49" t="s">
        <v>1065</v>
      </c>
    </row>
    <row r="84" spans="2:16">
      <c r="B84" s="35" t="s">
        <v>1996</v>
      </c>
      <c r="C84" s="37" t="s">
        <v>2007</v>
      </c>
      <c r="D84" s="37" t="s">
        <v>2012</v>
      </c>
      <c r="E84" s="37" t="s">
        <v>1967</v>
      </c>
      <c r="G84" s="35" t="s">
        <v>469</v>
      </c>
      <c r="H84" s="35" t="s">
        <v>554</v>
      </c>
      <c r="I84" t="str">
        <f t="shared" si="1"/>
        <v>CustomerContactsAPI</v>
      </c>
      <c r="N84" s="8" cm="1">
        <f t="array" ref="N84">MATCH(LOWER(H84),LOWER(G:G),FALSE)</f>
        <v>116</v>
      </c>
    </row>
    <row r="85" spans="2:16">
      <c r="B85" s="36" t="s">
        <v>755</v>
      </c>
      <c r="C85" s="38" t="s">
        <v>1985</v>
      </c>
      <c r="D85" s="38" t="s">
        <v>1986</v>
      </c>
      <c r="E85" s="38" t="s">
        <v>1967</v>
      </c>
      <c r="G85" s="36" t="s">
        <v>471</v>
      </c>
      <c r="H85" s="35" t="s">
        <v>556</v>
      </c>
      <c r="I85" t="str">
        <f t="shared" si="1"/>
        <v>CustomerContentAPI</v>
      </c>
      <c r="N85" s="8" cm="1">
        <f t="array" ref="N85">MATCH(LOWER(H85),LOWER(G:G),FALSE)</f>
        <v>117</v>
      </c>
    </row>
    <row r="86" spans="2:16">
      <c r="B86" s="35" t="s">
        <v>275</v>
      </c>
      <c r="C86" s="37" t="s">
        <v>16</v>
      </c>
      <c r="D86" s="37" t="s">
        <v>1978</v>
      </c>
      <c r="E86" s="37" t="s">
        <v>1967</v>
      </c>
      <c r="G86" s="35" t="s">
        <v>473</v>
      </c>
      <c r="H86" s="35" t="s">
        <v>1977</v>
      </c>
      <c r="I86" t="e">
        <f t="shared" si="1"/>
        <v>#N/A</v>
      </c>
      <c r="N86" s="8" t="e" cm="1">
        <f t="array" ref="N86">MATCH(LOWER(H86),LOWER(G:G),FALSE)</f>
        <v>#N/A</v>
      </c>
      <c r="O86" s="45" t="s">
        <v>1969</v>
      </c>
    </row>
    <row r="87" spans="2:16">
      <c r="B87" s="36" t="s">
        <v>280</v>
      </c>
      <c r="C87" s="38" t="s">
        <v>9</v>
      </c>
      <c r="D87" s="38" t="s">
        <v>2017</v>
      </c>
      <c r="E87" s="38" t="s">
        <v>1967</v>
      </c>
      <c r="G87" s="36" t="s">
        <v>476</v>
      </c>
      <c r="H87" s="36" t="s">
        <v>563</v>
      </c>
      <c r="I87" t="str">
        <f t="shared" si="1"/>
        <v>CustomerInboxExperienceAPI</v>
      </c>
      <c r="N87" s="8" cm="1">
        <f t="array" ref="N87">MATCH(LOWER(H87),LOWER(G:G),FALSE)</f>
        <v>118</v>
      </c>
    </row>
    <row r="88" spans="2:16">
      <c r="B88" s="35" t="s">
        <v>2028</v>
      </c>
      <c r="C88" s="37" t="s">
        <v>29</v>
      </c>
      <c r="D88" s="37" t="s">
        <v>1966</v>
      </c>
      <c r="E88" s="37" t="s">
        <v>1967</v>
      </c>
      <c r="G88" s="35" t="s">
        <v>480</v>
      </c>
      <c r="H88" s="36" t="s">
        <v>565</v>
      </c>
      <c r="I88" t="str">
        <f t="shared" si="1"/>
        <v>CustomerPerformanceService</v>
      </c>
      <c r="N88" s="8" cm="1">
        <f t="array" ref="N88">MATCH(LOWER(H88),LOWER(G:G),FALSE)</f>
        <v>119</v>
      </c>
    </row>
    <row r="89" spans="2:16">
      <c r="B89" s="36" t="s">
        <v>849</v>
      </c>
      <c r="C89" s="38" t="s">
        <v>1985</v>
      </c>
      <c r="D89" s="38" t="s">
        <v>1986</v>
      </c>
      <c r="E89" s="38" t="s">
        <v>1967</v>
      </c>
      <c r="G89" s="36" t="s">
        <v>484</v>
      </c>
      <c r="H89" s="35" t="s">
        <v>566</v>
      </c>
      <c r="I89" t="str">
        <f t="shared" si="1"/>
        <v>CustomerReporting-Statement&amp;Invoices</v>
      </c>
      <c r="N89" s="8" cm="1">
        <f t="array" ref="N89">MATCH(LOWER(H89),LOWER(G:G),FALSE)</f>
        <v>120</v>
      </c>
    </row>
    <row r="90" spans="2:16">
      <c r="B90" s="35" t="s">
        <v>840</v>
      </c>
      <c r="C90" s="37" t="s">
        <v>1985</v>
      </c>
      <c r="D90" s="37" t="s">
        <v>1986</v>
      </c>
      <c r="E90" s="37" t="s">
        <v>1967</v>
      </c>
      <c r="G90" s="35" t="s">
        <v>486</v>
      </c>
      <c r="H90" s="36" t="s">
        <v>570</v>
      </c>
      <c r="I90" t="str">
        <f t="shared" si="1"/>
        <v>CustomerServiceAPI</v>
      </c>
      <c r="N90" s="8" cm="1">
        <f t="array" ref="N90">MATCH(LOWER(H90),LOWER(G:G),FALSE)</f>
        <v>121</v>
      </c>
    </row>
    <row r="91" spans="2:16">
      <c r="B91" s="36" t="s">
        <v>950</v>
      </c>
      <c r="C91" s="38" t="s">
        <v>1985</v>
      </c>
      <c r="D91" s="38" t="s">
        <v>1986</v>
      </c>
      <c r="E91" s="38" t="s">
        <v>1967</v>
      </c>
      <c r="G91" s="36" t="s">
        <v>493</v>
      </c>
      <c r="H91" s="36" t="s">
        <v>574</v>
      </c>
      <c r="I91" t="str">
        <f t="shared" si="1"/>
        <v>CX_INSPIRE-P</v>
      </c>
      <c r="N91" s="8" cm="1">
        <f t="array" ref="N91">MATCH(LOWER(H91),LOWER(G:G),FALSE)</f>
        <v>122</v>
      </c>
    </row>
    <row r="92" spans="2:16">
      <c r="B92" s="35" t="s">
        <v>758</v>
      </c>
      <c r="C92" s="37" t="s">
        <v>1985</v>
      </c>
      <c r="D92" s="37" t="s">
        <v>1986</v>
      </c>
      <c r="E92" s="37" t="s">
        <v>1967</v>
      </c>
      <c r="G92" s="35" t="s">
        <v>496</v>
      </c>
      <c r="H92" s="35" t="s">
        <v>578</v>
      </c>
      <c r="I92" t="str">
        <f t="shared" si="1"/>
        <v>CX_INSPIRE-P_CLOUD</v>
      </c>
      <c r="N92" s="8" cm="1">
        <f t="array" ref="N92">MATCH(LOWER(H92),LOWER(G:G),FALSE)</f>
        <v>123</v>
      </c>
    </row>
    <row r="93" spans="2:16">
      <c r="B93" s="36" t="s">
        <v>384</v>
      </c>
      <c r="C93" s="38" t="s">
        <v>2007</v>
      </c>
      <c r="D93" s="38" t="s">
        <v>1980</v>
      </c>
      <c r="E93" s="38" t="s">
        <v>1967</v>
      </c>
      <c r="G93" s="36" t="s">
        <v>499</v>
      </c>
      <c r="H93" s="35" t="s">
        <v>585</v>
      </c>
      <c r="I93" t="str">
        <f t="shared" si="1"/>
        <v>Data Exchange Engine</v>
      </c>
      <c r="N93" s="8" cm="1">
        <f t="array" ref="N93">MATCH(LOWER(H93),LOWER(G:G),FALSE)</f>
        <v>127</v>
      </c>
    </row>
    <row r="94" spans="2:16">
      <c r="B94" s="35" t="s">
        <v>400</v>
      </c>
      <c r="C94" s="37" t="s">
        <v>9</v>
      </c>
      <c r="D94" s="37" t="s">
        <v>1999</v>
      </c>
      <c r="E94" s="37" t="s">
        <v>1967</v>
      </c>
      <c r="G94" s="35" t="s">
        <v>502</v>
      </c>
      <c r="H94" s="35" t="s">
        <v>2031</v>
      </c>
      <c r="I94" t="e">
        <f t="shared" si="1"/>
        <v>#N/A</v>
      </c>
      <c r="N94" s="8" t="e" cm="1">
        <f t="array" ref="N94">MATCH(LOWER(H94),LOWER(G:G),FALSE)</f>
        <v>#N/A</v>
      </c>
      <c r="O94" s="46" t="s">
        <v>605</v>
      </c>
    </row>
    <row r="95" spans="2:16">
      <c r="B95" s="36" t="s">
        <v>415</v>
      </c>
      <c r="C95" s="38" t="s">
        <v>9</v>
      </c>
      <c r="D95" s="38" t="s">
        <v>2017</v>
      </c>
      <c r="E95" s="38" t="s">
        <v>1967</v>
      </c>
      <c r="G95" s="36" t="s">
        <v>503</v>
      </c>
      <c r="H95" s="35" t="s">
        <v>2032</v>
      </c>
      <c r="I95" t="e">
        <f t="shared" si="1"/>
        <v>#N/A</v>
      </c>
      <c r="N95" s="8" t="e" cm="1">
        <f t="array" ref="N95">MATCH(LOWER(H95),LOWER(G:G),FALSE)</f>
        <v>#N/A</v>
      </c>
      <c r="O95" s="45" t="s">
        <v>1969</v>
      </c>
    </row>
    <row r="96" spans="2:16">
      <c r="B96" s="35" t="s">
        <v>660</v>
      </c>
      <c r="C96" s="37" t="s">
        <v>1914</v>
      </c>
      <c r="D96" s="37" t="s">
        <v>1991</v>
      </c>
      <c r="E96" s="37" t="s">
        <v>1967</v>
      </c>
      <c r="G96" s="35" t="s">
        <v>504</v>
      </c>
      <c r="H96" s="35" t="s">
        <v>2033</v>
      </c>
      <c r="I96" t="e">
        <f t="shared" si="1"/>
        <v>#N/A</v>
      </c>
      <c r="N96" s="8" t="e" cm="1">
        <f t="array" ref="N96">MATCH(LOWER(H96),LOWER(G:G),FALSE)</f>
        <v>#N/A</v>
      </c>
      <c r="O96" t="s">
        <v>1934</v>
      </c>
      <c r="P96" s="45" t="s">
        <v>2034</v>
      </c>
    </row>
    <row r="97" spans="2:15">
      <c r="B97" s="36" t="s">
        <v>439</v>
      </c>
      <c r="C97" s="38" t="s">
        <v>9</v>
      </c>
      <c r="D97" s="38" t="s">
        <v>2017</v>
      </c>
      <c r="E97" s="38" t="s">
        <v>1967</v>
      </c>
      <c r="G97" s="36" t="s">
        <v>508</v>
      </c>
      <c r="H97" s="36" t="s">
        <v>597</v>
      </c>
      <c r="I97" t="str">
        <f t="shared" si="1"/>
        <v>DBNL_DM_ACS</v>
      </c>
      <c r="N97" s="8" cm="1">
        <f t="array" ref="N97">MATCH(LOWER(H97),LOWER(G:G),FALSE)</f>
        <v>130</v>
      </c>
    </row>
    <row r="98" spans="2:15">
      <c r="B98" s="35" t="s">
        <v>653</v>
      </c>
      <c r="C98" s="37" t="s">
        <v>1914</v>
      </c>
      <c r="D98" s="37" t="s">
        <v>1991</v>
      </c>
      <c r="E98" s="37" t="s">
        <v>1967</v>
      </c>
      <c r="G98" s="35" t="s">
        <v>511</v>
      </c>
      <c r="H98" s="35" t="s">
        <v>602</v>
      </c>
      <c r="I98" t="str">
        <f t="shared" si="1"/>
        <v>DBNL_DM_ALM</v>
      </c>
      <c r="N98" s="8" cm="1">
        <f t="array" ref="N98">MATCH(LOWER(H98),LOWER(G:G),FALSE)</f>
        <v>131</v>
      </c>
    </row>
    <row r="99" spans="2:15">
      <c r="B99" s="36" t="s">
        <v>686</v>
      </c>
      <c r="C99" s="38" t="s">
        <v>1914</v>
      </c>
      <c r="D99" s="38" t="s">
        <v>1991</v>
      </c>
      <c r="E99" s="38" t="s">
        <v>1967</v>
      </c>
      <c r="G99" s="36" t="s">
        <v>514</v>
      </c>
      <c r="H99" s="35" t="s">
        <v>608</v>
      </c>
      <c r="I99" t="str">
        <f t="shared" si="1"/>
        <v>DBNL_DM_BLS</v>
      </c>
      <c r="N99" s="8" cm="1">
        <f t="array" ref="N99">MATCH(LOWER(H99),LOWER(G:G),FALSE)</f>
        <v>133</v>
      </c>
    </row>
    <row r="100" spans="2:15">
      <c r="B100" s="35" t="s">
        <v>795</v>
      </c>
      <c r="C100" s="37" t="s">
        <v>1914</v>
      </c>
      <c r="D100" s="37" t="s">
        <v>1991</v>
      </c>
      <c r="E100" s="37" t="s">
        <v>1967</v>
      </c>
      <c r="G100" s="35" t="s">
        <v>517</v>
      </c>
      <c r="H100" s="36" t="s">
        <v>2035</v>
      </c>
      <c r="I100" t="e">
        <f t="shared" si="1"/>
        <v>#N/A</v>
      </c>
      <c r="N100" s="8" t="e" cm="1">
        <f t="array" ref="N100">MATCH(LOWER(H100),LOWER(G:G),FALSE)</f>
        <v>#N/A</v>
      </c>
      <c r="O100" s="45" t="s">
        <v>1969</v>
      </c>
    </row>
    <row r="101" spans="2:15">
      <c r="B101" s="36" t="s">
        <v>465</v>
      </c>
      <c r="C101" s="38" t="s">
        <v>2007</v>
      </c>
      <c r="D101" s="38" t="s">
        <v>1976</v>
      </c>
      <c r="E101" s="38" t="s">
        <v>1967</v>
      </c>
      <c r="G101" s="36" t="s">
        <v>518</v>
      </c>
      <c r="H101" s="35" t="s">
        <v>611</v>
      </c>
      <c r="I101" t="str">
        <f t="shared" si="1"/>
        <v>DBNL_DM_BSL</v>
      </c>
      <c r="N101" s="8" cm="1">
        <f t="array" ref="N101">MATCH(LOWER(H101),LOWER(G:G),FALSE)</f>
        <v>134</v>
      </c>
    </row>
    <row r="102" spans="2:15">
      <c r="B102" s="35" t="s">
        <v>645</v>
      </c>
      <c r="C102" s="37" t="s">
        <v>1914</v>
      </c>
      <c r="D102" s="37" t="s">
        <v>1991</v>
      </c>
      <c r="E102" s="37" t="s">
        <v>1967</v>
      </c>
      <c r="G102" s="35" t="s">
        <v>519</v>
      </c>
      <c r="H102" s="35" t="s">
        <v>616</v>
      </c>
      <c r="I102" t="str">
        <f t="shared" si="1"/>
        <v>DBNL_DM_CAN</v>
      </c>
      <c r="N102" s="8" cm="1">
        <f t="array" ref="N102">MATCH(LOWER(H102),LOWER(G:G),FALSE)</f>
        <v>135</v>
      </c>
    </row>
    <row r="103" spans="2:15">
      <c r="B103" s="36" t="s">
        <v>665</v>
      </c>
      <c r="C103" s="38" t="s">
        <v>1914</v>
      </c>
      <c r="D103" s="38" t="s">
        <v>1991</v>
      </c>
      <c r="E103" s="38" t="s">
        <v>1967</v>
      </c>
      <c r="G103" s="36" t="s">
        <v>521</v>
      </c>
      <c r="H103" s="36" t="s">
        <v>620</v>
      </c>
      <c r="I103" t="str">
        <f t="shared" si="1"/>
        <v>DBNL_DM_CAS</v>
      </c>
      <c r="N103" s="8" cm="1">
        <f t="array" ref="N103">MATCH(LOWER(H103),LOWER(G:G),FALSE)</f>
        <v>136</v>
      </c>
    </row>
    <row r="104" spans="2:15">
      <c r="B104" s="35" t="s">
        <v>675</v>
      </c>
      <c r="C104" s="37" t="s">
        <v>1914</v>
      </c>
      <c r="D104" s="37" t="s">
        <v>1991</v>
      </c>
      <c r="E104" s="37" t="s">
        <v>1967</v>
      </c>
      <c r="G104" s="35" t="s">
        <v>523</v>
      </c>
      <c r="H104" s="35" t="s">
        <v>624</v>
      </c>
      <c r="I104" t="str">
        <f t="shared" si="1"/>
        <v>DBNL_DM_CDC</v>
      </c>
      <c r="N104" s="8" cm="1">
        <f t="array" ref="N104">MATCH(LOWER(H104),LOWER(G:G),FALSE)</f>
        <v>137</v>
      </c>
    </row>
    <row r="105" spans="2:15">
      <c r="B105" s="36" t="s">
        <v>731</v>
      </c>
      <c r="C105" s="38" t="s">
        <v>1914</v>
      </c>
      <c r="D105" s="38" t="s">
        <v>1991</v>
      </c>
      <c r="E105" s="38" t="s">
        <v>1967</v>
      </c>
      <c r="G105" s="36" t="s">
        <v>526</v>
      </c>
      <c r="H105" s="35" t="s">
        <v>629</v>
      </c>
      <c r="I105" t="str">
        <f t="shared" si="1"/>
        <v>DBNL_DM_CDM</v>
      </c>
      <c r="N105" s="8" cm="1">
        <f t="array" ref="N105">MATCH(LOWER(H105),LOWER(G:G),FALSE)</f>
        <v>138</v>
      </c>
    </row>
    <row r="106" spans="2:15">
      <c r="B106" s="35" t="s">
        <v>2036</v>
      </c>
      <c r="C106" s="37" t="s">
        <v>2007</v>
      </c>
      <c r="D106" s="37" t="s">
        <v>1976</v>
      </c>
      <c r="E106" s="37" t="s">
        <v>1967</v>
      </c>
      <c r="G106" s="35" t="s">
        <v>527</v>
      </c>
      <c r="H106" s="36" t="s">
        <v>2037</v>
      </c>
      <c r="I106" t="e">
        <f t="shared" si="1"/>
        <v>#N/A</v>
      </c>
      <c r="N106" s="8" t="e" cm="1">
        <f t="array" ref="N106">MATCH(LOWER(H106),LOWER(G:G),FALSE)</f>
        <v>#N/A</v>
      </c>
      <c r="O106" s="46" t="s">
        <v>605</v>
      </c>
    </row>
    <row r="107" spans="2:15">
      <c r="B107" s="36" t="s">
        <v>496</v>
      </c>
      <c r="C107" s="38" t="s">
        <v>9</v>
      </c>
      <c r="D107" s="38" t="s">
        <v>2017</v>
      </c>
      <c r="E107" s="38" t="s">
        <v>1967</v>
      </c>
      <c r="G107" s="36" t="s">
        <v>532</v>
      </c>
      <c r="H107" s="36" t="s">
        <v>633</v>
      </c>
      <c r="I107" t="str">
        <f t="shared" si="1"/>
        <v>DBNL_DM_CHV</v>
      </c>
      <c r="N107" s="8" cm="1">
        <f t="array" ref="N107">MATCH(LOWER(H107),LOWER(G:G),FALSE)</f>
        <v>139</v>
      </c>
    </row>
    <row r="108" spans="2:15">
      <c r="B108" s="35" t="s">
        <v>499</v>
      </c>
      <c r="C108" s="37" t="s">
        <v>9</v>
      </c>
      <c r="D108" s="37" t="s">
        <v>2017</v>
      </c>
      <c r="E108" s="37" t="s">
        <v>1967</v>
      </c>
      <c r="G108" s="35" t="s">
        <v>536</v>
      </c>
      <c r="H108" s="36" t="s">
        <v>637</v>
      </c>
      <c r="I108" t="str">
        <f t="shared" si="1"/>
        <v>DBNL_DM_COM</v>
      </c>
      <c r="N108" s="8" cm="1">
        <f t="array" ref="N108">MATCH(LOWER(H108),LOWER(G:G),FALSE)</f>
        <v>140</v>
      </c>
    </row>
    <row r="109" spans="2:15">
      <c r="B109" s="36" t="s">
        <v>502</v>
      </c>
      <c r="C109" s="38" t="s">
        <v>9</v>
      </c>
      <c r="D109" s="38" t="s">
        <v>2017</v>
      </c>
      <c r="E109" s="38" t="s">
        <v>1967</v>
      </c>
      <c r="G109" s="36" t="s">
        <v>538</v>
      </c>
      <c r="H109" s="36" t="s">
        <v>640</v>
      </c>
      <c r="I109" t="str">
        <f t="shared" si="1"/>
        <v>DBNL_DM_CRM</v>
      </c>
      <c r="N109" s="8" cm="1">
        <f t="array" ref="N109">MATCH(LOWER(H109),LOWER(G:G),FALSE)</f>
        <v>141</v>
      </c>
    </row>
    <row r="110" spans="2:15">
      <c r="B110" s="35" t="s">
        <v>549</v>
      </c>
      <c r="C110" s="37" t="s">
        <v>1915</v>
      </c>
      <c r="D110" s="37" t="s">
        <v>1976</v>
      </c>
      <c r="E110" s="37" t="s">
        <v>1967</v>
      </c>
      <c r="G110" s="35" t="s">
        <v>539</v>
      </c>
      <c r="H110" s="35" t="s">
        <v>642</v>
      </c>
      <c r="I110" t="str">
        <f t="shared" si="1"/>
        <v>DBNL_DM_CSH</v>
      </c>
      <c r="N110" s="8" cm="1">
        <f t="array" ref="N110">MATCH(LOWER(H110),LOWER(G:G),FALSE)</f>
        <v>142</v>
      </c>
    </row>
    <row r="111" spans="2:15">
      <c r="B111" s="36" t="s">
        <v>563</v>
      </c>
      <c r="C111" s="38" t="s">
        <v>2007</v>
      </c>
      <c r="D111" s="38" t="s">
        <v>2023</v>
      </c>
      <c r="E111" s="38" t="s">
        <v>1967</v>
      </c>
      <c r="G111" s="36" t="s">
        <v>540</v>
      </c>
      <c r="H111" s="35" t="s">
        <v>645</v>
      </c>
      <c r="I111" t="str">
        <f t="shared" si="1"/>
        <v>DBNL_DM_DBS</v>
      </c>
      <c r="N111" s="8" cm="1">
        <f t="array" ref="N111">MATCH(LOWER(H111),LOWER(G:G),FALSE)</f>
        <v>143</v>
      </c>
    </row>
    <row r="112" spans="2:15">
      <c r="B112" s="35" t="s">
        <v>691</v>
      </c>
      <c r="C112" s="37" t="s">
        <v>16</v>
      </c>
      <c r="D112" s="37" t="s">
        <v>1978</v>
      </c>
      <c r="E112" s="37" t="s">
        <v>1967</v>
      </c>
      <c r="G112" s="35" t="s">
        <v>541</v>
      </c>
      <c r="H112" s="35" t="s">
        <v>649</v>
      </c>
      <c r="I112" t="str">
        <f t="shared" si="1"/>
        <v>DBNL_DM_ESP</v>
      </c>
      <c r="N112" s="8" cm="1">
        <f t="array" ref="N112">MATCH(LOWER(H112),LOWER(G:G),FALSE)</f>
        <v>144</v>
      </c>
    </row>
    <row r="113" spans="2:15">
      <c r="B113" s="36" t="s">
        <v>692</v>
      </c>
      <c r="C113" s="38" t="s">
        <v>16</v>
      </c>
      <c r="D113" s="38" t="s">
        <v>1978</v>
      </c>
      <c r="E113" s="38" t="s">
        <v>1967</v>
      </c>
      <c r="G113" s="36" t="s">
        <v>545</v>
      </c>
      <c r="H113" s="35" t="s">
        <v>653</v>
      </c>
      <c r="I113" t="str">
        <f t="shared" si="1"/>
        <v>DBNL_DM_FDS</v>
      </c>
      <c r="N113" s="8" cm="1">
        <f t="array" ref="N113">MATCH(LOWER(H113),LOWER(G:G),FALSE)</f>
        <v>145</v>
      </c>
    </row>
    <row r="114" spans="2:15">
      <c r="B114" s="35" t="s">
        <v>629</v>
      </c>
      <c r="C114" s="37" t="s">
        <v>2038</v>
      </c>
      <c r="D114" s="37" t="s">
        <v>2009</v>
      </c>
      <c r="E114" s="37" t="s">
        <v>1967</v>
      </c>
      <c r="G114" s="35" t="s">
        <v>549</v>
      </c>
      <c r="H114" s="35" t="s">
        <v>657</v>
      </c>
      <c r="I114" t="str">
        <f t="shared" si="1"/>
        <v>DBNL_DM_FRM</v>
      </c>
      <c r="N114" s="8" cm="1">
        <f t="array" ref="N114">MATCH(LOWER(H114),LOWER(G:G),FALSE)</f>
        <v>146</v>
      </c>
    </row>
    <row r="115" spans="2:15">
      <c r="B115" s="36" t="s">
        <v>2039</v>
      </c>
      <c r="C115" s="38" t="s">
        <v>1914</v>
      </c>
      <c r="D115" s="38" t="s">
        <v>1991</v>
      </c>
      <c r="E115" s="38" t="s">
        <v>1967</v>
      </c>
      <c r="G115" s="36" t="s">
        <v>553</v>
      </c>
      <c r="H115" s="35" t="s">
        <v>660</v>
      </c>
      <c r="I115" t="str">
        <f t="shared" si="1"/>
        <v>DBNL_DM_INS</v>
      </c>
      <c r="N115" s="8" cm="1">
        <f t="array" ref="N115">MATCH(LOWER(H115),LOWER(G:G),FALSE)</f>
        <v>147</v>
      </c>
    </row>
    <row r="116" spans="2:15">
      <c r="B116" s="35" t="s">
        <v>765</v>
      </c>
      <c r="C116" s="37" t="s">
        <v>9</v>
      </c>
      <c r="D116" s="37" t="s">
        <v>2017</v>
      </c>
      <c r="E116" s="37" t="s">
        <v>1967</v>
      </c>
      <c r="G116" s="35" t="s">
        <v>554</v>
      </c>
      <c r="H116" s="35" t="s">
        <v>663</v>
      </c>
      <c r="I116" t="str">
        <f t="shared" si="1"/>
        <v>DBNL_DM_KRO</v>
      </c>
      <c r="N116" s="8" cm="1">
        <f t="array" ref="N116">MATCH(LOWER(H116),LOWER(G:G),FALSE)</f>
        <v>148</v>
      </c>
    </row>
    <row r="117" spans="2:15">
      <c r="B117" s="36" t="s">
        <v>892</v>
      </c>
      <c r="C117" s="38" t="s">
        <v>21</v>
      </c>
      <c r="D117" s="38" t="s">
        <v>2004</v>
      </c>
      <c r="E117" s="38" t="s">
        <v>1967</v>
      </c>
      <c r="G117" s="36" t="s">
        <v>556</v>
      </c>
      <c r="H117" s="36" t="s">
        <v>665</v>
      </c>
      <c r="I117" t="str">
        <f t="shared" si="1"/>
        <v>DBNL_DM_KYC</v>
      </c>
      <c r="N117" s="8" cm="1">
        <f t="array" ref="N117">MATCH(LOWER(H117),LOWER(G:G),FALSE)</f>
        <v>149</v>
      </c>
    </row>
    <row r="118" spans="2:15">
      <c r="B118" s="35" t="s">
        <v>905</v>
      </c>
      <c r="C118" s="37" t="s">
        <v>9</v>
      </c>
      <c r="D118" s="37" t="s">
        <v>2017</v>
      </c>
      <c r="E118" s="37" t="s">
        <v>1967</v>
      </c>
      <c r="G118" s="35" t="s">
        <v>563</v>
      </c>
      <c r="H118" s="36" t="s">
        <v>669</v>
      </c>
      <c r="I118" t="str">
        <f t="shared" si="1"/>
        <v>DBNL_DM_MRT</v>
      </c>
      <c r="N118" s="8" cm="1">
        <f t="array" ref="N118">MATCH(LOWER(H118),LOWER(G:G),FALSE)</f>
        <v>150</v>
      </c>
    </row>
    <row r="119" spans="2:15">
      <c r="B119" s="36" t="s">
        <v>1013</v>
      </c>
      <c r="C119" s="38" t="s">
        <v>9</v>
      </c>
      <c r="D119" s="38" t="s">
        <v>1999</v>
      </c>
      <c r="E119" s="38" t="s">
        <v>1967</v>
      </c>
      <c r="G119" s="36" t="s">
        <v>565</v>
      </c>
      <c r="H119" s="36" t="s">
        <v>2040</v>
      </c>
      <c r="I119" t="e">
        <f t="shared" si="1"/>
        <v>#N/A</v>
      </c>
      <c r="N119" s="8" t="e" cm="1">
        <f t="array" ref="N119">MATCH(LOWER(H119),LOWER(G:G),FALSE)</f>
        <v>#N/A</v>
      </c>
      <c r="O119" s="45" t="s">
        <v>1969</v>
      </c>
    </row>
    <row r="120" spans="2:15">
      <c r="B120" s="35" t="s">
        <v>1022</v>
      </c>
      <c r="C120" s="37" t="s">
        <v>1915</v>
      </c>
      <c r="D120" s="37" t="s">
        <v>1976</v>
      </c>
      <c r="E120" s="37" t="s">
        <v>1967</v>
      </c>
      <c r="G120" s="35" t="s">
        <v>566</v>
      </c>
      <c r="H120" s="35" t="s">
        <v>675</v>
      </c>
      <c r="I120" t="str">
        <f t="shared" si="1"/>
        <v>DBNL_DM_PYS</v>
      </c>
      <c r="N120" s="8" cm="1">
        <f t="array" ref="N120">MATCH(LOWER(H120),LOWER(G:G),FALSE)</f>
        <v>153</v>
      </c>
    </row>
    <row r="121" spans="2:15">
      <c r="B121" s="36" t="s">
        <v>1028</v>
      </c>
      <c r="C121" s="38" t="s">
        <v>1915</v>
      </c>
      <c r="D121" s="38" t="s">
        <v>1976</v>
      </c>
      <c r="E121" s="38" t="s">
        <v>1967</v>
      </c>
      <c r="G121" s="36" t="s">
        <v>570</v>
      </c>
      <c r="H121" s="36" t="s">
        <v>679</v>
      </c>
      <c r="I121" t="str">
        <f t="shared" si="1"/>
        <v>DBNL_DM_RRP</v>
      </c>
      <c r="N121" s="8" cm="1">
        <f t="array" ref="N121">MATCH(LOWER(H121),LOWER(G:G),FALSE)</f>
        <v>154</v>
      </c>
    </row>
    <row r="122" spans="2:15">
      <c r="B122" s="35" t="s">
        <v>2041</v>
      </c>
      <c r="C122" s="37" t="s">
        <v>1985</v>
      </c>
      <c r="D122" s="37" t="s">
        <v>1989</v>
      </c>
      <c r="E122" s="37" t="s">
        <v>1967</v>
      </c>
      <c r="G122" s="39" t="s">
        <v>574</v>
      </c>
      <c r="H122" s="36" t="s">
        <v>682</v>
      </c>
      <c r="I122" t="str">
        <f t="shared" si="1"/>
        <v>DBNL_DM_RTI</v>
      </c>
      <c r="N122" s="8" cm="1">
        <f t="array" ref="N122">MATCH(LOWER(H122),LOWER(G:G),FALSE)</f>
        <v>155</v>
      </c>
    </row>
    <row r="123" spans="2:15">
      <c r="B123" s="36" t="s">
        <v>1032</v>
      </c>
      <c r="C123" s="38" t="s">
        <v>1994</v>
      </c>
      <c r="D123" s="38" t="s">
        <v>1989</v>
      </c>
      <c r="E123" s="38" t="s">
        <v>1967</v>
      </c>
      <c r="G123" s="39" t="s">
        <v>578</v>
      </c>
      <c r="H123" s="36" t="s">
        <v>686</v>
      </c>
      <c r="I123" t="str">
        <f t="shared" si="1"/>
        <v>DBNL_DM_SAL</v>
      </c>
      <c r="N123" s="8" cm="1">
        <f t="array" ref="N123">MATCH(LOWER(H123),LOWER(G:G),FALSE)</f>
        <v>156</v>
      </c>
    </row>
    <row r="124" spans="2:15">
      <c r="B124" s="35" t="s">
        <v>1062</v>
      </c>
      <c r="C124" s="37" t="s">
        <v>9</v>
      </c>
      <c r="D124" s="37" t="s">
        <v>1999</v>
      </c>
      <c r="E124" s="37" t="s">
        <v>1967</v>
      </c>
      <c r="G124" s="35" t="s">
        <v>580</v>
      </c>
      <c r="H124" s="36" t="s">
        <v>689</v>
      </c>
      <c r="I124" t="str">
        <f t="shared" si="1"/>
        <v>DBNL_DM_SBC</v>
      </c>
      <c r="N124" s="8" cm="1">
        <f t="array" ref="N124">MATCH(LOWER(H124),LOWER(G:G),FALSE)</f>
        <v>157</v>
      </c>
    </row>
    <row r="125" spans="2:15">
      <c r="B125" s="36" t="s">
        <v>1124</v>
      </c>
      <c r="C125" s="38" t="s">
        <v>9</v>
      </c>
      <c r="D125" s="38" t="s">
        <v>1999</v>
      </c>
      <c r="E125" s="38" t="s">
        <v>1967</v>
      </c>
      <c r="G125" s="36" t="s">
        <v>583</v>
      </c>
      <c r="H125" s="35" t="s">
        <v>691</v>
      </c>
      <c r="I125" t="str">
        <f t="shared" si="1"/>
        <v>DBNL_DM_SBV</v>
      </c>
      <c r="N125" s="8" cm="1">
        <f t="array" ref="N125">MATCH(LOWER(H125),LOWER(G:G),FALSE)</f>
        <v>158</v>
      </c>
    </row>
    <row r="126" spans="2:15">
      <c r="B126" s="35" t="s">
        <v>1133</v>
      </c>
      <c r="C126" s="37" t="s">
        <v>22</v>
      </c>
      <c r="D126" s="37" t="s">
        <v>1966</v>
      </c>
      <c r="E126" s="37" t="s">
        <v>1967</v>
      </c>
      <c r="G126" s="35" t="s">
        <v>584</v>
      </c>
      <c r="H126" s="36" t="s">
        <v>2039</v>
      </c>
      <c r="I126" t="e">
        <f t="shared" si="1"/>
        <v>#N/A</v>
      </c>
      <c r="N126" s="8" t="e" cm="1">
        <f t="array" ref="N126">MATCH(LOWER(H126),LOWER(G:G),FALSE)</f>
        <v>#N/A</v>
      </c>
      <c r="O126" s="45" t="s">
        <v>1969</v>
      </c>
    </row>
    <row r="127" spans="2:15">
      <c r="B127" s="36" t="s">
        <v>1144</v>
      </c>
      <c r="C127" s="38" t="s">
        <v>9</v>
      </c>
      <c r="D127" s="38" t="s">
        <v>1999</v>
      </c>
      <c r="E127" s="38" t="s">
        <v>1967</v>
      </c>
      <c r="G127" s="36" t="s">
        <v>585</v>
      </c>
      <c r="H127" s="36" t="s">
        <v>692</v>
      </c>
      <c r="I127" t="str">
        <f t="shared" si="1"/>
        <v>DBNL_DM_VIA</v>
      </c>
      <c r="N127" s="8" cm="1">
        <f t="array" ref="N127">MATCH(LOWER(H127),LOWER(G:G),FALSE)</f>
        <v>159</v>
      </c>
    </row>
    <row r="128" spans="2:15">
      <c r="B128" s="35" t="s">
        <v>1145</v>
      </c>
      <c r="C128" s="37" t="s">
        <v>1985</v>
      </c>
      <c r="D128" s="37" t="s">
        <v>1986</v>
      </c>
      <c r="E128" s="37" t="s">
        <v>1967</v>
      </c>
      <c r="G128" s="35" t="s">
        <v>592</v>
      </c>
      <c r="H128" s="35" t="s">
        <v>693</v>
      </c>
      <c r="I128" t="str">
        <f t="shared" si="1"/>
        <v>DBNL_DM_VTB</v>
      </c>
      <c r="N128" s="8" cm="1">
        <f t="array" ref="N128">MATCH(LOWER(H128),LOWER(G:G),FALSE)</f>
        <v>160</v>
      </c>
    </row>
    <row r="129" spans="2:15">
      <c r="B129" s="36" t="s">
        <v>1153</v>
      </c>
      <c r="C129" s="38" t="s">
        <v>1915</v>
      </c>
      <c r="D129" s="38" t="s">
        <v>1976</v>
      </c>
      <c r="E129" s="38" t="s">
        <v>1967</v>
      </c>
      <c r="G129" s="36" t="s">
        <v>594</v>
      </c>
      <c r="H129" s="35" t="s">
        <v>2042</v>
      </c>
      <c r="I129" t="e">
        <f t="shared" si="1"/>
        <v>#N/A</v>
      </c>
      <c r="N129" s="8" t="e" cm="1">
        <f t="array" ref="N129">MATCH(LOWER(H129),LOWER(G:G),FALSE)</f>
        <v>#N/A</v>
      </c>
      <c r="O129" t="s">
        <v>1969</v>
      </c>
    </row>
    <row r="130" spans="2:15">
      <c r="B130" s="35" t="s">
        <v>1158</v>
      </c>
      <c r="C130" s="37" t="s">
        <v>9</v>
      </c>
      <c r="D130" s="37" t="s">
        <v>1999</v>
      </c>
      <c r="E130" s="37" t="s">
        <v>1967</v>
      </c>
      <c r="G130" s="35" t="s">
        <v>597</v>
      </c>
      <c r="H130" s="36" t="s">
        <v>2043</v>
      </c>
      <c r="I130" t="e">
        <f t="shared" ref="I130:I193" si="2">VLOOKUP(H130,G:G,1,0)</f>
        <v>#N/A</v>
      </c>
      <c r="N130" s="8" t="e" cm="1">
        <f t="array" ref="N130">MATCH(LOWER(H130),LOWER(G:G),FALSE)</f>
        <v>#N/A</v>
      </c>
      <c r="O130" t="s">
        <v>1969</v>
      </c>
    </row>
    <row r="131" spans="2:15">
      <c r="B131" s="36" t="s">
        <v>2044</v>
      </c>
      <c r="C131" s="38" t="s">
        <v>9</v>
      </c>
      <c r="D131" s="38" t="s">
        <v>2017</v>
      </c>
      <c r="E131" s="38" t="s">
        <v>1967</v>
      </c>
      <c r="G131" s="36" t="s">
        <v>602</v>
      </c>
      <c r="H131" s="35" t="s">
        <v>697</v>
      </c>
      <c r="I131" t="str">
        <f t="shared" si="2"/>
        <v>DBNL_IS_ACS_P</v>
      </c>
      <c r="N131" s="8" cm="1">
        <f t="array" ref="N131">MATCH(LOWER(H131),LOWER(G:G),FALSE)</f>
        <v>163</v>
      </c>
    </row>
    <row r="132" spans="2:15">
      <c r="B132" s="35" t="s">
        <v>1173</v>
      </c>
      <c r="C132" s="37" t="s">
        <v>22</v>
      </c>
      <c r="D132" s="37" t="s">
        <v>1966</v>
      </c>
      <c r="E132" s="37" t="s">
        <v>1967</v>
      </c>
      <c r="G132" s="35" t="s">
        <v>607</v>
      </c>
      <c r="H132" s="35" t="s">
        <v>699</v>
      </c>
      <c r="I132" t="str">
        <f t="shared" si="2"/>
        <v>DBNL_IS_BAS</v>
      </c>
      <c r="N132" s="8" cm="1">
        <f t="array" ref="N132">MATCH(LOWER(H132),LOWER(G:G),FALSE)</f>
        <v>164</v>
      </c>
    </row>
    <row r="133" spans="2:15">
      <c r="B133" s="36" t="s">
        <v>1190</v>
      </c>
      <c r="C133" s="38" t="s">
        <v>9</v>
      </c>
      <c r="D133" s="38" t="s">
        <v>1999</v>
      </c>
      <c r="E133" s="38" t="s">
        <v>1967</v>
      </c>
      <c r="G133" s="36" t="s">
        <v>608</v>
      </c>
      <c r="H133" s="36" t="s">
        <v>701</v>
      </c>
      <c r="I133" t="str">
        <f t="shared" si="2"/>
        <v>DBNL_IS_CCD</v>
      </c>
      <c r="N133" s="8" cm="1">
        <f t="array" ref="N133">MATCH(LOWER(H133),LOWER(G:G),FALSE)</f>
        <v>165</v>
      </c>
    </row>
    <row r="134" spans="2:15">
      <c r="B134" s="35" t="s">
        <v>1194</v>
      </c>
      <c r="C134" s="37" t="s">
        <v>1985</v>
      </c>
      <c r="D134" s="37" t="s">
        <v>1986</v>
      </c>
      <c r="E134" s="37" t="s">
        <v>1967</v>
      </c>
      <c r="G134" s="35" t="s">
        <v>611</v>
      </c>
      <c r="H134" s="36" t="s">
        <v>702</v>
      </c>
      <c r="I134" t="str">
        <f t="shared" si="2"/>
        <v>DBNL_IS_CHV</v>
      </c>
      <c r="N134" s="8" cm="1">
        <f t="array" ref="N134">MATCH(LOWER(H134),LOWER(G:G),FALSE)</f>
        <v>166</v>
      </c>
    </row>
    <row r="135" spans="2:15">
      <c r="B135" s="36" t="s">
        <v>1213</v>
      </c>
      <c r="C135" s="38" t="s">
        <v>11</v>
      </c>
      <c r="D135" s="38" t="s">
        <v>1974</v>
      </c>
      <c r="E135" s="38" t="s">
        <v>1967</v>
      </c>
      <c r="G135" s="36" t="s">
        <v>616</v>
      </c>
      <c r="H135" s="36" t="s">
        <v>703</v>
      </c>
      <c r="I135" t="str">
        <f t="shared" si="2"/>
        <v>DBNL_IS_CRB</v>
      </c>
      <c r="N135" s="8" cm="1">
        <f t="array" ref="N135">MATCH(LOWER(H135),LOWER(G:G),FALSE)</f>
        <v>167</v>
      </c>
    </row>
    <row r="136" spans="2:15">
      <c r="B136" s="35" t="s">
        <v>1228</v>
      </c>
      <c r="C136" s="37" t="s">
        <v>29</v>
      </c>
      <c r="D136" s="37" t="s">
        <v>1966</v>
      </c>
      <c r="E136" s="37" t="s">
        <v>1967</v>
      </c>
      <c r="G136" s="35" t="s">
        <v>620</v>
      </c>
      <c r="H136" s="35" t="s">
        <v>707</v>
      </c>
      <c r="I136" t="str">
        <f t="shared" si="2"/>
        <v>DBNL_IS_CRP</v>
      </c>
      <c r="N136" s="8" cm="1">
        <f t="array" ref="N136">MATCH(LOWER(H136),LOWER(G:G),FALSE)</f>
        <v>169</v>
      </c>
    </row>
    <row r="137" spans="2:15">
      <c r="B137" s="36" t="s">
        <v>1251</v>
      </c>
      <c r="C137" s="38" t="s">
        <v>11</v>
      </c>
      <c r="D137" s="38" t="s">
        <v>1973</v>
      </c>
      <c r="E137" s="38" t="s">
        <v>1967</v>
      </c>
      <c r="G137" s="36" t="s">
        <v>624</v>
      </c>
      <c r="H137" s="36" t="s">
        <v>710</v>
      </c>
      <c r="I137" t="str">
        <f t="shared" si="2"/>
        <v>DBNL_IS_CSH</v>
      </c>
      <c r="N137" s="8" cm="1">
        <f t="array" ref="N137">MATCH(LOWER(H137),LOWER(G:G),FALSE)</f>
        <v>170</v>
      </c>
    </row>
    <row r="138" spans="2:15">
      <c r="B138" s="35" t="s">
        <v>2045</v>
      </c>
      <c r="C138" s="37" t="s">
        <v>1994</v>
      </c>
      <c r="D138" s="37" t="s">
        <v>1995</v>
      </c>
      <c r="E138" s="37" t="s">
        <v>1967</v>
      </c>
      <c r="G138" s="35" t="s">
        <v>629</v>
      </c>
      <c r="H138" s="35" t="s">
        <v>711</v>
      </c>
      <c r="I138" t="str">
        <f t="shared" si="2"/>
        <v>DBNL_IS_IAM</v>
      </c>
      <c r="N138" s="8" cm="1">
        <f t="array" ref="N138">MATCH(LOWER(H138),LOWER(G:G),FALSE)</f>
        <v>171</v>
      </c>
    </row>
    <row r="139" spans="2:15">
      <c r="B139" s="36" t="s">
        <v>1261</v>
      </c>
      <c r="C139" s="38" t="s">
        <v>1994</v>
      </c>
      <c r="D139" s="38" t="s">
        <v>1995</v>
      </c>
      <c r="E139" s="38" t="s">
        <v>1967</v>
      </c>
      <c r="G139" s="36" t="s">
        <v>633</v>
      </c>
      <c r="H139" s="36" t="s">
        <v>712</v>
      </c>
      <c r="I139" t="str">
        <f t="shared" si="2"/>
        <v>DBNL_IS_INS</v>
      </c>
      <c r="N139" s="8" cm="1">
        <f t="array" ref="N139">MATCH(LOWER(H139),LOWER(G:G),FALSE)</f>
        <v>172</v>
      </c>
    </row>
    <row r="140" spans="2:15">
      <c r="B140" s="35" t="s">
        <v>1268</v>
      </c>
      <c r="C140" s="37" t="s">
        <v>17</v>
      </c>
      <c r="D140" s="37" t="s">
        <v>2018</v>
      </c>
      <c r="E140" s="37" t="s">
        <v>1967</v>
      </c>
      <c r="G140" s="35" t="s">
        <v>637</v>
      </c>
      <c r="H140" s="35" t="s">
        <v>713</v>
      </c>
      <c r="I140" t="str">
        <f t="shared" si="2"/>
        <v>DBNL_IS_MCA</v>
      </c>
      <c r="N140" s="8" cm="1">
        <f t="array" ref="N140">MATCH(LOWER(H140),LOWER(G:G),FALSE)</f>
        <v>173</v>
      </c>
    </row>
    <row r="141" spans="2:15">
      <c r="B141" s="36" t="s">
        <v>1270</v>
      </c>
      <c r="C141" s="38" t="s">
        <v>17</v>
      </c>
      <c r="D141" s="38" t="s">
        <v>2018</v>
      </c>
      <c r="E141" s="38" t="s">
        <v>1967</v>
      </c>
      <c r="G141" s="36" t="s">
        <v>640</v>
      </c>
      <c r="H141" s="35" t="s">
        <v>719</v>
      </c>
      <c r="I141" t="str">
        <f t="shared" si="2"/>
        <v>DBNL_IS_MRT</v>
      </c>
      <c r="N141" s="8" cm="1">
        <f t="array" ref="N141">MATCH(LOWER(H141),LOWER(G:G),FALSE)</f>
        <v>175</v>
      </c>
    </row>
    <row r="142" spans="2:15">
      <c r="B142" s="35" t="s">
        <v>1284</v>
      </c>
      <c r="C142" s="37" t="s">
        <v>11</v>
      </c>
      <c r="D142" s="37" t="s">
        <v>1974</v>
      </c>
      <c r="E142" s="37" t="s">
        <v>1967</v>
      </c>
      <c r="G142" s="35" t="s">
        <v>642</v>
      </c>
      <c r="H142" s="35" t="s">
        <v>720</v>
      </c>
      <c r="I142" t="str">
        <f t="shared" si="2"/>
        <v>DBNL_IS_OCH</v>
      </c>
      <c r="N142" s="8" cm="1">
        <f t="array" ref="N142">MATCH(LOWER(H142),LOWER(G:G),FALSE)</f>
        <v>176</v>
      </c>
    </row>
    <row r="143" spans="2:15">
      <c r="B143" s="36" t="s">
        <v>1288</v>
      </c>
      <c r="C143" s="38" t="s">
        <v>15</v>
      </c>
      <c r="D143" s="38" t="s">
        <v>2027</v>
      </c>
      <c r="E143" s="38" t="s">
        <v>1967</v>
      </c>
      <c r="G143" s="36" t="s">
        <v>645</v>
      </c>
      <c r="H143" s="35" t="s">
        <v>722</v>
      </c>
      <c r="I143" t="str">
        <f t="shared" si="2"/>
        <v>DBNL_IS_PPA</v>
      </c>
      <c r="N143" s="8" cm="1">
        <f t="array" ref="N143">MATCH(LOWER(H143),LOWER(G:G),FALSE)</f>
        <v>177</v>
      </c>
    </row>
    <row r="144" spans="2:15">
      <c r="B144" s="35" t="s">
        <v>1318</v>
      </c>
      <c r="C144" s="37" t="s">
        <v>11</v>
      </c>
      <c r="D144" s="37" t="s">
        <v>1974</v>
      </c>
      <c r="E144" s="37" t="s">
        <v>1967</v>
      </c>
      <c r="G144" s="35" t="s">
        <v>649</v>
      </c>
      <c r="H144" s="35" t="s">
        <v>726</v>
      </c>
      <c r="I144" t="str">
        <f t="shared" si="2"/>
        <v>DBNL_IS_SAL</v>
      </c>
      <c r="N144" s="8" cm="1">
        <f t="array" ref="N144">MATCH(LOWER(H144),LOWER(G:G),FALSE)</f>
        <v>178</v>
      </c>
    </row>
    <row r="145" spans="2:15">
      <c r="B145" s="36" t="s">
        <v>2046</v>
      </c>
      <c r="C145" s="38" t="s">
        <v>16</v>
      </c>
      <c r="D145" s="38" t="s">
        <v>1978</v>
      </c>
      <c r="E145" s="38" t="s">
        <v>1967</v>
      </c>
      <c r="G145" s="36" t="s">
        <v>653</v>
      </c>
      <c r="H145" s="36" t="s">
        <v>728</v>
      </c>
      <c r="I145" t="str">
        <f t="shared" si="2"/>
        <v>DBNL_IS_SOL</v>
      </c>
      <c r="N145" s="8" cm="1">
        <f t="array" ref="N145">MATCH(LOWER(H145),LOWER(G:G),FALSE)</f>
        <v>179</v>
      </c>
    </row>
    <row r="146" spans="2:15">
      <c r="B146" s="35" t="s">
        <v>1343</v>
      </c>
      <c r="C146" s="37" t="s">
        <v>22</v>
      </c>
      <c r="D146" s="37" t="s">
        <v>1966</v>
      </c>
      <c r="E146" s="37" t="s">
        <v>1967</v>
      </c>
      <c r="G146" s="35" t="s">
        <v>657</v>
      </c>
      <c r="H146" s="36" t="s">
        <v>731</v>
      </c>
      <c r="I146" t="str">
        <f t="shared" si="2"/>
        <v>DBNL_IS_WBS</v>
      </c>
      <c r="N146" s="8" cm="1">
        <f t="array" ref="N146">MATCH(LOWER(H146),LOWER(G:G),FALSE)</f>
        <v>180</v>
      </c>
    </row>
    <row r="147" spans="2:15">
      <c r="B147" s="36" t="s">
        <v>1348</v>
      </c>
      <c r="C147" s="38" t="s">
        <v>9</v>
      </c>
      <c r="D147" s="38" t="s">
        <v>1999</v>
      </c>
      <c r="E147" s="38" t="s">
        <v>1967</v>
      </c>
      <c r="G147" s="36" t="s">
        <v>660</v>
      </c>
      <c r="H147" s="35" t="s">
        <v>734</v>
      </c>
      <c r="I147" t="str">
        <f t="shared" si="2"/>
        <v>DBNL_OS_FRM</v>
      </c>
      <c r="N147" s="8" cm="1">
        <f t="array" ref="N147">MATCH(LOWER(H147),LOWER(G:G),FALSE)</f>
        <v>181</v>
      </c>
    </row>
    <row r="148" spans="2:15">
      <c r="B148" s="35" t="s">
        <v>1399</v>
      </c>
      <c r="C148" s="37" t="s">
        <v>1985</v>
      </c>
      <c r="D148" s="37" t="s">
        <v>2009</v>
      </c>
      <c r="E148" s="37" t="s">
        <v>1967</v>
      </c>
      <c r="G148" s="35" t="s">
        <v>663</v>
      </c>
      <c r="H148" s="36" t="s">
        <v>739</v>
      </c>
      <c r="I148" t="str">
        <f t="shared" si="2"/>
        <v>DBNL_OS_PTS</v>
      </c>
      <c r="N148" s="8" cm="1">
        <f t="array" ref="N148">MATCH(LOWER(H148),LOWER(G:G),FALSE)</f>
        <v>183</v>
      </c>
    </row>
    <row r="149" spans="2:15">
      <c r="B149" s="36" t="s">
        <v>2047</v>
      </c>
      <c r="C149" s="38" t="s">
        <v>2007</v>
      </c>
      <c r="D149" s="38" t="s">
        <v>2023</v>
      </c>
      <c r="E149" s="38" t="s">
        <v>1967</v>
      </c>
      <c r="G149" s="36" t="s">
        <v>665</v>
      </c>
      <c r="H149" s="36" t="s">
        <v>745</v>
      </c>
      <c r="I149" t="str">
        <f t="shared" si="2"/>
        <v>DBNL_OS_WUB</v>
      </c>
      <c r="N149" s="8" cm="1">
        <f t="array" ref="N149">MATCH(LOWER(H149),LOWER(G:G),FALSE)</f>
        <v>185</v>
      </c>
    </row>
    <row r="150" spans="2:15">
      <c r="B150" s="35" t="s">
        <v>2048</v>
      </c>
      <c r="C150" s="37" t="s">
        <v>21</v>
      </c>
      <c r="D150" s="37" t="s">
        <v>2004</v>
      </c>
      <c r="E150" s="37" t="s">
        <v>1967</v>
      </c>
      <c r="G150" s="35" t="s">
        <v>669</v>
      </c>
      <c r="H150" s="35" t="s">
        <v>2036</v>
      </c>
      <c r="I150" t="e">
        <f t="shared" si="2"/>
        <v>#N/A</v>
      </c>
      <c r="N150" s="8" t="e" cm="1">
        <f t="array" ref="N150">MATCH(LOWER(H150),LOWER(G:G),FALSE)</f>
        <v>#N/A</v>
      </c>
      <c r="O150" t="s">
        <v>1969</v>
      </c>
    </row>
    <row r="151" spans="2:15">
      <c r="B151" s="36" t="s">
        <v>1446</v>
      </c>
      <c r="C151" s="38" t="s">
        <v>21</v>
      </c>
      <c r="D151" s="38" t="s">
        <v>2004</v>
      </c>
      <c r="E151" s="38" t="s">
        <v>1967</v>
      </c>
      <c r="G151" s="36" t="s">
        <v>672</v>
      </c>
      <c r="H151" s="36" t="s">
        <v>2049</v>
      </c>
      <c r="I151" t="e">
        <f t="shared" si="2"/>
        <v>#N/A</v>
      </c>
      <c r="N151" s="8" t="e" cm="1">
        <f t="array" ref="N151">MATCH(LOWER(H151),LOWER(G:G),FALSE)</f>
        <v>#N/A</v>
      </c>
      <c r="O151" t="s">
        <v>1969</v>
      </c>
    </row>
    <row r="152" spans="2:15">
      <c r="B152" s="35" t="s">
        <v>1449</v>
      </c>
      <c r="C152" s="37" t="s">
        <v>21</v>
      </c>
      <c r="D152" s="37" t="s">
        <v>2004</v>
      </c>
      <c r="E152" s="37" t="s">
        <v>1967</v>
      </c>
      <c r="G152" s="35" t="s">
        <v>673</v>
      </c>
      <c r="H152" s="35" t="s">
        <v>2050</v>
      </c>
      <c r="I152" t="e">
        <f t="shared" si="2"/>
        <v>#N/A</v>
      </c>
      <c r="N152" s="8" t="e" cm="1">
        <f t="array" ref="N152">MATCH(LOWER(H152),LOWER(G:G),FALSE)</f>
        <v>#N/A</v>
      </c>
      <c r="O152" t="s">
        <v>1969</v>
      </c>
    </row>
    <row r="153" spans="2:15">
      <c r="B153" s="36" t="s">
        <v>2051</v>
      </c>
      <c r="C153" s="38" t="s">
        <v>21</v>
      </c>
      <c r="D153" s="38" t="s">
        <v>2004</v>
      </c>
      <c r="E153" s="38" t="s">
        <v>1967</v>
      </c>
      <c r="G153" s="36" t="s">
        <v>675</v>
      </c>
      <c r="H153" s="35" t="s">
        <v>749</v>
      </c>
      <c r="I153" t="str">
        <f t="shared" si="2"/>
        <v>DBNL_SB_SAL</v>
      </c>
      <c r="N153" s="8" cm="1">
        <f t="array" ref="N153">MATCH(LOWER(H153),LOWER(G:G),FALSE)</f>
        <v>187</v>
      </c>
    </row>
    <row r="154" spans="2:15">
      <c r="B154" s="35" t="s">
        <v>2052</v>
      </c>
      <c r="C154" s="37" t="s">
        <v>21</v>
      </c>
      <c r="D154" s="37" t="s">
        <v>2004</v>
      </c>
      <c r="E154" s="37" t="s">
        <v>1967</v>
      </c>
      <c r="G154" s="35" t="s">
        <v>679</v>
      </c>
      <c r="H154" s="35" t="s">
        <v>753</v>
      </c>
      <c r="I154" t="str">
        <f t="shared" si="2"/>
        <v>DBNL_SL_CHV</v>
      </c>
      <c r="N154" s="8" cm="1">
        <f t="array" ref="N154">MATCH(LOWER(H154),LOWER(G:G),FALSE)</f>
        <v>188</v>
      </c>
    </row>
    <row r="155" spans="2:15">
      <c r="B155" s="36" t="s">
        <v>1457</v>
      </c>
      <c r="C155" s="38" t="s">
        <v>21</v>
      </c>
      <c r="D155" s="38" t="s">
        <v>2004</v>
      </c>
      <c r="E155" s="38" t="s">
        <v>1967</v>
      </c>
      <c r="G155" s="36" t="s">
        <v>682</v>
      </c>
      <c r="H155" s="36" t="s">
        <v>754</v>
      </c>
      <c r="I155" t="str">
        <f t="shared" si="2"/>
        <v>DBNL_SL_CIM</v>
      </c>
      <c r="N155" s="8" cm="1">
        <f t="array" ref="N155">MATCH(LOWER(H155),LOWER(G:G),FALSE)</f>
        <v>189</v>
      </c>
    </row>
    <row r="156" spans="2:15">
      <c r="B156" s="35" t="s">
        <v>1460</v>
      </c>
      <c r="C156" s="37" t="s">
        <v>21</v>
      </c>
      <c r="D156" s="37" t="s">
        <v>2004</v>
      </c>
      <c r="E156" s="37" t="s">
        <v>1967</v>
      </c>
      <c r="G156" s="35" t="s">
        <v>686</v>
      </c>
      <c r="H156" s="36" t="s">
        <v>755</v>
      </c>
      <c r="I156" t="str">
        <f t="shared" si="2"/>
        <v>DBZ Savings and Current Account Interest</v>
      </c>
      <c r="N156" s="8" cm="1">
        <f t="array" ref="N156">MATCH(LOWER(H156),LOWER(G:G),FALSE)</f>
        <v>190</v>
      </c>
    </row>
    <row r="157" spans="2:15">
      <c r="B157" s="36" t="s">
        <v>2053</v>
      </c>
      <c r="C157" s="38" t="s">
        <v>9</v>
      </c>
      <c r="D157" s="38" t="s">
        <v>1999</v>
      </c>
      <c r="E157" s="38" t="s">
        <v>1967</v>
      </c>
      <c r="G157" s="36" t="s">
        <v>689</v>
      </c>
      <c r="H157" s="36" t="s">
        <v>756</v>
      </c>
      <c r="I157" t="str">
        <f t="shared" si="2"/>
        <v>DBZ Savings and Goals Inquiry</v>
      </c>
      <c r="N157" s="8" cm="1">
        <f t="array" ref="N157">MATCH(LOWER(H157),LOWER(G:G),FALSE)</f>
        <v>191</v>
      </c>
    </row>
    <row r="158" spans="2:15">
      <c r="B158" s="35" t="s">
        <v>1462</v>
      </c>
      <c r="C158" s="37" t="s">
        <v>9</v>
      </c>
      <c r="D158" s="37" t="s">
        <v>1999</v>
      </c>
      <c r="E158" s="37" t="s">
        <v>1967</v>
      </c>
      <c r="G158" s="35" t="s">
        <v>691</v>
      </c>
      <c r="H158" s="35" t="s">
        <v>758</v>
      </c>
      <c r="I158" t="str">
        <f t="shared" si="2"/>
        <v>DBZ Savings Open Close</v>
      </c>
      <c r="N158" s="8" cm="1">
        <f t="array" ref="N158">MATCH(LOWER(H158),LOWER(G:G),FALSE)</f>
        <v>192</v>
      </c>
    </row>
    <row r="159" spans="2:15">
      <c r="B159" s="36" t="s">
        <v>2054</v>
      </c>
      <c r="C159" s="38" t="s">
        <v>22</v>
      </c>
      <c r="D159" s="38" t="s">
        <v>1966</v>
      </c>
      <c r="E159" s="38" t="s">
        <v>1967</v>
      </c>
      <c r="G159" s="36" t="s">
        <v>692</v>
      </c>
      <c r="H159" s="36" t="s">
        <v>760</v>
      </c>
      <c r="I159" t="str">
        <f t="shared" si="2"/>
        <v>DBZ_CCC_Savings</v>
      </c>
      <c r="N159" s="8" cm="1">
        <f t="array" ref="N159">MATCH(LOWER(H159),LOWER(G:G),FALSE)</f>
        <v>193</v>
      </c>
    </row>
    <row r="160" spans="2:15" ht="15" thickBot="1">
      <c r="B160" s="35" t="s">
        <v>2055</v>
      </c>
      <c r="C160" s="37" t="s">
        <v>21</v>
      </c>
      <c r="D160" s="37" t="s">
        <v>2004</v>
      </c>
      <c r="E160" s="37" t="s">
        <v>1967</v>
      </c>
      <c r="G160" s="35" t="s">
        <v>693</v>
      </c>
      <c r="H160" s="35" t="s">
        <v>762</v>
      </c>
      <c r="I160" t="str">
        <f t="shared" si="2"/>
        <v>DBZ_CCC_SELMA_P</v>
      </c>
      <c r="N160" s="8" cm="1">
        <f t="array" ref="N160">MATCH(LOWER(H160),LOWER(G:G),FALSE)</f>
        <v>194</v>
      </c>
    </row>
    <row r="161" spans="2:16" ht="15" thickBot="1">
      <c r="B161" s="36" t="s">
        <v>1496</v>
      </c>
      <c r="C161" s="38" t="s">
        <v>2007</v>
      </c>
      <c r="D161" s="38" t="s">
        <v>2023</v>
      </c>
      <c r="E161" s="38" t="s">
        <v>1967</v>
      </c>
      <c r="G161" s="36" t="s">
        <v>695</v>
      </c>
      <c r="H161" s="35" t="s">
        <v>765</v>
      </c>
      <c r="I161" t="e">
        <f t="shared" si="2"/>
        <v>#N/A</v>
      </c>
      <c r="N161" s="8" t="e" cm="1">
        <f t="array" ref="N161">MATCH(LOWER(H161),LOWER(G:G),FALSE)</f>
        <v>#N/A</v>
      </c>
      <c r="O161" t="s">
        <v>1934</v>
      </c>
      <c r="P161" s="47" t="s">
        <v>2056</v>
      </c>
    </row>
    <row r="162" spans="2:16">
      <c r="B162" s="35" t="s">
        <v>1502</v>
      </c>
      <c r="C162" s="37" t="s">
        <v>15</v>
      </c>
      <c r="D162" s="37" t="s">
        <v>2027</v>
      </c>
      <c r="E162" s="37" t="s">
        <v>1967</v>
      </c>
      <c r="G162" s="35" t="s">
        <v>696</v>
      </c>
      <c r="H162" s="36" t="s">
        <v>766</v>
      </c>
      <c r="I162" t="str">
        <f t="shared" si="2"/>
        <v>DeceasedManagement</v>
      </c>
      <c r="N162" s="8" cm="1">
        <f t="array" ref="N162">MATCH(LOWER(H162),LOWER(G:G),FALSE)</f>
        <v>195</v>
      </c>
    </row>
    <row r="163" spans="2:16">
      <c r="B163" s="36" t="s">
        <v>1514</v>
      </c>
      <c r="C163" s="38" t="s">
        <v>1985</v>
      </c>
      <c r="D163" s="38" t="s">
        <v>1986</v>
      </c>
      <c r="E163" s="38" t="s">
        <v>1967</v>
      </c>
      <c r="G163" s="36" t="s">
        <v>697</v>
      </c>
      <c r="H163" s="36" t="s">
        <v>768</v>
      </c>
      <c r="I163" t="str">
        <f t="shared" si="2"/>
        <v>DecisionEngine</v>
      </c>
      <c r="N163" s="8" cm="1">
        <f t="array" ref="N163">MATCH(LOWER(H163),LOWER(G:G),FALSE)</f>
        <v>196</v>
      </c>
    </row>
    <row r="164" spans="2:16">
      <c r="B164" s="35" t="s">
        <v>2057</v>
      </c>
      <c r="C164" s="37" t="s">
        <v>1985</v>
      </c>
      <c r="D164" s="37" t="s">
        <v>1986</v>
      </c>
      <c r="E164" s="37" t="s">
        <v>1967</v>
      </c>
      <c r="G164" s="35" t="s">
        <v>699</v>
      </c>
      <c r="H164" s="36" t="s">
        <v>784</v>
      </c>
      <c r="I164" t="str">
        <f t="shared" si="2"/>
        <v>DigitalAddressAPI</v>
      </c>
      <c r="N164" s="8" cm="1">
        <f t="array" ref="N164">MATCH(LOWER(H164),LOWER(G:G),FALSE)</f>
        <v>203</v>
      </c>
    </row>
    <row r="165" spans="2:16">
      <c r="B165" s="36" t="s">
        <v>1517</v>
      </c>
      <c r="C165" s="38" t="s">
        <v>1915</v>
      </c>
      <c r="D165" s="38" t="s">
        <v>1976</v>
      </c>
      <c r="E165" s="38" t="s">
        <v>1967</v>
      </c>
      <c r="G165" s="36" t="s">
        <v>701</v>
      </c>
      <c r="H165" s="36" t="s">
        <v>787</v>
      </c>
      <c r="I165" t="str">
        <f t="shared" si="2"/>
        <v>Direct Lease [P]</v>
      </c>
      <c r="N165" s="8" cm="1">
        <f t="array" ref="N165">MATCH(LOWER(H165),LOWER(G:G),FALSE)</f>
        <v>204</v>
      </c>
    </row>
    <row r="166" spans="2:16">
      <c r="B166" s="35" t="s">
        <v>1518</v>
      </c>
      <c r="C166" s="37" t="s">
        <v>1985</v>
      </c>
      <c r="D166" s="37" t="s">
        <v>1986</v>
      </c>
      <c r="E166" s="37" t="s">
        <v>1967</v>
      </c>
      <c r="G166" s="35" t="s">
        <v>702</v>
      </c>
      <c r="H166" s="35" t="s">
        <v>795</v>
      </c>
      <c r="I166" t="str">
        <f t="shared" si="2"/>
        <v>DM_PPM</v>
      </c>
      <c r="N166" s="8" cm="1">
        <f t="array" ref="N166">MATCH(LOWER(H166),LOWER(G:G),FALSE)</f>
        <v>205</v>
      </c>
    </row>
    <row r="167" spans="2:16">
      <c r="B167" s="36" t="s">
        <v>1525</v>
      </c>
      <c r="C167" s="38" t="s">
        <v>16</v>
      </c>
      <c r="D167" s="38" t="s">
        <v>1978</v>
      </c>
      <c r="E167" s="38" t="s">
        <v>1967</v>
      </c>
      <c r="G167" s="36" t="s">
        <v>703</v>
      </c>
      <c r="H167" s="36" t="s">
        <v>1990</v>
      </c>
      <c r="I167" t="e">
        <f t="shared" si="2"/>
        <v>#N/A</v>
      </c>
      <c r="N167" s="8" t="e" cm="1">
        <f t="array" ref="N167">MATCH(LOWER(H167),LOWER(G:G),FALSE)</f>
        <v>#N/A</v>
      </c>
      <c r="O167" t="s">
        <v>605</v>
      </c>
    </row>
    <row r="168" spans="2:16">
      <c r="B168" s="35" t="s">
        <v>1531</v>
      </c>
      <c r="C168" s="37" t="s">
        <v>9</v>
      </c>
      <c r="D168" s="37" t="s">
        <v>1999</v>
      </c>
      <c r="E168" s="37" t="s">
        <v>1967</v>
      </c>
      <c r="G168" s="35" t="s">
        <v>706</v>
      </c>
      <c r="H168" s="35" t="s">
        <v>840</v>
      </c>
      <c r="I168" t="str">
        <f t="shared" si="2"/>
        <v>DSB_I</v>
      </c>
      <c r="N168" s="8" cm="1">
        <f t="array" ref="N168">MATCH(LOWER(H168),LOWER(G:G),FALSE)</f>
        <v>208</v>
      </c>
    </row>
    <row r="169" spans="2:16">
      <c r="B169" s="36" t="s">
        <v>1546</v>
      </c>
      <c r="C169" s="38" t="s">
        <v>1985</v>
      </c>
      <c r="D169" s="38" t="s">
        <v>1986</v>
      </c>
      <c r="E169" s="38" t="s">
        <v>1967</v>
      </c>
      <c r="G169" s="36" t="s">
        <v>707</v>
      </c>
      <c r="H169" s="36" t="s">
        <v>849</v>
      </c>
      <c r="I169" t="str">
        <f t="shared" si="2"/>
        <v>eBeslagen_[P]</v>
      </c>
      <c r="N169" s="8" cm="1">
        <f t="array" ref="N169">MATCH(LOWER(H169),LOWER(G:G),FALSE)</f>
        <v>210</v>
      </c>
    </row>
    <row r="170" spans="2:16">
      <c r="B170" s="35" t="s">
        <v>1547</v>
      </c>
      <c r="C170" s="37" t="s">
        <v>1915</v>
      </c>
      <c r="D170" s="37" t="s">
        <v>1976</v>
      </c>
      <c r="E170" s="37" t="s">
        <v>1967</v>
      </c>
      <c r="G170" s="35" t="s">
        <v>710</v>
      </c>
      <c r="H170" s="35" t="s">
        <v>851</v>
      </c>
      <c r="I170" t="str">
        <f t="shared" si="2"/>
        <v>EBI_ANA</v>
      </c>
      <c r="N170" s="8" cm="1">
        <f t="array" ref="N170">MATCH(LOWER(H170),LOWER(G:G),FALSE)</f>
        <v>211</v>
      </c>
    </row>
    <row r="171" spans="2:16">
      <c r="B171" s="36" t="s">
        <v>1570</v>
      </c>
      <c r="C171" s="38" t="s">
        <v>16</v>
      </c>
      <c r="D171" s="38" t="s">
        <v>1978</v>
      </c>
      <c r="E171" s="38" t="s">
        <v>1967</v>
      </c>
      <c r="G171" s="36" t="s">
        <v>711</v>
      </c>
      <c r="H171" s="35" t="s">
        <v>859</v>
      </c>
      <c r="I171" t="str">
        <f t="shared" si="2"/>
        <v>EKIP [P]</v>
      </c>
      <c r="N171" s="8" cm="1">
        <f t="array" ref="N171">MATCH(LOWER(H171),LOWER(G:G),FALSE)</f>
        <v>214</v>
      </c>
    </row>
    <row r="172" spans="2:16">
      <c r="B172" s="35" t="s">
        <v>1574</v>
      </c>
      <c r="C172" s="37" t="s">
        <v>16</v>
      </c>
      <c r="D172" s="37" t="s">
        <v>1978</v>
      </c>
      <c r="E172" s="37" t="s">
        <v>1967</v>
      </c>
      <c r="G172" s="35" t="s">
        <v>712</v>
      </c>
      <c r="H172" s="35" t="s">
        <v>865</v>
      </c>
      <c r="I172" t="str">
        <f t="shared" si="2"/>
        <v>eMandates_Routing_Service (external)</v>
      </c>
      <c r="N172" s="8" cm="1">
        <f t="array" ref="N172">MATCH(LOWER(H172),LOWER(G:G),FALSE)</f>
        <v>216</v>
      </c>
    </row>
    <row r="173" spans="2:16">
      <c r="B173" s="36" t="s">
        <v>2058</v>
      </c>
      <c r="C173" s="38" t="s">
        <v>53</v>
      </c>
      <c r="D173" s="38" t="s">
        <v>1981</v>
      </c>
      <c r="E173" s="38" t="s">
        <v>1967</v>
      </c>
      <c r="G173" s="36" t="s">
        <v>713</v>
      </c>
      <c r="H173" s="36" t="s">
        <v>876</v>
      </c>
      <c r="I173" t="str">
        <f t="shared" si="2"/>
        <v>EnrollmentAPI</v>
      </c>
      <c r="N173" s="8" cm="1">
        <f t="array" ref="N173">MATCH(LOWER(H173),LOWER(G:G),FALSE)</f>
        <v>220</v>
      </c>
    </row>
    <row r="174" spans="2:16">
      <c r="B174" s="35" t="s">
        <v>1638</v>
      </c>
      <c r="C174" s="37" t="s">
        <v>11</v>
      </c>
      <c r="D174" s="37" t="s">
        <v>1974</v>
      </c>
      <c r="E174" s="37" t="s">
        <v>1967</v>
      </c>
      <c r="G174" s="35" t="s">
        <v>715</v>
      </c>
      <c r="H174" s="36" t="s">
        <v>877</v>
      </c>
      <c r="I174" t="str">
        <f t="shared" si="2"/>
        <v>EPOS</v>
      </c>
      <c r="N174" s="8" cm="1">
        <f t="array" ref="N174">MATCH(LOWER(H174),LOWER(G:G),FALSE)</f>
        <v>221</v>
      </c>
    </row>
    <row r="175" spans="2:16">
      <c r="B175" s="36" t="s">
        <v>1639</v>
      </c>
      <c r="C175" s="38" t="s">
        <v>29</v>
      </c>
      <c r="D175" s="38" t="s">
        <v>2059</v>
      </c>
      <c r="E175" s="38" t="s">
        <v>1967</v>
      </c>
      <c r="G175" s="36" t="s">
        <v>719</v>
      </c>
      <c r="H175" s="36" t="s">
        <v>883</v>
      </c>
      <c r="I175" t="str">
        <f t="shared" si="2"/>
        <v>ERIS_[P]</v>
      </c>
      <c r="N175" s="8" cm="1">
        <f t="array" ref="N175">MATCH(LOWER(H175),LOWER(G:G),FALSE)</f>
        <v>222</v>
      </c>
    </row>
    <row r="176" spans="2:16">
      <c r="B176" s="35" t="s">
        <v>1640</v>
      </c>
      <c r="C176" s="37" t="s">
        <v>32</v>
      </c>
      <c r="D176" s="37" t="s">
        <v>1982</v>
      </c>
      <c r="E176" s="37" t="s">
        <v>1967</v>
      </c>
      <c r="G176" s="35" t="s">
        <v>720</v>
      </c>
      <c r="H176" s="35" t="s">
        <v>2060</v>
      </c>
      <c r="I176" t="e">
        <f t="shared" si="2"/>
        <v>#N/A</v>
      </c>
      <c r="N176" s="8" t="e" cm="1">
        <f t="array" ref="N176">MATCH(LOWER(H176),LOWER(G:G),FALSE)</f>
        <v>#N/A</v>
      </c>
      <c r="O176" t="s">
        <v>1969</v>
      </c>
    </row>
    <row r="177" spans="2:15">
      <c r="B177" s="36" t="s">
        <v>1667</v>
      </c>
      <c r="C177" s="38" t="s">
        <v>2061</v>
      </c>
      <c r="D177" s="38" t="s">
        <v>2018</v>
      </c>
      <c r="E177" s="38" t="s">
        <v>1967</v>
      </c>
      <c r="G177" s="36" t="s">
        <v>722</v>
      </c>
      <c r="H177" s="36" t="s">
        <v>886</v>
      </c>
      <c r="I177" t="str">
        <f t="shared" si="2"/>
        <v>Europort Plus</v>
      </c>
      <c r="N177" s="8" cm="1">
        <f t="array" ref="N177">MATCH(LOWER(H177),LOWER(G:G),FALSE)</f>
        <v>223</v>
      </c>
    </row>
    <row r="178" spans="2:15">
      <c r="B178" s="35" t="s">
        <v>2062</v>
      </c>
      <c r="C178" s="37" t="s">
        <v>2061</v>
      </c>
      <c r="D178" s="37" t="s">
        <v>2018</v>
      </c>
      <c r="E178" s="37" t="s">
        <v>1967</v>
      </c>
      <c r="G178" s="35" t="s">
        <v>726</v>
      </c>
      <c r="H178" s="36" t="s">
        <v>892</v>
      </c>
      <c r="I178" t="str">
        <f t="shared" si="2"/>
        <v>EvaluationBridge</v>
      </c>
      <c r="N178" s="8" cm="1">
        <f t="array" ref="N178">MATCH(LOWER(H178),LOWER(G:G),FALSE)</f>
        <v>224</v>
      </c>
    </row>
    <row r="179" spans="2:15">
      <c r="B179" s="36" t="s">
        <v>1684</v>
      </c>
      <c r="C179" s="38" t="s">
        <v>9</v>
      </c>
      <c r="D179" s="38" t="s">
        <v>1999</v>
      </c>
      <c r="E179" s="38" t="s">
        <v>1967</v>
      </c>
      <c r="G179" s="36" t="s">
        <v>728</v>
      </c>
      <c r="H179" s="35" t="s">
        <v>897</v>
      </c>
      <c r="I179" t="str">
        <f t="shared" si="2"/>
        <v>Exact [P]</v>
      </c>
      <c r="N179" s="8" cm="1">
        <f t="array" ref="N179">MATCH(LOWER(H179),LOWER(G:G),FALSE)</f>
        <v>226</v>
      </c>
    </row>
    <row r="180" spans="2:15">
      <c r="B180" s="35" t="s">
        <v>1699</v>
      </c>
      <c r="C180" s="37" t="s">
        <v>22</v>
      </c>
      <c r="D180" s="37" t="s">
        <v>1966</v>
      </c>
      <c r="E180" s="37" t="s">
        <v>1967</v>
      </c>
      <c r="G180" s="35" t="s">
        <v>731</v>
      </c>
      <c r="H180" s="36" t="s">
        <v>900</v>
      </c>
      <c r="I180" t="str">
        <f t="shared" si="2"/>
        <v>Exact Financials Enterprise [P]</v>
      </c>
      <c r="N180" s="8" cm="1">
        <f t="array" ref="N180">MATCH(LOWER(H180),LOWER(G:G),FALSE)</f>
        <v>227</v>
      </c>
    </row>
    <row r="181" spans="2:15">
      <c r="B181" s="36" t="s">
        <v>1715</v>
      </c>
      <c r="C181" s="38" t="s">
        <v>32</v>
      </c>
      <c r="D181" s="38" t="s">
        <v>1982</v>
      </c>
      <c r="E181" s="38" t="s">
        <v>1967</v>
      </c>
      <c r="G181" s="36" t="s">
        <v>734</v>
      </c>
      <c r="H181" s="36" t="s">
        <v>903</v>
      </c>
      <c r="I181" t="str">
        <f t="shared" si="2"/>
        <v>ExperimentAPI</v>
      </c>
      <c r="N181" s="8" cm="1">
        <f t="array" ref="N181">MATCH(LOWER(H181),LOWER(G:G),FALSE)</f>
        <v>228</v>
      </c>
    </row>
    <row r="182" spans="2:15">
      <c r="B182" s="35" t="s">
        <v>1720</v>
      </c>
      <c r="C182" s="37" t="s">
        <v>16</v>
      </c>
      <c r="D182" s="37" t="s">
        <v>1978</v>
      </c>
      <c r="E182" s="37" t="s">
        <v>1967</v>
      </c>
      <c r="G182" s="35" t="s">
        <v>735</v>
      </c>
      <c r="H182" s="35" t="s">
        <v>905</v>
      </c>
      <c r="I182" t="str">
        <f t="shared" si="2"/>
        <v>External_Application_CreditCards-SIA</v>
      </c>
      <c r="N182" s="8" cm="1">
        <f t="array" ref="N182">MATCH(LOWER(H182),LOWER(G:G),FALSE)</f>
        <v>230</v>
      </c>
    </row>
    <row r="183" spans="2:15">
      <c r="B183" s="36" t="s">
        <v>1728</v>
      </c>
      <c r="C183" s="38" t="s">
        <v>2007</v>
      </c>
      <c r="D183" s="38" t="s">
        <v>2012</v>
      </c>
      <c r="E183" s="38" t="s">
        <v>1967</v>
      </c>
      <c r="G183" s="36" t="s">
        <v>739</v>
      </c>
      <c r="H183" s="35" t="s">
        <v>910</v>
      </c>
      <c r="I183" t="str">
        <f t="shared" si="2"/>
        <v>ExternalAgreementsAggregation</v>
      </c>
      <c r="N183" s="8" cm="1">
        <f t="array" ref="N183">MATCH(LOWER(H183),LOWER(G:G),FALSE)</f>
        <v>231</v>
      </c>
    </row>
    <row r="184" spans="2:15">
      <c r="B184" s="35" t="s">
        <v>2063</v>
      </c>
      <c r="C184" s="37" t="s">
        <v>16</v>
      </c>
      <c r="D184" s="37" t="s">
        <v>1978</v>
      </c>
      <c r="E184" s="37" t="s">
        <v>1967</v>
      </c>
      <c r="G184" s="35" t="s">
        <v>743</v>
      </c>
      <c r="H184" s="35" t="s">
        <v>915</v>
      </c>
      <c r="I184" t="str">
        <f t="shared" si="2"/>
        <v>FaceScanMeansAPI</v>
      </c>
      <c r="N184" s="8" cm="1">
        <f t="array" ref="N184">MATCH(LOWER(H184),LOWER(G:G),FALSE)</f>
        <v>234</v>
      </c>
    </row>
    <row r="185" spans="2:15">
      <c r="B185" s="36" t="s">
        <v>1756</v>
      </c>
      <c r="C185" s="38" t="s">
        <v>11</v>
      </c>
      <c r="D185" s="38" t="s">
        <v>1974</v>
      </c>
      <c r="E185" s="38" t="s">
        <v>1967</v>
      </c>
      <c r="G185" s="36" t="s">
        <v>745</v>
      </c>
      <c r="H185" s="36" t="s">
        <v>2064</v>
      </c>
      <c r="I185" t="e">
        <f t="shared" si="2"/>
        <v>#N/A</v>
      </c>
      <c r="N185" s="8" t="e" cm="1">
        <f t="array" ref="N185">MATCH(LOWER(H185),LOWER(G:G),FALSE)</f>
        <v>#N/A</v>
      </c>
      <c r="O185" t="s">
        <v>1969</v>
      </c>
    </row>
    <row r="186" spans="2:15">
      <c r="B186" s="35" t="s">
        <v>1771</v>
      </c>
      <c r="C186" s="37" t="s">
        <v>11</v>
      </c>
      <c r="D186" s="37" t="s">
        <v>1973</v>
      </c>
      <c r="E186" s="37" t="s">
        <v>1967</v>
      </c>
      <c r="G186" s="35" t="s">
        <v>747</v>
      </c>
      <c r="H186" s="36" t="s">
        <v>918</v>
      </c>
      <c r="I186" t="str">
        <f t="shared" si="2"/>
        <v>Factor-Link</v>
      </c>
      <c r="N186" s="8" cm="1">
        <f t="array" ref="N186">MATCH(LOWER(H186),LOWER(G:G),FALSE)</f>
        <v>235</v>
      </c>
    </row>
    <row r="187" spans="2:15">
      <c r="B187" s="36" t="s">
        <v>1779</v>
      </c>
      <c r="C187" s="38" t="s">
        <v>1915</v>
      </c>
      <c r="D187" s="38" t="s">
        <v>1976</v>
      </c>
      <c r="E187" s="38" t="s">
        <v>1967</v>
      </c>
      <c r="G187" s="36" t="s">
        <v>749</v>
      </c>
      <c r="H187" s="36" t="s">
        <v>920</v>
      </c>
      <c r="I187" t="str">
        <f t="shared" si="2"/>
        <v>Factset_[P]</v>
      </c>
      <c r="N187" s="8" cm="1">
        <f t="array" ref="N187">MATCH(LOWER(H187),LOWER(G:G),FALSE)</f>
        <v>236</v>
      </c>
    </row>
    <row r="188" spans="2:15">
      <c r="B188" s="35" t="s">
        <v>1788</v>
      </c>
      <c r="C188" s="37" t="s">
        <v>2007</v>
      </c>
      <c r="D188" s="37" t="s">
        <v>1976</v>
      </c>
      <c r="E188" s="37" t="s">
        <v>1967</v>
      </c>
      <c r="G188" s="35" t="s">
        <v>753</v>
      </c>
      <c r="H188" s="36" t="s">
        <v>938</v>
      </c>
      <c r="I188" t="str">
        <f t="shared" si="2"/>
        <v>FCS_NIFI</v>
      </c>
      <c r="N188" s="8" cm="1">
        <f t="array" ref="N188">MATCH(LOWER(H188),LOWER(G:G),FALSE)</f>
        <v>244</v>
      </c>
    </row>
    <row r="189" spans="2:15">
      <c r="B189" s="36" t="s">
        <v>1809</v>
      </c>
      <c r="C189" s="38" t="s">
        <v>11</v>
      </c>
      <c r="D189" s="38" t="s">
        <v>1974</v>
      </c>
      <c r="E189" s="38" t="s">
        <v>1967</v>
      </c>
      <c r="G189" s="36" t="s">
        <v>754</v>
      </c>
      <c r="H189" s="36" t="s">
        <v>941</v>
      </c>
      <c r="I189" t="str">
        <f t="shared" si="2"/>
        <v>FCS_NIFI_Fraud</v>
      </c>
      <c r="N189" s="8" cm="1">
        <f t="array" ref="N189">MATCH(LOWER(H189),LOWER(G:G),FALSE)</f>
        <v>245</v>
      </c>
    </row>
    <row r="190" spans="2:15">
      <c r="B190" s="35" t="s">
        <v>2065</v>
      </c>
      <c r="C190" s="37" t="s">
        <v>22</v>
      </c>
      <c r="D190" s="37" t="s">
        <v>1966</v>
      </c>
      <c r="E190" s="37" t="s">
        <v>1967</v>
      </c>
      <c r="G190" s="35" t="s">
        <v>755</v>
      </c>
      <c r="H190" s="35" t="s">
        <v>943</v>
      </c>
      <c r="I190" t="str">
        <f t="shared" si="2"/>
        <v>FCS_NiFi_XTC</v>
      </c>
      <c r="N190" s="8" cm="1">
        <f t="array" ref="N190">MATCH(LOWER(H190),LOWER(G:G),FALSE)</f>
        <v>246</v>
      </c>
    </row>
    <row r="191" spans="2:15">
      <c r="B191" s="36" t="s">
        <v>1830</v>
      </c>
      <c r="C191" s="38" t="s">
        <v>9</v>
      </c>
      <c r="D191" s="38" t="s">
        <v>1999</v>
      </c>
      <c r="E191" s="38" t="s">
        <v>1967</v>
      </c>
      <c r="G191" s="36" t="s">
        <v>756</v>
      </c>
      <c r="H191" s="35" t="s">
        <v>946</v>
      </c>
      <c r="I191" t="str">
        <f t="shared" si="2"/>
        <v>FDW (Factoring Data Warehouse)</v>
      </c>
      <c r="N191" s="8" cm="1">
        <f t="array" ref="N191">MATCH(LOWER(H191),LOWER(G:G),FALSE)</f>
        <v>247</v>
      </c>
    </row>
    <row r="192" spans="2:15">
      <c r="B192" s="35" t="s">
        <v>1841</v>
      </c>
      <c r="C192" s="37" t="s">
        <v>21</v>
      </c>
      <c r="D192" s="37" t="s">
        <v>2004</v>
      </c>
      <c r="E192" s="37" t="s">
        <v>1967</v>
      </c>
      <c r="G192" s="35" t="s">
        <v>758</v>
      </c>
      <c r="H192" s="36" t="s">
        <v>950</v>
      </c>
      <c r="I192" t="str">
        <f t="shared" si="2"/>
        <v>Febo_AP-05494_001</v>
      </c>
      <c r="N192" s="8" cm="1">
        <f t="array" ref="N192">MATCH(LOWER(H192),LOWER(G:G),FALSE)</f>
        <v>248</v>
      </c>
    </row>
    <row r="193" spans="2:15">
      <c r="B193" s="36" t="s">
        <v>1900</v>
      </c>
      <c r="C193" s="38" t="s">
        <v>17</v>
      </c>
      <c r="D193" s="38" t="s">
        <v>2018</v>
      </c>
      <c r="E193" s="38" t="s">
        <v>1967</v>
      </c>
      <c r="G193" s="36" t="s">
        <v>760</v>
      </c>
      <c r="H193" s="36" t="s">
        <v>952</v>
      </c>
      <c r="I193" t="str">
        <f t="shared" si="2"/>
        <v>FeedbackAPI</v>
      </c>
      <c r="N193" s="8" cm="1">
        <f t="array" ref="N193">MATCH(LOWER(H193),LOWER(G:G),FALSE)</f>
        <v>249</v>
      </c>
    </row>
    <row r="194" spans="2:15">
      <c r="B194" s="35" t="s">
        <v>1908</v>
      </c>
      <c r="C194" s="37" t="s">
        <v>9</v>
      </c>
      <c r="D194" s="37" t="s">
        <v>1999</v>
      </c>
      <c r="E194" s="37" t="s">
        <v>1967</v>
      </c>
      <c r="G194" s="35" t="s">
        <v>762</v>
      </c>
      <c r="H194" s="36" t="s">
        <v>2066</v>
      </c>
      <c r="I194" t="e">
        <f t="shared" ref="I194:I257" si="3">VLOOKUP(H194,G:G,1,0)</f>
        <v>#N/A</v>
      </c>
      <c r="N194" s="8" t="e" cm="1">
        <f t="array" ref="N194">MATCH(LOWER(H194),LOWER(G:G),FALSE)</f>
        <v>#N/A</v>
      </c>
      <c r="O194" t="s">
        <v>1969</v>
      </c>
    </row>
    <row r="195" spans="2:15">
      <c r="B195" s="36" t="s">
        <v>1983</v>
      </c>
      <c r="C195" s="38" t="s">
        <v>1985</v>
      </c>
      <c r="D195" s="38" t="s">
        <v>1986</v>
      </c>
      <c r="E195" s="38" t="s">
        <v>1967</v>
      </c>
      <c r="G195" s="36" t="s">
        <v>766</v>
      </c>
      <c r="H195" s="35" t="s">
        <v>2067</v>
      </c>
      <c r="I195" t="e">
        <f t="shared" si="3"/>
        <v>#N/A</v>
      </c>
      <c r="N195" s="8" t="e" cm="1">
        <f t="array" ref="N195">MATCH(LOWER(H195),LOWER(G:G),FALSE)</f>
        <v>#N/A</v>
      </c>
    </row>
    <row r="196" spans="2:15">
      <c r="B196" s="35" t="s">
        <v>1997</v>
      </c>
      <c r="C196" s="37" t="s">
        <v>1914</v>
      </c>
      <c r="D196" s="37" t="s">
        <v>1991</v>
      </c>
      <c r="E196" s="37" t="s">
        <v>1967</v>
      </c>
      <c r="G196" s="35" t="s">
        <v>768</v>
      </c>
      <c r="H196" s="35" t="s">
        <v>981</v>
      </c>
      <c r="I196" t="str">
        <f t="shared" si="3"/>
        <v>Flowix</v>
      </c>
      <c r="N196" s="8" cm="1">
        <f t="array" ref="N196">MATCH(LOWER(H196),LOWER(G:G),FALSE)</f>
        <v>260</v>
      </c>
    </row>
    <row r="197" spans="2:15">
      <c r="B197" s="36" t="s">
        <v>277</v>
      </c>
      <c r="C197" s="38" t="s">
        <v>16</v>
      </c>
      <c r="D197" s="38" t="s">
        <v>1978</v>
      </c>
      <c r="E197" s="38" t="s">
        <v>1967</v>
      </c>
      <c r="G197" s="36" t="s">
        <v>772</v>
      </c>
      <c r="H197" s="36" t="s">
        <v>987</v>
      </c>
      <c r="I197" t="str">
        <f t="shared" si="3"/>
        <v>Force-hypotheken</v>
      </c>
      <c r="N197" s="8" cm="1">
        <f t="array" ref="N197">MATCH(LOWER(H197),LOWER(G:G),FALSE)</f>
        <v>263</v>
      </c>
    </row>
    <row r="198" spans="2:15">
      <c r="B198" s="35" t="s">
        <v>2008</v>
      </c>
      <c r="C198" s="37" t="s">
        <v>1994</v>
      </c>
      <c r="D198" s="37" t="s">
        <v>1995</v>
      </c>
      <c r="E198" s="37" t="s">
        <v>1967</v>
      </c>
      <c r="G198" s="35" t="s">
        <v>773</v>
      </c>
      <c r="H198" s="35" t="s">
        <v>993</v>
      </c>
      <c r="I198" t="str">
        <f t="shared" si="3"/>
        <v>Fraud Casemanagement</v>
      </c>
      <c r="N198" s="8" cm="1">
        <f t="array" ref="N198">MATCH(LOWER(H198),LOWER(G:G),FALSE)</f>
        <v>265</v>
      </c>
    </row>
    <row r="199" spans="2:15">
      <c r="B199" s="36" t="s">
        <v>633</v>
      </c>
      <c r="C199" s="38" t="s">
        <v>1914</v>
      </c>
      <c r="D199" s="38" t="s">
        <v>1991</v>
      </c>
      <c r="E199" s="38" t="s">
        <v>1967</v>
      </c>
      <c r="G199" s="36" t="s">
        <v>774</v>
      </c>
      <c r="H199" s="35" t="s">
        <v>997</v>
      </c>
      <c r="I199" t="str">
        <f t="shared" si="3"/>
        <v>Fraud_ActionExecutor</v>
      </c>
      <c r="N199" s="8" cm="1">
        <f t="array" ref="N199">MATCH(LOWER(H199),LOWER(G:G),FALSE)</f>
        <v>266</v>
      </c>
    </row>
    <row r="200" spans="2:15">
      <c r="B200" s="35" t="s">
        <v>753</v>
      </c>
      <c r="C200" s="37" t="s">
        <v>1914</v>
      </c>
      <c r="D200" s="37" t="s">
        <v>1991</v>
      </c>
      <c r="E200" s="37" t="s">
        <v>1967</v>
      </c>
      <c r="G200" s="35" t="s">
        <v>775</v>
      </c>
      <c r="H200" s="35" t="s">
        <v>2068</v>
      </c>
      <c r="I200" t="e">
        <f t="shared" si="3"/>
        <v>#N/A</v>
      </c>
      <c r="N200" s="8" t="e" cm="1">
        <f t="array" ref="N200">MATCH(LOWER(H200),LOWER(G:G),FALSE)</f>
        <v>#N/A</v>
      </c>
      <c r="O200" t="s">
        <v>1969</v>
      </c>
    </row>
    <row r="201" spans="2:15">
      <c r="B201" s="36" t="s">
        <v>2037</v>
      </c>
      <c r="C201" s="38" t="s">
        <v>1914</v>
      </c>
      <c r="D201" s="38" t="s">
        <v>1991</v>
      </c>
      <c r="E201" s="38" t="s">
        <v>1967</v>
      </c>
      <c r="G201" s="39" t="s">
        <v>778</v>
      </c>
      <c r="H201" s="36" t="s">
        <v>1013</v>
      </c>
      <c r="I201" t="str">
        <f t="shared" si="3"/>
        <v>gAcctsInqAPI</v>
      </c>
      <c r="N201" s="8" cm="1">
        <f t="array" ref="N201">MATCH(LOWER(H201),LOWER(G:G),FALSE)</f>
        <v>273</v>
      </c>
    </row>
    <row r="202" spans="2:15">
      <c r="B202" s="35" t="s">
        <v>722</v>
      </c>
      <c r="C202" s="37" t="s">
        <v>1914</v>
      </c>
      <c r="D202" s="37" t="s">
        <v>1991</v>
      </c>
      <c r="E202" s="37" t="s">
        <v>1967</v>
      </c>
      <c r="G202" s="39" t="s">
        <v>782</v>
      </c>
      <c r="H202" s="36" t="s">
        <v>1014</v>
      </c>
      <c r="I202" t="str">
        <f t="shared" si="3"/>
        <v>gACRRegisterAgreementsAPI</v>
      </c>
      <c r="N202" s="8" cm="1">
        <f t="array" ref="N202">MATCH(LOWER(H202),LOWER(G:G),FALSE)</f>
        <v>274</v>
      </c>
    </row>
    <row r="203" spans="2:15">
      <c r="B203" s="36" t="s">
        <v>679</v>
      </c>
      <c r="C203" s="38" t="s">
        <v>1914</v>
      </c>
      <c r="D203" s="38" t="s">
        <v>1991</v>
      </c>
      <c r="E203" s="38" t="s">
        <v>1967</v>
      </c>
      <c r="G203" s="36" t="s">
        <v>784</v>
      </c>
      <c r="H203" s="36" t="s">
        <v>1018</v>
      </c>
      <c r="I203" t="str">
        <f t="shared" si="3"/>
        <v>gAddressesApi</v>
      </c>
      <c r="N203" s="8" cm="1">
        <f t="array" ref="N203">MATCH(LOWER(H203),LOWER(G:G),FALSE)</f>
        <v>277</v>
      </c>
    </row>
    <row r="204" spans="2:15">
      <c r="B204" s="35" t="s">
        <v>2031</v>
      </c>
      <c r="C204" s="37" t="s">
        <v>1914</v>
      </c>
      <c r="D204" s="37" t="s">
        <v>1991</v>
      </c>
      <c r="E204" s="37" t="s">
        <v>1967</v>
      </c>
      <c r="G204" s="35" t="s">
        <v>787</v>
      </c>
      <c r="H204" s="35" t="s">
        <v>1020</v>
      </c>
      <c r="I204" t="str">
        <f t="shared" si="3"/>
        <v>gAdvisoryMeetingsAPI</v>
      </c>
      <c r="N204" s="8" cm="1">
        <f t="array" ref="N204">MATCH(LOWER(H204),LOWER(G:G),FALSE)</f>
        <v>278</v>
      </c>
    </row>
    <row r="205" spans="2:15">
      <c r="B205" s="36" t="s">
        <v>2025</v>
      </c>
      <c r="C205" s="38" t="s">
        <v>22</v>
      </c>
      <c r="D205" s="38" t="s">
        <v>1966</v>
      </c>
      <c r="E205" s="38" t="s">
        <v>1967</v>
      </c>
      <c r="G205" s="36" t="s">
        <v>795</v>
      </c>
      <c r="H205" s="35" t="s">
        <v>1022</v>
      </c>
      <c r="I205" t="str">
        <f t="shared" si="3"/>
        <v>gApprovalCustomerAssistedAPI</v>
      </c>
      <c r="N205" s="8" cm="1">
        <f t="array" ref="N205">MATCH(LOWER(H205),LOWER(G:G),FALSE)</f>
        <v>279</v>
      </c>
    </row>
    <row r="206" spans="2:15">
      <c r="B206" s="35" t="s">
        <v>566</v>
      </c>
      <c r="C206" s="37" t="s">
        <v>9</v>
      </c>
      <c r="D206" s="37" t="s">
        <v>1999</v>
      </c>
      <c r="E206" s="37" t="s">
        <v>1967</v>
      </c>
      <c r="G206" s="35" t="s">
        <v>798</v>
      </c>
      <c r="H206" s="36" t="s">
        <v>1027</v>
      </c>
      <c r="I206" t="str">
        <f t="shared" si="3"/>
        <v>gAuthorizerAPI</v>
      </c>
      <c r="N206" s="8" cm="1">
        <f t="array" ref="N206">MATCH(LOWER(H206),LOWER(G:G),FALSE)</f>
        <v>281</v>
      </c>
    </row>
    <row r="207" spans="2:15">
      <c r="B207" s="36" t="s">
        <v>938</v>
      </c>
      <c r="C207" s="38" t="s">
        <v>1915</v>
      </c>
      <c r="D207" s="38" t="s">
        <v>1976</v>
      </c>
      <c r="E207" s="38" t="s">
        <v>1967</v>
      </c>
      <c r="G207" s="36" t="s">
        <v>804</v>
      </c>
      <c r="H207" s="36" t="s">
        <v>1028</v>
      </c>
      <c r="I207" t="str">
        <f t="shared" si="3"/>
        <v>gAuthzMgmtAPI</v>
      </c>
      <c r="N207" s="8" cm="1">
        <f t="array" ref="N207">MATCH(LOWER(H207),LOWER(G:G),FALSE)</f>
        <v>282</v>
      </c>
    </row>
    <row r="208" spans="2:15">
      <c r="B208" s="35" t="s">
        <v>859</v>
      </c>
      <c r="C208" s="37" t="s">
        <v>32</v>
      </c>
      <c r="D208" s="37" t="s">
        <v>1982</v>
      </c>
      <c r="E208" s="37" t="s">
        <v>1967</v>
      </c>
      <c r="G208" s="35" t="s">
        <v>840</v>
      </c>
      <c r="H208" s="35" t="s">
        <v>2041</v>
      </c>
      <c r="I208" t="str">
        <f t="shared" si="3"/>
        <v>gBillingapi</v>
      </c>
      <c r="N208" s="8" cm="1">
        <f t="array" ref="N208">MATCH(LOWER(H208),LOWER(G:G),FALSE)</f>
        <v>283</v>
      </c>
    </row>
    <row r="209" spans="2:16">
      <c r="B209" s="36" t="s">
        <v>787</v>
      </c>
      <c r="C209" s="38" t="s">
        <v>32</v>
      </c>
      <c r="D209" s="38" t="s">
        <v>1982</v>
      </c>
      <c r="E209" s="38" t="s">
        <v>1967</v>
      </c>
      <c r="G209" s="36" t="s">
        <v>844</v>
      </c>
      <c r="H209" s="35" t="s">
        <v>1031</v>
      </c>
      <c r="I209" t="str">
        <f t="shared" si="3"/>
        <v>gBKRClientAPI_Provider</v>
      </c>
      <c r="N209" s="8" cm="1">
        <f t="array" ref="N209">MATCH(LOWER(H209),LOWER(G:G),FALSE)</f>
        <v>284</v>
      </c>
    </row>
    <row r="210" spans="2:16">
      <c r="B210" s="35" t="s">
        <v>993</v>
      </c>
      <c r="C210" s="37" t="s">
        <v>1915</v>
      </c>
      <c r="D210" s="37" t="s">
        <v>1976</v>
      </c>
      <c r="E210" s="37" t="s">
        <v>1967</v>
      </c>
      <c r="G210" s="39" t="s">
        <v>849</v>
      </c>
      <c r="H210" s="36" t="s">
        <v>1032</v>
      </c>
      <c r="I210" t="str">
        <f t="shared" si="3"/>
        <v>gBKRGatewayAPI_Provider</v>
      </c>
      <c r="N210" s="8" cm="1">
        <f t="array" ref="N210">MATCH(LOWER(H210),LOWER(G:G),FALSE)</f>
        <v>285</v>
      </c>
    </row>
    <row r="211" spans="2:16">
      <c r="B211" s="36" t="s">
        <v>1113</v>
      </c>
      <c r="C211" s="38" t="s">
        <v>1915</v>
      </c>
      <c r="D211" s="38" t="s">
        <v>1976</v>
      </c>
      <c r="E211" s="38" t="s">
        <v>1967</v>
      </c>
      <c r="G211" s="36" t="s">
        <v>851</v>
      </c>
      <c r="H211" s="36" t="s">
        <v>1036</v>
      </c>
      <c r="I211" t="str">
        <f t="shared" si="3"/>
        <v>gBusinessFinancingAPI</v>
      </c>
      <c r="N211" s="8" cm="1">
        <f t="array" ref="N211">MATCH(LOWER(H211),LOWER(G:G),FALSE)</f>
        <v>287</v>
      </c>
    </row>
    <row r="212" spans="2:16">
      <c r="B212" s="35" t="s">
        <v>1127</v>
      </c>
      <c r="C212" s="37" t="s">
        <v>2038</v>
      </c>
      <c r="D212" s="37" t="s">
        <v>2009</v>
      </c>
      <c r="E212" s="37" t="s">
        <v>1967</v>
      </c>
      <c r="G212" s="35" t="s">
        <v>856</v>
      </c>
      <c r="H212" s="36" t="s">
        <v>1038</v>
      </c>
      <c r="I212" t="str">
        <f t="shared" si="3"/>
        <v>gCalendarsAPI</v>
      </c>
      <c r="N212" s="8" cm="1">
        <f t="array" ref="N212">MATCH(LOWER(H212),LOWER(G:G),FALSE)</f>
        <v>288</v>
      </c>
    </row>
    <row r="213" spans="2:16">
      <c r="B213" s="36" t="s">
        <v>1207</v>
      </c>
      <c r="C213" s="38" t="s">
        <v>1914</v>
      </c>
      <c r="D213" s="38" t="s">
        <v>1991</v>
      </c>
      <c r="E213" s="38" t="s">
        <v>1967</v>
      </c>
      <c r="G213" s="36" t="s">
        <v>858</v>
      </c>
      <c r="H213" s="35" t="s">
        <v>1044</v>
      </c>
      <c r="I213" t="str">
        <f t="shared" si="3"/>
        <v>gChangeAccountAPI</v>
      </c>
      <c r="N213" s="8" cm="1">
        <f t="array" ref="N213">MATCH(LOWER(H213),LOWER(G:G),FALSE)</f>
        <v>292</v>
      </c>
    </row>
    <row r="214" spans="2:16">
      <c r="B214" s="35" t="s">
        <v>2069</v>
      </c>
      <c r="C214" s="37" t="s">
        <v>30</v>
      </c>
      <c r="D214" s="37" t="s">
        <v>2059</v>
      </c>
      <c r="E214" s="37" t="s">
        <v>1967</v>
      </c>
      <c r="G214" s="35" t="s">
        <v>859</v>
      </c>
      <c r="H214" s="35" t="s">
        <v>1056</v>
      </c>
      <c r="I214" t="str">
        <f t="shared" si="3"/>
        <v>gCourtesyAPI</v>
      </c>
      <c r="N214" s="8" cm="1">
        <f t="array" ref="N214">MATCH(LOWER(H214),LOWER(G:G),FALSE)</f>
        <v>302</v>
      </c>
    </row>
    <row r="215" spans="2:16">
      <c r="B215" s="36" t="s">
        <v>1408</v>
      </c>
      <c r="C215" s="38" t="s">
        <v>2007</v>
      </c>
      <c r="D215" s="38" t="s">
        <v>2023</v>
      </c>
      <c r="E215" s="38" t="s">
        <v>1967</v>
      </c>
      <c r="G215" s="36" t="s">
        <v>863</v>
      </c>
      <c r="H215" s="35" t="s">
        <v>1062</v>
      </c>
      <c r="I215" t="str">
        <f t="shared" si="3"/>
        <v>gCurrAcctsInqAPI</v>
      </c>
      <c r="N215" s="8" cm="1">
        <f t="array" ref="N215">MATCH(LOWER(H215),LOWER(G:G),FALSE)</f>
        <v>303</v>
      </c>
    </row>
    <row r="216" spans="2:16" ht="15" thickBot="1">
      <c r="B216" s="35" t="s">
        <v>1532</v>
      </c>
      <c r="C216" s="37" t="s">
        <v>9</v>
      </c>
      <c r="D216" s="37" t="s">
        <v>1999</v>
      </c>
      <c r="E216" s="37" t="s">
        <v>1967</v>
      </c>
      <c r="G216" s="39" t="s">
        <v>865</v>
      </c>
      <c r="H216" s="36" t="s">
        <v>1070</v>
      </c>
      <c r="I216" t="str">
        <f t="shared" si="3"/>
        <v>gDigiArchAPI</v>
      </c>
      <c r="N216" s="8" cm="1">
        <f t="array" ref="N216">MATCH(LOWER(H216),LOWER(G:G),FALSE)</f>
        <v>306</v>
      </c>
    </row>
    <row r="217" spans="2:16" ht="15" thickBot="1">
      <c r="B217" s="36" t="s">
        <v>1592</v>
      </c>
      <c r="C217" s="38" t="s">
        <v>16</v>
      </c>
      <c r="D217" s="38" t="s">
        <v>1978</v>
      </c>
      <c r="E217" s="38" t="s">
        <v>1967</v>
      </c>
      <c r="G217" s="36" t="s">
        <v>870</v>
      </c>
      <c r="H217" s="36" t="s">
        <v>2070</v>
      </c>
      <c r="I217" t="e">
        <f t="shared" si="3"/>
        <v>#N/A</v>
      </c>
      <c r="N217" s="8" t="e" cm="1">
        <f t="array" ref="N217">MATCH(LOWER(H217),LOWER(G:G),FALSE)</f>
        <v>#N/A</v>
      </c>
      <c r="O217" t="s">
        <v>1934</v>
      </c>
      <c r="P217" s="47" t="s">
        <v>2071</v>
      </c>
    </row>
    <row r="218" spans="2:16">
      <c r="B218" s="35" t="s">
        <v>1637</v>
      </c>
      <c r="C218" s="37" t="s">
        <v>1914</v>
      </c>
      <c r="D218" s="37" t="s">
        <v>1991</v>
      </c>
      <c r="E218" s="37" t="s">
        <v>1967</v>
      </c>
      <c r="G218" s="35" t="s">
        <v>872</v>
      </c>
      <c r="H218" s="36" t="s">
        <v>1085</v>
      </c>
      <c r="I218" t="str">
        <f t="shared" si="3"/>
        <v>gDroSV</v>
      </c>
      <c r="N218" s="8" cm="1">
        <f t="array" ref="N218">MATCH(LOWER(H218),LOWER(G:G),FALSE)</f>
        <v>309</v>
      </c>
    </row>
    <row r="219" spans="2:16">
      <c r="B219" s="36" t="s">
        <v>2072</v>
      </c>
      <c r="C219" s="38" t="s">
        <v>29</v>
      </c>
      <c r="D219" s="38" t="s">
        <v>1966</v>
      </c>
      <c r="E219" s="38" t="s">
        <v>1967</v>
      </c>
      <c r="G219" s="36" t="s">
        <v>873</v>
      </c>
      <c r="H219" s="35" t="s">
        <v>2001</v>
      </c>
      <c r="I219" t="e">
        <f t="shared" si="3"/>
        <v>#N/A</v>
      </c>
      <c r="N219" s="8" t="e" cm="1">
        <f t="array" ref="N219">MATCH(LOWER(H219),LOWER(G:G),FALSE)</f>
        <v>#N/A</v>
      </c>
    </row>
    <row r="220" spans="2:16">
      <c r="B220" s="35" t="s">
        <v>1893</v>
      </c>
      <c r="C220" s="37" t="s">
        <v>1914</v>
      </c>
      <c r="D220" s="37" t="s">
        <v>1991</v>
      </c>
      <c r="E220" s="37" t="s">
        <v>1967</v>
      </c>
      <c r="G220" s="35" t="s">
        <v>876</v>
      </c>
      <c r="H220" s="35" t="s">
        <v>1097</v>
      </c>
      <c r="I220" t="str">
        <f t="shared" si="3"/>
        <v>gIndividualsDirectAPI</v>
      </c>
      <c r="N220" s="8" cm="1">
        <f t="array" ref="N220">MATCH(LOWER(H220),LOWER(G:G),FALSE)</f>
        <v>314</v>
      </c>
    </row>
    <row r="221" spans="2:16">
      <c r="B221" s="36" t="s">
        <v>1038</v>
      </c>
      <c r="C221" s="38" t="s">
        <v>11</v>
      </c>
      <c r="D221" s="38" t="s">
        <v>1974</v>
      </c>
      <c r="E221" s="38" t="s">
        <v>1967</v>
      </c>
      <c r="G221" s="36" t="s">
        <v>877</v>
      </c>
      <c r="H221" s="36" t="s">
        <v>1099</v>
      </c>
      <c r="I221" t="str">
        <f t="shared" si="3"/>
        <v>gIndividualsManagementAPI</v>
      </c>
      <c r="N221" s="8" cm="1">
        <f t="array" ref="N221">MATCH(LOWER(H221),LOWER(G:G),FALSE)</f>
        <v>315</v>
      </c>
    </row>
    <row r="222" spans="2:16">
      <c r="B222" s="35" t="s">
        <v>915</v>
      </c>
      <c r="C222" s="37" t="s">
        <v>1915</v>
      </c>
      <c r="D222" s="37" t="s">
        <v>1976</v>
      </c>
      <c r="E222" s="37" t="s">
        <v>2073</v>
      </c>
      <c r="G222" s="35" t="s">
        <v>883</v>
      </c>
      <c r="H222" s="36" t="s">
        <v>1105</v>
      </c>
      <c r="I222" t="str">
        <f t="shared" si="3"/>
        <v>gLendingBackendAPI</v>
      </c>
      <c r="N222" s="8" cm="1">
        <f t="array" ref="N222">MATCH(LOWER(H222),LOWER(G:G),FALSE)</f>
        <v>318</v>
      </c>
    </row>
    <row r="223" spans="2:16">
      <c r="B223" s="36" t="s">
        <v>918</v>
      </c>
      <c r="C223" s="38" t="s">
        <v>44</v>
      </c>
      <c r="D223" s="38" t="s">
        <v>1982</v>
      </c>
      <c r="E223" s="38" t="s">
        <v>2073</v>
      </c>
      <c r="G223" s="39" t="s">
        <v>886</v>
      </c>
      <c r="H223" s="35" t="s">
        <v>1108</v>
      </c>
      <c r="I223" t="str">
        <f t="shared" si="3"/>
        <v>Global Inbox Services</v>
      </c>
      <c r="N223" s="8" cm="1">
        <f t="array" ref="N223">MATCH(LOWER(H223),LOWER(G:G),FALSE)</f>
        <v>320</v>
      </c>
    </row>
    <row r="224" spans="2:16">
      <c r="B224" s="35" t="s">
        <v>545</v>
      </c>
      <c r="C224" s="37" t="s">
        <v>1994</v>
      </c>
      <c r="D224" s="37" t="s">
        <v>1995</v>
      </c>
      <c r="E224" s="37" t="s">
        <v>2073</v>
      </c>
      <c r="G224" s="35" t="s">
        <v>892</v>
      </c>
      <c r="H224" s="36" t="s">
        <v>1113</v>
      </c>
      <c r="I224" t="str">
        <f t="shared" si="3"/>
        <v>gLogCredMgtAPI</v>
      </c>
      <c r="N224" s="8" cm="1">
        <f t="array" ref="N224">MATCH(LOWER(H224),LOWER(G:G),FALSE)</f>
        <v>322</v>
      </c>
    </row>
    <row r="225" spans="2:14">
      <c r="B225" s="36" t="s">
        <v>469</v>
      </c>
      <c r="C225" s="38" t="s">
        <v>16</v>
      </c>
      <c r="D225" s="38" t="s">
        <v>1978</v>
      </c>
      <c r="E225" s="38" t="s">
        <v>2073</v>
      </c>
      <c r="G225" s="36" t="s">
        <v>896</v>
      </c>
      <c r="H225" s="36" t="s">
        <v>1114</v>
      </c>
      <c r="I225" t="str">
        <f t="shared" si="3"/>
        <v>gLoginCredMgtAPI</v>
      </c>
      <c r="N225" s="8" cm="1">
        <f t="array" ref="N225">MATCH(LOWER(H225),LOWER(G:G),FALSE)</f>
        <v>323</v>
      </c>
    </row>
    <row r="226" spans="2:14">
      <c r="B226" s="35" t="s">
        <v>1219</v>
      </c>
      <c r="C226" s="37" t="s">
        <v>1915</v>
      </c>
      <c r="D226" s="37" t="s">
        <v>1976</v>
      </c>
      <c r="E226" s="37" t="s">
        <v>2073</v>
      </c>
      <c r="G226" s="35" t="s">
        <v>897</v>
      </c>
      <c r="H226" s="36" t="s">
        <v>1122</v>
      </c>
      <c r="I226" t="str">
        <f t="shared" si="3"/>
        <v>gOrderEnvelopesAPI</v>
      </c>
      <c r="N226" s="8" cm="1">
        <f t="array" ref="N226">MATCH(LOWER(H226),LOWER(G:G),FALSE)</f>
        <v>326</v>
      </c>
    </row>
    <row r="227" spans="2:14">
      <c r="B227" s="36" t="s">
        <v>33</v>
      </c>
      <c r="C227" s="38" t="s">
        <v>2038</v>
      </c>
      <c r="D227" s="38" t="s">
        <v>2009</v>
      </c>
      <c r="E227" s="38" t="s">
        <v>2073</v>
      </c>
      <c r="G227" s="36" t="s">
        <v>900</v>
      </c>
      <c r="H227" s="36" t="s">
        <v>1124</v>
      </c>
      <c r="I227" t="str">
        <f t="shared" si="3"/>
        <v>gOrderStatusAPI</v>
      </c>
      <c r="N227" s="8" cm="1">
        <f t="array" ref="N227">MATCH(LOWER(H227),LOWER(G:G),FALSE)</f>
        <v>327</v>
      </c>
    </row>
    <row r="228" spans="2:14">
      <c r="B228" s="35" t="s">
        <v>1409</v>
      </c>
      <c r="C228" s="37" t="s">
        <v>2007</v>
      </c>
      <c r="D228" s="37" t="s">
        <v>2023</v>
      </c>
      <c r="E228" s="37" t="s">
        <v>2073</v>
      </c>
      <c r="G228" s="35" t="s">
        <v>903</v>
      </c>
      <c r="H228" s="35" t="s">
        <v>1125</v>
      </c>
      <c r="I228" t="str">
        <f t="shared" si="3"/>
        <v>gOrganisationManagementAPI</v>
      </c>
      <c r="N228" s="8" cm="1">
        <f t="array" ref="N228">MATCH(LOWER(H228),LOWER(G:G),FALSE)</f>
        <v>328</v>
      </c>
    </row>
    <row r="229" spans="2:14">
      <c r="B229" s="36" t="s">
        <v>1882</v>
      </c>
      <c r="C229" s="38" t="s">
        <v>1994</v>
      </c>
      <c r="D229" s="38" t="s">
        <v>1989</v>
      </c>
      <c r="E229" s="38" t="s">
        <v>2073</v>
      </c>
      <c r="G229" s="36" t="s">
        <v>904</v>
      </c>
      <c r="H229" s="35" t="s">
        <v>1127</v>
      </c>
      <c r="I229" t="str">
        <f t="shared" si="3"/>
        <v>gPartiesFiscalCountriesAPI</v>
      </c>
      <c r="N229" s="8" cm="1">
        <f t="array" ref="N229">MATCH(LOWER(H229),LOWER(G:G),FALSE)</f>
        <v>329</v>
      </c>
    </row>
    <row r="230" spans="2:14">
      <c r="B230" s="35" t="s">
        <v>1891</v>
      </c>
      <c r="C230" s="37" t="s">
        <v>1914</v>
      </c>
      <c r="D230" s="37" t="s">
        <v>1991</v>
      </c>
      <c r="E230" s="37" t="s">
        <v>2073</v>
      </c>
      <c r="G230" s="35" t="s">
        <v>905</v>
      </c>
      <c r="H230" s="35" t="s">
        <v>1133</v>
      </c>
      <c r="I230" t="str">
        <f t="shared" si="3"/>
        <v>GPMS-P</v>
      </c>
      <c r="N230" s="8" cm="1">
        <f t="array" ref="N230">MATCH(LOWER(H230),LOWER(G:G),FALSE)</f>
        <v>331</v>
      </c>
    </row>
    <row r="231" spans="2:14">
      <c r="B231" s="36" t="s">
        <v>157</v>
      </c>
      <c r="C231" s="38" t="s">
        <v>1985</v>
      </c>
      <c r="D231" s="38" t="s">
        <v>1986</v>
      </c>
      <c r="E231" s="38" t="s">
        <v>2073</v>
      </c>
      <c r="G231" s="36" t="s">
        <v>910</v>
      </c>
      <c r="H231" s="36" t="s">
        <v>1144</v>
      </c>
      <c r="I231" t="str">
        <f t="shared" si="3"/>
        <v>gRepArrManagementAPI</v>
      </c>
      <c r="N231" s="8" cm="1">
        <f t="array" ref="N231">MATCH(LOWER(H231),LOWER(G:G),FALSE)</f>
        <v>334</v>
      </c>
    </row>
    <row r="232" spans="2:14">
      <c r="B232" s="35" t="s">
        <v>554</v>
      </c>
      <c r="C232" s="37" t="s">
        <v>11</v>
      </c>
      <c r="D232" s="37" t="s">
        <v>1973</v>
      </c>
      <c r="E232" s="37" t="s">
        <v>2073</v>
      </c>
      <c r="G232" s="35" t="s">
        <v>912</v>
      </c>
      <c r="H232" s="35" t="s">
        <v>1145</v>
      </c>
      <c r="I232" t="str">
        <f t="shared" si="3"/>
        <v>gRestrictionsAPI</v>
      </c>
      <c r="N232" s="8" cm="1">
        <f t="array" ref="N232">MATCH(LOWER(H232),LOWER(G:G),FALSE)</f>
        <v>335</v>
      </c>
    </row>
    <row r="233" spans="2:14">
      <c r="B233" s="36" t="s">
        <v>184</v>
      </c>
      <c r="C233" s="38" t="s">
        <v>2007</v>
      </c>
      <c r="D233" s="38" t="s">
        <v>2012</v>
      </c>
      <c r="E233" s="38" t="s">
        <v>2073</v>
      </c>
      <c r="G233" s="36" t="s">
        <v>913</v>
      </c>
      <c r="H233" s="35" t="s">
        <v>2074</v>
      </c>
      <c r="I233" t="e">
        <f t="shared" si="3"/>
        <v>#N/A</v>
      </c>
      <c r="N233" s="8" t="e" cm="1">
        <f t="array" ref="N233">MATCH(LOWER(H233),LOWER(G:G),FALSE)</f>
        <v>#N/A</v>
      </c>
    </row>
    <row r="234" spans="2:14">
      <c r="B234" s="35" t="s">
        <v>1988</v>
      </c>
      <c r="C234" s="37" t="s">
        <v>2007</v>
      </c>
      <c r="D234" s="37" t="s">
        <v>2012</v>
      </c>
      <c r="E234" s="37" t="s">
        <v>2073</v>
      </c>
      <c r="G234" s="35" t="s">
        <v>915</v>
      </c>
      <c r="H234" s="36" t="s">
        <v>1148</v>
      </c>
      <c r="I234" t="e">
        <f t="shared" si="3"/>
        <v>#N/A</v>
      </c>
      <c r="N234" s="8" t="e" cm="1">
        <f t="array" ref="N234">MATCH(LOWER(H234),LOWER(G:G),FALSE)</f>
        <v>#N/A</v>
      </c>
    </row>
    <row r="235" spans="2:14">
      <c r="B235" s="36" t="s">
        <v>293</v>
      </c>
      <c r="C235" s="38" t="s">
        <v>2007</v>
      </c>
      <c r="D235" s="38" t="s">
        <v>2023</v>
      </c>
      <c r="E235" s="38" t="s">
        <v>2073</v>
      </c>
      <c r="G235" s="36" t="s">
        <v>918</v>
      </c>
      <c r="H235" s="35" t="s">
        <v>1150</v>
      </c>
      <c r="I235" t="str">
        <f t="shared" si="3"/>
        <v>gSavingsArrangementsAPI</v>
      </c>
      <c r="N235" s="8" cm="1">
        <f t="array" ref="N235">MATCH(LOWER(H235),LOWER(G:G),FALSE)</f>
        <v>336</v>
      </c>
    </row>
    <row r="236" spans="2:14">
      <c r="B236" s="35" t="s">
        <v>405</v>
      </c>
      <c r="C236" s="37" t="s">
        <v>2007</v>
      </c>
      <c r="D236" s="37" t="s">
        <v>2023</v>
      </c>
      <c r="E236" s="37" t="s">
        <v>2073</v>
      </c>
      <c r="G236" s="35" t="s">
        <v>920</v>
      </c>
      <c r="H236" s="36" t="s">
        <v>1153</v>
      </c>
      <c r="I236" t="str">
        <f t="shared" si="3"/>
        <v>gSesamTanMgmtAPI</v>
      </c>
      <c r="N236" s="8" cm="1">
        <f t="array" ref="N236">MATCH(LOWER(H236),LOWER(G:G),FALSE)</f>
        <v>339</v>
      </c>
    </row>
    <row r="237" spans="2:14">
      <c r="B237" s="36" t="s">
        <v>217</v>
      </c>
      <c r="C237" s="38" t="s">
        <v>2007</v>
      </c>
      <c r="D237" s="38" t="s">
        <v>1976</v>
      </c>
      <c r="E237" s="38" t="s">
        <v>2073</v>
      </c>
      <c r="G237" s="36" t="s">
        <v>921</v>
      </c>
      <c r="H237" s="35" t="s">
        <v>1158</v>
      </c>
      <c r="I237" t="str">
        <f t="shared" si="3"/>
        <v>gStatementInfoAPI</v>
      </c>
      <c r="N237" s="8" cm="1">
        <f t="array" ref="N237">MATCH(LOWER(H237),LOWER(G:G),FALSE)</f>
        <v>343</v>
      </c>
    </row>
    <row r="238" spans="2:14">
      <c r="B238" s="35" t="s">
        <v>347</v>
      </c>
      <c r="C238" s="37" t="s">
        <v>16</v>
      </c>
      <c r="D238" s="37" t="s">
        <v>1978</v>
      </c>
      <c r="E238" s="37" t="s">
        <v>2073</v>
      </c>
      <c r="G238" s="35" t="s">
        <v>923</v>
      </c>
      <c r="H238" s="35" t="s">
        <v>1161</v>
      </c>
      <c r="I238" t="str">
        <f t="shared" si="3"/>
        <v>gSurveyAPI</v>
      </c>
      <c r="N238" s="8" cm="1">
        <f t="array" ref="N238">MATCH(LOWER(H238),LOWER(G:G),FALSE)</f>
        <v>344</v>
      </c>
    </row>
    <row r="239" spans="2:14">
      <c r="B239" s="36" t="s">
        <v>349</v>
      </c>
      <c r="C239" s="38" t="s">
        <v>16</v>
      </c>
      <c r="D239" s="38" t="s">
        <v>1978</v>
      </c>
      <c r="E239" s="38" t="s">
        <v>2073</v>
      </c>
      <c r="G239" s="36" t="s">
        <v>926</v>
      </c>
      <c r="H239" s="36" t="s">
        <v>2075</v>
      </c>
      <c r="I239" t="str">
        <f t="shared" si="3"/>
        <v>gSwitchbankAPI</v>
      </c>
      <c r="N239" s="8" cm="1">
        <f t="array" ref="N239">MATCH(LOWER(H239),LOWER(G:G),FALSE)</f>
        <v>345</v>
      </c>
    </row>
    <row r="240" spans="2:14">
      <c r="B240" s="35" t="s">
        <v>693</v>
      </c>
      <c r="C240" s="37" t="s">
        <v>17</v>
      </c>
      <c r="D240" s="37" t="s">
        <v>2018</v>
      </c>
      <c r="E240" s="37" t="s">
        <v>2073</v>
      </c>
      <c r="G240" s="35" t="s">
        <v>928</v>
      </c>
      <c r="H240" s="36" t="s">
        <v>2044</v>
      </c>
      <c r="I240" t="e">
        <f t="shared" si="3"/>
        <v>#N/A</v>
      </c>
      <c r="N240" s="8" t="e" cm="1">
        <f t="array" ref="N240">MATCH(LOWER(H240),LOWER(G:G),FALSE)</f>
        <v>#N/A</v>
      </c>
    </row>
    <row r="241" spans="2:14">
      <c r="B241" s="36" t="s">
        <v>268</v>
      </c>
      <c r="C241" s="38" t="s">
        <v>1915</v>
      </c>
      <c r="D241" s="38" t="s">
        <v>1976</v>
      </c>
      <c r="E241" s="38" t="s">
        <v>2073</v>
      </c>
      <c r="G241" s="36" t="s">
        <v>931</v>
      </c>
      <c r="H241" s="35" t="s">
        <v>1173</v>
      </c>
      <c r="I241" t="str">
        <f t="shared" si="3"/>
        <v>GUSCAN</v>
      </c>
      <c r="N241" s="8" cm="1">
        <f t="array" ref="N241">MATCH(LOWER(H241),LOWER(G:G),FALSE)</f>
        <v>347</v>
      </c>
    </row>
    <row r="242" spans="2:14">
      <c r="B242" s="35" t="s">
        <v>289</v>
      </c>
      <c r="C242" s="37" t="s">
        <v>1915</v>
      </c>
      <c r="D242" s="37" t="s">
        <v>1976</v>
      </c>
      <c r="E242" s="37" t="s">
        <v>2073</v>
      </c>
      <c r="G242" s="35" t="s">
        <v>933</v>
      </c>
      <c r="H242" s="36" t="s">
        <v>1183</v>
      </c>
      <c r="I242" t="str">
        <f t="shared" si="3"/>
        <v>Halito</v>
      </c>
      <c r="N242" s="8" cm="1">
        <f t="array" ref="N242">MATCH(LOWER(H242),LOWER(G:G),FALSE)</f>
        <v>349</v>
      </c>
    </row>
    <row r="243" spans="2:14">
      <c r="B243" s="36" t="s">
        <v>272</v>
      </c>
      <c r="C243" s="38" t="s">
        <v>1985</v>
      </c>
      <c r="D243" s="38" t="s">
        <v>1986</v>
      </c>
      <c r="E243" s="38" t="s">
        <v>2073</v>
      </c>
      <c r="G243" s="36" t="s">
        <v>934</v>
      </c>
      <c r="H243" s="35" t="s">
        <v>2076</v>
      </c>
      <c r="I243" t="e">
        <f t="shared" si="3"/>
        <v>#N/A</v>
      </c>
      <c r="N243" s="8" t="e" cm="1">
        <f t="array" ref="N243">MATCH(LOWER(H243),LOWER(G:G),FALSE)</f>
        <v>#N/A</v>
      </c>
    </row>
    <row r="244" spans="2:14">
      <c r="B244" s="35" t="s">
        <v>286</v>
      </c>
      <c r="C244" s="37" t="s">
        <v>9</v>
      </c>
      <c r="D244" s="37" t="s">
        <v>2017</v>
      </c>
      <c r="E244" s="37" t="s">
        <v>2073</v>
      </c>
      <c r="G244" s="39" t="s">
        <v>938</v>
      </c>
      <c r="H244" s="35" t="s">
        <v>2003</v>
      </c>
      <c r="I244" t="str">
        <f t="shared" si="3"/>
        <v>HDN-SaaS</v>
      </c>
      <c r="N244" s="8" cm="1">
        <f t="array" ref="N244">MATCH(LOWER(H244),LOWER(G:G),FALSE)</f>
        <v>350</v>
      </c>
    </row>
    <row r="245" spans="2:14">
      <c r="B245" s="36" t="s">
        <v>300</v>
      </c>
      <c r="C245" s="38" t="s">
        <v>29</v>
      </c>
      <c r="D245" s="38" t="s">
        <v>1966</v>
      </c>
      <c r="E245" s="38" t="s">
        <v>2073</v>
      </c>
      <c r="G245" s="39" t="s">
        <v>941</v>
      </c>
      <c r="H245" s="36" t="s">
        <v>1190</v>
      </c>
      <c r="I245" t="str">
        <f t="shared" si="3"/>
        <v>HEMA_[P]</v>
      </c>
      <c r="N245" s="8" cm="1">
        <f t="array" ref="N245">MATCH(LOWER(H245),LOWER(G:G),FALSE)</f>
        <v>352</v>
      </c>
    </row>
    <row r="246" spans="2:14">
      <c r="B246" s="35" t="s">
        <v>2020</v>
      </c>
      <c r="C246" s="37" t="s">
        <v>1985</v>
      </c>
      <c r="D246" s="37" t="s">
        <v>1986</v>
      </c>
      <c r="E246" s="37" t="s">
        <v>2073</v>
      </c>
      <c r="G246" s="35" t="s">
        <v>943</v>
      </c>
      <c r="H246" s="35" t="s">
        <v>1194</v>
      </c>
      <c r="I246" t="str">
        <f t="shared" si="3"/>
        <v>HoldsAPI</v>
      </c>
      <c r="N246" s="8" cm="1">
        <f t="array" ref="N246">MATCH(LOWER(H246),LOWER(G:G),FALSE)</f>
        <v>353</v>
      </c>
    </row>
    <row r="247" spans="2:14">
      <c r="B247" s="36" t="s">
        <v>565</v>
      </c>
      <c r="C247" s="38" t="s">
        <v>1994</v>
      </c>
      <c r="D247" s="38" t="s">
        <v>1995</v>
      </c>
      <c r="E247" s="38" t="s">
        <v>2073</v>
      </c>
      <c r="G247" s="36" t="s">
        <v>946</v>
      </c>
      <c r="H247" s="35" t="s">
        <v>2077</v>
      </c>
      <c r="I247" t="e">
        <f t="shared" si="3"/>
        <v>#N/A</v>
      </c>
      <c r="N247" s="8" t="e" cm="1">
        <f t="array" ref="N247">MATCH(LOWER(H247),LOWER(G:G),FALSE)</f>
        <v>#N/A</v>
      </c>
    </row>
    <row r="248" spans="2:14">
      <c r="B248" s="35" t="s">
        <v>319</v>
      </c>
      <c r="C248" s="37" t="s">
        <v>1985</v>
      </c>
      <c r="D248" s="37" t="s">
        <v>1986</v>
      </c>
      <c r="E248" s="37" t="s">
        <v>2073</v>
      </c>
      <c r="G248" s="35" t="s">
        <v>950</v>
      </c>
      <c r="H248" s="36" t="s">
        <v>2078</v>
      </c>
      <c r="I248" t="str">
        <f t="shared" si="3"/>
        <v>Hybridadvice</v>
      </c>
      <c r="N248" s="8" cm="1">
        <f t="array" ref="N248">MATCH(LOWER(H248),LOWER(G:G),FALSE)</f>
        <v>355</v>
      </c>
    </row>
    <row r="249" spans="2:14">
      <c r="B249" s="36" t="s">
        <v>414</v>
      </c>
      <c r="C249" s="38" t="s">
        <v>9</v>
      </c>
      <c r="D249" s="38" t="s">
        <v>1999</v>
      </c>
      <c r="E249" s="38" t="s">
        <v>2073</v>
      </c>
      <c r="G249" s="36" t="s">
        <v>952</v>
      </c>
      <c r="H249" s="35" t="s">
        <v>1202</v>
      </c>
      <c r="I249" t="str">
        <f t="shared" si="3"/>
        <v>HYPOS</v>
      </c>
      <c r="N249" s="8" cm="1">
        <f t="array" ref="N249">MATCH(LOWER(H249),LOWER(G:G),FALSE)</f>
        <v>356</v>
      </c>
    </row>
    <row r="250" spans="2:14">
      <c r="B250" s="35" t="s">
        <v>657</v>
      </c>
      <c r="C250" s="37" t="s">
        <v>1914</v>
      </c>
      <c r="D250" s="37" t="s">
        <v>1991</v>
      </c>
      <c r="E250" s="37" t="s">
        <v>2073</v>
      </c>
      <c r="G250" s="35" t="s">
        <v>956</v>
      </c>
      <c r="H250" s="36" t="s">
        <v>1207</v>
      </c>
      <c r="I250" t="str">
        <f t="shared" si="3"/>
        <v>IBM Info Sphere (IIS)</v>
      </c>
      <c r="N250" s="8" cm="1">
        <f t="array" ref="N250">MATCH(LOWER(H250),LOWER(G:G),FALSE)</f>
        <v>357</v>
      </c>
    </row>
    <row r="251" spans="2:14">
      <c r="B251" s="36" t="s">
        <v>640</v>
      </c>
      <c r="C251" s="38" t="s">
        <v>1914</v>
      </c>
      <c r="D251" s="38" t="s">
        <v>1991</v>
      </c>
      <c r="E251" s="38" t="s">
        <v>2073</v>
      </c>
      <c r="G251" s="36" t="s">
        <v>958</v>
      </c>
      <c r="H251" s="36" t="s">
        <v>2079</v>
      </c>
      <c r="I251" t="e">
        <f t="shared" si="3"/>
        <v>#N/A</v>
      </c>
      <c r="N251" s="8" t="e" cm="1">
        <f t="array" ref="N251">MATCH(LOWER(H251),LOWER(G:G),FALSE)</f>
        <v>#N/A</v>
      </c>
    </row>
    <row r="252" spans="2:14">
      <c r="B252" s="35" t="s">
        <v>602</v>
      </c>
      <c r="C252" s="37" t="s">
        <v>1914</v>
      </c>
      <c r="D252" s="37" t="s">
        <v>1991</v>
      </c>
      <c r="E252" s="37" t="s">
        <v>2073</v>
      </c>
      <c r="G252" s="35" t="s">
        <v>959</v>
      </c>
      <c r="H252" s="36" t="s">
        <v>1213</v>
      </c>
      <c r="I252" t="str">
        <f t="shared" si="3"/>
        <v>ICONS_[P]</v>
      </c>
      <c r="N252" s="8" cm="1">
        <f t="array" ref="N252">MATCH(LOWER(H252),LOWER(G:G),FALSE)</f>
        <v>359</v>
      </c>
    </row>
    <row r="253" spans="2:14">
      <c r="B253" s="36" t="s">
        <v>682</v>
      </c>
      <c r="C253" s="38" t="s">
        <v>1914</v>
      </c>
      <c r="D253" s="38" t="s">
        <v>1991</v>
      </c>
      <c r="E253" s="38" t="s">
        <v>2073</v>
      </c>
      <c r="G253" s="36" t="s">
        <v>966</v>
      </c>
      <c r="H253" s="35" t="s">
        <v>1217</v>
      </c>
      <c r="I253" t="str">
        <f t="shared" si="3"/>
        <v>ICOS_[P]</v>
      </c>
      <c r="N253" s="8" cm="1">
        <f t="array" ref="N253">MATCH(LOWER(H253),LOWER(G:G),FALSE)</f>
        <v>360</v>
      </c>
    </row>
    <row r="254" spans="2:14">
      <c r="B254" s="35" t="s">
        <v>642</v>
      </c>
      <c r="C254" s="37" t="s">
        <v>1914</v>
      </c>
      <c r="D254" s="37" t="s">
        <v>1991</v>
      </c>
      <c r="E254" s="37" t="s">
        <v>2073</v>
      </c>
      <c r="G254" s="35" t="s">
        <v>968</v>
      </c>
      <c r="H254" s="35" t="s">
        <v>1219</v>
      </c>
      <c r="I254" t="str">
        <f t="shared" si="3"/>
        <v>IdDocNFCScanMeansAPI</v>
      </c>
      <c r="N254" s="8" cm="1">
        <f t="array" ref="N254">MATCH(LOWER(H254),LOWER(G:G),FALSE)</f>
        <v>361</v>
      </c>
    </row>
    <row r="255" spans="2:14">
      <c r="B255" s="36" t="s">
        <v>703</v>
      </c>
      <c r="C255" s="38" t="s">
        <v>1914</v>
      </c>
      <c r="D255" s="38" t="s">
        <v>1991</v>
      </c>
      <c r="E255" s="38" t="s">
        <v>2073</v>
      </c>
      <c r="G255" s="36" t="s">
        <v>969</v>
      </c>
      <c r="H255" s="36" t="s">
        <v>1221</v>
      </c>
      <c r="I255" t="str">
        <f t="shared" si="3"/>
        <v>iDEAL Acquiring</v>
      </c>
      <c r="N255" s="8" cm="1">
        <f t="array" ref="N255">MATCH(LOWER(H255),LOWER(G:G),FALSE)</f>
        <v>362</v>
      </c>
    </row>
    <row r="256" spans="2:14">
      <c r="B256" s="35" t="s">
        <v>504</v>
      </c>
      <c r="C256" s="37" t="s">
        <v>1994</v>
      </c>
      <c r="D256" s="37" t="s">
        <v>1995</v>
      </c>
      <c r="E256" s="37" t="s">
        <v>2073</v>
      </c>
      <c r="G256" s="35" t="s">
        <v>970</v>
      </c>
      <c r="H256" s="36" t="s">
        <v>1223</v>
      </c>
      <c r="I256" t="str">
        <f t="shared" si="3"/>
        <v>iDEAL Acquiring (external)</v>
      </c>
      <c r="N256" s="8" cm="1">
        <f t="array" ref="N256">MATCH(LOWER(H256),LOWER(G:G),FALSE)</f>
        <v>363</v>
      </c>
    </row>
    <row r="257" spans="2:14">
      <c r="B257" s="36" t="s">
        <v>754</v>
      </c>
      <c r="C257" s="38" t="s">
        <v>1914</v>
      </c>
      <c r="D257" s="38" t="s">
        <v>1991</v>
      </c>
      <c r="E257" s="38" t="s">
        <v>2073</v>
      </c>
      <c r="G257" s="36" t="s">
        <v>971</v>
      </c>
      <c r="H257" s="35" t="s">
        <v>1224</v>
      </c>
      <c r="I257" t="str">
        <f t="shared" si="3"/>
        <v>iDeal betalen, machtigen en identificeren</v>
      </c>
      <c r="N257" s="8" cm="1">
        <f t="array" ref="N257">MATCH(LOWER(H257),LOWER(G:G),FALSE)</f>
        <v>364</v>
      </c>
    </row>
    <row r="258" spans="2:14">
      <c r="B258" s="35" t="s">
        <v>624</v>
      </c>
      <c r="C258" s="37" t="s">
        <v>1914</v>
      </c>
      <c r="D258" s="37" t="s">
        <v>1991</v>
      </c>
      <c r="E258" s="37" t="s">
        <v>2073</v>
      </c>
      <c r="G258" s="35" t="s">
        <v>973</v>
      </c>
      <c r="H258" s="36" t="s">
        <v>2080</v>
      </c>
      <c r="I258" t="e">
        <f t="shared" ref="I258:I321" si="4">VLOOKUP(H258,G:G,1,0)</f>
        <v>#N/A</v>
      </c>
      <c r="N258" s="8" t="e" cm="1">
        <f t="array" ref="N258">MATCH(LOWER(H258),LOWER(G:G),FALSE)</f>
        <v>#N/A</v>
      </c>
    </row>
    <row r="259" spans="2:14">
      <c r="B259" s="36" t="s">
        <v>903</v>
      </c>
      <c r="C259" s="38" t="s">
        <v>2007</v>
      </c>
      <c r="D259" s="38" t="s">
        <v>2012</v>
      </c>
      <c r="E259" s="38" t="s">
        <v>2073</v>
      </c>
      <c r="G259" s="39" t="s">
        <v>978</v>
      </c>
      <c r="H259" s="35" t="s">
        <v>1228</v>
      </c>
      <c r="I259" t="str">
        <f t="shared" si="4"/>
        <v>IM Connect</v>
      </c>
      <c r="N259" s="8" cm="1">
        <f t="array" ref="N259">MATCH(LOWER(H259),LOWER(G:G),FALSE)</f>
        <v>366</v>
      </c>
    </row>
    <row r="260" spans="2:14">
      <c r="B260" s="35" t="s">
        <v>556</v>
      </c>
      <c r="C260" s="37" t="s">
        <v>22</v>
      </c>
      <c r="D260" s="37" t="s">
        <v>1966</v>
      </c>
      <c r="E260" s="37" t="s">
        <v>2073</v>
      </c>
      <c r="G260" s="35" t="s">
        <v>981</v>
      </c>
      <c r="H260" s="36" t="s">
        <v>1233</v>
      </c>
      <c r="I260" t="str">
        <f t="shared" si="4"/>
        <v>IndividualNameManagementAPI</v>
      </c>
      <c r="N260" s="8" cm="1">
        <f t="array" ref="N260">MATCH(LOWER(H260),LOWER(G:G),FALSE)</f>
        <v>368</v>
      </c>
    </row>
    <row r="261" spans="2:14">
      <c r="B261" s="36" t="s">
        <v>2049</v>
      </c>
      <c r="C261" s="38" t="s">
        <v>2038</v>
      </c>
      <c r="D261" s="38" t="s">
        <v>2009</v>
      </c>
      <c r="E261" s="38" t="s">
        <v>2073</v>
      </c>
      <c r="G261" s="36" t="s">
        <v>983</v>
      </c>
      <c r="H261" s="36" t="s">
        <v>1234</v>
      </c>
      <c r="I261" t="e">
        <f t="shared" si="4"/>
        <v>#N/A</v>
      </c>
      <c r="N261" s="8" t="e" cm="1">
        <f t="array" ref="N261">MATCH(LOWER(H261),LOWER(G:G),FALSE)</f>
        <v>#N/A</v>
      </c>
    </row>
    <row r="262" spans="2:14">
      <c r="B262" s="35" t="s">
        <v>865</v>
      </c>
      <c r="C262" s="37" t="s">
        <v>9</v>
      </c>
      <c r="D262" s="37" t="s">
        <v>1999</v>
      </c>
      <c r="E262" s="37" t="s">
        <v>2073</v>
      </c>
      <c r="G262" s="35" t="s">
        <v>985</v>
      </c>
      <c r="H262" s="35" t="s">
        <v>1241</v>
      </c>
      <c r="I262" t="str">
        <f t="shared" si="4"/>
        <v>ING Mortgages Mutation</v>
      </c>
      <c r="N262" s="8" cm="1">
        <f t="array" ref="N262">MATCH(LOWER(H262),LOWER(G:G),FALSE)</f>
        <v>370</v>
      </c>
    </row>
    <row r="263" spans="2:14">
      <c r="B263" s="36" t="s">
        <v>987</v>
      </c>
      <c r="C263" s="38" t="s">
        <v>21</v>
      </c>
      <c r="D263" s="38" t="s">
        <v>2004</v>
      </c>
      <c r="E263" s="38" t="s">
        <v>2073</v>
      </c>
      <c r="G263" s="36" t="s">
        <v>987</v>
      </c>
      <c r="H263" s="35" t="s">
        <v>1247</v>
      </c>
      <c r="I263" t="str">
        <f t="shared" si="4"/>
        <v>ING_IMPortal_Hypotheken</v>
      </c>
      <c r="N263" s="8" cm="1">
        <f t="array" ref="N263">MATCH(LOWER(H263),LOWER(G:G),FALSE)</f>
        <v>372</v>
      </c>
    </row>
    <row r="264" spans="2:14">
      <c r="B264" s="35" t="s">
        <v>997</v>
      </c>
      <c r="C264" s="37" t="s">
        <v>1915</v>
      </c>
      <c r="D264" s="37" t="s">
        <v>1976</v>
      </c>
      <c r="E264" s="37" t="s">
        <v>2073</v>
      </c>
      <c r="G264" s="35" t="s">
        <v>992</v>
      </c>
      <c r="H264" s="35" t="s">
        <v>1250</v>
      </c>
      <c r="I264" t="str">
        <f t="shared" si="4"/>
        <v>ING_Punten</v>
      </c>
      <c r="N264" s="8" cm="1">
        <f t="array" ref="N264">MATCH(LOWER(H264),LOWER(G:G),FALSE)</f>
        <v>373</v>
      </c>
    </row>
    <row r="265" spans="2:14">
      <c r="B265" s="36" t="s">
        <v>1036</v>
      </c>
      <c r="C265" s="38" t="s">
        <v>17</v>
      </c>
      <c r="D265" s="38" t="s">
        <v>2018</v>
      </c>
      <c r="E265" s="38" t="s">
        <v>2073</v>
      </c>
      <c r="G265" s="36" t="s">
        <v>993</v>
      </c>
      <c r="H265" s="36" t="s">
        <v>1251</v>
      </c>
      <c r="I265" t="str">
        <f t="shared" si="4"/>
        <v>ingAppOcAssisted</v>
      </c>
      <c r="N265" s="8" cm="1">
        <f t="array" ref="N265">MATCH(LOWER(H265),LOWER(G:G),FALSE)</f>
        <v>374</v>
      </c>
    </row>
    <row r="266" spans="2:14">
      <c r="B266" s="35" t="s">
        <v>1044</v>
      </c>
      <c r="C266" s="37" t="s">
        <v>1985</v>
      </c>
      <c r="D266" s="37" t="s">
        <v>1986</v>
      </c>
      <c r="E266" s="37" t="s">
        <v>2073</v>
      </c>
      <c r="G266" s="35" t="s">
        <v>997</v>
      </c>
      <c r="H266" s="35" t="s">
        <v>2006</v>
      </c>
      <c r="I266" t="e">
        <f t="shared" si="4"/>
        <v>#N/A</v>
      </c>
      <c r="N266" s="8" t="e" cm="1">
        <f t="array" ref="N266">MATCH(LOWER(H266),LOWER(G:G),FALSE)</f>
        <v>#N/A</v>
      </c>
    </row>
    <row r="267" spans="2:14">
      <c r="B267" s="36" t="s">
        <v>1105</v>
      </c>
      <c r="C267" s="38" t="s">
        <v>17</v>
      </c>
      <c r="D267" s="38" t="s">
        <v>2018</v>
      </c>
      <c r="E267" s="38" t="s">
        <v>2073</v>
      </c>
      <c r="G267" s="36" t="s">
        <v>998</v>
      </c>
      <c r="H267" s="35" t="s">
        <v>2045</v>
      </c>
      <c r="I267" t="e">
        <f t="shared" si="4"/>
        <v>#N/A</v>
      </c>
      <c r="N267" s="8" t="e" cm="1">
        <f t="array" ref="N267">MATCH(LOWER(H267),LOWER(G:G),FALSE)</f>
        <v>#N/A</v>
      </c>
    </row>
    <row r="268" spans="2:14">
      <c r="B268" s="35" t="s">
        <v>2074</v>
      </c>
      <c r="C268" s="37" t="s">
        <v>11</v>
      </c>
      <c r="D268" s="37" t="s">
        <v>1973</v>
      </c>
      <c r="E268" s="37" t="s">
        <v>2073</v>
      </c>
      <c r="G268" s="35" t="s">
        <v>1001</v>
      </c>
      <c r="H268" s="36" t="s">
        <v>1261</v>
      </c>
      <c r="I268" t="str">
        <f t="shared" si="4"/>
        <v>InsuranceProducts</v>
      </c>
      <c r="N268" s="8" cm="1">
        <f t="array" ref="N268">MATCH(LOWER(H268),LOWER(G:G),FALSE)</f>
        <v>378</v>
      </c>
    </row>
    <row r="269" spans="2:14">
      <c r="B269" s="36" t="s">
        <v>1148</v>
      </c>
      <c r="C269" s="38" t="s">
        <v>16</v>
      </c>
      <c r="D269" s="38" t="s">
        <v>1978</v>
      </c>
      <c r="E269" s="38" t="s">
        <v>2073</v>
      </c>
      <c r="G269" s="36" t="s">
        <v>1004</v>
      </c>
      <c r="H269" s="36" t="s">
        <v>1263</v>
      </c>
      <c r="I269" t="str">
        <f t="shared" si="4"/>
        <v>IntelligentSearch</v>
      </c>
      <c r="N269" s="8" cm="1">
        <f t="array" ref="N269">MATCH(LOWER(H269),LOWER(G:G),FALSE)</f>
        <v>380</v>
      </c>
    </row>
    <row r="270" spans="2:14">
      <c r="B270" s="35" t="s">
        <v>2077</v>
      </c>
      <c r="C270" s="37" t="s">
        <v>53</v>
      </c>
      <c r="D270" s="37" t="s">
        <v>1981</v>
      </c>
      <c r="E270" s="37" t="s">
        <v>2073</v>
      </c>
      <c r="G270" s="35" t="s">
        <v>1005</v>
      </c>
      <c r="H270" s="35" t="s">
        <v>1264</v>
      </c>
      <c r="I270" t="str">
        <f t="shared" si="4"/>
        <v>InterbankingSFTPAPI</v>
      </c>
      <c r="N270" s="8" cm="1">
        <f t="array" ref="N270">MATCH(LOWER(H270),LOWER(G:G),FALSE)</f>
        <v>381</v>
      </c>
    </row>
    <row r="271" spans="2:14">
      <c r="B271" s="36" t="s">
        <v>2078</v>
      </c>
      <c r="C271" s="38" t="s">
        <v>2007</v>
      </c>
      <c r="D271" s="38" t="s">
        <v>1980</v>
      </c>
      <c r="E271" s="38" t="s">
        <v>2073</v>
      </c>
      <c r="G271" s="36" t="s">
        <v>1007</v>
      </c>
      <c r="H271" s="35" t="s">
        <v>1268</v>
      </c>
      <c r="I271" t="str">
        <f t="shared" si="4"/>
        <v>IntermediairZakelijk_FinancieringsCheck</v>
      </c>
      <c r="N271" s="8" cm="1">
        <f t="array" ref="N271">MATCH(LOWER(H271),LOWER(G:G),FALSE)</f>
        <v>383</v>
      </c>
    </row>
    <row r="272" spans="2:14">
      <c r="B272" s="35" t="s">
        <v>1202</v>
      </c>
      <c r="C272" s="37" t="s">
        <v>21</v>
      </c>
      <c r="D272" s="37" t="s">
        <v>2004</v>
      </c>
      <c r="E272" s="37" t="s">
        <v>2073</v>
      </c>
      <c r="G272" s="35" t="s">
        <v>1011</v>
      </c>
      <c r="H272" s="36" t="s">
        <v>1270</v>
      </c>
      <c r="I272" t="str">
        <f t="shared" si="4"/>
        <v>IntermediairZakelijk_portal</v>
      </c>
      <c r="N272" s="8" cm="1">
        <f t="array" ref="N272">MATCH(LOWER(H272),LOWER(G:G),FALSE)</f>
        <v>384</v>
      </c>
    </row>
    <row r="273" spans="2:14">
      <c r="B273" s="36" t="s">
        <v>2079</v>
      </c>
      <c r="C273" s="38" t="s">
        <v>1979</v>
      </c>
      <c r="D273" s="38" t="s">
        <v>1980</v>
      </c>
      <c r="E273" s="38" t="s">
        <v>2073</v>
      </c>
      <c r="G273" s="36" t="s">
        <v>1013</v>
      </c>
      <c r="H273" s="36" t="s">
        <v>2081</v>
      </c>
      <c r="I273" t="e">
        <f t="shared" si="4"/>
        <v>#N/A</v>
      </c>
      <c r="N273" s="8" t="e" cm="1">
        <f t="array" ref="N273">MATCH(LOWER(H273),LOWER(G:G),FALSE)</f>
        <v>#N/A</v>
      </c>
    </row>
    <row r="274" spans="2:14">
      <c r="B274" s="35" t="s">
        <v>1217</v>
      </c>
      <c r="C274" s="37" t="s">
        <v>17</v>
      </c>
      <c r="D274" s="37" t="s">
        <v>2018</v>
      </c>
      <c r="E274" s="37" t="s">
        <v>2073</v>
      </c>
      <c r="G274" s="35" t="s">
        <v>1014</v>
      </c>
      <c r="H274" s="36" t="s">
        <v>1271</v>
      </c>
      <c r="I274" t="str">
        <f t="shared" si="4"/>
        <v>InternetAgreementsOrchestrationAPI</v>
      </c>
      <c r="N274" s="8" cm="1">
        <f t="array" ref="N274">MATCH(LOWER(H274),LOWER(G:G),FALSE)</f>
        <v>385</v>
      </c>
    </row>
    <row r="275" spans="2:14">
      <c r="B275" s="36" t="s">
        <v>1223</v>
      </c>
      <c r="C275" s="38" t="s">
        <v>9</v>
      </c>
      <c r="D275" s="38" t="s">
        <v>1999</v>
      </c>
      <c r="E275" s="38" t="s">
        <v>2073</v>
      </c>
      <c r="G275" s="36" t="s">
        <v>1015</v>
      </c>
      <c r="H275" s="36" t="s">
        <v>1272</v>
      </c>
      <c r="I275" t="str">
        <f t="shared" si="4"/>
        <v>InvolvedPartyIdentificationOrchestratorAPI</v>
      </c>
      <c r="N275" s="8" cm="1">
        <f t="array" ref="N275">MATCH(LOWER(H275),LOWER(G:G),FALSE)</f>
        <v>386</v>
      </c>
    </row>
    <row r="276" spans="2:14">
      <c r="B276" s="35" t="s">
        <v>1247</v>
      </c>
      <c r="C276" s="37" t="s">
        <v>21</v>
      </c>
      <c r="D276" s="37" t="s">
        <v>2004</v>
      </c>
      <c r="E276" s="37" t="s">
        <v>2073</v>
      </c>
      <c r="G276" s="35" t="s">
        <v>1016</v>
      </c>
      <c r="H276" s="36" t="s">
        <v>1277</v>
      </c>
      <c r="I276" t="str">
        <f t="shared" si="4"/>
        <v>IRS Contractafhandeling</v>
      </c>
      <c r="N276" s="8" cm="1">
        <f t="array" ref="N276">MATCH(LOWER(H276),LOWER(G:G),FALSE)</f>
        <v>388</v>
      </c>
    </row>
    <row r="277" spans="2:14">
      <c r="B277" s="36" t="s">
        <v>1263</v>
      </c>
      <c r="C277" s="38" t="s">
        <v>2007</v>
      </c>
      <c r="D277" s="38" t="s">
        <v>2012</v>
      </c>
      <c r="E277" s="38" t="s">
        <v>2073</v>
      </c>
      <c r="G277" s="36" t="s">
        <v>1018</v>
      </c>
      <c r="H277" s="36" t="s">
        <v>1280</v>
      </c>
      <c r="I277" t="e">
        <f t="shared" si="4"/>
        <v>#N/A</v>
      </c>
      <c r="N277" s="8" t="e" cm="1">
        <f t="array" ref="N277">MATCH(LOWER(H277),LOWER(G:G),FALSE)</f>
        <v>#N/A</v>
      </c>
    </row>
    <row r="278" spans="2:14">
      <c r="B278" s="35" t="s">
        <v>1264</v>
      </c>
      <c r="C278" s="37" t="s">
        <v>9</v>
      </c>
      <c r="D278" s="37" t="s">
        <v>1999</v>
      </c>
      <c r="E278" s="37" t="s">
        <v>2073</v>
      </c>
      <c r="G278" s="35" t="s">
        <v>1020</v>
      </c>
      <c r="H278" s="35" t="s">
        <v>1284</v>
      </c>
      <c r="I278" t="str">
        <f t="shared" si="4"/>
        <v>IZP2014</v>
      </c>
      <c r="N278" s="8" cm="1">
        <f t="array" ref="N278">MATCH(LOWER(H278),LOWER(G:G),FALSE)</f>
        <v>389</v>
      </c>
    </row>
    <row r="279" spans="2:14">
      <c r="B279" s="36" t="s">
        <v>1277</v>
      </c>
      <c r="C279" s="38" t="s">
        <v>9</v>
      </c>
      <c r="D279" s="38" t="s">
        <v>1999</v>
      </c>
      <c r="E279" s="38" t="s">
        <v>2073</v>
      </c>
      <c r="G279" s="39" t="s">
        <v>1022</v>
      </c>
      <c r="H279" s="36" t="s">
        <v>1288</v>
      </c>
      <c r="I279" t="str">
        <f t="shared" si="4"/>
        <v>KiApp_[P]</v>
      </c>
      <c r="N279" s="8" cm="1">
        <f t="array" ref="N279">MATCH(LOWER(H279),LOWER(G:G),FALSE)</f>
        <v>391</v>
      </c>
    </row>
    <row r="280" spans="2:14">
      <c r="B280" s="35" t="s">
        <v>1311</v>
      </c>
      <c r="C280" s="37" t="s">
        <v>17</v>
      </c>
      <c r="D280" s="37" t="s">
        <v>2018</v>
      </c>
      <c r="E280" s="37" t="s">
        <v>2073</v>
      </c>
      <c r="G280" s="35" t="s">
        <v>1026</v>
      </c>
      <c r="H280" s="35" t="s">
        <v>1295</v>
      </c>
      <c r="I280" t="str">
        <f t="shared" si="4"/>
        <v>KIMMigration-CaseManagement</v>
      </c>
      <c r="N280" s="8" cm="1">
        <f t="array" ref="N280">MATCH(LOWER(H280),LOWER(G:G),FALSE)</f>
        <v>393</v>
      </c>
    </row>
    <row r="281" spans="2:14">
      <c r="B281" s="36" t="s">
        <v>1338</v>
      </c>
      <c r="C281" s="38" t="s">
        <v>1985</v>
      </c>
      <c r="D281" s="38" t="s">
        <v>1986</v>
      </c>
      <c r="E281" s="38" t="s">
        <v>2073</v>
      </c>
      <c r="G281" s="39" t="s">
        <v>1027</v>
      </c>
      <c r="H281" s="35" t="s">
        <v>1306</v>
      </c>
      <c r="I281" t="str">
        <f t="shared" si="4"/>
        <v>KortingOpPersoneelshypotheek</v>
      </c>
      <c r="N281" s="8" cm="1">
        <f t="array" ref="N281">MATCH(LOWER(H281),LOWER(G:G),FALSE)</f>
        <v>394</v>
      </c>
    </row>
    <row r="282" spans="2:14">
      <c r="B282" s="35" t="s">
        <v>1342</v>
      </c>
      <c r="C282" s="37" t="s">
        <v>1915</v>
      </c>
      <c r="D282" s="37" t="s">
        <v>1976</v>
      </c>
      <c r="E282" s="37" t="s">
        <v>2073</v>
      </c>
      <c r="G282" s="39" t="s">
        <v>1028</v>
      </c>
      <c r="H282" s="35" t="s">
        <v>1311</v>
      </c>
      <c r="I282" t="str">
        <f t="shared" si="4"/>
        <v>KOS_Wintel</v>
      </c>
      <c r="N282" s="8" cm="1">
        <f t="array" ref="N282">MATCH(LOWER(H282),LOWER(G:G),FALSE)</f>
        <v>396</v>
      </c>
    </row>
    <row r="283" spans="2:14">
      <c r="B283" s="36" t="s">
        <v>1346</v>
      </c>
      <c r="C283" s="38" t="s">
        <v>1915</v>
      </c>
      <c r="D283" s="38" t="s">
        <v>1976</v>
      </c>
      <c r="E283" s="38" t="s">
        <v>2073</v>
      </c>
      <c r="G283" s="36" t="s">
        <v>1029</v>
      </c>
      <c r="H283" s="35" t="s">
        <v>1318</v>
      </c>
      <c r="I283" t="e">
        <f t="shared" si="4"/>
        <v>#N/A</v>
      </c>
      <c r="N283" s="8" t="e" cm="1">
        <f t="array" ref="N283">MATCH(LOWER(H283),LOWER(G:G),FALSE)</f>
        <v>#N/A</v>
      </c>
    </row>
    <row r="284" spans="2:14">
      <c r="B284" s="35" t="s">
        <v>1381</v>
      </c>
      <c r="C284" s="37" t="s">
        <v>29</v>
      </c>
      <c r="D284" s="37" t="s">
        <v>2059</v>
      </c>
      <c r="E284" s="37" t="s">
        <v>2073</v>
      </c>
      <c r="G284" s="35" t="s">
        <v>1031</v>
      </c>
      <c r="H284" s="36" t="s">
        <v>1321</v>
      </c>
      <c r="I284" t="str">
        <f t="shared" si="4"/>
        <v>KvKGatewayAPI</v>
      </c>
      <c r="N284" s="8" cm="1">
        <f t="array" ref="N284">MATCH(LOWER(H284),LOWER(G:G),FALSE)</f>
        <v>398</v>
      </c>
    </row>
    <row r="285" spans="2:14">
      <c r="B285" s="36" t="s">
        <v>1392</v>
      </c>
      <c r="C285" s="38" t="s">
        <v>22</v>
      </c>
      <c r="D285" s="38" t="s">
        <v>1966</v>
      </c>
      <c r="E285" s="38" t="s">
        <v>2073</v>
      </c>
      <c r="G285" s="36" t="s">
        <v>1032</v>
      </c>
      <c r="H285" s="36" t="s">
        <v>33</v>
      </c>
      <c r="I285" t="str">
        <f t="shared" si="4"/>
        <v>KYC</v>
      </c>
      <c r="N285" s="8" cm="1">
        <f t="array" ref="N285">MATCH(LOWER(H285),LOWER(G:G),FALSE)</f>
        <v>399</v>
      </c>
    </row>
    <row r="286" spans="2:14">
      <c r="B286" s="35" t="s">
        <v>1400</v>
      </c>
      <c r="C286" s="37" t="s">
        <v>9</v>
      </c>
      <c r="D286" s="37" t="s">
        <v>1999</v>
      </c>
      <c r="E286" s="37" t="s">
        <v>2073</v>
      </c>
      <c r="G286" s="35" t="s">
        <v>1033</v>
      </c>
      <c r="H286" s="35" t="s">
        <v>1327</v>
      </c>
      <c r="I286" t="str">
        <f t="shared" si="4"/>
        <v>KYCOnboardingOrchestratorAPI</v>
      </c>
      <c r="N286" s="8" cm="1">
        <f t="array" ref="N286">MATCH(LOWER(H286),LOWER(G:G),FALSE)</f>
        <v>400</v>
      </c>
    </row>
    <row r="287" spans="2:14">
      <c r="B287" s="36" t="s">
        <v>1431</v>
      </c>
      <c r="C287" s="38" t="s">
        <v>21</v>
      </c>
      <c r="D287" s="38" t="s">
        <v>2004</v>
      </c>
      <c r="E287" s="38" t="s">
        <v>2073</v>
      </c>
      <c r="G287" s="36" t="s">
        <v>1036</v>
      </c>
      <c r="H287" s="36" t="s">
        <v>2082</v>
      </c>
      <c r="I287" t="e">
        <f t="shared" si="4"/>
        <v>#N/A</v>
      </c>
      <c r="N287" s="8" t="e" cm="1">
        <f t="array" ref="N287">MATCH(LOWER(H287),LOWER(G:G),FALSE)</f>
        <v>#N/A</v>
      </c>
    </row>
    <row r="288" spans="2:14">
      <c r="B288" s="35" t="s">
        <v>1456</v>
      </c>
      <c r="C288" s="37" t="s">
        <v>21</v>
      </c>
      <c r="D288" s="37" t="s">
        <v>2004</v>
      </c>
      <c r="E288" s="37" t="s">
        <v>2073</v>
      </c>
      <c r="G288" s="35" t="s">
        <v>1038</v>
      </c>
      <c r="H288" s="35" t="s">
        <v>2083</v>
      </c>
      <c r="I288" t="e">
        <f t="shared" si="4"/>
        <v>#N/A</v>
      </c>
      <c r="N288" s="8" t="e" cm="1">
        <f t="array" ref="N288">MATCH(LOWER(H288),LOWER(G:G),FALSE)</f>
        <v>#N/A</v>
      </c>
    </row>
    <row r="289" spans="2:14">
      <c r="B289" s="36" t="s">
        <v>1458</v>
      </c>
      <c r="C289" s="38" t="s">
        <v>21</v>
      </c>
      <c r="D289" s="38" t="s">
        <v>2004</v>
      </c>
      <c r="E289" s="38" t="s">
        <v>2073</v>
      </c>
      <c r="G289" s="39" t="s">
        <v>1041</v>
      </c>
      <c r="H289" s="36" t="s">
        <v>2046</v>
      </c>
      <c r="I289" t="e">
        <f t="shared" si="4"/>
        <v>#N/A</v>
      </c>
      <c r="N289" s="8" t="e" cm="1">
        <f t="array" ref="N289">MATCH(LOWER(H289),LOWER(G:G),FALSE)</f>
        <v>#N/A</v>
      </c>
    </row>
    <row r="290" spans="2:14">
      <c r="B290" s="35" t="s">
        <v>1503</v>
      </c>
      <c r="C290" s="37" t="s">
        <v>1985</v>
      </c>
      <c r="D290" s="37" t="s">
        <v>1986</v>
      </c>
      <c r="E290" s="37" t="s">
        <v>2073</v>
      </c>
      <c r="G290" s="39" t="s">
        <v>1042</v>
      </c>
      <c r="H290" s="35" t="s">
        <v>2084</v>
      </c>
      <c r="I290" t="e">
        <f t="shared" si="4"/>
        <v>#N/A</v>
      </c>
      <c r="N290" s="8" t="e" cm="1">
        <f t="array" ref="N290">MATCH(LOWER(H290),LOWER(G:G),FALSE)</f>
        <v>#N/A</v>
      </c>
    </row>
    <row r="291" spans="2:14">
      <c r="B291" s="36" t="s">
        <v>1508</v>
      </c>
      <c r="C291" s="38" t="s">
        <v>2007</v>
      </c>
      <c r="D291" s="38" t="s">
        <v>2023</v>
      </c>
      <c r="E291" s="38" t="s">
        <v>2073</v>
      </c>
      <c r="G291" s="36" t="s">
        <v>1043</v>
      </c>
      <c r="H291" s="36" t="s">
        <v>1338</v>
      </c>
      <c r="I291" t="str">
        <f t="shared" si="4"/>
        <v>LifeEvent</v>
      </c>
      <c r="N291" s="8" cm="1">
        <f t="array" ref="N291">MATCH(LOWER(H291),LOWER(G:G),FALSE)</f>
        <v>408</v>
      </c>
    </row>
    <row r="292" spans="2:14">
      <c r="B292" s="35" t="s">
        <v>2085</v>
      </c>
      <c r="C292" s="37" t="s">
        <v>1985</v>
      </c>
      <c r="D292" s="37" t="s">
        <v>1986</v>
      </c>
      <c r="E292" s="37" t="s">
        <v>2073</v>
      </c>
      <c r="G292" s="35" t="s">
        <v>1044</v>
      </c>
      <c r="H292" s="35" t="s">
        <v>1342</v>
      </c>
      <c r="I292" t="str">
        <f t="shared" si="4"/>
        <v>LightweightRiskEngine</v>
      </c>
      <c r="N292" s="8" cm="1">
        <f t="array" ref="N292">MATCH(LOWER(H292),LOWER(G:G),FALSE)</f>
        <v>409</v>
      </c>
    </row>
    <row r="293" spans="2:14">
      <c r="B293" s="36" t="s">
        <v>1524</v>
      </c>
      <c r="C293" s="38" t="s">
        <v>2038</v>
      </c>
      <c r="D293" s="38" t="s">
        <v>2009</v>
      </c>
      <c r="E293" s="38" t="s">
        <v>2073</v>
      </c>
      <c r="G293" s="36" t="s">
        <v>1046</v>
      </c>
      <c r="H293" s="35" t="s">
        <v>1343</v>
      </c>
      <c r="I293" t="str">
        <f t="shared" si="4"/>
        <v>Lijnco</v>
      </c>
      <c r="N293" s="8" cm="1">
        <f t="array" ref="N293">MATCH(LOWER(H293),LOWER(G:G),FALSE)</f>
        <v>410</v>
      </c>
    </row>
    <row r="294" spans="2:14">
      <c r="B294" s="35" t="s">
        <v>1529</v>
      </c>
      <c r="C294" s="37" t="s">
        <v>2007</v>
      </c>
      <c r="D294" s="37" t="s">
        <v>2023</v>
      </c>
      <c r="E294" s="37" t="s">
        <v>2073</v>
      </c>
      <c r="G294" s="35" t="s">
        <v>1047</v>
      </c>
      <c r="H294" s="36" t="s">
        <v>1346</v>
      </c>
      <c r="I294" t="str">
        <f t="shared" si="4"/>
        <v>LimitMgmtAPI</v>
      </c>
      <c r="N294" s="8" cm="1">
        <f t="array" ref="N294">MATCH(LOWER(H294),LOWER(G:G),FALSE)</f>
        <v>411</v>
      </c>
    </row>
    <row r="295" spans="2:14">
      <c r="B295" s="36" t="s">
        <v>1557</v>
      </c>
      <c r="C295" s="38" t="s">
        <v>9</v>
      </c>
      <c r="D295" s="38" t="s">
        <v>2017</v>
      </c>
      <c r="E295" s="38" t="s">
        <v>2073</v>
      </c>
      <c r="G295" s="36" t="s">
        <v>1049</v>
      </c>
      <c r="H295" s="36" t="s">
        <v>1348</v>
      </c>
      <c r="I295" t="str">
        <f t="shared" si="4"/>
        <v>LimitsAPI</v>
      </c>
      <c r="N295" s="8" cm="1">
        <f t="array" ref="N295">MATCH(LOWER(H295),LOWER(G:G),FALSE)</f>
        <v>412</v>
      </c>
    </row>
    <row r="296" spans="2:14">
      <c r="B296" s="35" t="s">
        <v>1571</v>
      </c>
      <c r="C296" s="37" t="s">
        <v>2007</v>
      </c>
      <c r="D296" s="37" t="s">
        <v>2012</v>
      </c>
      <c r="E296" s="37" t="s">
        <v>2073</v>
      </c>
      <c r="G296" s="35" t="s">
        <v>1050</v>
      </c>
      <c r="H296" s="36" t="s">
        <v>2086</v>
      </c>
      <c r="I296" t="e">
        <f t="shared" si="4"/>
        <v>#N/A</v>
      </c>
      <c r="N296" s="8" t="e" cm="1">
        <f t="array" ref="N296">MATCH(LOWER(H296),LOWER(G:G),FALSE)</f>
        <v>#N/A</v>
      </c>
    </row>
    <row r="297" spans="2:14">
      <c r="B297" s="36" t="s">
        <v>1597</v>
      </c>
      <c r="C297" s="38" t="s">
        <v>16</v>
      </c>
      <c r="D297" s="38" t="s">
        <v>1978</v>
      </c>
      <c r="E297" s="38" t="s">
        <v>2073</v>
      </c>
      <c r="G297" s="36" t="s">
        <v>1051</v>
      </c>
      <c r="H297" s="36" t="s">
        <v>1355</v>
      </c>
      <c r="I297" t="str">
        <f t="shared" si="4"/>
        <v>LoansManagementService</v>
      </c>
      <c r="N297" s="8" cm="1">
        <f t="array" ref="N297">MATCH(LOWER(H297),LOWER(G:G),FALSE)</f>
        <v>418</v>
      </c>
    </row>
    <row r="298" spans="2:14">
      <c r="B298" s="35" t="s">
        <v>1602</v>
      </c>
      <c r="C298" s="37" t="s">
        <v>16</v>
      </c>
      <c r="D298" s="37" t="s">
        <v>1978</v>
      </c>
      <c r="E298" s="37" t="s">
        <v>2073</v>
      </c>
      <c r="G298" s="35" t="s">
        <v>1052</v>
      </c>
      <c r="H298" s="35" t="s">
        <v>1356</v>
      </c>
      <c r="I298" t="str">
        <f t="shared" si="4"/>
        <v>LoansRetentionService</v>
      </c>
      <c r="N298" s="8" cm="1">
        <f t="array" ref="N298">MATCH(LOWER(H298),LOWER(G:G),FALSE)</f>
        <v>419</v>
      </c>
    </row>
    <row r="299" spans="2:14">
      <c r="B299" s="36" t="s">
        <v>1616</v>
      </c>
      <c r="C299" s="38" t="s">
        <v>29</v>
      </c>
      <c r="D299" s="38" t="s">
        <v>2059</v>
      </c>
      <c r="E299" s="38" t="s">
        <v>2073</v>
      </c>
      <c r="G299" s="36" t="s">
        <v>1053</v>
      </c>
      <c r="H299" s="35" t="s">
        <v>2087</v>
      </c>
      <c r="I299" t="e">
        <f t="shared" si="4"/>
        <v>#N/A</v>
      </c>
      <c r="N299" s="8" t="e" cm="1">
        <f t="array" ref="N299">MATCH(LOWER(H299),LOWER(G:G),FALSE)</f>
        <v>#N/A</v>
      </c>
    </row>
    <row r="300" spans="2:14">
      <c r="B300" s="35" t="s">
        <v>1617</v>
      </c>
      <c r="C300" s="37" t="s">
        <v>2061</v>
      </c>
      <c r="D300" s="37" t="s">
        <v>2018</v>
      </c>
      <c r="E300" s="37" t="s">
        <v>2073</v>
      </c>
      <c r="G300" s="35" t="s">
        <v>1054</v>
      </c>
      <c r="H300" s="36" t="s">
        <v>1357</v>
      </c>
      <c r="I300" t="str">
        <f t="shared" si="4"/>
        <v>LoanToValueService</v>
      </c>
      <c r="N300" s="8" cm="1">
        <f t="array" ref="N300">MATCH(LOWER(H300),LOWER(G:G),FALSE)</f>
        <v>420</v>
      </c>
    </row>
    <row r="301" spans="2:14">
      <c r="B301" s="36" t="s">
        <v>1636</v>
      </c>
      <c r="C301" s="38" t="s">
        <v>9</v>
      </c>
      <c r="D301" s="38" t="s">
        <v>1999</v>
      </c>
      <c r="E301" s="38" t="s">
        <v>2073</v>
      </c>
      <c r="G301" s="36" t="s">
        <v>1055</v>
      </c>
      <c r="H301" s="35" t="s">
        <v>2088</v>
      </c>
      <c r="I301" t="e">
        <f t="shared" si="4"/>
        <v>#N/A</v>
      </c>
      <c r="N301" s="8" t="e" cm="1">
        <f t="array" ref="N301">MATCH(LOWER(H301),LOWER(G:G),FALSE)</f>
        <v>#N/A</v>
      </c>
    </row>
    <row r="302" spans="2:14">
      <c r="B302" s="35" t="s">
        <v>1651</v>
      </c>
      <c r="C302" s="37" t="s">
        <v>1915</v>
      </c>
      <c r="D302" s="37" t="s">
        <v>1976</v>
      </c>
      <c r="E302" s="37" t="s">
        <v>2073</v>
      </c>
      <c r="G302" s="35" t="s">
        <v>1056</v>
      </c>
      <c r="H302" s="36" t="s">
        <v>2089</v>
      </c>
      <c r="I302" t="e">
        <f t="shared" si="4"/>
        <v>#N/A</v>
      </c>
      <c r="N302" s="8" t="e" cm="1">
        <f t="array" ref="N302">MATCH(LOWER(H302),LOWER(G:G),FALSE)</f>
        <v>#N/A</v>
      </c>
    </row>
    <row r="303" spans="2:14">
      <c r="B303" s="36" t="s">
        <v>1693</v>
      </c>
      <c r="C303" s="38" t="s">
        <v>1915</v>
      </c>
      <c r="D303" s="38" t="s">
        <v>1976</v>
      </c>
      <c r="E303" s="38" t="s">
        <v>2073</v>
      </c>
      <c r="G303" s="36" t="s">
        <v>1062</v>
      </c>
      <c r="H303" s="35" t="s">
        <v>2090</v>
      </c>
      <c r="I303" t="e">
        <f t="shared" si="4"/>
        <v>#N/A</v>
      </c>
      <c r="N303" s="8" t="e" cm="1">
        <f t="array" ref="N303">MATCH(LOWER(H303),LOWER(G:G),FALSE)</f>
        <v>#N/A</v>
      </c>
    </row>
    <row r="304" spans="2:14">
      <c r="B304" s="35" t="s">
        <v>1710</v>
      </c>
      <c r="C304" s="37" t="s">
        <v>17</v>
      </c>
      <c r="D304" s="37" t="s">
        <v>2018</v>
      </c>
      <c r="E304" s="37" t="s">
        <v>2073</v>
      </c>
      <c r="G304" s="35" t="s">
        <v>1065</v>
      </c>
      <c r="H304" s="35" t="s">
        <v>1362</v>
      </c>
      <c r="I304" t="e">
        <f t="shared" si="4"/>
        <v>#N/A</v>
      </c>
      <c r="N304" s="8" t="e" cm="1">
        <f t="array" ref="N304">MATCH(LOWER(H304),LOWER(G:G),FALSE)</f>
        <v>#N/A</v>
      </c>
    </row>
    <row r="305" spans="2:14">
      <c r="B305" s="36" t="s">
        <v>1718</v>
      </c>
      <c r="C305" s="38" t="s">
        <v>22</v>
      </c>
      <c r="D305" s="38" t="s">
        <v>1966</v>
      </c>
      <c r="E305" s="38" t="s">
        <v>2073</v>
      </c>
      <c r="G305" s="36" t="s">
        <v>1066</v>
      </c>
      <c r="H305" s="35" t="s">
        <v>2069</v>
      </c>
      <c r="I305" t="e">
        <f t="shared" si="4"/>
        <v>#N/A</v>
      </c>
      <c r="N305" s="8" t="e" cm="1">
        <f t="array" ref="N305">MATCH(LOWER(H305),LOWER(G:G),FALSE)</f>
        <v>#N/A</v>
      </c>
    </row>
    <row r="306" spans="2:14">
      <c r="B306" s="35" t="s">
        <v>1730</v>
      </c>
      <c r="C306" s="37" t="s">
        <v>1915</v>
      </c>
      <c r="D306" s="37" t="s">
        <v>1976</v>
      </c>
      <c r="E306" s="37" t="s">
        <v>2073</v>
      </c>
      <c r="G306" s="35" t="s">
        <v>1070</v>
      </c>
      <c r="H306" s="35" t="s">
        <v>1381</v>
      </c>
      <c r="I306" t="str">
        <f t="shared" si="4"/>
        <v>Meetingselect</v>
      </c>
      <c r="N306" s="8" cm="1">
        <f t="array" ref="N306">MATCH(LOWER(H306),LOWER(G:G),FALSE)</f>
        <v>427</v>
      </c>
    </row>
    <row r="307" spans="2:14">
      <c r="B307" s="36" t="s">
        <v>1737</v>
      </c>
      <c r="C307" s="38" t="s">
        <v>1915</v>
      </c>
      <c r="D307" s="38" t="s">
        <v>1976</v>
      </c>
      <c r="E307" s="38" t="s">
        <v>2073</v>
      </c>
      <c r="G307" s="39" t="s">
        <v>1078</v>
      </c>
      <c r="H307" s="36" t="s">
        <v>1392</v>
      </c>
      <c r="I307" t="str">
        <f t="shared" si="4"/>
        <v>MessageOrchestration</v>
      </c>
      <c r="N307" s="8" cm="1">
        <f t="array" ref="N307">MATCH(LOWER(H307),LOWER(G:G),FALSE)</f>
        <v>430</v>
      </c>
    </row>
    <row r="308" spans="2:14">
      <c r="B308" s="35" t="s">
        <v>2091</v>
      </c>
      <c r="C308" s="37" t="s">
        <v>1979</v>
      </c>
      <c r="D308" s="37" t="s">
        <v>1980</v>
      </c>
      <c r="E308" s="37" t="s">
        <v>2073</v>
      </c>
      <c r="G308" s="35" t="s">
        <v>1082</v>
      </c>
      <c r="H308" s="35" t="s">
        <v>1399</v>
      </c>
      <c r="I308" t="str">
        <f t="shared" si="4"/>
        <v>MinorBlockerHandler</v>
      </c>
      <c r="N308" s="8" cm="1">
        <f t="array" ref="N308">MATCH(LOWER(H308),LOWER(G:G),FALSE)</f>
        <v>434</v>
      </c>
    </row>
    <row r="309" spans="2:14">
      <c r="B309" s="36" t="s">
        <v>1755</v>
      </c>
      <c r="C309" s="38" t="s">
        <v>2007</v>
      </c>
      <c r="D309" s="38" t="s">
        <v>2023</v>
      </c>
      <c r="E309" s="38" t="s">
        <v>2073</v>
      </c>
      <c r="G309" s="36" t="s">
        <v>1085</v>
      </c>
      <c r="H309" s="35" t="s">
        <v>1400</v>
      </c>
      <c r="I309" t="str">
        <f t="shared" si="4"/>
        <v>MIP2013</v>
      </c>
      <c r="N309" s="8" cm="1">
        <f t="array" ref="N309">MATCH(LOWER(H309),LOWER(G:G),FALSE)</f>
        <v>435</v>
      </c>
    </row>
    <row r="310" spans="2:14">
      <c r="B310" s="35" t="s">
        <v>1785</v>
      </c>
      <c r="C310" s="37" t="s">
        <v>15</v>
      </c>
      <c r="D310" s="37" t="s">
        <v>2027</v>
      </c>
      <c r="E310" s="37" t="s">
        <v>2073</v>
      </c>
      <c r="G310" s="35" t="s">
        <v>1086</v>
      </c>
      <c r="H310" s="36" t="s">
        <v>1402</v>
      </c>
      <c r="I310" t="str">
        <f t="shared" si="4"/>
        <v>MitekAPI</v>
      </c>
      <c r="N310" s="8" cm="1">
        <f t="array" ref="N310">MATCH(LOWER(H310),LOWER(G:G),FALSE)</f>
        <v>437</v>
      </c>
    </row>
    <row r="311" spans="2:14">
      <c r="B311" s="36" t="s">
        <v>1793</v>
      </c>
      <c r="C311" s="38" t="s">
        <v>1915</v>
      </c>
      <c r="D311" s="38" t="s">
        <v>1976</v>
      </c>
      <c r="E311" s="38" t="s">
        <v>2073</v>
      </c>
      <c r="G311" s="36" t="s">
        <v>1088</v>
      </c>
      <c r="H311" s="36" t="s">
        <v>2092</v>
      </c>
      <c r="I311" t="e">
        <f t="shared" si="4"/>
        <v>#N/A</v>
      </c>
      <c r="N311" s="8" t="e" cm="1">
        <f t="array" ref="N311">MATCH(LOWER(H311),LOWER(G:G),FALSE)</f>
        <v>#N/A</v>
      </c>
    </row>
    <row r="312" spans="2:14">
      <c r="B312" s="35" t="s">
        <v>1813</v>
      </c>
      <c r="C312" s="37" t="s">
        <v>11</v>
      </c>
      <c r="D312" s="37" t="s">
        <v>1973</v>
      </c>
      <c r="E312" s="37" t="s">
        <v>2073</v>
      </c>
      <c r="G312" s="35" t="s">
        <v>1090</v>
      </c>
      <c r="H312" s="36" t="s">
        <v>1408</v>
      </c>
      <c r="I312" t="str">
        <f t="shared" si="4"/>
        <v>Mobiel Bankieren - Android</v>
      </c>
      <c r="N312" s="8" cm="1">
        <f t="array" ref="N312">MATCH(LOWER(H312),LOWER(G:G),FALSE)</f>
        <v>442</v>
      </c>
    </row>
    <row r="313" spans="2:14">
      <c r="B313" s="36" t="s">
        <v>1895</v>
      </c>
      <c r="C313" s="38" t="s">
        <v>9</v>
      </c>
      <c r="D313" s="38" t="s">
        <v>1999</v>
      </c>
      <c r="E313" s="38" t="s">
        <v>2073</v>
      </c>
      <c r="G313" s="36" t="s">
        <v>1092</v>
      </c>
      <c r="H313" s="35" t="s">
        <v>1409</v>
      </c>
      <c r="I313" t="str">
        <f t="shared" si="4"/>
        <v>Mobiel Bankieren - iOS</v>
      </c>
      <c r="N313" s="8" cm="1">
        <f t="array" ref="N313">MATCH(LOWER(H313),LOWER(G:G),FALSE)</f>
        <v>443</v>
      </c>
    </row>
    <row r="314" spans="2:14">
      <c r="B314" s="35" t="s">
        <v>1902</v>
      </c>
      <c r="C314" s="37" t="s">
        <v>17</v>
      </c>
      <c r="D314" s="37" t="s">
        <v>2018</v>
      </c>
      <c r="E314" s="37" t="s">
        <v>2073</v>
      </c>
      <c r="G314" s="35" t="s">
        <v>1097</v>
      </c>
      <c r="H314" s="35" t="s">
        <v>2093</v>
      </c>
      <c r="I314" t="e">
        <f t="shared" si="4"/>
        <v>#N/A</v>
      </c>
      <c r="N314" s="8" t="e" cm="1">
        <f t="array" ref="N314">MATCH(LOWER(H314),LOWER(G:G),FALSE)</f>
        <v>#N/A</v>
      </c>
    </row>
    <row r="315" spans="2:14">
      <c r="B315" s="36" t="s">
        <v>1909</v>
      </c>
      <c r="C315" s="38" t="s">
        <v>9</v>
      </c>
      <c r="D315" s="38" t="s">
        <v>1999</v>
      </c>
      <c r="E315" s="38" t="s">
        <v>2073</v>
      </c>
      <c r="G315" s="36" t="s">
        <v>1099</v>
      </c>
      <c r="H315" s="36" t="s">
        <v>2047</v>
      </c>
      <c r="I315" t="e">
        <f t="shared" si="4"/>
        <v>#N/A</v>
      </c>
      <c r="N315" s="8" t="e" cm="1">
        <f t="array" ref="N315">MATCH(LOWER(H315),LOWER(G:G),FALSE)</f>
        <v>#N/A</v>
      </c>
    </row>
    <row r="316" spans="2:14">
      <c r="B316" s="35" t="s">
        <v>152</v>
      </c>
      <c r="C316" s="37" t="s">
        <v>9</v>
      </c>
      <c r="D316" s="37" t="s">
        <v>1999</v>
      </c>
      <c r="E316" s="37" t="s">
        <v>2094</v>
      </c>
      <c r="G316" s="35" t="s">
        <v>1100</v>
      </c>
      <c r="H316" s="35" t="s">
        <v>2048</v>
      </c>
      <c r="I316" t="e">
        <f t="shared" si="4"/>
        <v>#N/A</v>
      </c>
      <c r="N316" s="8" t="e" cm="1">
        <f t="array" ref="N316">MATCH(LOWER(H316),LOWER(G:G),FALSE)</f>
        <v>#N/A</v>
      </c>
    </row>
    <row r="317" spans="2:14">
      <c r="B317" s="36" t="s">
        <v>920</v>
      </c>
      <c r="C317" s="38" t="s">
        <v>15</v>
      </c>
      <c r="D317" s="38" t="s">
        <v>2027</v>
      </c>
      <c r="E317" s="38" t="s">
        <v>2095</v>
      </c>
      <c r="G317" s="36" t="s">
        <v>1103</v>
      </c>
      <c r="H317" s="36" t="s">
        <v>1424</v>
      </c>
      <c r="I317" t="str">
        <f t="shared" si="4"/>
        <v>MortgageAffordabilityNLAPI</v>
      </c>
      <c r="N317" s="8" cm="1">
        <f t="array" ref="N317">MATCH(LOWER(H317),LOWER(G:G),FALSE)</f>
        <v>453</v>
      </c>
    </row>
    <row r="318" spans="2:14">
      <c r="B318" s="35" t="s">
        <v>1992</v>
      </c>
      <c r="C318" s="37" t="s">
        <v>1915</v>
      </c>
      <c r="D318" s="37" t="s">
        <v>1976</v>
      </c>
      <c r="E318" s="37" t="s">
        <v>2095</v>
      </c>
      <c r="G318" s="35" t="s">
        <v>1105</v>
      </c>
      <c r="H318" s="36" t="s">
        <v>1431</v>
      </c>
      <c r="I318" t="str">
        <f t="shared" si="4"/>
        <v>MortgageConstructionDepositDeclarationAPI</v>
      </c>
      <c r="N318" s="8" cm="1">
        <f t="array" ref="N318">MATCH(LOWER(H318),LOWER(G:G),FALSE)</f>
        <v>455</v>
      </c>
    </row>
    <row r="319" spans="2:14">
      <c r="B319" s="36" t="s">
        <v>2000</v>
      </c>
      <c r="C319" s="38" t="s">
        <v>16</v>
      </c>
      <c r="D319" s="38" t="s">
        <v>1978</v>
      </c>
      <c r="E319" s="38" t="s">
        <v>2095</v>
      </c>
      <c r="G319" s="36" t="s">
        <v>1107</v>
      </c>
      <c r="H319" s="35" t="s">
        <v>1434</v>
      </c>
      <c r="I319" t="str">
        <f t="shared" si="4"/>
        <v>MortgageDataFetcherAPI</v>
      </c>
      <c r="N319" s="8" cm="1">
        <f t="array" ref="N319">MATCH(LOWER(H319),LOWER(G:G),FALSE)</f>
        <v>456</v>
      </c>
    </row>
    <row r="320" spans="2:14">
      <c r="B320" s="35" t="s">
        <v>2005</v>
      </c>
      <c r="C320" s="37" t="s">
        <v>1914</v>
      </c>
      <c r="D320" s="37" t="s">
        <v>1991</v>
      </c>
      <c r="E320" s="37" t="s">
        <v>2094</v>
      </c>
      <c r="G320" s="35" t="s">
        <v>1108</v>
      </c>
      <c r="H320" s="35" t="s">
        <v>1440</v>
      </c>
      <c r="I320" t="str">
        <f t="shared" si="4"/>
        <v>MortgageExternalDataAggregator</v>
      </c>
      <c r="N320" s="8" cm="1">
        <f t="array" ref="N320">MATCH(LOWER(H320),LOWER(G:G),FALSE)</f>
        <v>458</v>
      </c>
    </row>
    <row r="321" spans="2:14">
      <c r="B321" s="36" t="s">
        <v>2013</v>
      </c>
      <c r="C321" s="38" t="s">
        <v>9</v>
      </c>
      <c r="D321" s="38" t="s">
        <v>1999</v>
      </c>
      <c r="E321" s="38" t="s">
        <v>2095</v>
      </c>
      <c r="G321" s="36" t="s">
        <v>1112</v>
      </c>
      <c r="H321" s="36" t="s">
        <v>1446</v>
      </c>
      <c r="I321" t="str">
        <f t="shared" si="4"/>
        <v>MortgageInstalmentChangeService</v>
      </c>
      <c r="N321" s="8" cm="1">
        <f t="array" ref="N321">MATCH(LOWER(H321),LOWER(G:G),FALSE)</f>
        <v>460</v>
      </c>
    </row>
    <row r="322" spans="2:14">
      <c r="B322" s="35" t="s">
        <v>711</v>
      </c>
      <c r="C322" s="37" t="s">
        <v>1914</v>
      </c>
      <c r="D322" s="37" t="s">
        <v>1991</v>
      </c>
      <c r="E322" s="37" t="s">
        <v>2094</v>
      </c>
      <c r="G322" s="39" t="s">
        <v>1113</v>
      </c>
      <c r="H322" s="35" t="s">
        <v>1449</v>
      </c>
      <c r="I322" t="str">
        <f t="shared" ref="I322:I385" si="5">VLOOKUP(H322,G:G,1,0)</f>
        <v>MortgageIntermediaryRelationsAPI</v>
      </c>
      <c r="N322" s="8" cm="1">
        <f t="array" ref="N322">MATCH(LOWER(H322),LOWER(G:G),FALSE)</f>
        <v>461</v>
      </c>
    </row>
    <row r="323" spans="2:14">
      <c r="B323" s="36" t="s">
        <v>712</v>
      </c>
      <c r="C323" s="38" t="s">
        <v>1914</v>
      </c>
      <c r="D323" s="38" t="s">
        <v>1991</v>
      </c>
      <c r="E323" s="38" t="s">
        <v>2094</v>
      </c>
      <c r="G323" s="39" t="s">
        <v>1114</v>
      </c>
      <c r="H323" s="36" t="s">
        <v>2096</v>
      </c>
      <c r="I323" t="e">
        <f t="shared" si="5"/>
        <v>#N/A</v>
      </c>
      <c r="N323" s="8" t="e" cm="1">
        <f t="array" ref="N323">MATCH(LOWER(H323),LOWER(G:G),FALSE)</f>
        <v>#N/A</v>
      </c>
    </row>
    <row r="324" spans="2:14">
      <c r="B324" s="35" t="s">
        <v>734</v>
      </c>
      <c r="C324" s="37" t="s">
        <v>1914</v>
      </c>
      <c r="D324" s="37" t="s">
        <v>1991</v>
      </c>
      <c r="E324" s="37" t="s">
        <v>2094</v>
      </c>
      <c r="G324" s="35" t="s">
        <v>1115</v>
      </c>
      <c r="H324" s="36" t="s">
        <v>1455</v>
      </c>
      <c r="I324" t="str">
        <f t="shared" si="5"/>
        <v>MortgageOverviewAPI</v>
      </c>
      <c r="N324" s="8" cm="1">
        <f t="array" ref="N324">MATCH(LOWER(H324),LOWER(G:G),FALSE)</f>
        <v>463</v>
      </c>
    </row>
    <row r="325" spans="2:14">
      <c r="B325" s="36" t="s">
        <v>728</v>
      </c>
      <c r="C325" s="38" t="s">
        <v>1914</v>
      </c>
      <c r="D325" s="38" t="s">
        <v>1991</v>
      </c>
      <c r="E325" s="38" t="s">
        <v>2094</v>
      </c>
      <c r="G325" s="36" t="s">
        <v>1116</v>
      </c>
      <c r="H325" s="36" t="s">
        <v>2051</v>
      </c>
      <c r="I325" t="e">
        <f t="shared" si="5"/>
        <v>#N/A</v>
      </c>
      <c r="N325" s="8" t="e" cm="1">
        <f t="array" ref="N325">MATCH(LOWER(H325),LOWER(G:G),FALSE)</f>
        <v>#N/A</v>
      </c>
    </row>
    <row r="326" spans="2:14">
      <c r="B326" s="35" t="s">
        <v>713</v>
      </c>
      <c r="C326" s="37" t="s">
        <v>1914</v>
      </c>
      <c r="D326" s="37" t="s">
        <v>1991</v>
      </c>
      <c r="E326" s="37" t="s">
        <v>2094</v>
      </c>
      <c r="G326" s="35" t="s">
        <v>1122</v>
      </c>
      <c r="H326" s="35" t="s">
        <v>1456</v>
      </c>
      <c r="I326" t="str">
        <f t="shared" si="5"/>
        <v>MortgageRepaymentNLAPI</v>
      </c>
      <c r="N326" s="8" cm="1">
        <f t="array" ref="N326">MATCH(LOWER(H326),LOWER(G:G),FALSE)</f>
        <v>464</v>
      </c>
    </row>
    <row r="327" spans="2:14">
      <c r="B327" s="36" t="s">
        <v>739</v>
      </c>
      <c r="C327" s="38" t="s">
        <v>1914</v>
      </c>
      <c r="D327" s="38" t="s">
        <v>1991</v>
      </c>
      <c r="E327" s="38" t="s">
        <v>2094</v>
      </c>
      <c r="G327" s="36" t="s">
        <v>1124</v>
      </c>
      <c r="H327" s="35" t="s">
        <v>2052</v>
      </c>
      <c r="I327" t="e">
        <f t="shared" si="5"/>
        <v>#N/A</v>
      </c>
      <c r="N327" s="8" t="e" cm="1">
        <f t="array" ref="N327">MATCH(LOWER(H327),LOWER(G:G),FALSE)</f>
        <v>#N/A</v>
      </c>
    </row>
    <row r="328" spans="2:14">
      <c r="B328" s="35" t="s">
        <v>2024</v>
      </c>
      <c r="C328" s="37" t="s">
        <v>9</v>
      </c>
      <c r="D328" s="37" t="s">
        <v>1999</v>
      </c>
      <c r="E328" s="37" t="s">
        <v>2094</v>
      </c>
      <c r="G328" s="35" t="s">
        <v>1125</v>
      </c>
      <c r="H328" s="36" t="s">
        <v>2097</v>
      </c>
      <c r="I328" t="e">
        <f t="shared" si="5"/>
        <v>#N/A</v>
      </c>
      <c r="N328" s="8" t="e" cm="1">
        <f t="array" ref="N328">MATCH(LOWER(H328),LOWER(G:G),FALSE)</f>
        <v>#N/A</v>
      </c>
    </row>
    <row r="329" spans="2:14">
      <c r="B329" s="36" t="s">
        <v>2064</v>
      </c>
      <c r="C329" s="38" t="s">
        <v>1915</v>
      </c>
      <c r="D329" s="38" t="s">
        <v>1976</v>
      </c>
      <c r="E329" s="38" t="s">
        <v>2095</v>
      </c>
      <c r="G329" s="36" t="s">
        <v>1127</v>
      </c>
      <c r="H329" s="36" t="s">
        <v>1457</v>
      </c>
      <c r="I329" t="str">
        <f t="shared" si="5"/>
        <v>MortgagesCalculatorBox_P</v>
      </c>
      <c r="N329" s="8" cm="1">
        <f t="array" ref="N329">MATCH(LOWER(H329),LOWER(G:G),FALSE)</f>
        <v>465</v>
      </c>
    </row>
    <row r="330" spans="2:14">
      <c r="B330" s="35" t="s">
        <v>2060</v>
      </c>
      <c r="C330" s="37" t="s">
        <v>9</v>
      </c>
      <c r="D330" s="37" t="s">
        <v>1999</v>
      </c>
      <c r="E330" s="37" t="s">
        <v>2095</v>
      </c>
      <c r="G330" s="35" t="s">
        <v>1130</v>
      </c>
      <c r="H330" s="35" t="s">
        <v>2098</v>
      </c>
      <c r="I330" t="e">
        <f t="shared" si="5"/>
        <v>#N/A</v>
      </c>
      <c r="N330" s="8" t="e" cm="1">
        <f t="array" ref="N330">MATCH(LOWER(H330),LOWER(G:G),FALSE)</f>
        <v>#N/A</v>
      </c>
    </row>
    <row r="331" spans="2:14">
      <c r="B331" s="36" t="s">
        <v>2066</v>
      </c>
      <c r="C331" s="38" t="s">
        <v>2007</v>
      </c>
      <c r="D331" s="38" t="s">
        <v>2012</v>
      </c>
      <c r="E331" s="38" t="s">
        <v>2095</v>
      </c>
      <c r="G331" s="39" t="s">
        <v>1133</v>
      </c>
      <c r="H331" s="35" t="s">
        <v>2099</v>
      </c>
      <c r="I331" t="e">
        <f t="shared" si="5"/>
        <v>#N/A</v>
      </c>
      <c r="N331" s="8" t="e" cm="1">
        <f t="array" ref="N331">MATCH(LOWER(H331),LOWER(G:G),FALSE)</f>
        <v>#N/A</v>
      </c>
    </row>
    <row r="332" spans="2:14">
      <c r="B332" s="35" t="s">
        <v>2068</v>
      </c>
      <c r="C332" s="37" t="s">
        <v>15</v>
      </c>
      <c r="D332" s="37" t="s">
        <v>2027</v>
      </c>
      <c r="E332" s="37" t="s">
        <v>2095</v>
      </c>
      <c r="G332" s="35" t="s">
        <v>1137</v>
      </c>
      <c r="H332" s="36" t="s">
        <v>1458</v>
      </c>
      <c r="I332" t="str">
        <f t="shared" si="5"/>
        <v>MortgagesIAM</v>
      </c>
      <c r="N332" s="8" cm="1">
        <f t="array" ref="N332">MATCH(LOWER(H332),LOWER(G:G),FALSE)</f>
        <v>466</v>
      </c>
    </row>
    <row r="333" spans="2:14">
      <c r="B333" s="36" t="s">
        <v>2075</v>
      </c>
      <c r="C333" s="38" t="s">
        <v>1985</v>
      </c>
      <c r="D333" s="38" t="s">
        <v>1986</v>
      </c>
      <c r="E333" s="38" t="s">
        <v>2094</v>
      </c>
      <c r="G333" s="36" t="s">
        <v>1141</v>
      </c>
      <c r="H333" s="36" t="s">
        <v>1459</v>
      </c>
      <c r="I333" t="str">
        <f t="shared" si="5"/>
        <v>MortgagesInterestComponents</v>
      </c>
      <c r="N333" s="8" cm="1">
        <f t="array" ref="N333">MATCH(LOWER(H333),LOWER(G:G),FALSE)</f>
        <v>467</v>
      </c>
    </row>
    <row r="334" spans="2:14">
      <c r="B334" s="35" t="s">
        <v>2076</v>
      </c>
      <c r="C334" s="37" t="s">
        <v>1985</v>
      </c>
      <c r="D334" s="37" t="s">
        <v>1978</v>
      </c>
      <c r="E334" s="37" t="s">
        <v>2094</v>
      </c>
      <c r="G334" s="35" t="s">
        <v>1144</v>
      </c>
      <c r="H334" s="35" t="s">
        <v>2100</v>
      </c>
      <c r="I334" t="e">
        <f t="shared" si="5"/>
        <v>#N/A</v>
      </c>
      <c r="N334" s="8" t="e" cm="1">
        <f t="array" ref="N334">MATCH(LOWER(H334),LOWER(G:G),FALSE)</f>
        <v>#N/A</v>
      </c>
    </row>
    <row r="335" spans="2:14">
      <c r="B335" s="36" t="s">
        <v>2080</v>
      </c>
      <c r="C335" s="38" t="s">
        <v>15</v>
      </c>
      <c r="D335" s="38" t="s">
        <v>2027</v>
      </c>
      <c r="E335" s="38" t="s">
        <v>2095</v>
      </c>
      <c r="G335" s="36" t="s">
        <v>1145</v>
      </c>
      <c r="H335" s="35" t="s">
        <v>1460</v>
      </c>
      <c r="I335" t="str">
        <f t="shared" si="5"/>
        <v>MortgagesPrommise_[P]</v>
      </c>
      <c r="N335" s="8" cm="1">
        <f t="array" ref="N335">MATCH(LOWER(H335),LOWER(G:G),FALSE)</f>
        <v>468</v>
      </c>
    </row>
    <row r="336" spans="2:14">
      <c r="B336" s="35" t="s">
        <v>1250</v>
      </c>
      <c r="C336" s="37" t="s">
        <v>1985</v>
      </c>
      <c r="D336" s="37" t="s">
        <v>1986</v>
      </c>
      <c r="E336" s="37" t="s">
        <v>2094</v>
      </c>
      <c r="G336" s="35" t="s">
        <v>1150</v>
      </c>
      <c r="H336" s="36" t="s">
        <v>2053</v>
      </c>
      <c r="I336" t="e">
        <f t="shared" si="5"/>
        <v>#N/A</v>
      </c>
      <c r="N336" s="8" t="e" cm="1">
        <f t="array" ref="N336">MATCH(LOWER(H336),LOWER(G:G),FALSE)</f>
        <v>#N/A</v>
      </c>
    </row>
    <row r="337" spans="2:14">
      <c r="B337" s="36" t="s">
        <v>2081</v>
      </c>
      <c r="C337" s="38" t="s">
        <v>16</v>
      </c>
      <c r="D337" s="38" t="s">
        <v>1978</v>
      </c>
      <c r="E337" s="38" t="s">
        <v>2094</v>
      </c>
      <c r="G337" s="36" t="s">
        <v>1151</v>
      </c>
      <c r="H337" s="35" t="s">
        <v>1462</v>
      </c>
      <c r="I337" t="str">
        <f t="shared" si="5"/>
        <v>MoveMoneyExperienceAPI</v>
      </c>
      <c r="N337" s="8" cm="1">
        <f t="array" ref="N337">MATCH(LOWER(H337),LOWER(G:G),FALSE)</f>
        <v>469</v>
      </c>
    </row>
    <row r="338" spans="2:14">
      <c r="B338" s="35" t="s">
        <v>2084</v>
      </c>
      <c r="C338" s="37" t="s">
        <v>16</v>
      </c>
      <c r="D338" s="37" t="s">
        <v>1978</v>
      </c>
      <c r="E338" s="37" t="s">
        <v>2094</v>
      </c>
      <c r="G338" s="35" t="s">
        <v>1152</v>
      </c>
      <c r="H338" s="36" t="s">
        <v>1465</v>
      </c>
      <c r="I338" t="str">
        <f t="shared" si="5"/>
        <v>Mysteryshop</v>
      </c>
      <c r="N338" s="8" cm="1">
        <f t="array" ref="N338">MATCH(LOWER(H338),LOWER(G:G),FALSE)</f>
        <v>471</v>
      </c>
    </row>
    <row r="339" spans="2:14">
      <c r="B339" s="36" t="s">
        <v>2086</v>
      </c>
      <c r="C339" s="38" t="s">
        <v>1915</v>
      </c>
      <c r="D339" s="38" t="s">
        <v>1976</v>
      </c>
      <c r="E339" s="38" t="s">
        <v>2095</v>
      </c>
      <c r="G339" s="36" t="s">
        <v>1153</v>
      </c>
      <c r="H339" s="36" t="s">
        <v>1468</v>
      </c>
      <c r="I339" t="str">
        <f t="shared" si="5"/>
        <v>NASA</v>
      </c>
      <c r="N339" s="8" cm="1">
        <f t="array" ref="N339">MATCH(LOWER(H339),LOWER(G:G),FALSE)</f>
        <v>472</v>
      </c>
    </row>
    <row r="340" spans="2:14">
      <c r="B340" s="35" t="s">
        <v>2087</v>
      </c>
      <c r="C340" s="37" t="s">
        <v>17</v>
      </c>
      <c r="D340" s="37" t="s">
        <v>2018</v>
      </c>
      <c r="E340" s="37" t="s">
        <v>2095</v>
      </c>
      <c r="G340" s="39" t="s">
        <v>1154</v>
      </c>
      <c r="H340" s="36" t="s">
        <v>2054</v>
      </c>
      <c r="I340" t="e">
        <f t="shared" si="5"/>
        <v>#N/A</v>
      </c>
      <c r="N340" s="8" t="e" cm="1">
        <f t="array" ref="N340">MATCH(LOWER(H340),LOWER(G:G),FALSE)</f>
        <v>#N/A</v>
      </c>
    </row>
    <row r="341" spans="2:14">
      <c r="B341" s="36" t="s">
        <v>2092</v>
      </c>
      <c r="C341" s="38" t="s">
        <v>1985</v>
      </c>
      <c r="D341" s="38" t="s">
        <v>1978</v>
      </c>
      <c r="E341" s="38" t="s">
        <v>2094</v>
      </c>
      <c r="G341" s="39" t="s">
        <v>1156</v>
      </c>
      <c r="H341" s="35" t="s">
        <v>1485</v>
      </c>
      <c r="I341" t="str">
        <f t="shared" si="5"/>
        <v>NVB_(P)</v>
      </c>
      <c r="N341" s="8" cm="1">
        <f t="array" ref="N341">MATCH(LOWER(H341),LOWER(G:G),FALSE)</f>
        <v>479</v>
      </c>
    </row>
    <row r="342" spans="2:14">
      <c r="B342" s="35" t="s">
        <v>2093</v>
      </c>
      <c r="C342" s="37" t="s">
        <v>1994</v>
      </c>
      <c r="D342" s="37" t="s">
        <v>1989</v>
      </c>
      <c r="E342" s="37" t="s">
        <v>2094</v>
      </c>
      <c r="G342" s="39" t="s">
        <v>1157</v>
      </c>
      <c r="H342" s="35" t="s">
        <v>2055</v>
      </c>
      <c r="I342" t="e">
        <f t="shared" si="5"/>
        <v>#N/A</v>
      </c>
      <c r="N342" s="8" t="e" cm="1">
        <f t="array" ref="N342">MATCH(LOWER(H342),LOWER(G:G),FALSE)</f>
        <v>#N/A</v>
      </c>
    </row>
    <row r="343" spans="2:14">
      <c r="B343" s="36" t="s">
        <v>2097</v>
      </c>
      <c r="C343" s="38" t="s">
        <v>21</v>
      </c>
      <c r="D343" s="38" t="s">
        <v>2004</v>
      </c>
      <c r="E343" s="38" t="s">
        <v>2094</v>
      </c>
      <c r="G343" s="36" t="s">
        <v>1158</v>
      </c>
      <c r="H343" s="36" t="s">
        <v>1492</v>
      </c>
      <c r="I343" t="str">
        <f t="shared" si="5"/>
        <v>OnboardingIndividualOrchestrationAPI</v>
      </c>
      <c r="N343" s="8" cm="1">
        <f t="array" ref="N343">MATCH(LOWER(H343),LOWER(G:G),FALSE)</f>
        <v>481</v>
      </c>
    </row>
    <row r="344" spans="2:14">
      <c r="B344" s="35" t="s">
        <v>2098</v>
      </c>
      <c r="C344" s="37" t="s">
        <v>21</v>
      </c>
      <c r="D344" s="37" t="s">
        <v>2004</v>
      </c>
      <c r="E344" s="37" t="s">
        <v>2095</v>
      </c>
      <c r="G344" s="35" t="s">
        <v>1161</v>
      </c>
      <c r="H344" s="36" t="s">
        <v>1496</v>
      </c>
      <c r="I344" t="str">
        <f t="shared" si="5"/>
        <v>OneAppAlertAPI</v>
      </c>
      <c r="N344" s="8" cm="1">
        <f t="array" ref="N344">MATCH(LOWER(H344),LOWER(G:G),FALSE)</f>
        <v>483</v>
      </c>
    </row>
    <row r="345" spans="2:14">
      <c r="B345" s="36" t="s">
        <v>1465</v>
      </c>
      <c r="C345" s="38" t="s">
        <v>30</v>
      </c>
      <c r="D345" s="38" t="s">
        <v>2059</v>
      </c>
      <c r="E345" s="38" t="s">
        <v>2094</v>
      </c>
      <c r="G345" s="36" t="s">
        <v>1163</v>
      </c>
      <c r="H345" s="35" t="s">
        <v>2101</v>
      </c>
      <c r="I345" t="e">
        <f t="shared" si="5"/>
        <v>#N/A</v>
      </c>
      <c r="N345" s="8" t="e" cm="1">
        <f t="array" ref="N345">MATCH(LOWER(H345),LOWER(G:G),FALSE)</f>
        <v>#N/A</v>
      </c>
    </row>
    <row r="346" spans="2:14">
      <c r="B346" s="35" t="s">
        <v>2101</v>
      </c>
      <c r="C346" s="37" t="s">
        <v>2007</v>
      </c>
      <c r="D346" s="37" t="s">
        <v>2023</v>
      </c>
      <c r="E346" s="37" t="s">
        <v>2095</v>
      </c>
      <c r="G346" s="39" t="s">
        <v>1168</v>
      </c>
      <c r="H346" s="35" t="s">
        <v>1497</v>
      </c>
      <c r="I346" t="str">
        <f t="shared" si="5"/>
        <v>OneAppFeatureToggleAPI</v>
      </c>
      <c r="N346" s="8" cm="1">
        <f t="array" ref="N346">MATCH(LOWER(H346),LOWER(G:G),FALSE)</f>
        <v>484</v>
      </c>
    </row>
    <row r="347" spans="2:14">
      <c r="B347" s="36" t="s">
        <v>2102</v>
      </c>
      <c r="C347" s="38" t="s">
        <v>1985</v>
      </c>
      <c r="D347" s="38" t="s">
        <v>1986</v>
      </c>
      <c r="E347" s="38" t="s">
        <v>2095</v>
      </c>
      <c r="G347" s="36" t="s">
        <v>1173</v>
      </c>
      <c r="H347" s="36" t="s">
        <v>1498</v>
      </c>
      <c r="I347" t="str">
        <f t="shared" si="5"/>
        <v>OnePamToCorebank</v>
      </c>
      <c r="N347" s="8" cm="1">
        <f t="array" ref="N347">MATCH(LOWER(H347),LOWER(G:G),FALSE)</f>
        <v>485</v>
      </c>
    </row>
    <row r="348" spans="2:14">
      <c r="B348" s="35" t="s">
        <v>1505</v>
      </c>
      <c r="C348" s="37" t="s">
        <v>1985</v>
      </c>
      <c r="D348" s="37" t="s">
        <v>1986</v>
      </c>
      <c r="E348" s="37" t="s">
        <v>2094</v>
      </c>
      <c r="G348" s="35" t="s">
        <v>1178</v>
      </c>
      <c r="H348" s="35" t="s">
        <v>1502</v>
      </c>
      <c r="I348" t="str">
        <f t="shared" si="5"/>
        <v>OPAL - Goal-Based Planning</v>
      </c>
      <c r="N348" s="8" cm="1">
        <f t="array" ref="N348">MATCH(LOWER(H348),LOWER(G:G),FALSE)</f>
        <v>486</v>
      </c>
    </row>
    <row r="349" spans="2:14">
      <c r="B349" s="36" t="s">
        <v>2103</v>
      </c>
      <c r="C349" s="38" t="s">
        <v>16</v>
      </c>
      <c r="D349" s="38" t="s">
        <v>1978</v>
      </c>
      <c r="E349" s="38" t="s">
        <v>2094</v>
      </c>
      <c r="G349" s="36" t="s">
        <v>1183</v>
      </c>
      <c r="H349" s="35" t="s">
        <v>1503</v>
      </c>
      <c r="I349" t="str">
        <f t="shared" si="5"/>
        <v>OpenBusinessCurrentAccount</v>
      </c>
      <c r="N349" s="8" cm="1">
        <f t="array" ref="N349">MATCH(LOWER(H349),LOWER(G:G),FALSE)</f>
        <v>487</v>
      </c>
    </row>
    <row r="350" spans="2:14">
      <c r="B350" s="35" t="s">
        <v>2104</v>
      </c>
      <c r="C350" s="37" t="s">
        <v>1994</v>
      </c>
      <c r="D350" s="37" t="s">
        <v>1989</v>
      </c>
      <c r="E350" s="37" t="s">
        <v>2095</v>
      </c>
      <c r="G350" s="35" t="s">
        <v>1184</v>
      </c>
      <c r="H350" s="36" t="s">
        <v>2102</v>
      </c>
      <c r="I350" t="e">
        <f t="shared" si="5"/>
        <v>#N/A</v>
      </c>
      <c r="N350" s="8" t="e" cm="1">
        <f t="array" ref="N350">MATCH(LOWER(H350),LOWER(G:G),FALSE)</f>
        <v>#N/A</v>
      </c>
    </row>
    <row r="351" spans="2:14">
      <c r="B351" s="36" t="s">
        <v>2105</v>
      </c>
      <c r="C351" s="38" t="s">
        <v>16</v>
      </c>
      <c r="D351" s="38" t="s">
        <v>1978</v>
      </c>
      <c r="E351" s="38" t="s">
        <v>2094</v>
      </c>
      <c r="G351" s="36" t="s">
        <v>1186</v>
      </c>
      <c r="H351" s="35" t="s">
        <v>1505</v>
      </c>
      <c r="I351" t="str">
        <f t="shared" si="5"/>
        <v>Operational-ToolING-PRD</v>
      </c>
      <c r="N351" s="8" cm="1">
        <f t="array" ref="N351">MATCH(LOWER(H351),LOWER(G:G),FALSE)</f>
        <v>488</v>
      </c>
    </row>
    <row r="352" spans="2:14">
      <c r="B352" s="35" t="s">
        <v>2106</v>
      </c>
      <c r="C352" s="37" t="s">
        <v>2011</v>
      </c>
      <c r="D352" s="37" t="s">
        <v>1966</v>
      </c>
      <c r="E352" s="37" t="s">
        <v>2094</v>
      </c>
      <c r="G352" s="35" t="s">
        <v>1190</v>
      </c>
      <c r="H352" s="36" t="s">
        <v>1508</v>
      </c>
      <c r="I352" t="str">
        <f t="shared" si="5"/>
        <v>OrderAPI</v>
      </c>
      <c r="N352" s="8" cm="1">
        <f t="array" ref="N352">MATCH(LOWER(H352),LOWER(G:G),FALSE)</f>
        <v>490</v>
      </c>
    </row>
    <row r="353" spans="2:14">
      <c r="B353" s="36" t="s">
        <v>2107</v>
      </c>
      <c r="C353" s="38" t="s">
        <v>57</v>
      </c>
      <c r="D353" s="38" t="s">
        <v>1966</v>
      </c>
      <c r="E353" s="38" t="s">
        <v>2094</v>
      </c>
      <c r="G353" s="36" t="s">
        <v>1194</v>
      </c>
      <c r="H353" s="36" t="s">
        <v>2108</v>
      </c>
      <c r="I353" t="e">
        <f t="shared" si="5"/>
        <v>#N/A</v>
      </c>
      <c r="N353" s="8" t="e" cm="1">
        <f t="array" ref="N353">MATCH(LOWER(H353),LOWER(G:G),FALSE)</f>
        <v>#N/A</v>
      </c>
    </row>
    <row r="354" spans="2:14">
      <c r="B354" s="35" t="s">
        <v>1593</v>
      </c>
      <c r="C354" s="37" t="s">
        <v>1994</v>
      </c>
      <c r="D354" s="37" t="s">
        <v>1989</v>
      </c>
      <c r="E354" s="37" t="s">
        <v>2094</v>
      </c>
      <c r="G354" s="35" t="s">
        <v>1195</v>
      </c>
      <c r="H354" s="36" t="s">
        <v>2103</v>
      </c>
      <c r="I354" t="e">
        <f t="shared" si="5"/>
        <v>#N/A</v>
      </c>
      <c r="N354" s="8" t="e" cm="1">
        <f t="array" ref="N354">MATCH(LOWER(H354),LOWER(G:G),FALSE)</f>
        <v>#N/A</v>
      </c>
    </row>
    <row r="355" spans="2:14">
      <c r="B355" s="36" t="s">
        <v>2109</v>
      </c>
      <c r="C355" s="38" t="s">
        <v>29</v>
      </c>
      <c r="D355" s="38" t="s">
        <v>1966</v>
      </c>
      <c r="E355" s="38" t="s">
        <v>2094</v>
      </c>
      <c r="G355" s="36" t="s">
        <v>1198</v>
      </c>
      <c r="H355" s="35" t="s">
        <v>2110</v>
      </c>
      <c r="I355" t="e">
        <f t="shared" si="5"/>
        <v>#N/A</v>
      </c>
      <c r="N355" s="8" t="e" cm="1">
        <f t="array" ref="N355">MATCH(LOWER(H355),LOWER(G:G),FALSE)</f>
        <v>#N/A</v>
      </c>
    </row>
    <row r="356" spans="2:14">
      <c r="B356" s="35" t="s">
        <v>2111</v>
      </c>
      <c r="C356" s="37" t="s">
        <v>21</v>
      </c>
      <c r="D356" s="37" t="s">
        <v>2004</v>
      </c>
      <c r="E356" s="37" t="s">
        <v>2095</v>
      </c>
      <c r="G356" s="35" t="s">
        <v>1202</v>
      </c>
      <c r="H356" s="35" t="s">
        <v>2104</v>
      </c>
      <c r="I356" t="e">
        <f t="shared" si="5"/>
        <v>#N/A</v>
      </c>
      <c r="N356" s="8" t="e" cm="1">
        <f t="array" ref="N356">MATCH(LOWER(H356),LOWER(G:G),FALSE)</f>
        <v>#N/A</v>
      </c>
    </row>
    <row r="357" spans="2:14">
      <c r="B357" s="36" t="s">
        <v>2112</v>
      </c>
      <c r="C357" s="38" t="s">
        <v>1915</v>
      </c>
      <c r="D357" s="38" t="s">
        <v>1976</v>
      </c>
      <c r="E357" s="38" t="s">
        <v>2094</v>
      </c>
      <c r="G357" s="36" t="s">
        <v>1207</v>
      </c>
      <c r="H357" s="36" t="s">
        <v>1514</v>
      </c>
      <c r="I357" t="str">
        <f t="shared" si="5"/>
        <v>pAccountHoldersAPI</v>
      </c>
      <c r="N357" s="8" cm="1">
        <f t="array" ref="N357">MATCH(LOWER(H357),LOWER(G:G),FALSE)</f>
        <v>495</v>
      </c>
    </row>
    <row r="358" spans="2:14">
      <c r="B358" s="35" t="s">
        <v>2113</v>
      </c>
      <c r="C358" s="37" t="s">
        <v>2061</v>
      </c>
      <c r="D358" s="37" t="s">
        <v>2018</v>
      </c>
      <c r="E358" s="37" t="s">
        <v>2095</v>
      </c>
      <c r="G358" s="35" t="s">
        <v>1209</v>
      </c>
      <c r="H358" s="35" t="s">
        <v>2057</v>
      </c>
      <c r="I358" t="e">
        <f t="shared" si="5"/>
        <v>#N/A</v>
      </c>
      <c r="N358" s="8" t="e" cm="1">
        <f t="array" ref="N358">MATCH(LOWER(H358),LOWER(G:G),FALSE)</f>
        <v>#N/A</v>
      </c>
    </row>
    <row r="359" spans="2:14">
      <c r="B359" s="36" t="s">
        <v>2114</v>
      </c>
      <c r="C359" s="38" t="s">
        <v>1985</v>
      </c>
      <c r="D359" s="38" t="s">
        <v>1986</v>
      </c>
      <c r="E359" s="38" t="s">
        <v>2094</v>
      </c>
      <c r="G359" s="36" t="s">
        <v>1213</v>
      </c>
      <c r="H359" s="35" t="s">
        <v>2085</v>
      </c>
      <c r="I359" t="str">
        <f t="shared" si="5"/>
        <v>PackagemanagementAPI</v>
      </c>
      <c r="N359" s="8" cm="1">
        <f t="array" ref="N359">MATCH(LOWER(H359),LOWER(G:G),FALSE)</f>
        <v>496</v>
      </c>
    </row>
    <row r="360" spans="2:14">
      <c r="B360" s="35" t="s">
        <v>2115</v>
      </c>
      <c r="C360" s="37" t="s">
        <v>30</v>
      </c>
      <c r="D360" s="37" t="s">
        <v>2059</v>
      </c>
      <c r="E360" s="37" t="s">
        <v>2094</v>
      </c>
      <c r="G360" s="39" t="s">
        <v>1217</v>
      </c>
      <c r="H360" s="36" t="s">
        <v>1517</v>
      </c>
      <c r="I360" t="str">
        <f t="shared" si="5"/>
        <v>PacMeansAPI</v>
      </c>
      <c r="N360" s="8" cm="1">
        <f t="array" ref="N360">MATCH(LOWER(H360),LOWER(G:G),FALSE)</f>
        <v>497</v>
      </c>
    </row>
    <row r="361" spans="2:14">
      <c r="B361" s="36" t="s">
        <v>1761</v>
      </c>
      <c r="C361" s="38" t="s">
        <v>9</v>
      </c>
      <c r="D361" s="38" t="s">
        <v>1999</v>
      </c>
      <c r="E361" s="38" t="s">
        <v>2094</v>
      </c>
      <c r="G361" s="36" t="s">
        <v>1219</v>
      </c>
      <c r="H361" s="35" t="s">
        <v>1518</v>
      </c>
      <c r="I361" t="str">
        <f t="shared" si="5"/>
        <v>pAddAccountHolderAPI</v>
      </c>
      <c r="N361" s="8" cm="1">
        <f t="array" ref="N361">MATCH(LOWER(H361),LOWER(G:G),FALSE)</f>
        <v>498</v>
      </c>
    </row>
    <row r="362" spans="2:14">
      <c r="B362" s="35" t="s">
        <v>2116</v>
      </c>
      <c r="C362" s="37" t="s">
        <v>11</v>
      </c>
      <c r="D362" s="37" t="s">
        <v>1974</v>
      </c>
      <c r="E362" s="37" t="s">
        <v>2095</v>
      </c>
      <c r="G362" s="39" t="s">
        <v>1221</v>
      </c>
      <c r="H362" s="35" t="s">
        <v>1520</v>
      </c>
      <c r="I362" t="str">
        <f t="shared" si="5"/>
        <v>PAMQualificationChecksAPI</v>
      </c>
      <c r="N362" s="8" cm="1">
        <f t="array" ref="N362">MATCH(LOWER(H362),LOWER(G:G),FALSE)</f>
        <v>499</v>
      </c>
    </row>
    <row r="363" spans="2:14">
      <c r="B363" s="36" t="s">
        <v>2117</v>
      </c>
      <c r="C363" s="38" t="s">
        <v>1915</v>
      </c>
      <c r="D363" s="38" t="s">
        <v>1976</v>
      </c>
      <c r="E363" s="38" t="s">
        <v>2095</v>
      </c>
      <c r="G363" s="39" t="s">
        <v>1223</v>
      </c>
      <c r="H363" s="36" t="s">
        <v>1522</v>
      </c>
      <c r="I363" t="str">
        <f t="shared" si="5"/>
        <v>PAMRequestManagementAPI</v>
      </c>
      <c r="N363" s="8" cm="1">
        <f t="array" ref="N363">MATCH(LOWER(H363),LOWER(G:G),FALSE)</f>
        <v>500</v>
      </c>
    </row>
    <row r="364" spans="2:14">
      <c r="B364" s="35" t="s">
        <v>2118</v>
      </c>
      <c r="C364" s="37" t="s">
        <v>9</v>
      </c>
      <c r="D364" s="37" t="s">
        <v>1999</v>
      </c>
      <c r="E364" s="37" t="s">
        <v>2094</v>
      </c>
      <c r="G364" s="35" t="s">
        <v>1224</v>
      </c>
      <c r="H364" s="35" t="s">
        <v>1523</v>
      </c>
      <c r="I364" t="str">
        <f t="shared" si="5"/>
        <v>PartyAuthoritiesAPI</v>
      </c>
      <c r="N364" s="8" cm="1">
        <f t="array" ref="N364">MATCH(LOWER(H364),LOWER(G:G),FALSE)</f>
        <v>501</v>
      </c>
    </row>
    <row r="365" spans="2:14">
      <c r="B365" s="36" t="s">
        <v>457</v>
      </c>
      <c r="C365" s="38" t="s">
        <v>9</v>
      </c>
      <c r="D365" s="38" t="s">
        <v>1999</v>
      </c>
      <c r="E365" s="38" t="s">
        <v>2073</v>
      </c>
      <c r="G365" s="36" t="s">
        <v>1226</v>
      </c>
      <c r="H365" s="36" t="s">
        <v>1524</v>
      </c>
      <c r="I365" t="str">
        <f t="shared" si="5"/>
        <v>PartyCompliancyAssessmentAPI</v>
      </c>
      <c r="N365" s="8" cm="1">
        <f t="array" ref="N365">MATCH(LOWER(H365),LOWER(G:G),FALSE)</f>
        <v>502</v>
      </c>
    </row>
    <row r="366" spans="2:14">
      <c r="B366" s="35" t="s">
        <v>172</v>
      </c>
      <c r="C366" s="37" t="s">
        <v>16</v>
      </c>
      <c r="D366" s="37" t="s">
        <v>1978</v>
      </c>
      <c r="E366" s="37" t="s">
        <v>1967</v>
      </c>
      <c r="G366" s="35" t="s">
        <v>1228</v>
      </c>
      <c r="H366" s="36" t="s">
        <v>2105</v>
      </c>
      <c r="I366" t="e">
        <f t="shared" si="5"/>
        <v>#N/A</v>
      </c>
      <c r="N366" s="8" t="e" cm="1">
        <f t="array" ref="N366">MATCH(LOWER(H366),LOWER(G:G),FALSE)</f>
        <v>#N/A</v>
      </c>
    </row>
    <row r="367" spans="2:14">
      <c r="B367" s="36" t="s">
        <v>258</v>
      </c>
      <c r="C367" s="38" t="s">
        <v>11</v>
      </c>
      <c r="D367" s="38" t="s">
        <v>1974</v>
      </c>
      <c r="E367" s="38" t="s">
        <v>2073</v>
      </c>
      <c r="G367" s="39" t="s">
        <v>1229</v>
      </c>
      <c r="H367" s="36" t="s">
        <v>1525</v>
      </c>
      <c r="I367" t="str">
        <f t="shared" si="5"/>
        <v>partyLifeCycleManagementSV</v>
      </c>
      <c r="N367" s="8" cm="1">
        <f t="array" ref="N367">MATCH(LOWER(H367),LOWER(G:G),FALSE)</f>
        <v>503</v>
      </c>
    </row>
    <row r="368" spans="2:14">
      <c r="B368" s="35" t="s">
        <v>2030</v>
      </c>
      <c r="C368" s="37" t="s">
        <v>1985</v>
      </c>
      <c r="D368" s="37" t="s">
        <v>1986</v>
      </c>
      <c r="E368" s="37" t="s">
        <v>2073</v>
      </c>
      <c r="G368" s="35" t="s">
        <v>1233</v>
      </c>
      <c r="H368" s="35" t="s">
        <v>2015</v>
      </c>
      <c r="I368" t="e">
        <f t="shared" si="5"/>
        <v>#N/A</v>
      </c>
      <c r="N368" s="8" t="e" cm="1">
        <f t="array" ref="N368">MATCH(LOWER(H368),LOWER(G:G),FALSE)</f>
        <v>#N/A</v>
      </c>
    </row>
    <row r="369" spans="2:14">
      <c r="B369" s="36" t="s">
        <v>597</v>
      </c>
      <c r="C369" s="38" t="s">
        <v>53</v>
      </c>
      <c r="D369" s="38" t="s">
        <v>1981</v>
      </c>
      <c r="E369" s="38" t="s">
        <v>2073</v>
      </c>
      <c r="G369" s="36" t="s">
        <v>1235</v>
      </c>
      <c r="H369" s="35" t="s">
        <v>1529</v>
      </c>
      <c r="I369" t="str">
        <f t="shared" si="5"/>
        <v>PayconiqAPI</v>
      </c>
      <c r="N369" s="8" cm="1">
        <f t="array" ref="N369">MATCH(LOWER(H369),LOWER(G:G),FALSE)</f>
        <v>506</v>
      </c>
    </row>
    <row r="370" spans="2:14">
      <c r="B370" s="35" t="s">
        <v>910</v>
      </c>
      <c r="C370" s="37" t="s">
        <v>2007</v>
      </c>
      <c r="D370" s="37" t="s">
        <v>2012</v>
      </c>
      <c r="E370" s="37" t="s">
        <v>1967</v>
      </c>
      <c r="G370" s="39" t="s">
        <v>1241</v>
      </c>
      <c r="H370" s="35" t="s">
        <v>1531</v>
      </c>
      <c r="I370" t="str">
        <f t="shared" si="5"/>
        <v>PaymentOrderManagementAPI</v>
      </c>
      <c r="N370" s="8" cm="1">
        <f t="array" ref="N370">MATCH(LOWER(H370),LOWER(G:G),FALSE)</f>
        <v>507</v>
      </c>
    </row>
    <row r="371" spans="2:14">
      <c r="B371" s="36" t="s">
        <v>766</v>
      </c>
      <c r="C371" s="38" t="s">
        <v>1985</v>
      </c>
      <c r="D371" s="38" t="s">
        <v>1986</v>
      </c>
      <c r="E371" s="38" t="s">
        <v>2073</v>
      </c>
      <c r="G371" s="36" t="s">
        <v>1245</v>
      </c>
      <c r="H371" s="35" t="s">
        <v>1532</v>
      </c>
      <c r="I371" t="str">
        <f t="shared" si="5"/>
        <v>Payments Incasso</v>
      </c>
      <c r="N371" s="8" cm="1">
        <f t="array" ref="N371">MATCH(LOWER(H371),LOWER(G:G),FALSE)</f>
        <v>508</v>
      </c>
    </row>
    <row r="372" spans="2:14">
      <c r="B372" s="35" t="s">
        <v>295</v>
      </c>
      <c r="C372" s="37" t="s">
        <v>9</v>
      </c>
      <c r="D372" s="37" t="s">
        <v>1999</v>
      </c>
      <c r="E372" s="37" t="s">
        <v>1967</v>
      </c>
      <c r="G372" s="39" t="s">
        <v>1247</v>
      </c>
      <c r="H372" s="36" t="s">
        <v>1536</v>
      </c>
      <c r="I372" t="str">
        <f t="shared" si="5"/>
        <v>PaymentTokenizationAPI</v>
      </c>
      <c r="N372" s="8" cm="1">
        <f t="array" ref="N372">MATCH(LOWER(H372),LOWER(G:G),FALSE)</f>
        <v>509</v>
      </c>
    </row>
    <row r="373" spans="2:14">
      <c r="B373" s="36" t="s">
        <v>541</v>
      </c>
      <c r="C373" s="38" t="s">
        <v>1985</v>
      </c>
      <c r="D373" s="38" t="s">
        <v>1986</v>
      </c>
      <c r="E373" s="38" t="s">
        <v>2073</v>
      </c>
      <c r="G373" s="36" t="s">
        <v>1250</v>
      </c>
      <c r="H373" s="35" t="s">
        <v>2106</v>
      </c>
      <c r="I373" t="e">
        <f t="shared" si="5"/>
        <v>#N/A</v>
      </c>
      <c r="N373" s="8" t="e" cm="1">
        <f t="array" ref="N373">MATCH(LOWER(H373),LOWER(G:G),FALSE)</f>
        <v>#N/A</v>
      </c>
    </row>
    <row r="374" spans="2:14">
      <c r="B374" s="35" t="s">
        <v>407</v>
      </c>
      <c r="C374" s="37" t="s">
        <v>9</v>
      </c>
      <c r="D374" s="37" t="s">
        <v>1999</v>
      </c>
      <c r="E374" s="37" t="s">
        <v>2073</v>
      </c>
      <c r="G374" s="35" t="s">
        <v>1251</v>
      </c>
      <c r="H374" s="36" t="s">
        <v>1546</v>
      </c>
      <c r="I374" t="str">
        <f t="shared" si="5"/>
        <v>pChangeAccountMaturity</v>
      </c>
      <c r="N374" s="8" cm="1">
        <f t="array" ref="N374">MATCH(LOWER(H374),LOWER(G:G),FALSE)</f>
        <v>512</v>
      </c>
    </row>
    <row r="375" spans="2:14">
      <c r="B375" s="36" t="s">
        <v>877</v>
      </c>
      <c r="C375" s="38" t="s">
        <v>1985</v>
      </c>
      <c r="D375" s="38" t="s">
        <v>1989</v>
      </c>
      <c r="E375" s="38" t="s">
        <v>2073</v>
      </c>
      <c r="G375" s="36" t="s">
        <v>1253</v>
      </c>
      <c r="H375" s="35" t="s">
        <v>1547</v>
      </c>
      <c r="I375" t="str">
        <f t="shared" si="5"/>
        <v>pChannelAgrmntSV</v>
      </c>
      <c r="N375" s="8" cm="1">
        <f t="array" ref="N375">MATCH(LOWER(H375),LOWER(G:G),FALSE)</f>
        <v>513</v>
      </c>
    </row>
    <row r="376" spans="2:14">
      <c r="B376" s="35" t="s">
        <v>697</v>
      </c>
      <c r="C376" s="37" t="s">
        <v>1914</v>
      </c>
      <c r="D376" s="37" t="s">
        <v>1991</v>
      </c>
      <c r="E376" s="37" t="s">
        <v>2073</v>
      </c>
      <c r="G376" s="35" t="s">
        <v>1257</v>
      </c>
      <c r="H376" s="36" t="s">
        <v>2016</v>
      </c>
      <c r="I376" t="str">
        <f t="shared" si="5"/>
        <v>Pcmc</v>
      </c>
      <c r="N376" s="8" cm="1">
        <f t="array" ref="N376">MATCH(LOWER(H376),LOWER(G:G),FALSE)</f>
        <v>514</v>
      </c>
    </row>
    <row r="377" spans="2:14">
      <c r="B377" s="36" t="s">
        <v>669</v>
      </c>
      <c r="C377" s="38" t="s">
        <v>1914</v>
      </c>
      <c r="D377" s="38" t="s">
        <v>1991</v>
      </c>
      <c r="E377" s="38" t="s">
        <v>2073</v>
      </c>
      <c r="G377" s="36" t="s">
        <v>1258</v>
      </c>
      <c r="H377" s="36" t="s">
        <v>1557</v>
      </c>
      <c r="I377" t="str">
        <f t="shared" si="5"/>
        <v>pCreditcards</v>
      </c>
      <c r="N377" s="8" cm="1">
        <f t="array" ref="N377">MATCH(LOWER(H377),LOWER(G:G),FALSE)</f>
        <v>516</v>
      </c>
    </row>
    <row r="378" spans="2:14">
      <c r="B378" s="35" t="s">
        <v>719</v>
      </c>
      <c r="C378" s="37" t="s">
        <v>1914</v>
      </c>
      <c r="D378" s="37" t="s">
        <v>1991</v>
      </c>
      <c r="E378" s="37" t="s">
        <v>1967</v>
      </c>
      <c r="G378" s="35" t="s">
        <v>1261</v>
      </c>
      <c r="H378" s="35" t="s">
        <v>1560</v>
      </c>
      <c r="I378" t="str">
        <f t="shared" si="5"/>
        <v>pCurrentAccountOpen</v>
      </c>
      <c r="N378" s="8" cm="1">
        <f t="array" ref="N378">MATCH(LOWER(H378),LOWER(G:G),FALSE)</f>
        <v>517</v>
      </c>
    </row>
    <row r="379" spans="2:14">
      <c r="B379" s="36" t="s">
        <v>620</v>
      </c>
      <c r="C379" s="38" t="s">
        <v>1914</v>
      </c>
      <c r="D379" s="38" t="s">
        <v>1991</v>
      </c>
      <c r="E379" s="38" t="s">
        <v>1967</v>
      </c>
      <c r="G379" s="36" t="s">
        <v>1262</v>
      </c>
      <c r="H379" s="36" t="s">
        <v>2119</v>
      </c>
      <c r="I379" t="e">
        <f t="shared" si="5"/>
        <v>#N/A</v>
      </c>
      <c r="N379" s="8" t="e" cm="1">
        <f t="array" ref="N379">MATCH(LOWER(H379),LOWER(G:G),FALSE)</f>
        <v>#N/A</v>
      </c>
    </row>
    <row r="380" spans="2:14">
      <c r="B380" s="35" t="s">
        <v>649</v>
      </c>
      <c r="C380" s="37" t="s">
        <v>1914</v>
      </c>
      <c r="D380" s="37" t="s">
        <v>1991</v>
      </c>
      <c r="E380" s="37" t="s">
        <v>2073</v>
      </c>
      <c r="G380" s="35" t="s">
        <v>1263</v>
      </c>
      <c r="H380" s="36" t="s">
        <v>2107</v>
      </c>
      <c r="I380" t="e">
        <f t="shared" si="5"/>
        <v>#N/A</v>
      </c>
      <c r="N380" s="8" t="e" cm="1">
        <f t="array" ref="N380">MATCH(LOWER(H380),LOWER(G:G),FALSE)</f>
        <v>#N/A</v>
      </c>
    </row>
    <row r="381" spans="2:14">
      <c r="B381" s="36" t="s">
        <v>493</v>
      </c>
      <c r="C381" s="38" t="s">
        <v>2007</v>
      </c>
      <c r="D381" s="38" t="s">
        <v>1976</v>
      </c>
      <c r="E381" s="38" t="s">
        <v>2073</v>
      </c>
      <c r="G381" s="36" t="s">
        <v>1264</v>
      </c>
      <c r="H381" s="36" t="s">
        <v>1570</v>
      </c>
      <c r="I381" t="str">
        <f t="shared" si="5"/>
        <v>PermissionsAPI</v>
      </c>
      <c r="N381" s="8" cm="1">
        <f t="array" ref="N381">MATCH(LOWER(H381),LOWER(G:G),FALSE)</f>
        <v>519</v>
      </c>
    </row>
    <row r="382" spans="2:14">
      <c r="B382" s="35" t="s">
        <v>585</v>
      </c>
      <c r="C382" s="37" t="s">
        <v>2038</v>
      </c>
      <c r="D382" s="37" t="s">
        <v>2009</v>
      </c>
      <c r="E382" s="37" t="s">
        <v>1967</v>
      </c>
      <c r="G382" s="35" t="s">
        <v>1265</v>
      </c>
      <c r="H382" s="35" t="s">
        <v>1571</v>
      </c>
      <c r="I382" t="str">
        <f t="shared" si="5"/>
        <v>PersonalisedEventsAPI</v>
      </c>
      <c r="N382" s="8" cm="1">
        <f t="array" ref="N382">MATCH(LOWER(H382),LOWER(G:G),FALSE)</f>
        <v>520</v>
      </c>
    </row>
    <row r="383" spans="2:14">
      <c r="B383" s="36" t="s">
        <v>689</v>
      </c>
      <c r="C383" s="38" t="s">
        <v>16</v>
      </c>
      <c r="D383" s="38" t="s">
        <v>1978</v>
      </c>
      <c r="E383" s="38" t="s">
        <v>2073</v>
      </c>
      <c r="G383" s="36" t="s">
        <v>1268</v>
      </c>
      <c r="H383" s="35" t="s">
        <v>1574</v>
      </c>
      <c r="I383" t="str">
        <f t="shared" si="5"/>
        <v>pIaaWA</v>
      </c>
      <c r="N383" s="8" cm="1">
        <f t="array" ref="N383">MATCH(LOWER(H383),LOWER(G:G),FALSE)</f>
        <v>521</v>
      </c>
    </row>
    <row r="384" spans="2:14">
      <c r="B384" s="35" t="s">
        <v>749</v>
      </c>
      <c r="C384" s="37" t="s">
        <v>30</v>
      </c>
      <c r="D384" s="37" t="s">
        <v>1991</v>
      </c>
      <c r="E384" s="37" t="s">
        <v>1967</v>
      </c>
      <c r="G384" s="35" t="s">
        <v>1270</v>
      </c>
      <c r="H384" s="36" t="s">
        <v>1584</v>
      </c>
      <c r="I384" t="str">
        <f t="shared" si="5"/>
        <v>pLoansManagementExperienceAPI</v>
      </c>
      <c r="N384" s="8" cm="1">
        <f t="array" ref="N384">MATCH(LOWER(H384),LOWER(G:G),FALSE)</f>
        <v>524</v>
      </c>
    </row>
    <row r="385" spans="2:14">
      <c r="B385" s="36" t="s">
        <v>952</v>
      </c>
      <c r="C385" s="38" t="s">
        <v>2007</v>
      </c>
      <c r="D385" s="38" t="s">
        <v>2012</v>
      </c>
      <c r="E385" s="38" t="s">
        <v>1967</v>
      </c>
      <c r="G385" s="36" t="s">
        <v>1271</v>
      </c>
      <c r="H385" s="36" t="s">
        <v>1592</v>
      </c>
      <c r="I385" t="str">
        <f t="shared" si="5"/>
        <v>pManageLegalRepresentativeAPI</v>
      </c>
      <c r="N385" s="8" cm="1">
        <f t="array" ref="N385">MATCH(LOWER(H385),LOWER(G:G),FALSE)</f>
        <v>528</v>
      </c>
    </row>
    <row r="386" spans="2:14">
      <c r="B386" s="35" t="s">
        <v>981</v>
      </c>
      <c r="C386" s="37" t="s">
        <v>11</v>
      </c>
      <c r="D386" s="37" t="s">
        <v>1974</v>
      </c>
      <c r="E386" s="37" t="s">
        <v>1967</v>
      </c>
      <c r="G386" s="35" t="s">
        <v>1272</v>
      </c>
      <c r="H386" s="35" t="s">
        <v>1593</v>
      </c>
      <c r="I386" t="str">
        <f t="shared" ref="I386:I449" si="6">VLOOKUP(H386,G:G,1,0)</f>
        <v>pManageLendingWA</v>
      </c>
      <c r="N386" s="8" cm="1">
        <f t="array" ref="N386">MATCH(LOWER(H386),LOWER(G:G),FALSE)</f>
        <v>529</v>
      </c>
    </row>
    <row r="387" spans="2:14">
      <c r="B387" s="36" t="s">
        <v>2070</v>
      </c>
      <c r="C387" s="38" t="s">
        <v>16</v>
      </c>
      <c r="D387" s="38" t="s">
        <v>1966</v>
      </c>
      <c r="E387" s="38" t="s">
        <v>1967</v>
      </c>
      <c r="G387" s="36" t="s">
        <v>1276</v>
      </c>
      <c r="H387" s="36" t="s">
        <v>1597</v>
      </c>
      <c r="I387" t="str">
        <f t="shared" si="6"/>
        <v>PMSERV</v>
      </c>
      <c r="N387" s="8" cm="1">
        <f t="array" ref="N387">MATCH(LOWER(H387),LOWER(G:G),FALSE)</f>
        <v>531</v>
      </c>
    </row>
    <row r="388" spans="2:14">
      <c r="B388" s="35" t="s">
        <v>1161</v>
      </c>
      <c r="C388" s="37" t="s">
        <v>2007</v>
      </c>
      <c r="D388" s="37" t="s">
        <v>2012</v>
      </c>
      <c r="E388" s="37" t="s">
        <v>1967</v>
      </c>
      <c r="G388" s="35" t="s">
        <v>1277</v>
      </c>
      <c r="H388" s="35" t="s">
        <v>1602</v>
      </c>
      <c r="I388" t="str">
        <f t="shared" si="6"/>
        <v>pOpenFirstBusinessAccountAPI</v>
      </c>
      <c r="N388" s="8" cm="1">
        <f t="array" ref="N388">MATCH(LOWER(H388),LOWER(G:G),FALSE)</f>
        <v>532</v>
      </c>
    </row>
    <row r="389" spans="2:14">
      <c r="B389" s="36" t="s">
        <v>1280</v>
      </c>
      <c r="C389" s="38" t="s">
        <v>2011</v>
      </c>
      <c r="D389" s="38" t="s">
        <v>1966</v>
      </c>
      <c r="E389" s="38" t="s">
        <v>1967</v>
      </c>
      <c r="G389" s="36" t="s">
        <v>1284</v>
      </c>
      <c r="H389" s="36" t="s">
        <v>2109</v>
      </c>
      <c r="I389" t="e">
        <f t="shared" si="6"/>
        <v>#N/A</v>
      </c>
      <c r="N389" s="8" t="e" cm="1">
        <f t="array" ref="N389">MATCH(LOWER(H389),LOWER(G:G),FALSE)</f>
        <v>#N/A</v>
      </c>
    </row>
    <row r="390" spans="2:14">
      <c r="B390" s="35" t="s">
        <v>1356</v>
      </c>
      <c r="C390" s="37" t="s">
        <v>1994</v>
      </c>
      <c r="D390" s="37" t="s">
        <v>1989</v>
      </c>
      <c r="E390" s="37" t="s">
        <v>1967</v>
      </c>
      <c r="G390" s="35" t="s">
        <v>1287</v>
      </c>
      <c r="H390" s="35" t="s">
        <v>2111</v>
      </c>
      <c r="I390" t="e">
        <f t="shared" si="6"/>
        <v>#N/A</v>
      </c>
      <c r="N390" s="8" t="e" cm="1">
        <f t="array" ref="N390">MATCH(LOWER(H390),LOWER(G:G),FALSE)</f>
        <v>#N/A</v>
      </c>
    </row>
    <row r="391" spans="2:14">
      <c r="B391" s="36" t="s">
        <v>1402</v>
      </c>
      <c r="C391" s="38" t="s">
        <v>1915</v>
      </c>
      <c r="D391" s="38" t="s">
        <v>1976</v>
      </c>
      <c r="E391" s="38" t="s">
        <v>2073</v>
      </c>
      <c r="G391" s="36" t="s">
        <v>1288</v>
      </c>
      <c r="H391" s="35" t="s">
        <v>1604</v>
      </c>
      <c r="I391" t="str">
        <f t="shared" si="6"/>
        <v>pOverdraftManagementAPI</v>
      </c>
      <c r="N391" s="8" cm="1">
        <f t="array" ref="N391">MATCH(LOWER(H391),LOWER(G:G),FALSE)</f>
        <v>533</v>
      </c>
    </row>
    <row r="392" spans="2:14">
      <c r="B392" s="35" t="s">
        <v>1440</v>
      </c>
      <c r="C392" s="37" t="s">
        <v>21</v>
      </c>
      <c r="D392" s="37" t="s">
        <v>2004</v>
      </c>
      <c r="E392" s="37" t="s">
        <v>2073</v>
      </c>
      <c r="G392" s="35" t="s">
        <v>1291</v>
      </c>
      <c r="H392" s="36" t="s">
        <v>2058</v>
      </c>
      <c r="I392" t="str">
        <f t="shared" si="6"/>
        <v>PowerCurve</v>
      </c>
      <c r="N392" s="8" cm="1">
        <f t="array" ref="N392">MATCH(LOWER(H392),LOWER(G:G),FALSE)</f>
        <v>534</v>
      </c>
    </row>
    <row r="393" spans="2:14">
      <c r="B393" s="36" t="s">
        <v>1492</v>
      </c>
      <c r="C393" s="38" t="s">
        <v>1985</v>
      </c>
      <c r="D393" s="38" t="s">
        <v>2009</v>
      </c>
      <c r="E393" s="38" t="s">
        <v>1967</v>
      </c>
      <c r="G393" s="39" t="s">
        <v>1295</v>
      </c>
      <c r="H393" s="35" t="s">
        <v>1615</v>
      </c>
      <c r="I393" t="str">
        <f t="shared" si="6"/>
        <v>pProofOfStudentSubscriptionAPI</v>
      </c>
      <c r="N393" s="8" cm="1">
        <f t="array" ref="N393">MATCH(LOWER(H393),LOWER(G:G),FALSE)</f>
        <v>535</v>
      </c>
    </row>
    <row r="394" spans="2:14">
      <c r="B394" s="35" t="s">
        <v>1523</v>
      </c>
      <c r="C394" s="37" t="s">
        <v>16</v>
      </c>
      <c r="D394" s="37" t="s">
        <v>1978</v>
      </c>
      <c r="E394" s="37" t="s">
        <v>2073</v>
      </c>
      <c r="G394" s="35" t="s">
        <v>1306</v>
      </c>
      <c r="H394" s="36" t="s">
        <v>1616</v>
      </c>
      <c r="I394" t="str">
        <f t="shared" si="6"/>
        <v>Practicum</v>
      </c>
      <c r="N394" s="8" cm="1">
        <f t="array" ref="N394">MATCH(LOWER(H394),LOWER(G:G),FALSE)</f>
        <v>536</v>
      </c>
    </row>
    <row r="395" spans="2:14">
      <c r="B395" s="36" t="s">
        <v>1536</v>
      </c>
      <c r="C395" s="38" t="s">
        <v>2007</v>
      </c>
      <c r="D395" s="38" t="s">
        <v>2023</v>
      </c>
      <c r="E395" s="38" t="s">
        <v>1967</v>
      </c>
      <c r="G395" s="36" t="s">
        <v>1310</v>
      </c>
      <c r="H395" s="35" t="s">
        <v>1617</v>
      </c>
      <c r="I395" t="str">
        <f t="shared" si="6"/>
        <v>PREF</v>
      </c>
      <c r="N395" s="8" cm="1">
        <f t="array" ref="N395">MATCH(LOWER(H395),LOWER(G:G),FALSE)</f>
        <v>537</v>
      </c>
    </row>
    <row r="396" spans="2:14">
      <c r="B396" s="35" t="s">
        <v>1604</v>
      </c>
      <c r="C396" s="37" t="s">
        <v>1994</v>
      </c>
      <c r="D396" s="37" t="s">
        <v>1995</v>
      </c>
      <c r="E396" s="37" t="s">
        <v>2073</v>
      </c>
      <c r="G396" s="35" t="s">
        <v>1311</v>
      </c>
      <c r="H396" s="35" t="s">
        <v>1628</v>
      </c>
      <c r="I396" t="e">
        <f t="shared" si="6"/>
        <v>#N/A</v>
      </c>
      <c r="N396" s="8" t="e" cm="1">
        <f t="array" ref="N396">MATCH(LOWER(H396),LOWER(G:G),FALSE)</f>
        <v>#N/A</v>
      </c>
    </row>
    <row r="397" spans="2:14">
      <c r="B397" s="36" t="s">
        <v>1632</v>
      </c>
      <c r="C397" s="38" t="s">
        <v>16</v>
      </c>
      <c r="D397" s="38" t="s">
        <v>1978</v>
      </c>
      <c r="E397" s="38" t="s">
        <v>1967</v>
      </c>
      <c r="G397" s="36" t="s">
        <v>1312</v>
      </c>
      <c r="H397" s="36" t="s">
        <v>1632</v>
      </c>
      <c r="I397" t="str">
        <f t="shared" si="6"/>
        <v>ProfileNotificationSyncSV</v>
      </c>
      <c r="N397" s="8" cm="1">
        <f t="array" ref="N397">MATCH(LOWER(H397),LOWER(G:G),FALSE)</f>
        <v>541</v>
      </c>
    </row>
    <row r="398" spans="2:14">
      <c r="B398" s="35" t="s">
        <v>1652</v>
      </c>
      <c r="C398" s="37" t="s">
        <v>2007</v>
      </c>
      <c r="D398" s="37" t="s">
        <v>1976</v>
      </c>
      <c r="E398" s="37" t="s">
        <v>2073</v>
      </c>
      <c r="G398" s="35" t="s">
        <v>1321</v>
      </c>
      <c r="H398" s="36" t="s">
        <v>1636</v>
      </c>
      <c r="I398" t="str">
        <f t="shared" si="6"/>
        <v>PTM</v>
      </c>
      <c r="N398" s="8" cm="1">
        <f t="array" ref="N398">MATCH(LOWER(H398),LOWER(G:G),FALSE)</f>
        <v>543</v>
      </c>
    </row>
    <row r="399" spans="2:14">
      <c r="B399" s="36" t="s">
        <v>2120</v>
      </c>
      <c r="C399" s="38" t="s">
        <v>1979</v>
      </c>
      <c r="D399" s="38" t="s">
        <v>1980</v>
      </c>
      <c r="E399" s="38" t="s">
        <v>1967</v>
      </c>
      <c r="G399" s="36" t="s">
        <v>33</v>
      </c>
      <c r="H399" s="35" t="s">
        <v>1637</v>
      </c>
      <c r="I399" t="str">
        <f t="shared" si="6"/>
        <v>PureData_PDA_P_Platform</v>
      </c>
      <c r="N399" s="8" cm="1">
        <f t="array" ref="N399">MATCH(LOWER(H399),LOWER(G:G),FALSE)</f>
        <v>544</v>
      </c>
    </row>
    <row r="400" spans="2:14">
      <c r="B400" s="35" t="s">
        <v>1708</v>
      </c>
      <c r="C400" s="37" t="s">
        <v>21</v>
      </c>
      <c r="D400" s="37" t="s">
        <v>2004</v>
      </c>
      <c r="E400" s="37" t="s">
        <v>2073</v>
      </c>
      <c r="G400" s="35" t="s">
        <v>1327</v>
      </c>
      <c r="H400" s="35" t="s">
        <v>1638</v>
      </c>
      <c r="I400" t="str">
        <f t="shared" si="6"/>
        <v>PushAPI</v>
      </c>
      <c r="N400" s="8" cm="1">
        <f t="array" ref="N400">MATCH(LOWER(H400),LOWER(G:G),FALSE)</f>
        <v>545</v>
      </c>
    </row>
    <row r="401" spans="2:14">
      <c r="B401" s="36" t="s">
        <v>1763</v>
      </c>
      <c r="C401" s="38" t="s">
        <v>2007</v>
      </c>
      <c r="D401" s="38" t="s">
        <v>2012</v>
      </c>
      <c r="E401" s="38" t="s">
        <v>2073</v>
      </c>
      <c r="G401" s="36" t="s">
        <v>1329</v>
      </c>
      <c r="H401" s="36" t="s">
        <v>1639</v>
      </c>
      <c r="I401" t="str">
        <f t="shared" si="6"/>
        <v>PZI</v>
      </c>
      <c r="N401" s="8" cm="1">
        <f t="array" ref="N401">MATCH(LOWER(H401),LOWER(G:G),FALSE)</f>
        <v>546</v>
      </c>
    </row>
    <row r="402" spans="2:14">
      <c r="B402" s="35" t="s">
        <v>1799</v>
      </c>
      <c r="C402" s="37" t="s">
        <v>16</v>
      </c>
      <c r="D402" s="37" t="s">
        <v>1978</v>
      </c>
      <c r="E402" s="37" t="s">
        <v>1967</v>
      </c>
      <c r="G402" s="35" t="s">
        <v>1332</v>
      </c>
      <c r="H402" s="35" t="s">
        <v>1640</v>
      </c>
      <c r="I402" t="str">
        <f t="shared" si="6"/>
        <v>QlikSense_Lease_[P]</v>
      </c>
      <c r="N402" s="8" cm="1">
        <f t="array" ref="N402">MATCH(LOWER(H402),LOWER(G:G),FALSE)</f>
        <v>547</v>
      </c>
    </row>
    <row r="403" spans="2:14">
      <c r="B403" s="36" t="s">
        <v>144</v>
      </c>
      <c r="C403" s="38" t="s">
        <v>29</v>
      </c>
      <c r="D403" s="38" t="s">
        <v>1966</v>
      </c>
      <c r="E403" s="38" t="s">
        <v>2121</v>
      </c>
      <c r="G403" s="36" t="s">
        <v>1333</v>
      </c>
      <c r="H403" s="36" t="s">
        <v>1643</v>
      </c>
      <c r="I403" t="str">
        <f t="shared" si="6"/>
        <v>QlikView_[P]</v>
      </c>
      <c r="N403" s="8" cm="1">
        <f t="array" ref="N403">MATCH(LOWER(H403),LOWER(G:G),FALSE)</f>
        <v>548</v>
      </c>
    </row>
    <row r="404" spans="2:14">
      <c r="B404" s="35" t="s">
        <v>183</v>
      </c>
      <c r="C404" s="37" t="s">
        <v>29</v>
      </c>
      <c r="D404" s="37" t="s">
        <v>1966</v>
      </c>
      <c r="E404" s="37" t="s">
        <v>2121</v>
      </c>
      <c r="G404" s="35" t="s">
        <v>1334</v>
      </c>
      <c r="H404" s="35" t="s">
        <v>1648</v>
      </c>
      <c r="I404" t="str">
        <f t="shared" si="6"/>
        <v>QuickCheck</v>
      </c>
      <c r="N404" s="8" cm="1">
        <f t="array" ref="N404">MATCH(LOWER(H404),LOWER(G:G),FALSE)</f>
        <v>551</v>
      </c>
    </row>
    <row r="405" spans="2:14">
      <c r="B405" s="36" t="s">
        <v>1975</v>
      </c>
      <c r="C405" s="38" t="s">
        <v>1985</v>
      </c>
      <c r="D405" s="38" t="s">
        <v>1986</v>
      </c>
      <c r="E405" s="38" t="s">
        <v>2095</v>
      </c>
      <c r="G405" s="36" t="s">
        <v>1335</v>
      </c>
      <c r="H405" s="35" t="s">
        <v>1651</v>
      </c>
      <c r="I405" t="str">
        <f t="shared" si="6"/>
        <v>RAAPI</v>
      </c>
      <c r="N405" s="8" cm="1">
        <f t="array" ref="N405">MATCH(LOWER(H405),LOWER(G:G),FALSE)</f>
        <v>553</v>
      </c>
    </row>
    <row r="406" spans="2:14">
      <c r="B406" s="35" t="s">
        <v>179</v>
      </c>
      <c r="C406" s="37" t="s">
        <v>16</v>
      </c>
      <c r="D406" s="37" t="s">
        <v>1978</v>
      </c>
      <c r="E406" s="37" t="s">
        <v>2122</v>
      </c>
      <c r="G406" s="35" t="s">
        <v>1336</v>
      </c>
      <c r="H406" s="35" t="s">
        <v>1652</v>
      </c>
      <c r="I406" t="str">
        <f t="shared" si="6"/>
        <v>RAF-1</v>
      </c>
      <c r="N406" s="8" cm="1">
        <f t="array" ref="N406">MATCH(LOWER(H406),LOWER(G:G),FALSE)</f>
        <v>554</v>
      </c>
    </row>
    <row r="407" spans="2:14">
      <c r="B407" s="36" t="s">
        <v>2010</v>
      </c>
      <c r="C407" s="38" t="s">
        <v>17</v>
      </c>
      <c r="D407" s="38" t="s">
        <v>2018</v>
      </c>
      <c r="E407" s="38" t="s">
        <v>2122</v>
      </c>
      <c r="G407" s="36" t="s">
        <v>1337</v>
      </c>
      <c r="H407" s="36" t="s">
        <v>2112</v>
      </c>
      <c r="I407" t="e">
        <f t="shared" si="6"/>
        <v>#N/A</v>
      </c>
      <c r="N407" s="8" t="e" cm="1">
        <f t="array" ref="N407">MATCH(LOWER(H407),LOWER(G:G),FALSE)</f>
        <v>#N/A</v>
      </c>
    </row>
    <row r="408" spans="2:14">
      <c r="B408" s="35" t="s">
        <v>1998</v>
      </c>
      <c r="C408" s="37" t="s">
        <v>17</v>
      </c>
      <c r="D408" s="37" t="s">
        <v>2018</v>
      </c>
      <c r="E408" s="37" t="s">
        <v>2094</v>
      </c>
      <c r="G408" s="35" t="s">
        <v>1338</v>
      </c>
      <c r="H408" s="36" t="s">
        <v>1667</v>
      </c>
      <c r="I408" t="str">
        <f t="shared" si="6"/>
        <v>REF_CFP</v>
      </c>
      <c r="N408" s="8" cm="1">
        <f t="array" ref="N408">MATCH(LOWER(H408),LOWER(G:G),FALSE)</f>
        <v>559</v>
      </c>
    </row>
    <row r="409" spans="2:14">
      <c r="B409" s="36" t="s">
        <v>2035</v>
      </c>
      <c r="C409" s="38" t="s">
        <v>17</v>
      </c>
      <c r="D409" s="38" t="s">
        <v>2018</v>
      </c>
      <c r="E409" s="38" t="s">
        <v>2094</v>
      </c>
      <c r="G409" s="36" t="s">
        <v>1342</v>
      </c>
      <c r="H409" s="35" t="s">
        <v>2113</v>
      </c>
      <c r="I409" t="e">
        <f t="shared" si="6"/>
        <v>#N/A</v>
      </c>
      <c r="N409" s="8" t="e" cm="1">
        <f t="array" ref="N409">MATCH(LOWER(H409),LOWER(G:G),FALSE)</f>
        <v>#N/A</v>
      </c>
    </row>
    <row r="410" spans="2:14">
      <c r="B410" s="35" t="s">
        <v>2033</v>
      </c>
      <c r="C410" s="37" t="s">
        <v>1985</v>
      </c>
      <c r="D410" s="37" t="s">
        <v>1986</v>
      </c>
      <c r="E410" s="37" t="s">
        <v>2122</v>
      </c>
      <c r="G410" s="35" t="s">
        <v>1343</v>
      </c>
      <c r="H410" s="36" t="s">
        <v>2123</v>
      </c>
      <c r="I410" t="e">
        <f t="shared" si="6"/>
        <v>#N/A</v>
      </c>
      <c r="N410" s="8" t="e" cm="1">
        <f t="array" ref="N410">MATCH(LOWER(H410),LOWER(G:G),FALSE)</f>
        <v>#N/A</v>
      </c>
    </row>
    <row r="411" spans="2:14">
      <c r="B411" s="36" t="s">
        <v>411</v>
      </c>
      <c r="C411" s="38" t="s">
        <v>16</v>
      </c>
      <c r="D411" s="38" t="s">
        <v>1980</v>
      </c>
      <c r="E411" s="38" t="s">
        <v>2122</v>
      </c>
      <c r="G411" s="36" t="s">
        <v>1346</v>
      </c>
      <c r="H411" s="35" t="s">
        <v>2124</v>
      </c>
      <c r="I411" t="e">
        <f t="shared" si="6"/>
        <v>#N/A</v>
      </c>
      <c r="N411" s="8" t="e" cm="1">
        <f t="array" ref="N411">MATCH(LOWER(H411),LOWER(G:G),FALSE)</f>
        <v>#N/A</v>
      </c>
    </row>
    <row r="412" spans="2:14">
      <c r="B412" s="35" t="s">
        <v>2042</v>
      </c>
      <c r="C412" s="37" t="s">
        <v>1914</v>
      </c>
      <c r="D412" s="37" t="s">
        <v>1991</v>
      </c>
      <c r="E412" s="37" t="s">
        <v>2121</v>
      </c>
      <c r="G412" s="35" t="s">
        <v>1348</v>
      </c>
      <c r="H412" s="35" t="s">
        <v>2062</v>
      </c>
      <c r="I412" t="str">
        <f t="shared" si="6"/>
        <v>REFPortal</v>
      </c>
      <c r="N412" s="8" cm="1">
        <f t="array" ref="N412">MATCH(LOWER(H412),LOWER(G:G),FALSE)</f>
        <v>560</v>
      </c>
    </row>
    <row r="413" spans="2:14">
      <c r="B413" s="36" t="s">
        <v>745</v>
      </c>
      <c r="C413" s="38" t="s">
        <v>1914</v>
      </c>
      <c r="D413" s="38" t="s">
        <v>1991</v>
      </c>
      <c r="E413" s="38" t="s">
        <v>2094</v>
      </c>
      <c r="G413" s="36" t="s">
        <v>1349</v>
      </c>
      <c r="H413" s="36" t="s">
        <v>2125</v>
      </c>
      <c r="I413" t="e">
        <f t="shared" si="6"/>
        <v>#N/A</v>
      </c>
      <c r="N413" s="8" t="e" cm="1">
        <f t="array" ref="N413">MATCH(LOWER(H413),LOWER(G:G),FALSE)</f>
        <v>#N/A</v>
      </c>
    </row>
    <row r="414" spans="2:14">
      <c r="B414" s="35" t="s">
        <v>611</v>
      </c>
      <c r="C414" s="37" t="s">
        <v>1914</v>
      </c>
      <c r="D414" s="37" t="s">
        <v>1991</v>
      </c>
      <c r="E414" s="37" t="s">
        <v>2094</v>
      </c>
      <c r="G414" s="35" t="s">
        <v>1351</v>
      </c>
      <c r="H414" s="36" t="s">
        <v>2120</v>
      </c>
      <c r="I414" t="e">
        <f t="shared" si="6"/>
        <v>#N/A</v>
      </c>
      <c r="N414" s="8" t="e" cm="1">
        <f t="array" ref="N414">MATCH(LOWER(H414),LOWER(G:G),FALSE)</f>
        <v>#N/A</v>
      </c>
    </row>
    <row r="415" spans="2:14">
      <c r="B415" s="36" t="s">
        <v>2040</v>
      </c>
      <c r="C415" s="38" t="s">
        <v>1914</v>
      </c>
      <c r="D415" s="38" t="s">
        <v>1991</v>
      </c>
      <c r="E415" s="38" t="s">
        <v>2094</v>
      </c>
      <c r="G415" s="36" t="s">
        <v>1352</v>
      </c>
      <c r="H415" s="36" t="s">
        <v>1683</v>
      </c>
      <c r="I415" t="str">
        <f t="shared" si="6"/>
        <v>Reporting_BusinessLendingLeads</v>
      </c>
      <c r="N415" s="8" cm="1">
        <f t="array" ref="N415">MATCH(LOWER(H415),LOWER(G:G),FALSE)</f>
        <v>568</v>
      </c>
    </row>
    <row r="416" spans="2:14">
      <c r="B416" s="35" t="s">
        <v>2050</v>
      </c>
      <c r="C416" s="37" t="s">
        <v>1914</v>
      </c>
      <c r="D416" s="37" t="s">
        <v>1991</v>
      </c>
      <c r="E416" s="37" t="s">
        <v>2122</v>
      </c>
      <c r="G416" s="35" t="s">
        <v>1353</v>
      </c>
      <c r="H416" s="35" t="s">
        <v>2126</v>
      </c>
      <c r="I416" t="e">
        <f t="shared" si="6"/>
        <v>#N/A</v>
      </c>
      <c r="N416" s="8" t="e" cm="1">
        <f t="array" ref="N416">MATCH(LOWER(H416),LOWER(G:G),FALSE)</f>
        <v>#N/A</v>
      </c>
    </row>
    <row r="417" spans="2:14">
      <c r="B417" s="36" t="s">
        <v>702</v>
      </c>
      <c r="C417" s="38" t="s">
        <v>1914</v>
      </c>
      <c r="D417" s="38" t="s">
        <v>1991</v>
      </c>
      <c r="E417" s="38" t="s">
        <v>2122</v>
      </c>
      <c r="G417" s="36" t="s">
        <v>1354</v>
      </c>
      <c r="H417" s="36" t="s">
        <v>2127</v>
      </c>
      <c r="I417" t="e">
        <f t="shared" si="6"/>
        <v>#N/A</v>
      </c>
      <c r="N417" s="8" t="e" cm="1">
        <f t="array" ref="N417">MATCH(LOWER(H417),LOWER(G:G),FALSE)</f>
        <v>#N/A</v>
      </c>
    </row>
    <row r="418" spans="2:14">
      <c r="B418" s="35" t="s">
        <v>699</v>
      </c>
      <c r="C418" s="37" t="s">
        <v>1914</v>
      </c>
      <c r="D418" s="37" t="s">
        <v>1991</v>
      </c>
      <c r="E418" s="37" t="s">
        <v>2122</v>
      </c>
      <c r="G418" s="35" t="s">
        <v>1355</v>
      </c>
      <c r="H418" s="36" t="s">
        <v>1684</v>
      </c>
      <c r="I418" t="str">
        <f t="shared" si="6"/>
        <v>RequestPointOfSalesService</v>
      </c>
      <c r="N418" s="8" cm="1">
        <f t="array" ref="N418">MATCH(LOWER(H418),LOWER(G:G),FALSE)</f>
        <v>569</v>
      </c>
    </row>
    <row r="419" spans="2:14">
      <c r="B419" s="36" t="s">
        <v>701</v>
      </c>
      <c r="C419" s="38" t="s">
        <v>1914</v>
      </c>
      <c r="D419" s="38" t="s">
        <v>1991</v>
      </c>
      <c r="E419" s="38" t="s">
        <v>2094</v>
      </c>
      <c r="G419" s="36" t="s">
        <v>1356</v>
      </c>
      <c r="H419" s="36" t="s">
        <v>1693</v>
      </c>
      <c r="I419" t="str">
        <f t="shared" si="6"/>
        <v>RiskShield_BE</v>
      </c>
      <c r="N419" s="8" cm="1">
        <f t="array" ref="N419">MATCH(LOWER(H419),LOWER(G:G),FALSE)</f>
        <v>571</v>
      </c>
    </row>
    <row r="420" spans="2:14">
      <c r="B420" s="35" t="s">
        <v>2032</v>
      </c>
      <c r="C420" s="37" t="s">
        <v>1914</v>
      </c>
      <c r="D420" s="37" t="s">
        <v>1991</v>
      </c>
      <c r="E420" s="37" t="s">
        <v>2095</v>
      </c>
      <c r="G420" s="35" t="s">
        <v>1357</v>
      </c>
      <c r="H420" s="35" t="s">
        <v>1697</v>
      </c>
      <c r="I420" t="str">
        <f t="shared" si="6"/>
        <v>RiskShield_NL</v>
      </c>
      <c r="N420" s="8" cm="1">
        <f t="array" ref="N420">MATCH(LOWER(H420),LOWER(G:G),FALSE)</f>
        <v>572</v>
      </c>
    </row>
    <row r="421" spans="2:14">
      <c r="B421" s="36" t="s">
        <v>480</v>
      </c>
      <c r="C421" s="38" t="s">
        <v>2007</v>
      </c>
      <c r="D421" s="38" t="s">
        <v>1976</v>
      </c>
      <c r="E421" s="38" t="s">
        <v>2121</v>
      </c>
      <c r="G421" s="36" t="s">
        <v>1360</v>
      </c>
      <c r="H421" s="35" t="s">
        <v>1699</v>
      </c>
      <c r="I421" t="str">
        <f t="shared" si="6"/>
        <v>Rotaform</v>
      </c>
      <c r="N421" s="8" cm="1">
        <f t="array" ref="N421">MATCH(LOWER(H421),LOWER(G:G),FALSE)</f>
        <v>573</v>
      </c>
    </row>
    <row r="422" spans="2:14">
      <c r="B422" s="35" t="s">
        <v>720</v>
      </c>
      <c r="C422" s="37" t="s">
        <v>1914</v>
      </c>
      <c r="D422" s="37" t="s">
        <v>1991</v>
      </c>
      <c r="E422" s="37" t="s">
        <v>2122</v>
      </c>
      <c r="G422" s="35" t="s">
        <v>1367</v>
      </c>
      <c r="H422" s="35" t="s">
        <v>1708</v>
      </c>
      <c r="I422" t="str">
        <f t="shared" si="6"/>
        <v>SAMOS_HYP</v>
      </c>
      <c r="N422" s="8" cm="1">
        <f t="array" ref="N422">MATCH(LOWER(H422),LOWER(G:G),FALSE)</f>
        <v>576</v>
      </c>
    </row>
    <row r="423" spans="2:14">
      <c r="B423" s="36" t="s">
        <v>2043</v>
      </c>
      <c r="C423" s="38" t="s">
        <v>1914</v>
      </c>
      <c r="D423" s="38" t="s">
        <v>1991</v>
      </c>
      <c r="E423" s="38" t="s">
        <v>2095</v>
      </c>
      <c r="G423" s="36" t="s">
        <v>1371</v>
      </c>
      <c r="H423" s="35" t="s">
        <v>1710</v>
      </c>
      <c r="I423" t="str">
        <f t="shared" si="6"/>
        <v>SAMOS_ZKV</v>
      </c>
      <c r="N423" s="8" cm="1">
        <f t="array" ref="N423">MATCH(LOWER(H423),LOWER(G:G),FALSE)</f>
        <v>577</v>
      </c>
    </row>
    <row r="424" spans="2:14">
      <c r="B424" s="35" t="s">
        <v>726</v>
      </c>
      <c r="C424" s="37" t="s">
        <v>1914</v>
      </c>
      <c r="D424" s="37" t="s">
        <v>1991</v>
      </c>
      <c r="E424" s="37" t="s">
        <v>2094</v>
      </c>
      <c r="G424" s="35" t="s">
        <v>1374</v>
      </c>
      <c r="H424" s="35" t="s">
        <v>1713</v>
      </c>
      <c r="I424" t="str">
        <f t="shared" si="6"/>
        <v>SAP_REF</v>
      </c>
      <c r="N424" s="8" cm="1">
        <f t="array" ref="N424">MATCH(LOWER(H424),LOWER(G:G),FALSE)</f>
        <v>578</v>
      </c>
    </row>
    <row r="425" spans="2:14">
      <c r="B425" s="36" t="s">
        <v>2022</v>
      </c>
      <c r="C425" s="38" t="s">
        <v>9</v>
      </c>
      <c r="D425" s="38" t="s">
        <v>1999</v>
      </c>
      <c r="E425" s="38" t="s">
        <v>2094</v>
      </c>
      <c r="G425" s="36" t="s">
        <v>1375</v>
      </c>
      <c r="H425" s="36" t="s">
        <v>1715</v>
      </c>
      <c r="I425" t="str">
        <f t="shared" si="6"/>
        <v>SAS-DI_[P]</v>
      </c>
      <c r="N425" s="8" cm="1">
        <f t="array" ref="N425">MATCH(LOWER(H425),LOWER(G:G),FALSE)</f>
        <v>579</v>
      </c>
    </row>
    <row r="426" spans="2:14">
      <c r="B426" s="35" t="s">
        <v>616</v>
      </c>
      <c r="C426" s="37" t="s">
        <v>2007</v>
      </c>
      <c r="D426" s="37" t="s">
        <v>1976</v>
      </c>
      <c r="E426" s="37" t="s">
        <v>2122</v>
      </c>
      <c r="G426" s="35" t="s">
        <v>1380</v>
      </c>
      <c r="H426" s="36" t="s">
        <v>1716</v>
      </c>
      <c r="I426" t="str">
        <f t="shared" si="6"/>
        <v>SavingsPaymentOrderAdviceAPI</v>
      </c>
      <c r="N426" s="8" cm="1">
        <f t="array" ref="N426">MATCH(LOWER(H426),LOWER(G:G),FALSE)</f>
        <v>580</v>
      </c>
    </row>
    <row r="427" spans="2:14">
      <c r="B427" s="36" t="s">
        <v>768</v>
      </c>
      <c r="C427" s="38" t="s">
        <v>2007</v>
      </c>
      <c r="D427" s="38" t="s">
        <v>1976</v>
      </c>
      <c r="E427" s="38" t="s">
        <v>2122</v>
      </c>
      <c r="G427" s="36" t="s">
        <v>1381</v>
      </c>
      <c r="H427" s="35" t="s">
        <v>2019</v>
      </c>
      <c r="I427" t="e">
        <f t="shared" si="6"/>
        <v>#N/A</v>
      </c>
      <c r="N427" s="8" t="e" cm="1">
        <f t="array" ref="N427">MATCH(LOWER(H427),LOWER(G:G),FALSE)</f>
        <v>#N/A</v>
      </c>
    </row>
    <row r="428" spans="2:14">
      <c r="B428" s="35" t="s">
        <v>851</v>
      </c>
      <c r="C428" s="37" t="s">
        <v>2007</v>
      </c>
      <c r="D428" s="37" t="s">
        <v>1976</v>
      </c>
      <c r="E428" s="37" t="s">
        <v>2122</v>
      </c>
      <c r="G428" s="35" t="s">
        <v>1382</v>
      </c>
      <c r="H428" s="36" t="s">
        <v>2128</v>
      </c>
      <c r="I428" t="e">
        <f t="shared" si="6"/>
        <v>#N/A</v>
      </c>
      <c r="N428" s="8" t="e" cm="1">
        <f t="array" ref="N428">MATCH(LOWER(H428),LOWER(G:G),FALSE)</f>
        <v>#N/A</v>
      </c>
    </row>
    <row r="429" spans="2:14">
      <c r="B429" s="36" t="s">
        <v>784</v>
      </c>
      <c r="C429" s="38" t="s">
        <v>16</v>
      </c>
      <c r="D429" s="38" t="s">
        <v>1978</v>
      </c>
      <c r="E429" s="38" t="s">
        <v>2121</v>
      </c>
      <c r="G429" s="36" t="s">
        <v>1388</v>
      </c>
      <c r="H429" s="36" t="s">
        <v>1718</v>
      </c>
      <c r="I429" t="str">
        <f t="shared" si="6"/>
        <v>SCI</v>
      </c>
      <c r="N429" s="8" cm="1">
        <f t="array" ref="N429">MATCH(LOWER(H429),LOWER(G:G),FALSE)</f>
        <v>582</v>
      </c>
    </row>
    <row r="430" spans="2:14">
      <c r="B430" s="35" t="s">
        <v>2067</v>
      </c>
      <c r="C430" s="37" t="s">
        <v>11</v>
      </c>
      <c r="D430" s="37" t="s">
        <v>1974</v>
      </c>
      <c r="E430" s="37" t="s">
        <v>2122</v>
      </c>
      <c r="G430" s="39" t="s">
        <v>1392</v>
      </c>
      <c r="H430" s="35" t="s">
        <v>1720</v>
      </c>
      <c r="I430" t="str">
        <f t="shared" si="6"/>
        <v>SCORCH</v>
      </c>
      <c r="N430" s="8" cm="1">
        <f t="array" ref="N430">MATCH(LOWER(H430),LOWER(G:G),FALSE)</f>
        <v>583</v>
      </c>
    </row>
    <row r="431" spans="2:14">
      <c r="B431" s="36" t="s">
        <v>1018</v>
      </c>
      <c r="C431" s="38" t="s">
        <v>16</v>
      </c>
      <c r="D431" s="38" t="s">
        <v>1978</v>
      </c>
      <c r="E431" s="38" t="s">
        <v>2122</v>
      </c>
      <c r="G431" s="36" t="s">
        <v>1394</v>
      </c>
      <c r="H431" s="36" t="s">
        <v>1728</v>
      </c>
      <c r="I431" t="str">
        <f t="shared" si="6"/>
        <v>Sentry</v>
      </c>
      <c r="N431" s="8" cm="1">
        <f t="array" ref="N431">MATCH(LOWER(H431),LOWER(G:G),FALSE)</f>
        <v>586</v>
      </c>
    </row>
    <row r="432" spans="2:14">
      <c r="B432" s="35" t="s">
        <v>1031</v>
      </c>
      <c r="C432" s="37" t="s">
        <v>1994</v>
      </c>
      <c r="D432" s="37" t="s">
        <v>1989</v>
      </c>
      <c r="E432" s="37" t="s">
        <v>2121</v>
      </c>
      <c r="G432" s="35" t="s">
        <v>1395</v>
      </c>
      <c r="H432" s="35" t="s">
        <v>1730</v>
      </c>
      <c r="I432" t="str">
        <f t="shared" si="6"/>
        <v>SessionsAPI</v>
      </c>
      <c r="N432" s="8" cm="1">
        <f t="array" ref="N432">MATCH(LOWER(H432),LOWER(G:G),FALSE)</f>
        <v>587</v>
      </c>
    </row>
    <row r="433" spans="2:14">
      <c r="B433" s="36" t="s">
        <v>1070</v>
      </c>
      <c r="C433" s="38" t="s">
        <v>22</v>
      </c>
      <c r="D433" s="38" t="s">
        <v>1966</v>
      </c>
      <c r="E433" s="38" t="s">
        <v>2094</v>
      </c>
      <c r="G433" s="36" t="s">
        <v>1396</v>
      </c>
      <c r="H433" s="35" t="s">
        <v>2063</v>
      </c>
      <c r="I433" t="e">
        <f t="shared" si="6"/>
        <v>#N/A</v>
      </c>
      <c r="N433" s="8" t="e" cm="1">
        <f t="array" ref="N433">MATCH(LOWER(H433),LOWER(G:G),FALSE)</f>
        <v>#N/A</v>
      </c>
    </row>
    <row r="434" spans="2:14">
      <c r="B434" s="35" t="s">
        <v>1097</v>
      </c>
      <c r="C434" s="37" t="s">
        <v>1985</v>
      </c>
      <c r="D434" s="37" t="s">
        <v>2009</v>
      </c>
      <c r="E434" s="37" t="s">
        <v>2121</v>
      </c>
      <c r="G434" s="35" t="s">
        <v>1399</v>
      </c>
      <c r="H434" s="36" t="s">
        <v>1737</v>
      </c>
      <c r="I434" t="str">
        <f t="shared" si="6"/>
        <v>SIM_Swap_TTP</v>
      </c>
      <c r="N434" s="8" cm="1">
        <f t="array" ref="N434">MATCH(LOWER(H434),LOWER(G:G),FALSE)</f>
        <v>590</v>
      </c>
    </row>
    <row r="435" spans="2:14">
      <c r="B435" s="36" t="s">
        <v>1099</v>
      </c>
      <c r="C435" s="38" t="s">
        <v>16</v>
      </c>
      <c r="D435" s="38" t="s">
        <v>1978</v>
      </c>
      <c r="E435" s="38" t="s">
        <v>2121</v>
      </c>
      <c r="G435" s="36" t="s">
        <v>1400</v>
      </c>
      <c r="H435" s="36" t="s">
        <v>2114</v>
      </c>
      <c r="I435" t="e">
        <f t="shared" si="6"/>
        <v>#N/A</v>
      </c>
      <c r="N435" s="8" t="e" cm="1">
        <f t="array" ref="N435">MATCH(LOWER(H435),LOWER(G:G),FALSE)</f>
        <v>#N/A</v>
      </c>
    </row>
    <row r="436" spans="2:14">
      <c r="B436" s="35" t="s">
        <v>1108</v>
      </c>
      <c r="C436" s="37" t="s">
        <v>22</v>
      </c>
      <c r="D436" s="37" t="s">
        <v>1966</v>
      </c>
      <c r="E436" s="37" t="s">
        <v>2122</v>
      </c>
      <c r="G436" s="35" t="s">
        <v>1401</v>
      </c>
      <c r="H436" s="35" t="s">
        <v>2091</v>
      </c>
      <c r="I436" t="str">
        <f t="shared" si="6"/>
        <v>SMART.PR</v>
      </c>
      <c r="N436" s="8" cm="1">
        <f t="array" ref="N436">MATCH(LOWER(H436),LOWER(G:G),FALSE)</f>
        <v>592</v>
      </c>
    </row>
    <row r="437" spans="2:14">
      <c r="B437" s="36" t="s">
        <v>1114</v>
      </c>
      <c r="C437" s="38" t="s">
        <v>1915</v>
      </c>
      <c r="D437" s="38" t="s">
        <v>1976</v>
      </c>
      <c r="E437" s="38" t="s">
        <v>2122</v>
      </c>
      <c r="G437" s="36" t="s">
        <v>1402</v>
      </c>
      <c r="H437" s="36" t="s">
        <v>1744</v>
      </c>
      <c r="I437" t="str">
        <f t="shared" si="6"/>
        <v>SMSMeansAdminAPI</v>
      </c>
      <c r="N437" s="8" cm="1">
        <f t="array" ref="N437">MATCH(LOWER(H437),LOWER(G:G),FALSE)</f>
        <v>594</v>
      </c>
    </row>
    <row r="438" spans="2:14">
      <c r="B438" s="35" t="s">
        <v>1125</v>
      </c>
      <c r="C438" s="37" t="s">
        <v>16</v>
      </c>
      <c r="D438" s="37" t="s">
        <v>1978</v>
      </c>
      <c r="E438" s="37" t="s">
        <v>2121</v>
      </c>
      <c r="G438" s="35" t="s">
        <v>1404</v>
      </c>
      <c r="H438" s="35" t="s">
        <v>1745</v>
      </c>
      <c r="I438" t="str">
        <f t="shared" si="6"/>
        <v>SOLS_RolesMandatesAPI</v>
      </c>
      <c r="N438" s="8" cm="1">
        <f t="array" ref="N438">MATCH(LOWER(H438),LOWER(G:G),FALSE)</f>
        <v>595</v>
      </c>
    </row>
    <row r="439" spans="2:14">
      <c r="B439" s="36" t="s">
        <v>1221</v>
      </c>
      <c r="C439" s="38" t="s">
        <v>9</v>
      </c>
      <c r="D439" s="38" t="s">
        <v>1999</v>
      </c>
      <c r="E439" s="38" t="s">
        <v>2122</v>
      </c>
      <c r="G439" s="36" t="s">
        <v>1405</v>
      </c>
      <c r="H439" s="36" t="s">
        <v>2129</v>
      </c>
      <c r="I439" t="e">
        <f t="shared" si="6"/>
        <v>#N/A</v>
      </c>
      <c r="N439" s="8" t="e" cm="1">
        <f t="array" ref="N439">MATCH(LOWER(H439),LOWER(G:G),FALSE)</f>
        <v>#N/A</v>
      </c>
    </row>
    <row r="440" spans="2:14">
      <c r="B440" s="35" t="s">
        <v>1224</v>
      </c>
      <c r="C440" s="37" t="s">
        <v>9</v>
      </c>
      <c r="D440" s="37" t="s">
        <v>1999</v>
      </c>
      <c r="E440" s="37" t="s">
        <v>2130</v>
      </c>
      <c r="G440" s="35" t="s">
        <v>1406</v>
      </c>
      <c r="H440" s="36" t="s">
        <v>1755</v>
      </c>
      <c r="I440" t="str">
        <f t="shared" si="6"/>
        <v>SSOMeansAPI</v>
      </c>
      <c r="N440" s="8" cm="1">
        <f t="array" ref="N440">MATCH(LOWER(H440),LOWER(G:G),FALSE)</f>
        <v>601</v>
      </c>
    </row>
    <row r="441" spans="2:14">
      <c r="B441" s="36" t="s">
        <v>1233</v>
      </c>
      <c r="C441" s="38" t="s">
        <v>16</v>
      </c>
      <c r="D441" s="38" t="s">
        <v>1978</v>
      </c>
      <c r="E441" s="38" t="s">
        <v>2121</v>
      </c>
      <c r="G441" s="36" t="s">
        <v>1407</v>
      </c>
      <c r="H441" s="36" t="s">
        <v>1756</v>
      </c>
      <c r="I441" t="str">
        <f t="shared" si="6"/>
        <v>StandaardBankVerklaring Sharepoint</v>
      </c>
      <c r="N441" s="8" cm="1">
        <f t="array" ref="N441">MATCH(LOWER(H441),LOWER(G:G),FALSE)</f>
        <v>602</v>
      </c>
    </row>
    <row r="442" spans="2:14">
      <c r="B442" s="35" t="s">
        <v>1241</v>
      </c>
      <c r="C442" s="37" t="s">
        <v>21</v>
      </c>
      <c r="D442" s="37" t="s">
        <v>2004</v>
      </c>
      <c r="E442" s="37" t="s">
        <v>2122</v>
      </c>
      <c r="G442" s="35" t="s">
        <v>1408</v>
      </c>
      <c r="H442" s="35" t="s">
        <v>2115</v>
      </c>
      <c r="I442" t="e">
        <f t="shared" si="6"/>
        <v>#N/A</v>
      </c>
      <c r="N442" s="8" t="e" cm="1">
        <f t="array" ref="N442">MATCH(LOWER(H442),LOWER(G:G),FALSE)</f>
        <v>#N/A</v>
      </c>
    </row>
    <row r="443" spans="2:14">
      <c r="B443" s="36" t="s">
        <v>1272</v>
      </c>
      <c r="C443" s="38" t="s">
        <v>1985</v>
      </c>
      <c r="D443" s="38" t="s">
        <v>2009</v>
      </c>
      <c r="E443" s="38" t="s">
        <v>2122</v>
      </c>
      <c r="G443" s="36" t="s">
        <v>1409</v>
      </c>
      <c r="H443" s="36" t="s">
        <v>1761</v>
      </c>
      <c r="I443" t="str">
        <f t="shared" si="6"/>
        <v>Strategische Omgeving Digital Insight Applicatie</v>
      </c>
      <c r="N443" s="8" cm="1">
        <f t="array" ref="N443">MATCH(LOWER(H443),LOWER(G:G),FALSE)</f>
        <v>605</v>
      </c>
    </row>
    <row r="444" spans="2:14">
      <c r="B444" s="35" t="s">
        <v>1295</v>
      </c>
      <c r="C444" s="37" t="s">
        <v>16</v>
      </c>
      <c r="D444" s="37" t="s">
        <v>1978</v>
      </c>
      <c r="E444" s="37" t="s">
        <v>2122</v>
      </c>
      <c r="G444" s="35" t="s">
        <v>1412</v>
      </c>
      <c r="H444" s="36" t="s">
        <v>1763</v>
      </c>
      <c r="I444" t="str">
        <f t="shared" si="6"/>
        <v>SubscriptionManagerAPI</v>
      </c>
      <c r="N444" s="8" cm="1">
        <f t="array" ref="N444">MATCH(LOWER(H444),LOWER(G:G),FALSE)</f>
        <v>606</v>
      </c>
    </row>
    <row r="445" spans="2:14">
      <c r="B445" s="36" t="s">
        <v>2082</v>
      </c>
      <c r="C445" s="38" t="s">
        <v>32</v>
      </c>
      <c r="D445" s="38" t="s">
        <v>1982</v>
      </c>
      <c r="E445" s="38" t="s">
        <v>2095</v>
      </c>
      <c r="G445" s="36" t="s">
        <v>1413</v>
      </c>
      <c r="H445" s="36" t="s">
        <v>2072</v>
      </c>
      <c r="I445" t="e">
        <f t="shared" si="6"/>
        <v>#N/A</v>
      </c>
      <c r="N445" s="8" t="e" cm="1">
        <f t="array" ref="N445">MATCH(LOWER(H445),LOWER(G:G),FALSE)</f>
        <v>#N/A</v>
      </c>
    </row>
    <row r="446" spans="2:14">
      <c r="B446" s="35" t="s">
        <v>2083</v>
      </c>
      <c r="C446" s="37" t="s">
        <v>32</v>
      </c>
      <c r="D446" s="37" t="s">
        <v>1982</v>
      </c>
      <c r="E446" s="37" t="s">
        <v>2095</v>
      </c>
      <c r="G446" s="35" t="s">
        <v>1414</v>
      </c>
      <c r="H446" s="35" t="s">
        <v>1771</v>
      </c>
      <c r="I446" t="str">
        <f t="shared" si="6"/>
        <v>TeleOpti</v>
      </c>
      <c r="N446" s="8" cm="1">
        <f t="array" ref="N446">MATCH(LOWER(H446),LOWER(G:G),FALSE)</f>
        <v>611</v>
      </c>
    </row>
    <row r="447" spans="2:14">
      <c r="B447" s="36" t="s">
        <v>1357</v>
      </c>
      <c r="C447" s="38" t="s">
        <v>21</v>
      </c>
      <c r="D447" s="38" t="s">
        <v>2004</v>
      </c>
      <c r="E447" s="38" t="s">
        <v>2121</v>
      </c>
      <c r="G447" s="36" t="s">
        <v>1415</v>
      </c>
      <c r="H447" s="36" t="s">
        <v>1779</v>
      </c>
      <c r="I447" t="str">
        <f t="shared" si="6"/>
        <v>TIEtoolAPI</v>
      </c>
      <c r="N447" s="8" cm="1">
        <f t="array" ref="N447">MATCH(LOWER(H447),LOWER(G:G),FALSE)</f>
        <v>613</v>
      </c>
    </row>
    <row r="448" spans="2:14">
      <c r="B448" s="35" t="s">
        <v>2088</v>
      </c>
      <c r="C448" s="37" t="s">
        <v>1985</v>
      </c>
      <c r="D448" s="37" t="s">
        <v>1986</v>
      </c>
      <c r="E448" s="37" t="s">
        <v>2094</v>
      </c>
      <c r="G448" s="35" t="s">
        <v>1416</v>
      </c>
      <c r="H448" s="35" t="s">
        <v>2116</v>
      </c>
      <c r="I448" t="e">
        <f t="shared" si="6"/>
        <v>#N/A</v>
      </c>
      <c r="N448" s="8" t="e" cm="1">
        <f t="array" ref="N448">MATCH(LOWER(H448),LOWER(G:G),FALSE)</f>
        <v>#N/A</v>
      </c>
    </row>
    <row r="449" spans="2:15">
      <c r="B449" s="36" t="s">
        <v>2089</v>
      </c>
      <c r="C449" s="38" t="s">
        <v>1979</v>
      </c>
      <c r="D449" s="38" t="s">
        <v>2023</v>
      </c>
      <c r="E449" s="38" t="s">
        <v>2122</v>
      </c>
      <c r="G449" s="36" t="s">
        <v>1417</v>
      </c>
      <c r="H449" s="35" t="s">
        <v>1785</v>
      </c>
      <c r="I449" t="str">
        <f t="shared" si="6"/>
        <v>TradingApp</v>
      </c>
      <c r="N449" s="8" cm="1">
        <f t="array" ref="N449">MATCH(LOWER(H449),LOWER(G:G),FALSE)</f>
        <v>616</v>
      </c>
    </row>
    <row r="450" spans="2:15">
      <c r="B450" s="35" t="s">
        <v>2090</v>
      </c>
      <c r="C450" s="37" t="s">
        <v>1914</v>
      </c>
      <c r="D450" s="37" t="s">
        <v>1978</v>
      </c>
      <c r="E450" s="37" t="s">
        <v>2094</v>
      </c>
      <c r="G450" s="35" t="s">
        <v>1418</v>
      </c>
      <c r="H450" s="35" t="s">
        <v>2131</v>
      </c>
      <c r="I450" t="e">
        <f t="shared" ref="I450:I474" si="7">VLOOKUP(H450,G:G,1,0)</f>
        <v>#N/A</v>
      </c>
      <c r="N450" s="8" t="e" cm="1">
        <f t="array" ref="N450">MATCH(LOWER(H450),LOWER(G:G),FALSE)</f>
        <v>#N/A</v>
      </c>
    </row>
    <row r="451" spans="2:15">
      <c r="B451" s="36" t="s">
        <v>2096</v>
      </c>
      <c r="C451" s="38" t="s">
        <v>21</v>
      </c>
      <c r="D451" s="38" t="s">
        <v>2004</v>
      </c>
      <c r="E451" s="38" t="s">
        <v>2121</v>
      </c>
      <c r="G451" s="36" t="s">
        <v>1419</v>
      </c>
      <c r="H451" s="35" t="s">
        <v>1788</v>
      </c>
      <c r="I451" t="str">
        <f t="shared" si="7"/>
        <v>TransferShortcutsAPI</v>
      </c>
      <c r="N451" s="8" cm="1">
        <f t="array" ref="N451">MATCH(LOWER(H451),LOWER(G:G),FALSE)</f>
        <v>617</v>
      </c>
    </row>
    <row r="452" spans="2:15">
      <c r="B452" s="35" t="s">
        <v>2099</v>
      </c>
      <c r="C452" s="37" t="s">
        <v>21</v>
      </c>
      <c r="D452" s="37" t="s">
        <v>2004</v>
      </c>
      <c r="E452" s="37" t="s">
        <v>2121</v>
      </c>
      <c r="G452" s="35" t="s">
        <v>1420</v>
      </c>
      <c r="H452" s="36" t="s">
        <v>1793</v>
      </c>
      <c r="I452" t="str">
        <f t="shared" si="7"/>
        <v>TrusteerAPI</v>
      </c>
      <c r="N452" s="8" cm="1">
        <f t="array" ref="N452">MATCH(LOWER(H452),LOWER(G:G),FALSE)</f>
        <v>620</v>
      </c>
    </row>
    <row r="453" spans="2:15">
      <c r="B453" s="36" t="s">
        <v>1459</v>
      </c>
      <c r="C453" s="38" t="s">
        <v>21</v>
      </c>
      <c r="D453" s="38" t="s">
        <v>2004</v>
      </c>
      <c r="E453" s="38" t="s">
        <v>2121</v>
      </c>
      <c r="G453" s="36" t="s">
        <v>1424</v>
      </c>
      <c r="H453" s="35" t="s">
        <v>1799</v>
      </c>
      <c r="I453" t="str">
        <f t="shared" si="7"/>
        <v>UniteMigrationController_P</v>
      </c>
      <c r="N453" s="8" cm="1">
        <f t="array" ref="N453">MATCH(LOWER(H453),LOWER(G:G),FALSE)</f>
        <v>621</v>
      </c>
    </row>
    <row r="454" spans="2:15">
      <c r="B454" s="35" t="s">
        <v>2100</v>
      </c>
      <c r="C454" s="37" t="s">
        <v>21</v>
      </c>
      <c r="D454" s="37" t="s">
        <v>2004</v>
      </c>
      <c r="E454" s="37" t="s">
        <v>2095</v>
      </c>
      <c r="G454" s="35" t="s">
        <v>1427</v>
      </c>
      <c r="H454" s="36" t="s">
        <v>2117</v>
      </c>
      <c r="I454" t="e">
        <f t="shared" si="7"/>
        <v>#N/A</v>
      </c>
      <c r="N454" s="8" t="e" cm="1">
        <f t="array" ref="N454">MATCH(LOWER(H454),LOWER(G:G),FALSE)</f>
        <v>#N/A</v>
      </c>
    </row>
    <row r="455" spans="2:15">
      <c r="B455" s="36" t="s">
        <v>1468</v>
      </c>
      <c r="C455" s="38" t="s">
        <v>21</v>
      </c>
      <c r="D455" s="38" t="s">
        <v>2004</v>
      </c>
      <c r="E455" s="38" t="s">
        <v>2121</v>
      </c>
      <c r="G455" s="36" t="s">
        <v>1431</v>
      </c>
      <c r="H455" s="36" t="s">
        <v>1809</v>
      </c>
      <c r="I455" t="str">
        <f t="shared" si="7"/>
        <v>VbsAPI</v>
      </c>
      <c r="N455" s="8" cm="1">
        <f t="array" ref="N455">MATCH(LOWER(H455),LOWER(G:G),FALSE)</f>
        <v>625</v>
      </c>
    </row>
    <row r="456" spans="2:15">
      <c r="B456" s="35" t="s">
        <v>1485</v>
      </c>
      <c r="C456" s="37" t="s">
        <v>15</v>
      </c>
      <c r="D456" s="37" t="s">
        <v>2027</v>
      </c>
      <c r="E456" s="37" t="s">
        <v>2122</v>
      </c>
      <c r="G456" s="35" t="s">
        <v>1434</v>
      </c>
      <c r="H456" s="36" t="s">
        <v>2132</v>
      </c>
      <c r="I456" t="e">
        <f t="shared" si="7"/>
        <v>#N/A</v>
      </c>
      <c r="N456" s="8" t="e" cm="1">
        <f t="array" ref="N456">MATCH(LOWER(H456),LOWER(G:G),FALSE)</f>
        <v>#N/A</v>
      </c>
    </row>
    <row r="457" spans="2:15">
      <c r="B457" s="36" t="s">
        <v>2108</v>
      </c>
      <c r="C457" s="38" t="s">
        <v>16</v>
      </c>
      <c r="D457" s="38" t="s">
        <v>1978</v>
      </c>
      <c r="E457" s="38" t="s">
        <v>2095</v>
      </c>
      <c r="G457" s="36" t="s">
        <v>1438</v>
      </c>
      <c r="H457" s="35" t="s">
        <v>1813</v>
      </c>
      <c r="I457" t="str">
        <f t="shared" si="7"/>
        <v>VirtualAssistantAPI</v>
      </c>
      <c r="N457" s="8" cm="1">
        <f t="array" ref="N457">MATCH(LOWER(H457),LOWER(G:G),FALSE)</f>
        <v>626</v>
      </c>
    </row>
    <row r="458" spans="2:15">
      <c r="B458" s="35" t="s">
        <v>2110</v>
      </c>
      <c r="C458" s="37" t="s">
        <v>21</v>
      </c>
      <c r="D458" s="37" t="s">
        <v>2004</v>
      </c>
      <c r="E458" s="37" t="s">
        <v>2121</v>
      </c>
      <c r="G458" s="35" t="s">
        <v>1440</v>
      </c>
      <c r="H458" s="35" t="s">
        <v>2021</v>
      </c>
      <c r="I458" t="e">
        <f t="shared" si="7"/>
        <v>#N/A</v>
      </c>
      <c r="N458" s="8" t="e" cm="1">
        <f t="array" ref="N458">MATCH(LOWER(H458),LOWER(G:G),FALSE)</f>
        <v>#N/A</v>
      </c>
      <c r="O458" s="46" t="s">
        <v>605</v>
      </c>
    </row>
    <row r="459" spans="2:15">
      <c r="B459" s="36" t="s">
        <v>2119</v>
      </c>
      <c r="C459" s="38" t="s">
        <v>1915</v>
      </c>
      <c r="D459" s="38" t="s">
        <v>1976</v>
      </c>
      <c r="E459" s="38" t="s">
        <v>2095</v>
      </c>
      <c r="G459" s="36" t="s">
        <v>1444</v>
      </c>
      <c r="H459" s="35" t="s">
        <v>2065</v>
      </c>
      <c r="I459" t="e">
        <f t="shared" si="7"/>
        <v>#N/A</v>
      </c>
      <c r="N459" s="8" t="e" cm="1">
        <f t="array" ref="N459">MATCH(LOWER(H459),LOWER(G:G),FALSE)</f>
        <v>#N/A</v>
      </c>
      <c r="O459" s="46" t="s">
        <v>605</v>
      </c>
    </row>
    <row r="460" spans="2:15">
      <c r="B460" s="35" t="s">
        <v>1628</v>
      </c>
      <c r="C460" s="37" t="s">
        <v>29</v>
      </c>
      <c r="D460" s="37" t="s">
        <v>1966</v>
      </c>
      <c r="E460" s="37" t="s">
        <v>2095</v>
      </c>
      <c r="G460" s="35" t="s">
        <v>1446</v>
      </c>
      <c r="H460" s="36" t="s">
        <v>1828</v>
      </c>
      <c r="I460" t="str">
        <f t="shared" si="7"/>
        <v>WorkerPermissionsAPI</v>
      </c>
      <c r="N460" s="8" cm="1">
        <f t="array" ref="N460">MATCH(LOWER(H460),LOWER(G:G),FALSE)</f>
        <v>631</v>
      </c>
    </row>
    <row r="461" spans="2:15">
      <c r="B461" s="36" t="s">
        <v>2123</v>
      </c>
      <c r="C461" s="38" t="s">
        <v>2061</v>
      </c>
      <c r="D461" s="38" t="s">
        <v>2018</v>
      </c>
      <c r="E461" s="38" t="s">
        <v>2095</v>
      </c>
      <c r="G461" s="36" t="s">
        <v>1449</v>
      </c>
      <c r="H461" s="36" t="s">
        <v>1830</v>
      </c>
      <c r="I461" t="str">
        <f t="shared" si="7"/>
        <v>Worldline_CIM</v>
      </c>
      <c r="N461" s="8" cm="1">
        <f t="array" ref="N461">MATCH(LOWER(H461),LOWER(G:G),FALSE)</f>
        <v>632</v>
      </c>
    </row>
    <row r="462" spans="2:15">
      <c r="B462" s="35" t="s">
        <v>2124</v>
      </c>
      <c r="C462" s="37" t="s">
        <v>2061</v>
      </c>
      <c r="D462" s="37" t="s">
        <v>2018</v>
      </c>
      <c r="E462" s="37" t="s">
        <v>2094</v>
      </c>
      <c r="G462" s="35" t="s">
        <v>1451</v>
      </c>
      <c r="H462" s="35" t="s">
        <v>2118</v>
      </c>
      <c r="I462" t="e">
        <f t="shared" si="7"/>
        <v>#N/A</v>
      </c>
      <c r="N462" s="8" t="e" cm="1">
        <f t="array" ref="N462">MATCH(LOWER(H462),LOWER(G:G),FALSE)</f>
        <v>#N/A</v>
      </c>
      <c r="O462" t="s">
        <v>1969</v>
      </c>
    </row>
    <row r="463" spans="2:15">
      <c r="B463" s="36" t="s">
        <v>2125</v>
      </c>
      <c r="C463" s="38" t="s">
        <v>9</v>
      </c>
      <c r="D463" s="38" t="s">
        <v>1999</v>
      </c>
      <c r="E463" s="38" t="s">
        <v>2094</v>
      </c>
      <c r="G463" s="36" t="s">
        <v>1455</v>
      </c>
      <c r="H463" s="35" t="s">
        <v>1833</v>
      </c>
      <c r="I463" t="str">
        <f t="shared" si="7"/>
        <v>WU Spirit</v>
      </c>
      <c r="N463" s="8" cm="1">
        <f t="array" ref="N463">MATCH(LOWER(H463),LOWER(G:G),FALSE)</f>
        <v>633</v>
      </c>
    </row>
    <row r="464" spans="2:15">
      <c r="B464" s="35" t="s">
        <v>2126</v>
      </c>
      <c r="C464" s="37" t="s">
        <v>16</v>
      </c>
      <c r="D464" s="37" t="s">
        <v>1978</v>
      </c>
      <c r="E464" s="37" t="s">
        <v>2094</v>
      </c>
      <c r="G464" s="35" t="s">
        <v>1456</v>
      </c>
      <c r="H464" s="35" t="s">
        <v>1841</v>
      </c>
      <c r="I464" t="str">
        <f t="shared" si="7"/>
        <v>WUB Public Website</v>
      </c>
      <c r="N464" s="8" cm="1">
        <f t="array" ref="N464">MATCH(LOWER(H464),LOWER(G:G),FALSE)</f>
        <v>634</v>
      </c>
    </row>
    <row r="465" spans="2:16">
      <c r="B465" s="36" t="s">
        <v>2127</v>
      </c>
      <c r="C465" s="38" t="s">
        <v>1915</v>
      </c>
      <c r="D465" s="38" t="s">
        <v>1976</v>
      </c>
      <c r="E465" s="38" t="s">
        <v>2122</v>
      </c>
      <c r="G465" s="36" t="s">
        <v>1457</v>
      </c>
      <c r="H465" s="36" t="s">
        <v>2133</v>
      </c>
      <c r="I465" t="e">
        <f t="shared" si="7"/>
        <v>#N/A</v>
      </c>
      <c r="N465" s="8" t="e" cm="1">
        <f t="array" ref="N465">MATCH(LOWER(H465),LOWER(G:G),FALSE)</f>
        <v>#N/A</v>
      </c>
      <c r="O465" s="46" t="s">
        <v>605</v>
      </c>
    </row>
    <row r="466" spans="2:16">
      <c r="B466" s="35" t="s">
        <v>1713</v>
      </c>
      <c r="C466" s="37" t="s">
        <v>2061</v>
      </c>
      <c r="D466" s="37" t="s">
        <v>2018</v>
      </c>
      <c r="E466" s="37" t="s">
        <v>2122</v>
      </c>
      <c r="G466" s="35" t="s">
        <v>1458</v>
      </c>
      <c r="H466" s="36" t="s">
        <v>1882</v>
      </c>
      <c r="I466" t="str">
        <f t="shared" si="7"/>
        <v>XCLAS_NL</v>
      </c>
      <c r="N466" s="8" cm="1">
        <f t="array" ref="N466">MATCH(LOWER(H466),LOWER(G:G),FALSE)</f>
        <v>662</v>
      </c>
    </row>
    <row r="467" spans="2:16">
      <c r="B467" s="36" t="s">
        <v>2128</v>
      </c>
      <c r="C467" s="38" t="s">
        <v>2061</v>
      </c>
      <c r="D467" s="38" t="s">
        <v>2018</v>
      </c>
      <c r="E467" s="38" t="s">
        <v>2122</v>
      </c>
      <c r="G467" s="36" t="s">
        <v>1459</v>
      </c>
      <c r="H467" s="35" t="s">
        <v>1891</v>
      </c>
      <c r="I467" t="str">
        <f t="shared" si="7"/>
        <v>XU_DM_CAM</v>
      </c>
      <c r="N467" s="8" cm="1">
        <f t="array" ref="N467">MATCH(LOWER(H467),LOWER(G:G),FALSE)</f>
        <v>663</v>
      </c>
    </row>
    <row r="468" spans="2:16">
      <c r="B468" s="35" t="s">
        <v>1745</v>
      </c>
      <c r="C468" s="37" t="s">
        <v>16</v>
      </c>
      <c r="D468" s="37" t="s">
        <v>1978</v>
      </c>
      <c r="E468" s="37" t="s">
        <v>2122</v>
      </c>
      <c r="G468" s="35" t="s">
        <v>1460</v>
      </c>
      <c r="H468" s="35" t="s">
        <v>1893</v>
      </c>
      <c r="I468" t="str">
        <f t="shared" si="7"/>
        <v>XU_OS_PPA</v>
      </c>
      <c r="N468" s="8" cm="1">
        <f t="array" ref="N468">MATCH(LOWER(H468),LOWER(G:G),FALSE)</f>
        <v>664</v>
      </c>
    </row>
    <row r="469" spans="2:16">
      <c r="B469" s="36" t="s">
        <v>2129</v>
      </c>
      <c r="C469" s="38" t="s">
        <v>2061</v>
      </c>
      <c r="D469" s="38" t="s">
        <v>2018</v>
      </c>
      <c r="E469" s="38" t="s">
        <v>2122</v>
      </c>
      <c r="G469" s="36" t="s">
        <v>1462</v>
      </c>
      <c r="H469" s="36" t="s">
        <v>1895</v>
      </c>
      <c r="I469" t="str">
        <f t="shared" si="7"/>
        <v>zCreditCardsAPI</v>
      </c>
      <c r="N469" s="8" cm="1">
        <f t="array" ref="N469">MATCH(LOWER(H469),LOWER(G:G),FALSE)</f>
        <v>665</v>
      </c>
    </row>
    <row r="470" spans="2:16">
      <c r="B470" s="35" t="s">
        <v>2131</v>
      </c>
      <c r="C470" s="37" t="s">
        <v>29</v>
      </c>
      <c r="D470" s="37" t="s">
        <v>1966</v>
      </c>
      <c r="E470" s="37" t="s">
        <v>2130</v>
      </c>
      <c r="G470" s="35" t="s">
        <v>1463</v>
      </c>
      <c r="H470" s="35" t="s">
        <v>2134</v>
      </c>
      <c r="I470" t="e">
        <f t="shared" si="7"/>
        <v>#N/A</v>
      </c>
      <c r="N470" s="8" t="e" cm="1">
        <f t="array" ref="N470">MATCH(LOWER(H470),LOWER(G:G),FALSE)</f>
        <v>#N/A</v>
      </c>
      <c r="O470" t="s">
        <v>5</v>
      </c>
      <c r="P470" s="35" t="s">
        <v>1898</v>
      </c>
    </row>
    <row r="471" spans="2:16">
      <c r="B471" s="36" t="s">
        <v>2132</v>
      </c>
      <c r="C471" s="38" t="s">
        <v>29</v>
      </c>
      <c r="D471" s="38" t="s">
        <v>1966</v>
      </c>
      <c r="E471" s="38" t="s">
        <v>2094</v>
      </c>
      <c r="G471" s="39" t="s">
        <v>1465</v>
      </c>
      <c r="H471" s="36" t="s">
        <v>1900</v>
      </c>
      <c r="I471" t="str">
        <f t="shared" si="7"/>
        <v>zLendingOnlineAPIs</v>
      </c>
      <c r="N471" s="8" cm="1">
        <f t="array" ref="N471">MATCH(LOWER(H471),LOWER(G:G),FALSE)</f>
        <v>667</v>
      </c>
    </row>
    <row r="472" spans="2:16">
      <c r="B472" s="35" t="s">
        <v>1833</v>
      </c>
      <c r="C472" s="37" t="s">
        <v>21</v>
      </c>
      <c r="D472" s="37" t="s">
        <v>2004</v>
      </c>
      <c r="E472" s="37" t="s">
        <v>2121</v>
      </c>
      <c r="G472" s="35" t="s">
        <v>1468</v>
      </c>
      <c r="H472" s="35" t="s">
        <v>1902</v>
      </c>
      <c r="I472" t="str">
        <f t="shared" si="7"/>
        <v>zLendingOnlineImportServices</v>
      </c>
      <c r="N472" s="8" cm="1">
        <f t="array" ref="N472">MATCH(LOWER(H472),LOWER(G:G),FALSE)</f>
        <v>668</v>
      </c>
    </row>
    <row r="473" spans="2:16">
      <c r="B473" s="36" t="s">
        <v>2133</v>
      </c>
      <c r="C473" s="38" t="s">
        <v>21</v>
      </c>
      <c r="D473" s="38" t="s">
        <v>2004</v>
      </c>
      <c r="E473" s="38" t="s">
        <v>2121</v>
      </c>
      <c r="G473" s="36" t="s">
        <v>1470</v>
      </c>
      <c r="H473" s="35" t="s">
        <v>1908</v>
      </c>
      <c r="I473" t="str">
        <f t="shared" si="7"/>
        <v>zRequestBusinessCardAPI</v>
      </c>
      <c r="N473" s="8" cm="1">
        <f t="array" ref="N473">MATCH(LOWER(H473),LOWER(G:G),FALSE)</f>
        <v>670</v>
      </c>
    </row>
    <row r="474" spans="2:16">
      <c r="B474" s="35" t="s">
        <v>2134</v>
      </c>
      <c r="C474" s="37" t="s">
        <v>17</v>
      </c>
      <c r="D474" s="37" t="s">
        <v>2018</v>
      </c>
      <c r="E474" s="37" t="s">
        <v>2095</v>
      </c>
      <c r="G474" s="35" t="s">
        <v>1473</v>
      </c>
      <c r="H474" s="36" t="s">
        <v>1909</v>
      </c>
      <c r="I474" t="str">
        <f t="shared" si="7"/>
        <v>zRequestPosContractAPI</v>
      </c>
      <c r="N474" s="8" cm="1">
        <f t="array" ref="N474">MATCH(LOWER(H474),LOWER(G:G),FALSE)</f>
        <v>671</v>
      </c>
    </row>
    <row r="475" spans="2:16">
      <c r="G475" s="36" t="s">
        <v>1474</v>
      </c>
    </row>
    <row r="476" spans="2:16">
      <c r="G476" s="35" t="s">
        <v>1476</v>
      </c>
    </row>
    <row r="477" spans="2:16">
      <c r="G477" s="36" t="s">
        <v>1478</v>
      </c>
    </row>
    <row r="478" spans="2:16">
      <c r="G478" s="35" t="s">
        <v>1481</v>
      </c>
    </row>
    <row r="479" spans="2:16">
      <c r="G479" s="36" t="s">
        <v>1485</v>
      </c>
    </row>
    <row r="480" spans="2:16">
      <c r="G480" s="35" t="s">
        <v>1489</v>
      </c>
    </row>
    <row r="481" spans="7:7">
      <c r="G481" s="36" t="s">
        <v>1492</v>
      </c>
    </row>
    <row r="482" spans="7:7">
      <c r="G482" s="35" t="s">
        <v>1494</v>
      </c>
    </row>
    <row r="483" spans="7:7">
      <c r="G483" s="36" t="s">
        <v>1496</v>
      </c>
    </row>
    <row r="484" spans="7:7">
      <c r="G484" s="35" t="s">
        <v>1497</v>
      </c>
    </row>
    <row r="485" spans="7:7">
      <c r="G485" s="36" t="s">
        <v>1498</v>
      </c>
    </row>
    <row r="486" spans="7:7">
      <c r="G486" s="39" t="s">
        <v>1502</v>
      </c>
    </row>
    <row r="487" spans="7:7">
      <c r="G487" s="36" t="s">
        <v>1503</v>
      </c>
    </row>
    <row r="488" spans="7:7">
      <c r="G488" s="39" t="s">
        <v>1505</v>
      </c>
    </row>
    <row r="489" spans="7:7">
      <c r="G489" s="39" t="s">
        <v>1506</v>
      </c>
    </row>
    <row r="490" spans="7:7">
      <c r="G490" s="35" t="s">
        <v>1508</v>
      </c>
    </row>
    <row r="491" spans="7:7">
      <c r="G491" s="36" t="s">
        <v>1509</v>
      </c>
    </row>
    <row r="492" spans="7:7">
      <c r="G492" s="35" t="s">
        <v>1511</v>
      </c>
    </row>
    <row r="493" spans="7:7">
      <c r="G493" s="36" t="s">
        <v>1512</v>
      </c>
    </row>
    <row r="494" spans="7:7">
      <c r="G494" s="35" t="s">
        <v>1513</v>
      </c>
    </row>
    <row r="495" spans="7:7">
      <c r="G495" s="36" t="s">
        <v>1514</v>
      </c>
    </row>
    <row r="496" spans="7:7">
      <c r="G496" s="35" t="s">
        <v>1515</v>
      </c>
    </row>
    <row r="497" spans="7:7">
      <c r="G497" s="36" t="s">
        <v>1517</v>
      </c>
    </row>
    <row r="498" spans="7:7">
      <c r="G498" s="35" t="s">
        <v>1518</v>
      </c>
    </row>
    <row r="499" spans="7:7">
      <c r="G499" s="36" t="s">
        <v>1520</v>
      </c>
    </row>
    <row r="500" spans="7:7">
      <c r="G500" s="35" t="s">
        <v>1522</v>
      </c>
    </row>
    <row r="501" spans="7:7">
      <c r="G501" s="36" t="s">
        <v>1523</v>
      </c>
    </row>
    <row r="502" spans="7:7">
      <c r="G502" s="35" t="s">
        <v>1524</v>
      </c>
    </row>
    <row r="503" spans="7:7">
      <c r="G503" s="36" t="s">
        <v>1525</v>
      </c>
    </row>
    <row r="504" spans="7:7">
      <c r="G504" s="35" t="s">
        <v>1527</v>
      </c>
    </row>
    <row r="505" spans="7:7">
      <c r="G505" s="36" t="s">
        <v>1528</v>
      </c>
    </row>
    <row r="506" spans="7:7">
      <c r="G506" s="35" t="s">
        <v>1529</v>
      </c>
    </row>
    <row r="507" spans="7:7">
      <c r="G507" s="36" t="s">
        <v>1531</v>
      </c>
    </row>
    <row r="508" spans="7:7">
      <c r="G508" s="35" t="s">
        <v>1532</v>
      </c>
    </row>
    <row r="509" spans="7:7">
      <c r="G509" s="36" t="s">
        <v>1536</v>
      </c>
    </row>
    <row r="510" spans="7:7">
      <c r="G510" s="35" t="s">
        <v>1539</v>
      </c>
    </row>
    <row r="511" spans="7:7">
      <c r="G511" s="36" t="s">
        <v>1544</v>
      </c>
    </row>
    <row r="512" spans="7:7">
      <c r="G512" s="35" t="s">
        <v>1546</v>
      </c>
    </row>
    <row r="513" spans="7:7">
      <c r="G513" s="36" t="s">
        <v>1547</v>
      </c>
    </row>
    <row r="514" spans="7:7">
      <c r="G514" s="35" t="s">
        <v>1551</v>
      </c>
    </row>
    <row r="515" spans="7:7">
      <c r="G515" s="39" t="s">
        <v>1556</v>
      </c>
    </row>
    <row r="516" spans="7:7">
      <c r="G516" s="35" t="s">
        <v>1557</v>
      </c>
    </row>
    <row r="517" spans="7:7">
      <c r="G517" s="36" t="s">
        <v>1560</v>
      </c>
    </row>
    <row r="518" spans="7:7">
      <c r="G518" s="35" t="s">
        <v>1563</v>
      </c>
    </row>
    <row r="519" spans="7:7">
      <c r="G519" s="36" t="s">
        <v>1570</v>
      </c>
    </row>
    <row r="520" spans="7:7">
      <c r="G520" s="35" t="s">
        <v>1571</v>
      </c>
    </row>
    <row r="521" spans="7:7">
      <c r="G521" s="36" t="s">
        <v>1574</v>
      </c>
    </row>
    <row r="522" spans="7:7">
      <c r="G522" s="35" t="s">
        <v>1576</v>
      </c>
    </row>
    <row r="523" spans="7:7">
      <c r="G523" s="36" t="s">
        <v>1583</v>
      </c>
    </row>
    <row r="524" spans="7:7">
      <c r="G524" s="35" t="s">
        <v>1584</v>
      </c>
    </row>
    <row r="525" spans="7:7">
      <c r="G525" s="36" t="s">
        <v>1588</v>
      </c>
    </row>
    <row r="526" spans="7:7">
      <c r="G526" s="35" t="s">
        <v>1590</v>
      </c>
    </row>
    <row r="527" spans="7:7">
      <c r="G527" s="36" t="s">
        <v>1591</v>
      </c>
    </row>
    <row r="528" spans="7:7">
      <c r="G528" s="35" t="s">
        <v>1592</v>
      </c>
    </row>
    <row r="529" spans="7:7">
      <c r="G529" s="36" t="s">
        <v>1593</v>
      </c>
    </row>
    <row r="530" spans="7:7">
      <c r="G530" s="35" t="s">
        <v>1595</v>
      </c>
    </row>
    <row r="531" spans="7:7">
      <c r="G531" s="36" t="s">
        <v>1597</v>
      </c>
    </row>
    <row r="532" spans="7:7">
      <c r="G532" s="35" t="s">
        <v>1602</v>
      </c>
    </row>
    <row r="533" spans="7:7">
      <c r="G533" s="36" t="s">
        <v>1604</v>
      </c>
    </row>
    <row r="534" spans="7:7">
      <c r="G534" s="35" t="s">
        <v>1609</v>
      </c>
    </row>
    <row r="535" spans="7:7">
      <c r="G535" s="39" t="s">
        <v>1615</v>
      </c>
    </row>
    <row r="536" spans="7:7">
      <c r="G536" s="35" t="s">
        <v>1616</v>
      </c>
    </row>
    <row r="537" spans="7:7">
      <c r="G537" s="36" t="s">
        <v>1617</v>
      </c>
    </row>
    <row r="538" spans="7:7">
      <c r="G538" s="35" t="s">
        <v>1624</v>
      </c>
    </row>
    <row r="539" spans="7:7">
      <c r="G539" s="36" t="s">
        <v>1625</v>
      </c>
    </row>
    <row r="540" spans="7:7">
      <c r="G540" s="39" t="s">
        <v>1630</v>
      </c>
    </row>
    <row r="541" spans="7:7">
      <c r="G541" s="36" t="s">
        <v>1632</v>
      </c>
    </row>
    <row r="542" spans="7:7">
      <c r="G542" s="35" t="s">
        <v>1635</v>
      </c>
    </row>
    <row r="543" spans="7:7">
      <c r="G543" s="36" t="s">
        <v>1636</v>
      </c>
    </row>
    <row r="544" spans="7:7">
      <c r="G544" s="35" t="s">
        <v>1637</v>
      </c>
    </row>
    <row r="545" spans="7:7">
      <c r="G545" s="36" t="s">
        <v>1638</v>
      </c>
    </row>
    <row r="546" spans="7:7">
      <c r="G546" s="35" t="s">
        <v>1639</v>
      </c>
    </row>
    <row r="547" spans="7:7">
      <c r="G547" s="36" t="s">
        <v>1640</v>
      </c>
    </row>
    <row r="548" spans="7:7">
      <c r="G548" s="39" t="s">
        <v>1643</v>
      </c>
    </row>
    <row r="549" spans="7:7">
      <c r="G549" s="36" t="s">
        <v>1645</v>
      </c>
    </row>
    <row r="550" spans="7:7">
      <c r="G550" s="35" t="s">
        <v>1647</v>
      </c>
    </row>
    <row r="551" spans="7:7">
      <c r="G551" s="36" t="s">
        <v>1648</v>
      </c>
    </row>
    <row r="552" spans="7:7">
      <c r="G552" s="35" t="s">
        <v>1649</v>
      </c>
    </row>
    <row r="553" spans="7:7">
      <c r="G553" s="36" t="s">
        <v>1651</v>
      </c>
    </row>
    <row r="554" spans="7:7">
      <c r="G554" s="35" t="s">
        <v>1652</v>
      </c>
    </row>
    <row r="555" spans="7:7">
      <c r="G555" s="36" t="s">
        <v>1655</v>
      </c>
    </row>
    <row r="556" spans="7:7">
      <c r="G556" s="35" t="s">
        <v>1663</v>
      </c>
    </row>
    <row r="557" spans="7:7">
      <c r="G557" s="36" t="s">
        <v>1664</v>
      </c>
    </row>
    <row r="558" spans="7:7">
      <c r="G558" s="35" t="s">
        <v>1665</v>
      </c>
    </row>
    <row r="559" spans="7:7">
      <c r="G559" s="36" t="s">
        <v>1667</v>
      </c>
    </row>
    <row r="560" spans="7:7">
      <c r="G560" s="35" t="s">
        <v>1669</v>
      </c>
    </row>
    <row r="561" spans="7:7">
      <c r="G561" s="36" t="s">
        <v>1670</v>
      </c>
    </row>
    <row r="562" spans="7:7">
      <c r="G562" s="35" t="s">
        <v>1673</v>
      </c>
    </row>
    <row r="563" spans="7:7">
      <c r="G563" s="39" t="s">
        <v>1676</v>
      </c>
    </row>
    <row r="564" spans="7:7">
      <c r="G564" s="39" t="s">
        <v>1677</v>
      </c>
    </row>
    <row r="565" spans="7:7">
      <c r="G565" s="39" t="s">
        <v>1678</v>
      </c>
    </row>
    <row r="566" spans="7:7">
      <c r="G566" s="39" t="s">
        <v>1679</v>
      </c>
    </row>
    <row r="567" spans="7:7">
      <c r="G567" s="36" t="s">
        <v>1681</v>
      </c>
    </row>
    <row r="568" spans="7:7">
      <c r="G568" s="35" t="s">
        <v>1683</v>
      </c>
    </row>
    <row r="569" spans="7:7">
      <c r="G569" s="36" t="s">
        <v>1684</v>
      </c>
    </row>
    <row r="570" spans="7:7">
      <c r="G570" s="35" t="s">
        <v>1688</v>
      </c>
    </row>
    <row r="571" spans="7:7">
      <c r="G571" s="36" t="s">
        <v>1693</v>
      </c>
    </row>
    <row r="572" spans="7:7">
      <c r="G572" s="39" t="s">
        <v>1697</v>
      </c>
    </row>
    <row r="573" spans="7:7">
      <c r="G573" s="36" t="s">
        <v>1699</v>
      </c>
    </row>
    <row r="574" spans="7:7">
      <c r="G574" s="35" t="s">
        <v>1701</v>
      </c>
    </row>
    <row r="575" spans="7:7">
      <c r="G575" s="36" t="s">
        <v>1702</v>
      </c>
    </row>
    <row r="576" spans="7:7">
      <c r="G576" s="35" t="s">
        <v>1708</v>
      </c>
    </row>
    <row r="577" spans="7:7">
      <c r="G577" s="36" t="s">
        <v>1710</v>
      </c>
    </row>
    <row r="578" spans="7:7">
      <c r="G578" s="35" t="s">
        <v>1713</v>
      </c>
    </row>
    <row r="579" spans="7:7">
      <c r="G579" s="36" t="s">
        <v>1715</v>
      </c>
    </row>
    <row r="580" spans="7:7">
      <c r="G580" s="35" t="s">
        <v>1716</v>
      </c>
    </row>
    <row r="581" spans="7:7">
      <c r="G581" s="36" t="s">
        <v>1717</v>
      </c>
    </row>
    <row r="582" spans="7:7">
      <c r="G582" s="35" t="s">
        <v>1718</v>
      </c>
    </row>
    <row r="583" spans="7:7">
      <c r="G583" s="36" t="s">
        <v>1720</v>
      </c>
    </row>
    <row r="584" spans="7:7">
      <c r="G584" s="35" t="s">
        <v>1722</v>
      </c>
    </row>
    <row r="585" spans="7:7">
      <c r="G585" s="36" t="s">
        <v>1723</v>
      </c>
    </row>
    <row r="586" spans="7:7">
      <c r="G586" s="35" t="s">
        <v>1728</v>
      </c>
    </row>
    <row r="587" spans="7:7">
      <c r="G587" s="36" t="s">
        <v>1730</v>
      </c>
    </row>
    <row r="588" spans="7:7">
      <c r="G588" s="35" t="s">
        <v>1731</v>
      </c>
    </row>
    <row r="589" spans="7:7">
      <c r="G589" s="36" t="s">
        <v>1736</v>
      </c>
    </row>
    <row r="590" spans="7:7">
      <c r="G590" s="35" t="s">
        <v>1737</v>
      </c>
    </row>
    <row r="591" spans="7:7">
      <c r="G591" s="36" t="s">
        <v>1738</v>
      </c>
    </row>
    <row r="592" spans="7:7">
      <c r="G592" s="35" t="s">
        <v>1741</v>
      </c>
    </row>
    <row r="593" spans="7:7">
      <c r="G593" s="36" t="s">
        <v>1743</v>
      </c>
    </row>
    <row r="594" spans="7:7">
      <c r="G594" s="35" t="s">
        <v>1744</v>
      </c>
    </row>
    <row r="595" spans="7:7">
      <c r="G595" s="36" t="s">
        <v>1745</v>
      </c>
    </row>
    <row r="596" spans="7:7">
      <c r="G596" s="35" t="s">
        <v>1746</v>
      </c>
    </row>
    <row r="597" spans="7:7">
      <c r="G597" s="36" t="s">
        <v>67</v>
      </c>
    </row>
    <row r="598" spans="7:7">
      <c r="G598" s="35" t="s">
        <v>1749</v>
      </c>
    </row>
    <row r="599" spans="7:7">
      <c r="G599" s="39" t="s">
        <v>1753</v>
      </c>
    </row>
    <row r="600" spans="7:7">
      <c r="G600" s="39" t="s">
        <v>1754</v>
      </c>
    </row>
    <row r="601" spans="7:7">
      <c r="G601" s="36" t="s">
        <v>1755</v>
      </c>
    </row>
    <row r="602" spans="7:7">
      <c r="G602" s="35" t="s">
        <v>1756</v>
      </c>
    </row>
    <row r="603" spans="7:7">
      <c r="G603" s="36" t="s">
        <v>1757</v>
      </c>
    </row>
    <row r="604" spans="7:7">
      <c r="G604" s="35" t="s">
        <v>1759</v>
      </c>
    </row>
    <row r="605" spans="7:7">
      <c r="G605" s="36" t="s">
        <v>1761</v>
      </c>
    </row>
    <row r="606" spans="7:7">
      <c r="G606" s="35" t="s">
        <v>1763</v>
      </c>
    </row>
    <row r="607" spans="7:7">
      <c r="G607" s="36" t="s">
        <v>1764</v>
      </c>
    </row>
    <row r="608" spans="7:7">
      <c r="G608" s="35" t="s">
        <v>1766</v>
      </c>
    </row>
    <row r="609" spans="7:7">
      <c r="G609" s="36" t="s">
        <v>1768</v>
      </c>
    </row>
    <row r="610" spans="7:7">
      <c r="G610" s="35" t="s">
        <v>1770</v>
      </c>
    </row>
    <row r="611" spans="7:7">
      <c r="G611" s="36" t="s">
        <v>1771</v>
      </c>
    </row>
    <row r="612" spans="7:7">
      <c r="G612" s="35" t="s">
        <v>1775</v>
      </c>
    </row>
    <row r="613" spans="7:7">
      <c r="G613" s="36" t="s">
        <v>1779</v>
      </c>
    </row>
    <row r="614" spans="7:7">
      <c r="G614" s="40" t="s">
        <v>1783</v>
      </c>
    </row>
    <row r="615" spans="7:7">
      <c r="G615" s="36" t="s">
        <v>1784</v>
      </c>
    </row>
    <row r="616" spans="7:7">
      <c r="G616" s="35" t="s">
        <v>1785</v>
      </c>
    </row>
    <row r="617" spans="7:7">
      <c r="G617" s="36" t="s">
        <v>1788</v>
      </c>
    </row>
    <row r="618" spans="7:7">
      <c r="G618" s="35" t="s">
        <v>1791</v>
      </c>
    </row>
    <row r="619" spans="7:7">
      <c r="G619" s="36" t="s">
        <v>1792</v>
      </c>
    </row>
    <row r="620" spans="7:7">
      <c r="G620" s="35" t="s">
        <v>1793</v>
      </c>
    </row>
    <row r="621" spans="7:7">
      <c r="G621" s="36" t="s">
        <v>1799</v>
      </c>
    </row>
    <row r="622" spans="7:7">
      <c r="G622" s="35" t="s">
        <v>1801</v>
      </c>
    </row>
    <row r="623" spans="7:7">
      <c r="G623" s="36" t="s">
        <v>1804</v>
      </c>
    </row>
    <row r="624" spans="7:7">
      <c r="G624" s="35" t="s">
        <v>1805</v>
      </c>
    </row>
    <row r="625" spans="7:7">
      <c r="G625" s="36" t="s">
        <v>1809</v>
      </c>
    </row>
    <row r="626" spans="7:7">
      <c r="G626" s="35" t="s">
        <v>1813</v>
      </c>
    </row>
    <row r="627" spans="7:7">
      <c r="G627" s="36" t="s">
        <v>1816</v>
      </c>
    </row>
    <row r="628" spans="7:7">
      <c r="G628" s="39" t="s">
        <v>1817</v>
      </c>
    </row>
    <row r="629" spans="7:7">
      <c r="G629" s="39" t="s">
        <v>1818</v>
      </c>
    </row>
    <row r="630" spans="7:7">
      <c r="G630" s="35" t="s">
        <v>1822</v>
      </c>
    </row>
    <row r="631" spans="7:7">
      <c r="G631" s="36" t="s">
        <v>1828</v>
      </c>
    </row>
    <row r="632" spans="7:7">
      <c r="G632" s="35" t="s">
        <v>1830</v>
      </c>
    </row>
    <row r="633" spans="7:7">
      <c r="G633" s="36" t="s">
        <v>1833</v>
      </c>
    </row>
    <row r="634" spans="7:7">
      <c r="G634" s="35" t="s">
        <v>1841</v>
      </c>
    </row>
    <row r="635" spans="7:7">
      <c r="G635" s="36" t="s">
        <v>1845</v>
      </c>
    </row>
    <row r="636" spans="7:7">
      <c r="G636" s="35" t="s">
        <v>1848</v>
      </c>
    </row>
    <row r="637" spans="7:7">
      <c r="G637" s="36" t="s">
        <v>1849</v>
      </c>
    </row>
    <row r="638" spans="7:7">
      <c r="G638" s="35" t="s">
        <v>1851</v>
      </c>
    </row>
    <row r="639" spans="7:7">
      <c r="G639" s="36" t="s">
        <v>1852</v>
      </c>
    </row>
    <row r="640" spans="7:7">
      <c r="G640" s="35" t="s">
        <v>1854</v>
      </c>
    </row>
    <row r="641" spans="7:7">
      <c r="G641" s="36" t="s">
        <v>1855</v>
      </c>
    </row>
    <row r="642" spans="7:7">
      <c r="G642" s="35" t="s">
        <v>1856</v>
      </c>
    </row>
    <row r="643" spans="7:7">
      <c r="G643" s="36" t="s">
        <v>1858</v>
      </c>
    </row>
    <row r="644" spans="7:7">
      <c r="G644" s="35" t="s">
        <v>1859</v>
      </c>
    </row>
    <row r="645" spans="7:7">
      <c r="G645" s="36" t="s">
        <v>1860</v>
      </c>
    </row>
    <row r="646" spans="7:7">
      <c r="G646" s="35" t="s">
        <v>1861</v>
      </c>
    </row>
    <row r="647" spans="7:7">
      <c r="G647" s="36" t="s">
        <v>1863</v>
      </c>
    </row>
    <row r="648" spans="7:7">
      <c r="G648" s="39" t="s">
        <v>1865</v>
      </c>
    </row>
    <row r="649" spans="7:7">
      <c r="G649" s="39" t="s">
        <v>1867</v>
      </c>
    </row>
    <row r="650" spans="7:7">
      <c r="G650" s="35" t="s">
        <v>1868</v>
      </c>
    </row>
    <row r="651" spans="7:7">
      <c r="G651" s="36" t="s">
        <v>1869</v>
      </c>
    </row>
    <row r="652" spans="7:7">
      <c r="G652" s="35" t="s">
        <v>1870</v>
      </c>
    </row>
    <row r="653" spans="7:7">
      <c r="G653" s="36" t="s">
        <v>1872</v>
      </c>
    </row>
    <row r="654" spans="7:7">
      <c r="G654" s="35" t="s">
        <v>1873</v>
      </c>
    </row>
    <row r="655" spans="7:7">
      <c r="G655" s="36" t="s">
        <v>1874</v>
      </c>
    </row>
    <row r="656" spans="7:7">
      <c r="G656" s="35" t="s">
        <v>1875</v>
      </c>
    </row>
    <row r="657" spans="7:7">
      <c r="G657" s="36" t="s">
        <v>1876</v>
      </c>
    </row>
    <row r="658" spans="7:7">
      <c r="G658" s="35" t="s">
        <v>1878</v>
      </c>
    </row>
    <row r="659" spans="7:7">
      <c r="G659" s="36" t="s">
        <v>1879</v>
      </c>
    </row>
    <row r="660" spans="7:7">
      <c r="G660" s="35" t="s">
        <v>1880</v>
      </c>
    </row>
    <row r="661" spans="7:7">
      <c r="G661" s="36" t="s">
        <v>1881</v>
      </c>
    </row>
    <row r="662" spans="7:7">
      <c r="G662" s="35" t="s">
        <v>1882</v>
      </c>
    </row>
    <row r="663" spans="7:7">
      <c r="G663" s="36" t="s">
        <v>1891</v>
      </c>
    </row>
    <row r="664" spans="7:7">
      <c r="G664" s="35" t="s">
        <v>1893</v>
      </c>
    </row>
    <row r="665" spans="7:7">
      <c r="G665" s="36" t="s">
        <v>1895</v>
      </c>
    </row>
    <row r="666" spans="7:7">
      <c r="G666" s="35" t="s">
        <v>1898</v>
      </c>
    </row>
    <row r="667" spans="7:7">
      <c r="G667" s="36" t="s">
        <v>1900</v>
      </c>
    </row>
    <row r="668" spans="7:7">
      <c r="G668" s="35" t="s">
        <v>1902</v>
      </c>
    </row>
    <row r="669" spans="7:7">
      <c r="G669" s="39" t="s">
        <v>1904</v>
      </c>
    </row>
    <row r="670" spans="7:7">
      <c r="G670" s="35" t="s">
        <v>1908</v>
      </c>
    </row>
    <row r="671" spans="7:7">
      <c r="G671" s="36" t="s">
        <v>1909</v>
      </c>
    </row>
  </sheetData>
  <sortState xmlns:xlrd2="http://schemas.microsoft.com/office/spreadsheetml/2017/richdata2" ref="H2:H474">
    <sortCondition ref="H1:H474"/>
  </sortState>
  <conditionalFormatting sqref="G2:G671">
    <cfRule type="duplicateValues" dxfId="12" priority="5"/>
    <cfRule type="duplicateValues" dxfId="11" priority="7"/>
    <cfRule type="duplicateValues" dxfId="10" priority="8"/>
  </conditionalFormatting>
  <conditionalFormatting sqref="G2:G671">
    <cfRule type="duplicateValues" dxfId="9" priority="6"/>
  </conditionalFormatting>
  <conditionalFormatting sqref="P12">
    <cfRule type="duplicateValues" dxfId="8" priority="1"/>
    <cfRule type="duplicateValues" dxfId="7" priority="3"/>
    <cfRule type="duplicateValues" dxfId="6" priority="4"/>
  </conditionalFormatting>
  <conditionalFormatting sqref="P12">
    <cfRule type="duplicateValues" dxfId="5" priority="2"/>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1EC25-61CB-411A-9F9B-7AC9137B1EEC}">
  <dimension ref="A1:BF53"/>
  <sheetViews>
    <sheetView workbookViewId="0">
      <selection activeCell="A2" sqref="A2"/>
    </sheetView>
  </sheetViews>
  <sheetFormatPr defaultRowHeight="14.45"/>
  <cols>
    <col min="1" max="1" width="63.140625" customWidth="1"/>
    <col min="8" max="8" width="12.42578125" customWidth="1"/>
    <col min="9" max="9" width="13.5703125" customWidth="1"/>
    <col min="12" max="12" width="11" customWidth="1"/>
    <col min="14" max="14" width="18.28515625" customWidth="1"/>
    <col min="15" max="15" width="15.5703125" customWidth="1"/>
    <col min="16" max="16" width="16" customWidth="1"/>
    <col min="18" max="18" width="12.7109375" customWidth="1"/>
    <col min="20" max="20" width="10.28515625" customWidth="1"/>
    <col min="21" max="21" width="15.28515625" customWidth="1"/>
    <col min="23" max="23" width="9.28515625" customWidth="1"/>
    <col min="28" max="28" width="13.42578125" customWidth="1"/>
    <col min="29" max="29" width="15.5703125" customWidth="1"/>
    <col min="31" max="31" width="9.42578125" customWidth="1"/>
    <col min="32" max="32" width="13" customWidth="1"/>
    <col min="33" max="33" width="9.42578125" customWidth="1"/>
    <col min="34" max="34" width="20.28515625" customWidth="1"/>
    <col min="35" max="35" width="10" customWidth="1"/>
    <col min="36" max="36" width="17.5703125" customWidth="1"/>
    <col min="37" max="37" width="18" customWidth="1"/>
    <col min="38" max="38" width="14.7109375" customWidth="1"/>
    <col min="39" max="39" width="10.140625" customWidth="1"/>
    <col min="40" max="40" width="11.28515625" customWidth="1"/>
    <col min="41" max="41" width="16.7109375" customWidth="1"/>
    <col min="42" max="42" width="15.7109375" customWidth="1"/>
    <col min="43" max="43" width="18.7109375" customWidth="1"/>
    <col min="44" max="44" width="10.85546875" customWidth="1"/>
    <col min="45" max="45" width="12.5703125" customWidth="1"/>
    <col min="46" max="46" width="13.140625" customWidth="1"/>
    <col min="47" max="47" width="16" customWidth="1"/>
    <col min="48" max="48" width="16.5703125" customWidth="1"/>
    <col min="50" max="50" width="9.85546875" customWidth="1"/>
    <col min="51" max="51" width="15.140625" customWidth="1"/>
    <col min="53" max="53" width="9.28515625" customWidth="1"/>
    <col min="54" max="54" width="11.7109375" customWidth="1"/>
    <col min="57" max="57" width="11.42578125" customWidth="1"/>
    <col min="58" max="58" width="15" customWidth="1"/>
  </cols>
  <sheetData>
    <row r="1" spans="1:58">
      <c r="A1" t="s">
        <v>66</v>
      </c>
      <c r="B1" t="s">
        <v>67</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W1" t="s">
        <v>88</v>
      </c>
      <c r="X1" t="s">
        <v>89</v>
      </c>
      <c r="Y1" t="s">
        <v>90</v>
      </c>
      <c r="Z1" t="s">
        <v>91</v>
      </c>
      <c r="AA1" t="s">
        <v>92</v>
      </c>
      <c r="AB1" t="s">
        <v>93</v>
      </c>
      <c r="AC1" t="s">
        <v>94</v>
      </c>
      <c r="AD1" t="s">
        <v>95</v>
      </c>
      <c r="AE1" t="s">
        <v>96</v>
      </c>
      <c r="AF1" t="s">
        <v>97</v>
      </c>
      <c r="AG1" t="s">
        <v>98</v>
      </c>
      <c r="AH1" t="s">
        <v>99</v>
      </c>
      <c r="AI1" t="s">
        <v>100</v>
      </c>
      <c r="AJ1" t="s">
        <v>101</v>
      </c>
      <c r="AK1" t="s">
        <v>102</v>
      </c>
      <c r="AL1" t="s">
        <v>103</v>
      </c>
      <c r="AM1" t="s">
        <v>104</v>
      </c>
      <c r="AN1" t="s">
        <v>105</v>
      </c>
      <c r="AO1" t="s">
        <v>106</v>
      </c>
      <c r="AP1" t="s">
        <v>107</v>
      </c>
      <c r="AQ1" t="s">
        <v>108</v>
      </c>
      <c r="AR1" t="s">
        <v>109</v>
      </c>
      <c r="AS1" t="s">
        <v>110</v>
      </c>
      <c r="AT1" t="s">
        <v>111</v>
      </c>
      <c r="AU1" t="s">
        <v>112</v>
      </c>
      <c r="AV1" t="s">
        <v>113</v>
      </c>
      <c r="AW1" t="s">
        <v>114</v>
      </c>
      <c r="AX1" t="s">
        <v>115</v>
      </c>
      <c r="AY1" t="s">
        <v>116</v>
      </c>
      <c r="AZ1" t="s">
        <v>117</v>
      </c>
      <c r="BA1" t="s">
        <v>118</v>
      </c>
      <c r="BB1" t="s">
        <v>119</v>
      </c>
      <c r="BC1" t="s">
        <v>120</v>
      </c>
      <c r="BD1" t="s">
        <v>121</v>
      </c>
      <c r="BE1" t="s">
        <v>0</v>
      </c>
      <c r="BF1" t="s">
        <v>122</v>
      </c>
    </row>
    <row r="2" spans="1:58">
      <c r="A2" t="s">
        <v>1893</v>
      </c>
      <c r="B2" t="s">
        <v>133</v>
      </c>
      <c r="C2" t="s">
        <v>141</v>
      </c>
      <c r="D2" t="s">
        <v>603</v>
      </c>
      <c r="E2" t="s">
        <v>621</v>
      </c>
      <c r="F2" t="s">
        <v>680</v>
      </c>
      <c r="G2" t="s">
        <v>680</v>
      </c>
      <c r="H2" t="s">
        <v>169</v>
      </c>
      <c r="I2" t="s">
        <v>176</v>
      </c>
      <c r="J2" t="s">
        <v>1894</v>
      </c>
      <c r="K2" t="s">
        <v>136</v>
      </c>
      <c r="L2" t="s">
        <v>137</v>
      </c>
      <c r="M2" t="s">
        <v>138</v>
      </c>
      <c r="N2" t="s">
        <v>664</v>
      </c>
      <c r="O2" t="s">
        <v>131</v>
      </c>
      <c r="P2" t="s">
        <v>132</v>
      </c>
      <c r="Q2" t="s">
        <v>14</v>
      </c>
      <c r="U2" t="s">
        <v>1893</v>
      </c>
      <c r="V2" t="s">
        <v>133</v>
      </c>
      <c r="W2" t="s">
        <v>141</v>
      </c>
      <c r="X2" t="s">
        <v>603</v>
      </c>
      <c r="Y2" t="s">
        <v>621</v>
      </c>
      <c r="Z2" t="s">
        <v>680</v>
      </c>
      <c r="AA2" t="s">
        <v>680</v>
      </c>
      <c r="AB2" t="s">
        <v>169</v>
      </c>
      <c r="AC2" t="s">
        <v>176</v>
      </c>
      <c r="AD2" t="s">
        <v>1894</v>
      </c>
      <c r="AE2" t="s">
        <v>136</v>
      </c>
      <c r="AF2" t="s">
        <v>137</v>
      </c>
      <c r="AG2" t="s">
        <v>138</v>
      </c>
      <c r="AH2" t="s">
        <v>664</v>
      </c>
      <c r="AI2" t="s">
        <v>14</v>
      </c>
      <c r="AJ2" t="s">
        <v>131</v>
      </c>
      <c r="AK2" t="s">
        <v>132</v>
      </c>
      <c r="BF2" t="s">
        <v>5</v>
      </c>
    </row>
    <row r="3" spans="1:58">
      <c r="A3" t="s">
        <v>1891</v>
      </c>
      <c r="B3" t="s">
        <v>133</v>
      </c>
      <c r="C3" t="s">
        <v>141</v>
      </c>
      <c r="D3" t="s">
        <v>603</v>
      </c>
      <c r="E3" t="s">
        <v>621</v>
      </c>
      <c r="F3" t="s">
        <v>680</v>
      </c>
      <c r="G3" t="s">
        <v>680</v>
      </c>
      <c r="H3" t="s">
        <v>680</v>
      </c>
      <c r="I3" t="s">
        <v>680</v>
      </c>
      <c r="J3" t="s">
        <v>1892</v>
      </c>
      <c r="K3" t="s">
        <v>136</v>
      </c>
      <c r="L3" t="s">
        <v>137</v>
      </c>
      <c r="M3" t="s">
        <v>138</v>
      </c>
      <c r="N3" t="s">
        <v>664</v>
      </c>
      <c r="O3" t="s">
        <v>131</v>
      </c>
      <c r="P3" t="s">
        <v>132</v>
      </c>
      <c r="Q3" t="s">
        <v>14</v>
      </c>
      <c r="U3" t="s">
        <v>1891</v>
      </c>
      <c r="V3" t="s">
        <v>133</v>
      </c>
      <c r="W3" t="s">
        <v>141</v>
      </c>
      <c r="X3" t="s">
        <v>603</v>
      </c>
      <c r="Y3" t="s">
        <v>621</v>
      </c>
      <c r="Z3" t="s">
        <v>680</v>
      </c>
      <c r="AA3" t="s">
        <v>680</v>
      </c>
      <c r="AB3" t="s">
        <v>680</v>
      </c>
      <c r="AC3" t="s">
        <v>680</v>
      </c>
      <c r="AD3" t="s">
        <v>1892</v>
      </c>
      <c r="AE3" t="s">
        <v>136</v>
      </c>
      <c r="AF3" t="s">
        <v>137</v>
      </c>
      <c r="AG3" t="s">
        <v>138</v>
      </c>
      <c r="AH3" t="s">
        <v>664</v>
      </c>
      <c r="AI3" t="s">
        <v>14</v>
      </c>
      <c r="AJ3" t="s">
        <v>131</v>
      </c>
      <c r="AK3" t="s">
        <v>132</v>
      </c>
      <c r="BF3" t="s">
        <v>5</v>
      </c>
    </row>
    <row r="4" spans="1:58">
      <c r="A4" t="s">
        <v>1863</v>
      </c>
      <c r="B4" t="s">
        <v>133</v>
      </c>
      <c r="C4" t="s">
        <v>141</v>
      </c>
      <c r="D4" t="s">
        <v>603</v>
      </c>
      <c r="E4" t="s">
        <v>621</v>
      </c>
      <c r="K4" t="s">
        <v>136</v>
      </c>
      <c r="L4" t="s">
        <v>137</v>
      </c>
      <c r="M4" t="s">
        <v>138</v>
      </c>
      <c r="N4" t="s">
        <v>1864</v>
      </c>
      <c r="O4" t="s">
        <v>131</v>
      </c>
      <c r="P4" t="s">
        <v>132</v>
      </c>
      <c r="Q4" t="s">
        <v>14</v>
      </c>
      <c r="U4" t="s">
        <v>1863</v>
      </c>
      <c r="V4" t="s">
        <v>133</v>
      </c>
      <c r="W4" t="s">
        <v>141</v>
      </c>
      <c r="X4" t="s">
        <v>603</v>
      </c>
      <c r="Y4" t="s">
        <v>621</v>
      </c>
      <c r="Z4">
        <v>0</v>
      </c>
      <c r="AA4" s="55">
        <v>0</v>
      </c>
      <c r="AB4" s="55">
        <v>0</v>
      </c>
      <c r="AC4">
        <v>0</v>
      </c>
      <c r="AD4">
        <v>0</v>
      </c>
      <c r="AE4" t="s">
        <v>136</v>
      </c>
      <c r="AF4" t="s">
        <v>137</v>
      </c>
      <c r="AG4" t="s">
        <v>138</v>
      </c>
      <c r="AH4" t="s">
        <v>1864</v>
      </c>
      <c r="AI4" t="s">
        <v>14</v>
      </c>
      <c r="AJ4" t="s">
        <v>131</v>
      </c>
      <c r="AK4" t="s">
        <v>132</v>
      </c>
      <c r="BF4" t="s">
        <v>5</v>
      </c>
    </row>
    <row r="5" spans="1:58">
      <c r="A5" t="s">
        <v>1754</v>
      </c>
      <c r="B5" t="s">
        <v>133</v>
      </c>
      <c r="D5" t="s">
        <v>603</v>
      </c>
      <c r="E5" t="s">
        <v>634</v>
      </c>
      <c r="K5" t="s">
        <v>136</v>
      </c>
      <c r="L5" t="s">
        <v>137</v>
      </c>
      <c r="M5" t="s">
        <v>138</v>
      </c>
      <c r="N5" t="s">
        <v>797</v>
      </c>
      <c r="O5" t="s">
        <v>131</v>
      </c>
      <c r="P5" t="s">
        <v>132</v>
      </c>
      <c r="Q5" t="s">
        <v>14</v>
      </c>
      <c r="U5" t="s">
        <v>1754</v>
      </c>
      <c r="V5" t="s">
        <v>133</v>
      </c>
      <c r="W5">
        <v>0</v>
      </c>
      <c r="X5" t="s">
        <v>603</v>
      </c>
      <c r="Y5" t="s">
        <v>634</v>
      </c>
      <c r="Z5">
        <v>0</v>
      </c>
      <c r="AA5" s="55">
        <v>0</v>
      </c>
      <c r="AB5" s="55">
        <v>0</v>
      </c>
      <c r="AC5">
        <v>0</v>
      </c>
      <c r="AD5">
        <v>0</v>
      </c>
      <c r="AE5" t="s">
        <v>136</v>
      </c>
      <c r="AF5" t="s">
        <v>137</v>
      </c>
      <c r="AG5" t="s">
        <v>138</v>
      </c>
      <c r="AH5" t="s">
        <v>797</v>
      </c>
      <c r="AI5" t="s">
        <v>14</v>
      </c>
      <c r="AJ5" t="s">
        <v>131</v>
      </c>
      <c r="AK5" t="s">
        <v>132</v>
      </c>
      <c r="BF5" t="s">
        <v>5</v>
      </c>
    </row>
    <row r="6" spans="1:58">
      <c r="A6" t="s">
        <v>1753</v>
      </c>
      <c r="B6" t="s">
        <v>133</v>
      </c>
      <c r="D6" t="s">
        <v>603</v>
      </c>
      <c r="E6" t="s">
        <v>634</v>
      </c>
      <c r="K6" t="s">
        <v>136</v>
      </c>
      <c r="L6" t="s">
        <v>137</v>
      </c>
      <c r="M6" t="s">
        <v>138</v>
      </c>
      <c r="N6" t="s">
        <v>797</v>
      </c>
      <c r="O6" t="s">
        <v>131</v>
      </c>
      <c r="P6" t="s">
        <v>132</v>
      </c>
      <c r="Q6" t="s">
        <v>14</v>
      </c>
      <c r="U6" t="s">
        <v>1753</v>
      </c>
      <c r="V6" t="s">
        <v>133</v>
      </c>
      <c r="W6">
        <v>0</v>
      </c>
      <c r="X6" t="s">
        <v>603</v>
      </c>
      <c r="Y6" t="s">
        <v>634</v>
      </c>
      <c r="Z6">
        <v>0</v>
      </c>
      <c r="AA6" s="55">
        <v>0</v>
      </c>
      <c r="AB6" s="55">
        <v>0</v>
      </c>
      <c r="AC6">
        <v>0</v>
      </c>
      <c r="AD6">
        <v>0</v>
      </c>
      <c r="AE6" t="s">
        <v>136</v>
      </c>
      <c r="AF6" t="s">
        <v>137</v>
      </c>
      <c r="AG6" t="s">
        <v>138</v>
      </c>
      <c r="AH6" t="s">
        <v>797</v>
      </c>
      <c r="AI6" t="s">
        <v>14</v>
      </c>
      <c r="AJ6" t="s">
        <v>131</v>
      </c>
      <c r="AK6" t="s">
        <v>132</v>
      </c>
      <c r="BF6" t="s">
        <v>5</v>
      </c>
    </row>
    <row r="7" spans="1:58">
      <c r="A7" t="s">
        <v>1637</v>
      </c>
      <c r="B7" t="s">
        <v>133</v>
      </c>
      <c r="C7" t="s">
        <v>133</v>
      </c>
      <c r="D7" t="s">
        <v>603</v>
      </c>
      <c r="E7" t="s">
        <v>621</v>
      </c>
      <c r="K7" t="s">
        <v>136</v>
      </c>
      <c r="L7" t="s">
        <v>137</v>
      </c>
      <c r="M7" t="s">
        <v>138</v>
      </c>
      <c r="N7" t="s">
        <v>1208</v>
      </c>
      <c r="O7" t="s">
        <v>131</v>
      </c>
      <c r="P7" t="s">
        <v>132</v>
      </c>
      <c r="Q7" t="s">
        <v>14</v>
      </c>
      <c r="U7" t="s">
        <v>1637</v>
      </c>
      <c r="V7" t="s">
        <v>133</v>
      </c>
      <c r="W7" t="s">
        <v>133</v>
      </c>
      <c r="X7" t="s">
        <v>603</v>
      </c>
      <c r="Y7" t="s">
        <v>621</v>
      </c>
      <c r="Z7">
        <v>0</v>
      </c>
      <c r="AA7" s="55">
        <v>0</v>
      </c>
      <c r="AB7" s="55">
        <v>0</v>
      </c>
      <c r="AC7">
        <v>0</v>
      </c>
      <c r="AD7">
        <v>0</v>
      </c>
      <c r="AE7" t="s">
        <v>136</v>
      </c>
      <c r="AF7" t="s">
        <v>137</v>
      </c>
      <c r="AG7" t="s">
        <v>138</v>
      </c>
      <c r="AH7" t="s">
        <v>1208</v>
      </c>
      <c r="AI7" t="s">
        <v>14</v>
      </c>
      <c r="AJ7" t="s">
        <v>131</v>
      </c>
      <c r="AK7" t="s">
        <v>132</v>
      </c>
      <c r="BF7" t="s">
        <v>5</v>
      </c>
    </row>
    <row r="8" spans="1:58">
      <c r="A8" t="s">
        <v>1511</v>
      </c>
      <c r="B8" t="s">
        <v>133</v>
      </c>
      <c r="D8" t="s">
        <v>603</v>
      </c>
      <c r="E8" t="s">
        <v>634</v>
      </c>
      <c r="G8" t="s">
        <v>796</v>
      </c>
      <c r="K8" t="s">
        <v>136</v>
      </c>
      <c r="L8" t="s">
        <v>137</v>
      </c>
      <c r="M8" t="s">
        <v>138</v>
      </c>
      <c r="N8" t="s">
        <v>797</v>
      </c>
      <c r="O8" t="s">
        <v>131</v>
      </c>
      <c r="P8" t="s">
        <v>132</v>
      </c>
      <c r="Q8" t="s">
        <v>14</v>
      </c>
      <c r="U8" t="s">
        <v>1511</v>
      </c>
      <c r="V8" t="s">
        <v>133</v>
      </c>
      <c r="W8">
        <v>0</v>
      </c>
      <c r="X8" t="s">
        <v>603</v>
      </c>
      <c r="Y8" t="s">
        <v>634</v>
      </c>
      <c r="Z8">
        <v>0</v>
      </c>
      <c r="AA8" t="s">
        <v>796</v>
      </c>
      <c r="AB8" s="55">
        <v>0</v>
      </c>
      <c r="AC8">
        <v>0</v>
      </c>
      <c r="AD8">
        <v>0</v>
      </c>
      <c r="AE8" t="s">
        <v>136</v>
      </c>
      <c r="AF8" t="s">
        <v>137</v>
      </c>
      <c r="AG8" t="s">
        <v>138</v>
      </c>
      <c r="AH8" t="s">
        <v>797</v>
      </c>
      <c r="AI8" t="s">
        <v>14</v>
      </c>
      <c r="AJ8" t="s">
        <v>131</v>
      </c>
      <c r="AK8" t="s">
        <v>132</v>
      </c>
      <c r="BF8" t="s">
        <v>5</v>
      </c>
    </row>
    <row r="9" spans="1:58">
      <c r="A9" t="s">
        <v>1207</v>
      </c>
      <c r="B9" t="s">
        <v>133</v>
      </c>
      <c r="C9" t="s">
        <v>133</v>
      </c>
      <c r="D9" t="s">
        <v>603</v>
      </c>
      <c r="E9" t="s">
        <v>621</v>
      </c>
      <c r="K9" t="s">
        <v>136</v>
      </c>
      <c r="L9" t="s">
        <v>137</v>
      </c>
      <c r="M9" t="s">
        <v>138</v>
      </c>
      <c r="N9" t="s">
        <v>1208</v>
      </c>
      <c r="O9" t="s">
        <v>131</v>
      </c>
      <c r="P9" t="s">
        <v>132</v>
      </c>
      <c r="Q9" t="s">
        <v>14</v>
      </c>
      <c r="U9" t="s">
        <v>1207</v>
      </c>
      <c r="V9" t="s">
        <v>133</v>
      </c>
      <c r="W9" t="s">
        <v>133</v>
      </c>
      <c r="X9" t="s">
        <v>603</v>
      </c>
      <c r="Y9" t="s">
        <v>621</v>
      </c>
      <c r="Z9">
        <v>0</v>
      </c>
      <c r="AA9" s="55">
        <v>0</v>
      </c>
      <c r="AB9" s="55">
        <v>0</v>
      </c>
      <c r="AC9">
        <v>0</v>
      </c>
      <c r="AD9">
        <v>0</v>
      </c>
      <c r="AE9" t="s">
        <v>136</v>
      </c>
      <c r="AF9" t="s">
        <v>137</v>
      </c>
      <c r="AG9" t="s">
        <v>138</v>
      </c>
      <c r="AH9" t="s">
        <v>1208</v>
      </c>
      <c r="AI9" t="s">
        <v>14</v>
      </c>
      <c r="AJ9" t="s">
        <v>131</v>
      </c>
      <c r="AK9" t="s">
        <v>132</v>
      </c>
      <c r="BF9" t="s">
        <v>5</v>
      </c>
    </row>
    <row r="10" spans="1:58">
      <c r="A10" t="s">
        <v>795</v>
      </c>
      <c r="B10" t="s">
        <v>133</v>
      </c>
      <c r="D10" t="s">
        <v>603</v>
      </c>
      <c r="E10" t="s">
        <v>634</v>
      </c>
      <c r="G10" t="s">
        <v>796</v>
      </c>
      <c r="K10" t="s">
        <v>136</v>
      </c>
      <c r="L10" t="s">
        <v>137</v>
      </c>
      <c r="M10" t="s">
        <v>138</v>
      </c>
      <c r="N10" t="s">
        <v>797</v>
      </c>
      <c r="O10" t="s">
        <v>131</v>
      </c>
      <c r="P10" t="s">
        <v>132</v>
      </c>
      <c r="Q10" t="s">
        <v>14</v>
      </c>
      <c r="U10" t="s">
        <v>795</v>
      </c>
      <c r="V10" t="s">
        <v>133</v>
      </c>
      <c r="W10">
        <v>0</v>
      </c>
      <c r="X10" t="s">
        <v>603</v>
      </c>
      <c r="Y10" t="s">
        <v>634</v>
      </c>
      <c r="Z10">
        <v>0</v>
      </c>
      <c r="AA10" t="s">
        <v>796</v>
      </c>
      <c r="AB10" s="55">
        <v>0</v>
      </c>
      <c r="AC10">
        <v>0</v>
      </c>
      <c r="AD10">
        <v>0</v>
      </c>
      <c r="AE10" t="s">
        <v>136</v>
      </c>
      <c r="AF10" t="s">
        <v>137</v>
      </c>
      <c r="AG10" t="s">
        <v>138</v>
      </c>
      <c r="AH10" t="s">
        <v>797</v>
      </c>
      <c r="AI10" t="s">
        <v>14</v>
      </c>
      <c r="AJ10" t="s">
        <v>131</v>
      </c>
      <c r="AK10" t="s">
        <v>132</v>
      </c>
      <c r="BF10" t="s">
        <v>5</v>
      </c>
    </row>
    <row r="11" spans="1:58" ht="116.1">
      <c r="A11" t="s">
        <v>754</v>
      </c>
      <c r="B11" t="s">
        <v>133</v>
      </c>
      <c r="C11" t="s">
        <v>141</v>
      </c>
      <c r="D11" t="s">
        <v>603</v>
      </c>
      <c r="E11" t="s">
        <v>621</v>
      </c>
      <c r="F11" s="56" t="s">
        <v>723</v>
      </c>
      <c r="G11" s="56" t="s">
        <v>724</v>
      </c>
      <c r="H11" t="s">
        <v>169</v>
      </c>
      <c r="I11" t="s">
        <v>176</v>
      </c>
      <c r="J11" t="s">
        <v>725</v>
      </c>
      <c r="K11" t="s">
        <v>136</v>
      </c>
      <c r="L11" t="s">
        <v>137</v>
      </c>
      <c r="M11" t="s">
        <v>138</v>
      </c>
      <c r="N11" t="s">
        <v>664</v>
      </c>
      <c r="O11" t="s">
        <v>131</v>
      </c>
      <c r="P11" t="s">
        <v>132</v>
      </c>
      <c r="Q11" t="s">
        <v>14</v>
      </c>
      <c r="U11" t="s">
        <v>754</v>
      </c>
      <c r="V11" t="s">
        <v>133</v>
      </c>
      <c r="W11" t="s">
        <v>141</v>
      </c>
      <c r="X11" t="s">
        <v>603</v>
      </c>
      <c r="Y11" t="s">
        <v>621</v>
      </c>
      <c r="Z11" s="56" t="s">
        <v>723</v>
      </c>
      <c r="AA11" s="56" t="s">
        <v>724</v>
      </c>
      <c r="AB11" t="s">
        <v>169</v>
      </c>
      <c r="AC11" t="s">
        <v>176</v>
      </c>
      <c r="AD11" t="s">
        <v>725</v>
      </c>
      <c r="AE11" t="s">
        <v>136</v>
      </c>
      <c r="AF11" t="s">
        <v>137</v>
      </c>
      <c r="AG11" t="s">
        <v>138</v>
      </c>
      <c r="AH11" t="s">
        <v>664</v>
      </c>
      <c r="AI11" t="s">
        <v>14</v>
      </c>
      <c r="AJ11" t="s">
        <v>131</v>
      </c>
      <c r="AK11" t="s">
        <v>132</v>
      </c>
      <c r="BF11" t="s">
        <v>5</v>
      </c>
    </row>
    <row r="12" spans="1:58">
      <c r="A12" t="s">
        <v>753</v>
      </c>
      <c r="B12" t="s">
        <v>133</v>
      </c>
      <c r="D12" t="s">
        <v>603</v>
      </c>
      <c r="E12" t="s">
        <v>634</v>
      </c>
      <c r="G12" t="s">
        <v>635</v>
      </c>
      <c r="K12" t="s">
        <v>136</v>
      </c>
      <c r="L12" t="s">
        <v>137</v>
      </c>
      <c r="M12" t="s">
        <v>138</v>
      </c>
      <c r="N12" t="s">
        <v>636</v>
      </c>
      <c r="O12" t="s">
        <v>131</v>
      </c>
      <c r="P12" t="s">
        <v>132</v>
      </c>
      <c r="Q12" t="s">
        <v>14</v>
      </c>
      <c r="U12" t="s">
        <v>753</v>
      </c>
      <c r="V12" t="s">
        <v>133</v>
      </c>
      <c r="W12">
        <v>0</v>
      </c>
      <c r="X12" t="s">
        <v>603</v>
      </c>
      <c r="Y12" t="s">
        <v>634</v>
      </c>
      <c r="Z12">
        <v>0</v>
      </c>
      <c r="AA12" t="s">
        <v>635</v>
      </c>
      <c r="AB12" s="55">
        <v>0</v>
      </c>
      <c r="AC12">
        <v>0</v>
      </c>
      <c r="AD12">
        <v>0</v>
      </c>
      <c r="AE12" t="s">
        <v>136</v>
      </c>
      <c r="AF12" t="s">
        <v>137</v>
      </c>
      <c r="AG12" t="s">
        <v>138</v>
      </c>
      <c r="AH12" t="s">
        <v>636</v>
      </c>
      <c r="AI12" t="s">
        <v>14</v>
      </c>
      <c r="AJ12" t="s">
        <v>131</v>
      </c>
      <c r="AK12" t="s">
        <v>132</v>
      </c>
      <c r="BF12" t="s">
        <v>5</v>
      </c>
    </row>
    <row r="13" spans="1:58" ht="57.95">
      <c r="A13" t="s">
        <v>747</v>
      </c>
      <c r="B13" t="s">
        <v>133</v>
      </c>
      <c r="C13" t="s">
        <v>141</v>
      </c>
      <c r="D13" t="s">
        <v>603</v>
      </c>
      <c r="E13" t="s">
        <v>748</v>
      </c>
      <c r="F13" t="s">
        <v>612</v>
      </c>
      <c r="G13" s="56" t="s">
        <v>613</v>
      </c>
      <c r="H13" t="s">
        <v>429</v>
      </c>
      <c r="I13" t="s">
        <v>170</v>
      </c>
      <c r="J13" t="s">
        <v>614</v>
      </c>
      <c r="K13" t="s">
        <v>136</v>
      </c>
      <c r="L13" t="s">
        <v>137</v>
      </c>
      <c r="M13" t="s">
        <v>138</v>
      </c>
      <c r="N13" t="s">
        <v>615</v>
      </c>
      <c r="O13" t="s">
        <v>131</v>
      </c>
      <c r="P13" t="s">
        <v>132</v>
      </c>
      <c r="Q13" t="s">
        <v>14</v>
      </c>
      <c r="U13" t="s">
        <v>747</v>
      </c>
      <c r="V13" t="s">
        <v>133</v>
      </c>
      <c r="W13" t="s">
        <v>141</v>
      </c>
      <c r="X13" t="s">
        <v>603</v>
      </c>
      <c r="Y13" t="s">
        <v>748</v>
      </c>
      <c r="Z13" t="s">
        <v>612</v>
      </c>
      <c r="AA13" s="56" t="s">
        <v>613</v>
      </c>
      <c r="AB13" t="s">
        <v>429</v>
      </c>
      <c r="AC13" t="s">
        <v>170</v>
      </c>
      <c r="AD13" t="s">
        <v>614</v>
      </c>
      <c r="AE13" t="s">
        <v>136</v>
      </c>
      <c r="AF13" t="s">
        <v>137</v>
      </c>
      <c r="AG13" t="s">
        <v>138</v>
      </c>
      <c r="AH13" t="s">
        <v>615</v>
      </c>
      <c r="AI13" t="s">
        <v>14</v>
      </c>
      <c r="AJ13" t="s">
        <v>131</v>
      </c>
      <c r="AK13" t="s">
        <v>132</v>
      </c>
      <c r="BF13" t="s">
        <v>5</v>
      </c>
    </row>
    <row r="14" spans="1:58">
      <c r="A14" t="s">
        <v>745</v>
      </c>
      <c r="B14" t="s">
        <v>133</v>
      </c>
      <c r="C14" t="s">
        <v>141</v>
      </c>
      <c r="D14" t="s">
        <v>603</v>
      </c>
      <c r="E14" t="s">
        <v>621</v>
      </c>
      <c r="F14" t="s">
        <v>478</v>
      </c>
      <c r="G14" t="s">
        <v>746</v>
      </c>
      <c r="H14" t="s">
        <v>187</v>
      </c>
      <c r="I14" t="s">
        <v>176</v>
      </c>
      <c r="K14" t="s">
        <v>136</v>
      </c>
      <c r="L14" t="s">
        <v>137</v>
      </c>
      <c r="M14" t="s">
        <v>138</v>
      </c>
      <c r="N14" t="s">
        <v>671</v>
      </c>
      <c r="O14" t="s">
        <v>131</v>
      </c>
      <c r="P14" t="s">
        <v>132</v>
      </c>
      <c r="Q14" t="s">
        <v>14</v>
      </c>
      <c r="U14" t="s">
        <v>745</v>
      </c>
      <c r="V14" t="s">
        <v>133</v>
      </c>
      <c r="W14" t="s">
        <v>141</v>
      </c>
      <c r="X14" t="s">
        <v>603</v>
      </c>
      <c r="Y14" t="s">
        <v>621</v>
      </c>
      <c r="Z14" t="s">
        <v>478</v>
      </c>
      <c r="AA14" t="s">
        <v>746</v>
      </c>
      <c r="AB14" t="s">
        <v>187</v>
      </c>
      <c r="AC14" t="s">
        <v>176</v>
      </c>
      <c r="AD14">
        <v>0</v>
      </c>
      <c r="AE14" t="s">
        <v>136</v>
      </c>
      <c r="AF14" t="s">
        <v>137</v>
      </c>
      <c r="AG14" t="s">
        <v>138</v>
      </c>
      <c r="AH14" t="s">
        <v>671</v>
      </c>
      <c r="AI14" t="s">
        <v>14</v>
      </c>
      <c r="AJ14" t="s">
        <v>131</v>
      </c>
      <c r="AK14" t="s">
        <v>132</v>
      </c>
      <c r="BF14" t="s">
        <v>5</v>
      </c>
    </row>
    <row r="15" spans="1:58">
      <c r="A15" t="s">
        <v>743</v>
      </c>
      <c r="B15" t="s">
        <v>133</v>
      </c>
      <c r="C15" t="s">
        <v>141</v>
      </c>
      <c r="D15" t="s">
        <v>603</v>
      </c>
      <c r="E15" t="s">
        <v>621</v>
      </c>
      <c r="G15" t="s">
        <v>744</v>
      </c>
      <c r="K15" t="s">
        <v>136</v>
      </c>
      <c r="L15" t="s">
        <v>137</v>
      </c>
      <c r="M15" t="s">
        <v>138</v>
      </c>
      <c r="N15" t="s">
        <v>639</v>
      </c>
      <c r="O15" t="s">
        <v>131</v>
      </c>
      <c r="P15" t="s">
        <v>132</v>
      </c>
      <c r="Q15" t="s">
        <v>14</v>
      </c>
      <c r="U15" t="s">
        <v>743</v>
      </c>
      <c r="V15" t="s">
        <v>133</v>
      </c>
      <c r="W15" t="s">
        <v>141</v>
      </c>
      <c r="X15" t="s">
        <v>603</v>
      </c>
      <c r="Y15" t="s">
        <v>621</v>
      </c>
      <c r="Z15">
        <v>0</v>
      </c>
      <c r="AA15" t="s">
        <v>744</v>
      </c>
      <c r="AB15" s="55">
        <v>0</v>
      </c>
      <c r="AC15">
        <v>0</v>
      </c>
      <c r="AD15">
        <v>0</v>
      </c>
      <c r="AE15" t="s">
        <v>136</v>
      </c>
      <c r="AF15" t="s">
        <v>137</v>
      </c>
      <c r="AG15" t="s">
        <v>138</v>
      </c>
      <c r="AH15" t="s">
        <v>639</v>
      </c>
      <c r="AI15" t="s">
        <v>14</v>
      </c>
      <c r="AJ15" t="s">
        <v>131</v>
      </c>
      <c r="AK15" t="s">
        <v>132</v>
      </c>
      <c r="BF15" t="s">
        <v>5</v>
      </c>
    </row>
    <row r="16" spans="1:58">
      <c r="A16" t="s">
        <v>739</v>
      </c>
      <c r="B16" t="s">
        <v>133</v>
      </c>
      <c r="C16" t="s">
        <v>141</v>
      </c>
      <c r="D16" t="s">
        <v>603</v>
      </c>
      <c r="E16" t="s">
        <v>621</v>
      </c>
      <c r="F16" t="s">
        <v>740</v>
      </c>
      <c r="G16" t="s">
        <v>741</v>
      </c>
      <c r="H16" t="s">
        <v>211</v>
      </c>
      <c r="I16" t="s">
        <v>176</v>
      </c>
      <c r="J16" t="s">
        <v>742</v>
      </c>
      <c r="K16" t="s">
        <v>136</v>
      </c>
      <c r="L16" t="s">
        <v>137</v>
      </c>
      <c r="M16" t="s">
        <v>138</v>
      </c>
      <c r="N16" t="s">
        <v>628</v>
      </c>
      <c r="O16" t="s">
        <v>131</v>
      </c>
      <c r="P16" t="s">
        <v>132</v>
      </c>
      <c r="Q16" t="s">
        <v>14</v>
      </c>
      <c r="U16" t="s">
        <v>739</v>
      </c>
      <c r="V16" t="s">
        <v>133</v>
      </c>
      <c r="W16" t="s">
        <v>141</v>
      </c>
      <c r="X16" t="s">
        <v>603</v>
      </c>
      <c r="Y16" t="s">
        <v>621</v>
      </c>
      <c r="Z16" t="s">
        <v>740</v>
      </c>
      <c r="AA16" t="s">
        <v>741</v>
      </c>
      <c r="AB16" t="s">
        <v>211</v>
      </c>
      <c r="AC16" t="s">
        <v>176</v>
      </c>
      <c r="AD16" t="s">
        <v>742</v>
      </c>
      <c r="AE16" t="s">
        <v>136</v>
      </c>
      <c r="AF16" t="s">
        <v>137</v>
      </c>
      <c r="AG16" t="s">
        <v>138</v>
      </c>
      <c r="AH16" t="s">
        <v>628</v>
      </c>
      <c r="AI16" t="s">
        <v>14</v>
      </c>
      <c r="AJ16" t="s">
        <v>131</v>
      </c>
      <c r="AK16" t="s">
        <v>132</v>
      </c>
      <c r="BF16" t="s">
        <v>5</v>
      </c>
    </row>
    <row r="17" spans="1:58" ht="159.6">
      <c r="A17" t="s">
        <v>735</v>
      </c>
      <c r="B17" t="s">
        <v>133</v>
      </c>
      <c r="C17" t="s">
        <v>141</v>
      </c>
      <c r="D17" t="s">
        <v>603</v>
      </c>
      <c r="E17" t="s">
        <v>604</v>
      </c>
      <c r="F17" s="56" t="s">
        <v>736</v>
      </c>
      <c r="G17" t="s">
        <v>737</v>
      </c>
      <c r="H17" t="s">
        <v>205</v>
      </c>
      <c r="I17" t="s">
        <v>170</v>
      </c>
      <c r="J17" t="s">
        <v>738</v>
      </c>
      <c r="K17" t="s">
        <v>136</v>
      </c>
      <c r="L17" t="s">
        <v>137</v>
      </c>
      <c r="M17" t="s">
        <v>138</v>
      </c>
      <c r="N17" t="s">
        <v>606</v>
      </c>
      <c r="O17" t="s">
        <v>131</v>
      </c>
      <c r="P17" t="s">
        <v>132</v>
      </c>
      <c r="Q17" t="s">
        <v>14</v>
      </c>
      <c r="U17" t="s">
        <v>735</v>
      </c>
      <c r="V17" t="s">
        <v>133</v>
      </c>
      <c r="W17" t="s">
        <v>141</v>
      </c>
      <c r="X17" t="s">
        <v>603</v>
      </c>
      <c r="Y17" t="s">
        <v>604</v>
      </c>
      <c r="Z17" s="56" t="s">
        <v>736</v>
      </c>
      <c r="AA17" t="s">
        <v>737</v>
      </c>
      <c r="AB17" t="s">
        <v>205</v>
      </c>
      <c r="AC17" t="s">
        <v>170</v>
      </c>
      <c r="AD17" t="s">
        <v>738</v>
      </c>
      <c r="AE17" t="s">
        <v>136</v>
      </c>
      <c r="AF17" t="s">
        <v>137</v>
      </c>
      <c r="AG17" t="s">
        <v>138</v>
      </c>
      <c r="AH17" t="s">
        <v>606</v>
      </c>
      <c r="AI17" t="s">
        <v>14</v>
      </c>
      <c r="AJ17" t="s">
        <v>131</v>
      </c>
      <c r="AK17" t="s">
        <v>132</v>
      </c>
      <c r="BF17" t="s">
        <v>5</v>
      </c>
    </row>
    <row r="18" spans="1:58">
      <c r="A18" t="s">
        <v>734</v>
      </c>
      <c r="B18" t="s">
        <v>133</v>
      </c>
      <c r="C18" t="s">
        <v>141</v>
      </c>
      <c r="D18" t="s">
        <v>603</v>
      </c>
      <c r="E18" t="s">
        <v>621</v>
      </c>
      <c r="F18" t="s">
        <v>658</v>
      </c>
      <c r="G18" t="s">
        <v>659</v>
      </c>
      <c r="H18" t="s">
        <v>169</v>
      </c>
      <c r="I18" t="s">
        <v>176</v>
      </c>
      <c r="K18" t="s">
        <v>136</v>
      </c>
      <c r="L18" t="s">
        <v>137</v>
      </c>
      <c r="M18" t="s">
        <v>138</v>
      </c>
      <c r="N18" t="s">
        <v>623</v>
      </c>
      <c r="O18" t="s">
        <v>131</v>
      </c>
      <c r="P18" t="s">
        <v>132</v>
      </c>
      <c r="Q18" t="s">
        <v>14</v>
      </c>
      <c r="U18" t="s">
        <v>734</v>
      </c>
      <c r="V18" t="s">
        <v>133</v>
      </c>
      <c r="W18" t="s">
        <v>141</v>
      </c>
      <c r="X18" t="s">
        <v>603</v>
      </c>
      <c r="Y18" t="s">
        <v>621</v>
      </c>
      <c r="Z18" t="s">
        <v>658</v>
      </c>
      <c r="AA18" t="s">
        <v>659</v>
      </c>
      <c r="AB18" t="s">
        <v>169</v>
      </c>
      <c r="AC18" t="s">
        <v>176</v>
      </c>
      <c r="AD18">
        <v>0</v>
      </c>
      <c r="AE18" t="s">
        <v>136</v>
      </c>
      <c r="AF18" t="s">
        <v>137</v>
      </c>
      <c r="AG18" t="s">
        <v>138</v>
      </c>
      <c r="AH18" t="s">
        <v>623</v>
      </c>
      <c r="AI18" t="s">
        <v>14</v>
      </c>
      <c r="AJ18" t="s">
        <v>131</v>
      </c>
      <c r="AK18" t="s">
        <v>132</v>
      </c>
      <c r="BF18" t="s">
        <v>5</v>
      </c>
    </row>
    <row r="19" spans="1:58">
      <c r="A19" t="s">
        <v>731</v>
      </c>
      <c r="B19" t="s">
        <v>133</v>
      </c>
      <c r="C19" t="s">
        <v>141</v>
      </c>
      <c r="D19" t="s">
        <v>603</v>
      </c>
      <c r="E19" t="s">
        <v>621</v>
      </c>
      <c r="F19" t="s">
        <v>732</v>
      </c>
      <c r="G19" t="s">
        <v>733</v>
      </c>
      <c r="H19" t="s">
        <v>211</v>
      </c>
      <c r="I19" t="s">
        <v>176</v>
      </c>
      <c r="J19" t="s">
        <v>705</v>
      </c>
      <c r="K19" t="s">
        <v>136</v>
      </c>
      <c r="L19" t="s">
        <v>137</v>
      </c>
      <c r="M19" t="s">
        <v>138</v>
      </c>
      <c r="N19" t="s">
        <v>644</v>
      </c>
      <c r="O19" t="s">
        <v>131</v>
      </c>
      <c r="P19" t="s">
        <v>132</v>
      </c>
      <c r="Q19" t="s">
        <v>14</v>
      </c>
      <c r="U19" t="s">
        <v>731</v>
      </c>
      <c r="V19" t="s">
        <v>133</v>
      </c>
      <c r="W19" t="s">
        <v>141</v>
      </c>
      <c r="X19" t="s">
        <v>603</v>
      </c>
      <c r="Y19" t="s">
        <v>621</v>
      </c>
      <c r="Z19" t="s">
        <v>732</v>
      </c>
      <c r="AA19" t="s">
        <v>733</v>
      </c>
      <c r="AB19" t="s">
        <v>211</v>
      </c>
      <c r="AC19" t="s">
        <v>176</v>
      </c>
      <c r="AD19" t="s">
        <v>705</v>
      </c>
      <c r="AE19" t="s">
        <v>136</v>
      </c>
      <c r="AF19" t="s">
        <v>137</v>
      </c>
      <c r="AG19" t="s">
        <v>138</v>
      </c>
      <c r="AH19" t="s">
        <v>644</v>
      </c>
      <c r="AI19" t="s">
        <v>14</v>
      </c>
      <c r="AJ19" t="s">
        <v>131</v>
      </c>
      <c r="AK19" t="s">
        <v>132</v>
      </c>
      <c r="BF19" t="s">
        <v>5</v>
      </c>
    </row>
    <row r="20" spans="1:58">
      <c r="A20" t="s">
        <v>728</v>
      </c>
      <c r="B20" t="s">
        <v>133</v>
      </c>
      <c r="C20" t="s">
        <v>141</v>
      </c>
      <c r="D20" t="s">
        <v>603</v>
      </c>
      <c r="E20" t="s">
        <v>604</v>
      </c>
      <c r="F20" t="s">
        <v>729</v>
      </c>
      <c r="H20" t="s">
        <v>429</v>
      </c>
      <c r="I20" t="s">
        <v>176</v>
      </c>
      <c r="J20" t="s">
        <v>730</v>
      </c>
      <c r="K20" t="s">
        <v>136</v>
      </c>
      <c r="L20" t="s">
        <v>137</v>
      </c>
      <c r="M20" t="s">
        <v>138</v>
      </c>
      <c r="N20" t="s">
        <v>606</v>
      </c>
      <c r="O20" t="s">
        <v>131</v>
      </c>
      <c r="P20" t="s">
        <v>132</v>
      </c>
      <c r="Q20" t="s">
        <v>14</v>
      </c>
      <c r="U20" t="s">
        <v>728</v>
      </c>
      <c r="V20" t="s">
        <v>133</v>
      </c>
      <c r="W20" t="s">
        <v>141</v>
      </c>
      <c r="X20" t="s">
        <v>603</v>
      </c>
      <c r="Y20" t="s">
        <v>604</v>
      </c>
      <c r="Z20" t="s">
        <v>729</v>
      </c>
      <c r="AA20" t="s">
        <v>605</v>
      </c>
      <c r="AB20" t="s">
        <v>429</v>
      </c>
      <c r="AC20" t="s">
        <v>176</v>
      </c>
      <c r="AD20" t="s">
        <v>730</v>
      </c>
      <c r="AE20" t="s">
        <v>136</v>
      </c>
      <c r="AF20" t="s">
        <v>137</v>
      </c>
      <c r="AG20" t="s">
        <v>138</v>
      </c>
      <c r="AH20" t="s">
        <v>606</v>
      </c>
      <c r="AI20" t="s">
        <v>14</v>
      </c>
      <c r="AJ20" t="s">
        <v>131</v>
      </c>
      <c r="AK20" t="s">
        <v>132</v>
      </c>
      <c r="BF20" t="s">
        <v>5</v>
      </c>
    </row>
    <row r="21" spans="1:58">
      <c r="A21" t="s">
        <v>726</v>
      </c>
      <c r="B21" t="s">
        <v>133</v>
      </c>
      <c r="C21" t="s">
        <v>141</v>
      </c>
      <c r="D21" t="s">
        <v>603</v>
      </c>
      <c r="E21" t="s">
        <v>621</v>
      </c>
      <c r="G21" t="s">
        <v>727</v>
      </c>
      <c r="I21" t="s">
        <v>176</v>
      </c>
      <c r="K21" t="s">
        <v>136</v>
      </c>
      <c r="L21" t="s">
        <v>137</v>
      </c>
      <c r="M21" t="s">
        <v>138</v>
      </c>
      <c r="N21" t="s">
        <v>688</v>
      </c>
      <c r="O21" t="s">
        <v>131</v>
      </c>
      <c r="P21" t="s">
        <v>132</v>
      </c>
      <c r="Q21" t="s">
        <v>14</v>
      </c>
      <c r="U21" t="s">
        <v>726</v>
      </c>
      <c r="V21" t="s">
        <v>133</v>
      </c>
      <c r="W21" t="s">
        <v>141</v>
      </c>
      <c r="X21" t="s">
        <v>603</v>
      </c>
      <c r="Y21" t="s">
        <v>621</v>
      </c>
      <c r="Z21">
        <v>0</v>
      </c>
      <c r="AA21" t="s">
        <v>727</v>
      </c>
      <c r="AB21" s="55">
        <v>0</v>
      </c>
      <c r="AC21" t="s">
        <v>176</v>
      </c>
      <c r="AD21">
        <v>0</v>
      </c>
      <c r="AE21" t="s">
        <v>136</v>
      </c>
      <c r="AF21" t="s">
        <v>137</v>
      </c>
      <c r="AG21" t="s">
        <v>138</v>
      </c>
      <c r="AH21" t="s">
        <v>688</v>
      </c>
      <c r="AI21" t="s">
        <v>14</v>
      </c>
      <c r="AJ21" t="s">
        <v>131</v>
      </c>
      <c r="AK21" t="s">
        <v>132</v>
      </c>
      <c r="BF21" t="s">
        <v>5</v>
      </c>
    </row>
    <row r="22" spans="1:58" ht="116.1">
      <c r="A22" t="s">
        <v>722</v>
      </c>
      <c r="B22" t="s">
        <v>133</v>
      </c>
      <c r="C22" t="s">
        <v>141</v>
      </c>
      <c r="D22" t="s">
        <v>603</v>
      </c>
      <c r="E22" t="s">
        <v>621</v>
      </c>
      <c r="F22" s="56" t="s">
        <v>723</v>
      </c>
      <c r="G22" s="56" t="s">
        <v>724</v>
      </c>
      <c r="H22" t="s">
        <v>169</v>
      </c>
      <c r="I22" t="s">
        <v>176</v>
      </c>
      <c r="J22" t="s">
        <v>725</v>
      </c>
      <c r="K22" t="s">
        <v>136</v>
      </c>
      <c r="L22" t="s">
        <v>137</v>
      </c>
      <c r="M22" t="s">
        <v>138</v>
      </c>
      <c r="N22" t="s">
        <v>664</v>
      </c>
      <c r="O22" t="s">
        <v>131</v>
      </c>
      <c r="P22" t="s">
        <v>132</v>
      </c>
      <c r="Q22" t="s">
        <v>14</v>
      </c>
      <c r="U22" t="s">
        <v>722</v>
      </c>
      <c r="V22" t="s">
        <v>133</v>
      </c>
      <c r="W22" t="s">
        <v>141</v>
      </c>
      <c r="X22" t="s">
        <v>603</v>
      </c>
      <c r="Y22" t="s">
        <v>621</v>
      </c>
      <c r="Z22" s="56" t="s">
        <v>723</v>
      </c>
      <c r="AA22" s="56" t="s">
        <v>724</v>
      </c>
      <c r="AB22" t="s">
        <v>169</v>
      </c>
      <c r="AC22" t="s">
        <v>176</v>
      </c>
      <c r="AD22" t="s">
        <v>725</v>
      </c>
      <c r="AE22" t="s">
        <v>136</v>
      </c>
      <c r="AF22" t="s">
        <v>137</v>
      </c>
      <c r="AG22" t="s">
        <v>138</v>
      </c>
      <c r="AH22" t="s">
        <v>664</v>
      </c>
      <c r="AI22" t="s">
        <v>14</v>
      </c>
      <c r="AJ22" t="s">
        <v>131</v>
      </c>
      <c r="AK22" t="s">
        <v>132</v>
      </c>
      <c r="BF22" t="s">
        <v>5</v>
      </c>
    </row>
    <row r="23" spans="1:58">
      <c r="A23" t="s">
        <v>720</v>
      </c>
      <c r="B23" t="s">
        <v>133</v>
      </c>
      <c r="C23" t="s">
        <v>141</v>
      </c>
      <c r="D23" t="s">
        <v>603</v>
      </c>
      <c r="E23" t="s">
        <v>634</v>
      </c>
      <c r="G23" t="s">
        <v>721</v>
      </c>
      <c r="I23" t="s">
        <v>176</v>
      </c>
      <c r="K23" t="s">
        <v>136</v>
      </c>
      <c r="L23" t="s">
        <v>137</v>
      </c>
      <c r="M23" t="s">
        <v>138</v>
      </c>
      <c r="N23" t="s">
        <v>639</v>
      </c>
      <c r="O23" t="s">
        <v>131</v>
      </c>
      <c r="P23" t="s">
        <v>132</v>
      </c>
      <c r="Q23" t="s">
        <v>14</v>
      </c>
      <c r="U23" t="s">
        <v>720</v>
      </c>
      <c r="V23" t="s">
        <v>133</v>
      </c>
      <c r="W23" t="s">
        <v>141</v>
      </c>
      <c r="X23" t="s">
        <v>603</v>
      </c>
      <c r="Y23" t="s">
        <v>634</v>
      </c>
      <c r="Z23">
        <v>0</v>
      </c>
      <c r="AA23" t="s">
        <v>721</v>
      </c>
      <c r="AB23" s="55">
        <v>0</v>
      </c>
      <c r="AC23" t="s">
        <v>176</v>
      </c>
      <c r="AD23">
        <v>0</v>
      </c>
      <c r="AE23" t="s">
        <v>136</v>
      </c>
      <c r="AF23" t="s">
        <v>137</v>
      </c>
      <c r="AG23" t="s">
        <v>138</v>
      </c>
      <c r="AH23" t="s">
        <v>639</v>
      </c>
      <c r="AI23" t="s">
        <v>14</v>
      </c>
      <c r="AJ23" t="s">
        <v>131</v>
      </c>
      <c r="AK23" t="s">
        <v>132</v>
      </c>
      <c r="BF23" t="s">
        <v>5</v>
      </c>
    </row>
    <row r="24" spans="1:58">
      <c r="A24" t="s">
        <v>719</v>
      </c>
      <c r="B24" t="s">
        <v>133</v>
      </c>
      <c r="C24" t="s">
        <v>141</v>
      </c>
      <c r="D24" t="s">
        <v>603</v>
      </c>
      <c r="E24" t="s">
        <v>621</v>
      </c>
      <c r="F24" t="s">
        <v>478</v>
      </c>
      <c r="G24" t="s">
        <v>670</v>
      </c>
      <c r="H24" t="s">
        <v>187</v>
      </c>
      <c r="I24" t="s">
        <v>176</v>
      </c>
      <c r="K24" t="s">
        <v>136</v>
      </c>
      <c r="L24" t="s">
        <v>137</v>
      </c>
      <c r="M24" t="s">
        <v>138</v>
      </c>
      <c r="N24" t="s">
        <v>671</v>
      </c>
      <c r="O24" t="s">
        <v>131</v>
      </c>
      <c r="P24" t="s">
        <v>132</v>
      </c>
      <c r="Q24" t="s">
        <v>14</v>
      </c>
      <c r="U24" t="s">
        <v>719</v>
      </c>
      <c r="V24" t="s">
        <v>133</v>
      </c>
      <c r="W24" t="s">
        <v>141</v>
      </c>
      <c r="X24" t="s">
        <v>603</v>
      </c>
      <c r="Y24" t="s">
        <v>621</v>
      </c>
      <c r="Z24" t="s">
        <v>478</v>
      </c>
      <c r="AA24" t="s">
        <v>670</v>
      </c>
      <c r="AB24" t="s">
        <v>187</v>
      </c>
      <c r="AC24" t="s">
        <v>176</v>
      </c>
      <c r="AD24">
        <v>0</v>
      </c>
      <c r="AE24" t="s">
        <v>136</v>
      </c>
      <c r="AF24" t="s">
        <v>137</v>
      </c>
      <c r="AG24" t="s">
        <v>138</v>
      </c>
      <c r="AH24" t="s">
        <v>671</v>
      </c>
      <c r="AI24" t="s">
        <v>14</v>
      </c>
      <c r="AJ24" t="s">
        <v>131</v>
      </c>
      <c r="AK24" t="s">
        <v>132</v>
      </c>
      <c r="BF24" t="s">
        <v>5</v>
      </c>
    </row>
    <row r="25" spans="1:58">
      <c r="A25" t="s">
        <v>715</v>
      </c>
      <c r="B25" t="s">
        <v>133</v>
      </c>
      <c r="C25" t="s">
        <v>141</v>
      </c>
      <c r="D25" t="s">
        <v>603</v>
      </c>
      <c r="E25" t="s">
        <v>604</v>
      </c>
      <c r="F25" t="s">
        <v>716</v>
      </c>
      <c r="G25" t="s">
        <v>717</v>
      </c>
      <c r="H25" t="s">
        <v>429</v>
      </c>
      <c r="I25" t="s">
        <v>170</v>
      </c>
      <c r="J25" t="s">
        <v>718</v>
      </c>
      <c r="K25" t="s">
        <v>136</v>
      </c>
      <c r="L25" t="s">
        <v>137</v>
      </c>
      <c r="M25" t="s">
        <v>138</v>
      </c>
      <c r="N25" t="s">
        <v>606</v>
      </c>
      <c r="O25" t="s">
        <v>131</v>
      </c>
      <c r="P25" t="s">
        <v>132</v>
      </c>
      <c r="Q25" t="s">
        <v>14</v>
      </c>
      <c r="U25" t="s">
        <v>715</v>
      </c>
      <c r="V25" t="s">
        <v>133</v>
      </c>
      <c r="W25" t="s">
        <v>141</v>
      </c>
      <c r="X25" t="s">
        <v>603</v>
      </c>
      <c r="Y25" t="s">
        <v>604</v>
      </c>
      <c r="Z25" t="s">
        <v>716</v>
      </c>
      <c r="AA25" t="s">
        <v>717</v>
      </c>
      <c r="AB25" t="s">
        <v>429</v>
      </c>
      <c r="AC25" t="s">
        <v>170</v>
      </c>
      <c r="AD25" t="s">
        <v>718</v>
      </c>
      <c r="AE25" t="s">
        <v>136</v>
      </c>
      <c r="AF25" t="s">
        <v>137</v>
      </c>
      <c r="AG25" t="s">
        <v>138</v>
      </c>
      <c r="AH25" t="s">
        <v>606</v>
      </c>
      <c r="AI25" t="s">
        <v>14</v>
      </c>
      <c r="AJ25" t="s">
        <v>131</v>
      </c>
      <c r="AK25" t="s">
        <v>132</v>
      </c>
      <c r="BF25" t="s">
        <v>5</v>
      </c>
    </row>
    <row r="26" spans="1:58">
      <c r="A26" t="s">
        <v>713</v>
      </c>
      <c r="B26" t="s">
        <v>133</v>
      </c>
      <c r="C26" t="s">
        <v>141</v>
      </c>
      <c r="D26" t="s">
        <v>603</v>
      </c>
      <c r="E26" t="s">
        <v>621</v>
      </c>
      <c r="G26" t="s">
        <v>714</v>
      </c>
      <c r="I26" t="s">
        <v>176</v>
      </c>
      <c r="K26" t="s">
        <v>136</v>
      </c>
      <c r="L26" t="s">
        <v>137</v>
      </c>
      <c r="M26" t="s">
        <v>138</v>
      </c>
      <c r="N26" t="s">
        <v>688</v>
      </c>
      <c r="O26" t="s">
        <v>131</v>
      </c>
      <c r="P26" t="s">
        <v>132</v>
      </c>
      <c r="Q26" t="s">
        <v>14</v>
      </c>
      <c r="U26" t="s">
        <v>713</v>
      </c>
      <c r="V26" t="s">
        <v>133</v>
      </c>
      <c r="W26" t="s">
        <v>141</v>
      </c>
      <c r="X26" t="s">
        <v>603</v>
      </c>
      <c r="Y26" t="s">
        <v>621</v>
      </c>
      <c r="Z26">
        <v>0</v>
      </c>
      <c r="AA26" t="s">
        <v>714</v>
      </c>
      <c r="AB26" s="55">
        <v>0</v>
      </c>
      <c r="AC26" t="s">
        <v>176</v>
      </c>
      <c r="AD26">
        <v>0</v>
      </c>
      <c r="AE26" t="s">
        <v>136</v>
      </c>
      <c r="AF26" t="s">
        <v>137</v>
      </c>
      <c r="AG26" t="s">
        <v>138</v>
      </c>
      <c r="AH26" t="s">
        <v>688</v>
      </c>
      <c r="AI26" t="s">
        <v>14</v>
      </c>
      <c r="AJ26" t="s">
        <v>131</v>
      </c>
      <c r="AK26" t="s">
        <v>132</v>
      </c>
      <c r="BF26" t="s">
        <v>5</v>
      </c>
    </row>
    <row r="27" spans="1:58">
      <c r="A27" t="s">
        <v>712</v>
      </c>
      <c r="B27" t="s">
        <v>133</v>
      </c>
      <c r="C27" t="s">
        <v>141</v>
      </c>
      <c r="D27" t="s">
        <v>603</v>
      </c>
      <c r="E27" t="s">
        <v>621</v>
      </c>
      <c r="F27" t="s">
        <v>661</v>
      </c>
      <c r="G27" t="s">
        <v>662</v>
      </c>
      <c r="H27" t="s">
        <v>187</v>
      </c>
      <c r="I27" t="s">
        <v>176</v>
      </c>
      <c r="K27" t="s">
        <v>136</v>
      </c>
      <c r="L27" t="s">
        <v>137</v>
      </c>
      <c r="M27" t="s">
        <v>138</v>
      </c>
      <c r="N27" t="s">
        <v>623</v>
      </c>
      <c r="O27" t="s">
        <v>131</v>
      </c>
      <c r="P27" t="s">
        <v>132</v>
      </c>
      <c r="Q27" t="s">
        <v>14</v>
      </c>
      <c r="U27" t="s">
        <v>712</v>
      </c>
      <c r="V27" t="s">
        <v>133</v>
      </c>
      <c r="W27" t="s">
        <v>141</v>
      </c>
      <c r="X27" t="s">
        <v>603</v>
      </c>
      <c r="Y27" t="s">
        <v>621</v>
      </c>
      <c r="Z27" t="s">
        <v>661</v>
      </c>
      <c r="AA27" t="s">
        <v>662</v>
      </c>
      <c r="AB27" t="s">
        <v>187</v>
      </c>
      <c r="AC27" t="s">
        <v>176</v>
      </c>
      <c r="AD27">
        <v>0</v>
      </c>
      <c r="AE27" t="s">
        <v>136</v>
      </c>
      <c r="AF27" t="s">
        <v>137</v>
      </c>
      <c r="AG27" t="s">
        <v>138</v>
      </c>
      <c r="AH27" t="s">
        <v>623</v>
      </c>
      <c r="AI27" t="s">
        <v>14</v>
      </c>
      <c r="AJ27" t="s">
        <v>131</v>
      </c>
      <c r="AK27" t="s">
        <v>132</v>
      </c>
      <c r="BF27" t="s">
        <v>5</v>
      </c>
    </row>
    <row r="28" spans="1:58">
      <c r="A28" t="s">
        <v>711</v>
      </c>
      <c r="B28" t="s">
        <v>133</v>
      </c>
      <c r="C28" t="s">
        <v>141</v>
      </c>
      <c r="D28" t="s">
        <v>603</v>
      </c>
      <c r="E28" t="s">
        <v>621</v>
      </c>
      <c r="G28" t="s">
        <v>622</v>
      </c>
      <c r="H28" t="s">
        <v>169</v>
      </c>
      <c r="I28" t="s">
        <v>176</v>
      </c>
      <c r="K28" t="s">
        <v>136</v>
      </c>
      <c r="L28" t="s">
        <v>137</v>
      </c>
      <c r="M28" t="s">
        <v>138</v>
      </c>
      <c r="N28" t="s">
        <v>623</v>
      </c>
      <c r="O28" t="s">
        <v>131</v>
      </c>
      <c r="P28" t="s">
        <v>132</v>
      </c>
      <c r="Q28" t="s">
        <v>14</v>
      </c>
      <c r="U28" t="s">
        <v>711</v>
      </c>
      <c r="V28" t="s">
        <v>133</v>
      </c>
      <c r="W28" t="s">
        <v>141</v>
      </c>
      <c r="X28" t="s">
        <v>603</v>
      </c>
      <c r="Y28" t="s">
        <v>621</v>
      </c>
      <c r="Z28">
        <v>0</v>
      </c>
      <c r="AA28" t="s">
        <v>622</v>
      </c>
      <c r="AB28" t="s">
        <v>169</v>
      </c>
      <c r="AC28" t="s">
        <v>176</v>
      </c>
      <c r="AD28">
        <v>0</v>
      </c>
      <c r="AE28" t="s">
        <v>136</v>
      </c>
      <c r="AF28" t="s">
        <v>137</v>
      </c>
      <c r="AG28" t="s">
        <v>138</v>
      </c>
      <c r="AH28" t="s">
        <v>623</v>
      </c>
      <c r="AI28" t="s">
        <v>14</v>
      </c>
      <c r="AJ28" t="s">
        <v>131</v>
      </c>
      <c r="AK28" t="s">
        <v>132</v>
      </c>
      <c r="BF28" t="s">
        <v>5</v>
      </c>
    </row>
    <row r="29" spans="1:58">
      <c r="A29" t="s">
        <v>710</v>
      </c>
      <c r="B29" t="s">
        <v>133</v>
      </c>
      <c r="C29" t="s">
        <v>141</v>
      </c>
      <c r="D29" t="s">
        <v>603</v>
      </c>
      <c r="E29" t="s">
        <v>621</v>
      </c>
      <c r="F29" t="s">
        <v>155</v>
      </c>
      <c r="G29" t="s">
        <v>643</v>
      </c>
      <c r="H29" t="s">
        <v>211</v>
      </c>
      <c r="I29" t="s">
        <v>176</v>
      </c>
      <c r="J29" t="s">
        <v>705</v>
      </c>
      <c r="K29" t="s">
        <v>136</v>
      </c>
      <c r="L29" t="s">
        <v>137</v>
      </c>
      <c r="M29" t="s">
        <v>138</v>
      </c>
      <c r="N29" t="s">
        <v>644</v>
      </c>
      <c r="O29" t="s">
        <v>131</v>
      </c>
      <c r="P29" t="s">
        <v>132</v>
      </c>
      <c r="Q29" t="s">
        <v>14</v>
      </c>
      <c r="U29" t="s">
        <v>710</v>
      </c>
      <c r="V29" t="s">
        <v>133</v>
      </c>
      <c r="W29" t="s">
        <v>141</v>
      </c>
      <c r="X29" t="s">
        <v>603</v>
      </c>
      <c r="Y29" t="s">
        <v>621</v>
      </c>
      <c r="Z29" t="s">
        <v>155</v>
      </c>
      <c r="AA29" t="s">
        <v>643</v>
      </c>
      <c r="AB29" t="s">
        <v>211</v>
      </c>
      <c r="AC29" t="s">
        <v>176</v>
      </c>
      <c r="AD29" t="s">
        <v>705</v>
      </c>
      <c r="AE29" t="s">
        <v>136</v>
      </c>
      <c r="AF29" t="s">
        <v>137</v>
      </c>
      <c r="AG29" t="s">
        <v>138</v>
      </c>
      <c r="AH29" t="s">
        <v>644</v>
      </c>
      <c r="AI29" t="s">
        <v>14</v>
      </c>
      <c r="AJ29" t="s">
        <v>131</v>
      </c>
      <c r="AK29" t="s">
        <v>132</v>
      </c>
      <c r="BF29" t="s">
        <v>5</v>
      </c>
    </row>
    <row r="30" spans="1:58">
      <c r="A30" t="s">
        <v>707</v>
      </c>
      <c r="B30" t="s">
        <v>133</v>
      </c>
      <c r="C30" t="s">
        <v>141</v>
      </c>
      <c r="D30" t="s">
        <v>603</v>
      </c>
      <c r="E30" t="s">
        <v>621</v>
      </c>
      <c r="F30" t="s">
        <v>708</v>
      </c>
      <c r="G30" t="s">
        <v>709</v>
      </c>
      <c r="H30" t="s">
        <v>211</v>
      </c>
      <c r="I30" t="s">
        <v>176</v>
      </c>
      <c r="J30" t="s">
        <v>705</v>
      </c>
      <c r="K30" t="s">
        <v>136</v>
      </c>
      <c r="L30" t="s">
        <v>137</v>
      </c>
      <c r="M30" t="s">
        <v>138</v>
      </c>
      <c r="N30" t="s">
        <v>644</v>
      </c>
      <c r="O30" t="s">
        <v>131</v>
      </c>
      <c r="P30" t="s">
        <v>132</v>
      </c>
      <c r="Q30" t="s">
        <v>14</v>
      </c>
      <c r="U30" t="s">
        <v>707</v>
      </c>
      <c r="V30" t="s">
        <v>133</v>
      </c>
      <c r="W30" t="s">
        <v>141</v>
      </c>
      <c r="X30" t="s">
        <v>603</v>
      </c>
      <c r="Y30" t="s">
        <v>621</v>
      </c>
      <c r="Z30" t="s">
        <v>708</v>
      </c>
      <c r="AA30" t="s">
        <v>709</v>
      </c>
      <c r="AB30" t="s">
        <v>211</v>
      </c>
      <c r="AC30" t="s">
        <v>176</v>
      </c>
      <c r="AD30" t="s">
        <v>705</v>
      </c>
      <c r="AE30" t="s">
        <v>136</v>
      </c>
      <c r="AF30" t="s">
        <v>137</v>
      </c>
      <c r="AG30" t="s">
        <v>138</v>
      </c>
      <c r="AH30" t="s">
        <v>644</v>
      </c>
      <c r="AI30" t="s">
        <v>14</v>
      </c>
      <c r="AJ30" t="s">
        <v>131</v>
      </c>
      <c r="AK30" t="s">
        <v>132</v>
      </c>
      <c r="BF30" t="s">
        <v>5</v>
      </c>
    </row>
    <row r="31" spans="1:58">
      <c r="A31" t="s">
        <v>703</v>
      </c>
      <c r="B31" t="s">
        <v>133</v>
      </c>
      <c r="C31" t="s">
        <v>141</v>
      </c>
      <c r="D31" t="s">
        <v>603</v>
      </c>
      <c r="E31" t="s">
        <v>621</v>
      </c>
      <c r="F31" t="s">
        <v>676</v>
      </c>
      <c r="G31" t="s">
        <v>704</v>
      </c>
      <c r="H31" t="s">
        <v>211</v>
      </c>
      <c r="I31" t="s">
        <v>176</v>
      </c>
      <c r="J31" t="s">
        <v>705</v>
      </c>
      <c r="K31" t="s">
        <v>136</v>
      </c>
      <c r="L31" t="s">
        <v>137</v>
      </c>
      <c r="M31" t="s">
        <v>138</v>
      </c>
      <c r="N31" t="s">
        <v>644</v>
      </c>
      <c r="O31" t="s">
        <v>131</v>
      </c>
      <c r="P31" t="s">
        <v>132</v>
      </c>
      <c r="Q31" t="s">
        <v>14</v>
      </c>
      <c r="U31" t="s">
        <v>703</v>
      </c>
      <c r="V31" t="s">
        <v>133</v>
      </c>
      <c r="W31" t="s">
        <v>141</v>
      </c>
      <c r="X31" t="s">
        <v>603</v>
      </c>
      <c r="Y31" t="s">
        <v>621</v>
      </c>
      <c r="Z31" t="s">
        <v>676</v>
      </c>
      <c r="AA31" t="s">
        <v>704</v>
      </c>
      <c r="AB31" t="s">
        <v>211</v>
      </c>
      <c r="AC31" t="s">
        <v>176</v>
      </c>
      <c r="AD31" t="s">
        <v>705</v>
      </c>
      <c r="AE31" t="s">
        <v>136</v>
      </c>
      <c r="AF31" t="s">
        <v>137</v>
      </c>
      <c r="AG31" t="s">
        <v>138</v>
      </c>
      <c r="AH31" t="s">
        <v>644</v>
      </c>
      <c r="AI31" t="s">
        <v>14</v>
      </c>
      <c r="AJ31" t="s">
        <v>131</v>
      </c>
      <c r="AK31" t="s">
        <v>132</v>
      </c>
      <c r="BF31" t="s">
        <v>5</v>
      </c>
    </row>
    <row r="32" spans="1:58">
      <c r="A32" t="s">
        <v>702</v>
      </c>
      <c r="B32" t="s">
        <v>133</v>
      </c>
      <c r="D32" t="s">
        <v>603</v>
      </c>
      <c r="E32" t="s">
        <v>634</v>
      </c>
      <c r="G32" t="s">
        <v>635</v>
      </c>
      <c r="K32" t="s">
        <v>136</v>
      </c>
      <c r="L32" t="s">
        <v>137</v>
      </c>
      <c r="M32" t="s">
        <v>138</v>
      </c>
      <c r="N32" t="s">
        <v>636</v>
      </c>
      <c r="O32" t="s">
        <v>131</v>
      </c>
      <c r="P32" t="s">
        <v>132</v>
      </c>
      <c r="Q32" t="s">
        <v>14</v>
      </c>
      <c r="U32" t="s">
        <v>702</v>
      </c>
      <c r="V32" t="s">
        <v>133</v>
      </c>
      <c r="W32">
        <v>0</v>
      </c>
      <c r="X32" t="s">
        <v>603</v>
      </c>
      <c r="Y32" t="s">
        <v>634</v>
      </c>
      <c r="Z32">
        <v>0</v>
      </c>
      <c r="AA32" t="s">
        <v>635</v>
      </c>
      <c r="AB32" s="55">
        <v>0</v>
      </c>
      <c r="AC32">
        <v>0</v>
      </c>
      <c r="AD32">
        <v>0</v>
      </c>
      <c r="AE32" t="s">
        <v>136</v>
      </c>
      <c r="AF32" t="s">
        <v>137</v>
      </c>
      <c r="AG32" t="s">
        <v>138</v>
      </c>
      <c r="AH32" t="s">
        <v>636</v>
      </c>
      <c r="AI32" t="s">
        <v>14</v>
      </c>
      <c r="AJ32" t="s">
        <v>131</v>
      </c>
      <c r="AK32" t="s">
        <v>132</v>
      </c>
      <c r="BF32" t="s">
        <v>5</v>
      </c>
    </row>
    <row r="33" spans="1:58">
      <c r="A33" t="s">
        <v>701</v>
      </c>
      <c r="B33" t="s">
        <v>133</v>
      </c>
      <c r="C33" t="s">
        <v>141</v>
      </c>
      <c r="D33" t="s">
        <v>603</v>
      </c>
      <c r="E33" t="s">
        <v>621</v>
      </c>
      <c r="F33" t="s">
        <v>625</v>
      </c>
      <c r="G33" t="s">
        <v>680</v>
      </c>
      <c r="H33" t="s">
        <v>680</v>
      </c>
      <c r="I33" t="s">
        <v>680</v>
      </c>
      <c r="J33" t="s">
        <v>627</v>
      </c>
      <c r="K33" t="s">
        <v>136</v>
      </c>
      <c r="L33" t="s">
        <v>137</v>
      </c>
      <c r="M33" t="s">
        <v>138</v>
      </c>
      <c r="N33" t="s">
        <v>628</v>
      </c>
      <c r="O33" t="s">
        <v>131</v>
      </c>
      <c r="P33" t="s">
        <v>132</v>
      </c>
      <c r="Q33" t="s">
        <v>14</v>
      </c>
      <c r="U33" t="s">
        <v>701</v>
      </c>
      <c r="V33" t="s">
        <v>133</v>
      </c>
      <c r="W33" t="s">
        <v>141</v>
      </c>
      <c r="X33" t="s">
        <v>603</v>
      </c>
      <c r="Y33" t="s">
        <v>621</v>
      </c>
      <c r="Z33" t="s">
        <v>625</v>
      </c>
      <c r="AA33" t="s">
        <v>680</v>
      </c>
      <c r="AB33" t="s">
        <v>680</v>
      </c>
      <c r="AC33" t="s">
        <v>680</v>
      </c>
      <c r="AD33" t="s">
        <v>627</v>
      </c>
      <c r="AE33" t="s">
        <v>136</v>
      </c>
      <c r="AF33" t="s">
        <v>137</v>
      </c>
      <c r="AG33" t="s">
        <v>138</v>
      </c>
      <c r="AH33" t="s">
        <v>628</v>
      </c>
      <c r="AI33" t="s">
        <v>14</v>
      </c>
      <c r="AJ33" t="s">
        <v>131</v>
      </c>
      <c r="AK33" t="s">
        <v>132</v>
      </c>
      <c r="BF33" t="s">
        <v>5</v>
      </c>
    </row>
    <row r="34" spans="1:58">
      <c r="A34" t="s">
        <v>699</v>
      </c>
      <c r="B34" t="s">
        <v>133</v>
      </c>
      <c r="C34" t="s">
        <v>141</v>
      </c>
      <c r="D34" t="s">
        <v>603</v>
      </c>
      <c r="E34" t="s">
        <v>621</v>
      </c>
      <c r="F34" t="s">
        <v>625</v>
      </c>
      <c r="G34" t="s">
        <v>700</v>
      </c>
      <c r="H34" t="s">
        <v>680</v>
      </c>
      <c r="I34" t="s">
        <v>176</v>
      </c>
      <c r="J34" t="s">
        <v>627</v>
      </c>
      <c r="K34" t="s">
        <v>136</v>
      </c>
      <c r="L34" t="s">
        <v>137</v>
      </c>
      <c r="M34" t="s">
        <v>138</v>
      </c>
      <c r="N34" t="s">
        <v>628</v>
      </c>
      <c r="O34" t="s">
        <v>131</v>
      </c>
      <c r="P34" t="s">
        <v>132</v>
      </c>
      <c r="Q34" t="s">
        <v>14</v>
      </c>
      <c r="U34" t="s">
        <v>699</v>
      </c>
      <c r="V34" t="s">
        <v>133</v>
      </c>
      <c r="W34" t="s">
        <v>141</v>
      </c>
      <c r="X34" t="s">
        <v>603</v>
      </c>
      <c r="Y34" t="s">
        <v>621</v>
      </c>
      <c r="Z34" t="s">
        <v>625</v>
      </c>
      <c r="AA34" t="s">
        <v>700</v>
      </c>
      <c r="AB34" t="s">
        <v>680</v>
      </c>
      <c r="AC34" t="s">
        <v>176</v>
      </c>
      <c r="AD34" t="s">
        <v>627</v>
      </c>
      <c r="AE34" t="s">
        <v>136</v>
      </c>
      <c r="AF34" t="s">
        <v>137</v>
      </c>
      <c r="AG34" t="s">
        <v>138</v>
      </c>
      <c r="AH34" t="s">
        <v>628</v>
      </c>
      <c r="AI34" t="s">
        <v>14</v>
      </c>
      <c r="AJ34" t="s">
        <v>131</v>
      </c>
      <c r="AK34" t="s">
        <v>132</v>
      </c>
      <c r="BF34" t="s">
        <v>5</v>
      </c>
    </row>
    <row r="35" spans="1:58">
      <c r="A35" t="s">
        <v>686</v>
      </c>
      <c r="B35" t="s">
        <v>133</v>
      </c>
      <c r="C35" t="s">
        <v>141</v>
      </c>
      <c r="D35" t="s">
        <v>603</v>
      </c>
      <c r="E35" t="s">
        <v>621</v>
      </c>
      <c r="G35" t="s">
        <v>687</v>
      </c>
      <c r="I35" t="s">
        <v>176</v>
      </c>
      <c r="K35" t="s">
        <v>136</v>
      </c>
      <c r="L35" t="s">
        <v>137</v>
      </c>
      <c r="M35" t="s">
        <v>138</v>
      </c>
      <c r="N35" t="s">
        <v>688</v>
      </c>
      <c r="O35" t="s">
        <v>131</v>
      </c>
      <c r="P35" t="s">
        <v>132</v>
      </c>
      <c r="Q35" t="s">
        <v>14</v>
      </c>
      <c r="U35" t="s">
        <v>686</v>
      </c>
      <c r="V35" t="s">
        <v>133</v>
      </c>
      <c r="W35" t="s">
        <v>141</v>
      </c>
      <c r="X35" t="s">
        <v>603</v>
      </c>
      <c r="Y35" t="s">
        <v>621</v>
      </c>
      <c r="Z35">
        <v>0</v>
      </c>
      <c r="AA35" t="s">
        <v>687</v>
      </c>
      <c r="AB35" s="55">
        <v>0</v>
      </c>
      <c r="AC35" t="s">
        <v>176</v>
      </c>
      <c r="AD35">
        <v>0</v>
      </c>
      <c r="AE35" t="s">
        <v>136</v>
      </c>
      <c r="AF35" t="s">
        <v>137</v>
      </c>
      <c r="AG35" t="s">
        <v>138</v>
      </c>
      <c r="AH35" t="s">
        <v>688</v>
      </c>
      <c r="AI35" t="s">
        <v>14</v>
      </c>
      <c r="AJ35" t="s">
        <v>131</v>
      </c>
      <c r="AK35" t="s">
        <v>132</v>
      </c>
      <c r="BF35" t="s">
        <v>5</v>
      </c>
    </row>
    <row r="36" spans="1:58" ht="174">
      <c r="A36" t="s">
        <v>682</v>
      </c>
      <c r="B36" t="s">
        <v>133</v>
      </c>
      <c r="C36" t="s">
        <v>141</v>
      </c>
      <c r="D36" t="s">
        <v>603</v>
      </c>
      <c r="E36" t="s">
        <v>604</v>
      </c>
      <c r="F36" s="56" t="s">
        <v>683</v>
      </c>
      <c r="G36" s="56" t="s">
        <v>684</v>
      </c>
      <c r="H36" t="s">
        <v>429</v>
      </c>
      <c r="I36" t="s">
        <v>176</v>
      </c>
      <c r="J36" t="s">
        <v>685</v>
      </c>
      <c r="K36" t="s">
        <v>136</v>
      </c>
      <c r="L36" t="s">
        <v>137</v>
      </c>
      <c r="M36" t="s">
        <v>138</v>
      </c>
      <c r="N36" t="s">
        <v>606</v>
      </c>
      <c r="O36" t="s">
        <v>131</v>
      </c>
      <c r="P36" t="s">
        <v>132</v>
      </c>
      <c r="Q36" t="s">
        <v>14</v>
      </c>
      <c r="U36" t="s">
        <v>682</v>
      </c>
      <c r="V36" t="s">
        <v>133</v>
      </c>
      <c r="W36" t="s">
        <v>141</v>
      </c>
      <c r="X36" t="s">
        <v>603</v>
      </c>
      <c r="Y36" t="s">
        <v>604</v>
      </c>
      <c r="Z36" s="56" t="s">
        <v>683</v>
      </c>
      <c r="AA36" s="56" t="s">
        <v>684</v>
      </c>
      <c r="AB36" t="s">
        <v>429</v>
      </c>
      <c r="AC36" t="s">
        <v>176</v>
      </c>
      <c r="AD36" t="s">
        <v>685</v>
      </c>
      <c r="AE36" t="s">
        <v>136</v>
      </c>
      <c r="AF36" t="s">
        <v>137</v>
      </c>
      <c r="AG36" t="s">
        <v>138</v>
      </c>
      <c r="AH36" t="s">
        <v>606</v>
      </c>
      <c r="AI36" t="s">
        <v>14</v>
      </c>
      <c r="AJ36" t="s">
        <v>131</v>
      </c>
      <c r="AK36" t="s">
        <v>132</v>
      </c>
      <c r="BF36" t="s">
        <v>5</v>
      </c>
    </row>
    <row r="37" spans="1:58">
      <c r="A37" t="s">
        <v>679</v>
      </c>
      <c r="B37" t="s">
        <v>133</v>
      </c>
      <c r="C37" t="s">
        <v>141</v>
      </c>
      <c r="D37" t="s">
        <v>603</v>
      </c>
      <c r="E37" t="s">
        <v>621</v>
      </c>
      <c r="F37" t="s">
        <v>680</v>
      </c>
      <c r="G37" t="s">
        <v>680</v>
      </c>
      <c r="H37" t="s">
        <v>680</v>
      </c>
      <c r="I37" t="s">
        <v>176</v>
      </c>
      <c r="J37" t="s">
        <v>681</v>
      </c>
      <c r="K37" t="s">
        <v>136</v>
      </c>
      <c r="L37" t="s">
        <v>137</v>
      </c>
      <c r="M37" t="s">
        <v>138</v>
      </c>
      <c r="N37" t="s">
        <v>628</v>
      </c>
      <c r="O37" t="s">
        <v>131</v>
      </c>
      <c r="P37" t="s">
        <v>132</v>
      </c>
      <c r="Q37" t="s">
        <v>14</v>
      </c>
      <c r="U37" t="s">
        <v>679</v>
      </c>
      <c r="V37" t="s">
        <v>133</v>
      </c>
      <c r="W37" t="s">
        <v>141</v>
      </c>
      <c r="X37" t="s">
        <v>603</v>
      </c>
      <c r="Y37" t="s">
        <v>621</v>
      </c>
      <c r="Z37" t="s">
        <v>680</v>
      </c>
      <c r="AA37" t="s">
        <v>680</v>
      </c>
      <c r="AB37" t="s">
        <v>680</v>
      </c>
      <c r="AC37" t="s">
        <v>176</v>
      </c>
      <c r="AD37" t="s">
        <v>681</v>
      </c>
      <c r="AE37" t="s">
        <v>136</v>
      </c>
      <c r="AF37" t="s">
        <v>137</v>
      </c>
      <c r="AG37" t="s">
        <v>138</v>
      </c>
      <c r="AH37" t="s">
        <v>628</v>
      </c>
      <c r="AI37" t="s">
        <v>14</v>
      </c>
      <c r="AJ37" t="s">
        <v>131</v>
      </c>
      <c r="AK37" t="s">
        <v>132</v>
      </c>
      <c r="BF37" t="s">
        <v>5</v>
      </c>
    </row>
    <row r="38" spans="1:58">
      <c r="A38" t="s">
        <v>675</v>
      </c>
      <c r="B38" t="s">
        <v>133</v>
      </c>
      <c r="C38" t="s">
        <v>141</v>
      </c>
      <c r="D38" t="s">
        <v>603</v>
      </c>
      <c r="E38" t="s">
        <v>621</v>
      </c>
      <c r="F38" t="s">
        <v>676</v>
      </c>
      <c r="G38" t="s">
        <v>677</v>
      </c>
      <c r="H38" t="s">
        <v>211</v>
      </c>
      <c r="I38" t="s">
        <v>176</v>
      </c>
      <c r="J38" t="s">
        <v>678</v>
      </c>
      <c r="K38" t="s">
        <v>136</v>
      </c>
      <c r="L38" t="s">
        <v>137</v>
      </c>
      <c r="M38" t="s">
        <v>138</v>
      </c>
      <c r="N38" t="s">
        <v>644</v>
      </c>
      <c r="O38" t="s">
        <v>131</v>
      </c>
      <c r="P38" t="s">
        <v>132</v>
      </c>
      <c r="Q38" t="s">
        <v>14</v>
      </c>
      <c r="U38" t="s">
        <v>675</v>
      </c>
      <c r="V38" t="s">
        <v>133</v>
      </c>
      <c r="W38" t="s">
        <v>141</v>
      </c>
      <c r="X38" t="s">
        <v>603</v>
      </c>
      <c r="Y38" t="s">
        <v>621</v>
      </c>
      <c r="Z38" t="s">
        <v>676</v>
      </c>
      <c r="AA38" t="s">
        <v>677</v>
      </c>
      <c r="AB38" t="s">
        <v>211</v>
      </c>
      <c r="AC38" t="s">
        <v>176</v>
      </c>
      <c r="AD38" t="s">
        <v>678</v>
      </c>
      <c r="AE38" t="s">
        <v>136</v>
      </c>
      <c r="AF38" t="s">
        <v>137</v>
      </c>
      <c r="AG38" t="s">
        <v>138</v>
      </c>
      <c r="AH38" t="s">
        <v>644</v>
      </c>
      <c r="AI38" t="s">
        <v>14</v>
      </c>
      <c r="AJ38" t="s">
        <v>131</v>
      </c>
      <c r="AK38" t="s">
        <v>132</v>
      </c>
      <c r="BF38" t="s">
        <v>5</v>
      </c>
    </row>
    <row r="39" spans="1:58">
      <c r="A39" t="s">
        <v>669</v>
      </c>
      <c r="B39" t="s">
        <v>133</v>
      </c>
      <c r="C39" t="s">
        <v>141</v>
      </c>
      <c r="D39" t="s">
        <v>603</v>
      </c>
      <c r="E39" t="s">
        <v>621</v>
      </c>
      <c r="F39" t="s">
        <v>478</v>
      </c>
      <c r="G39" t="s">
        <v>670</v>
      </c>
      <c r="H39" t="s">
        <v>187</v>
      </c>
      <c r="I39" t="s">
        <v>176</v>
      </c>
      <c r="K39" t="s">
        <v>136</v>
      </c>
      <c r="L39" t="s">
        <v>137</v>
      </c>
      <c r="M39" t="s">
        <v>138</v>
      </c>
      <c r="N39" t="s">
        <v>671</v>
      </c>
      <c r="O39" t="s">
        <v>131</v>
      </c>
      <c r="P39" t="s">
        <v>132</v>
      </c>
      <c r="Q39" t="s">
        <v>14</v>
      </c>
      <c r="U39" t="s">
        <v>669</v>
      </c>
      <c r="V39" t="s">
        <v>133</v>
      </c>
      <c r="W39" t="s">
        <v>141</v>
      </c>
      <c r="X39" t="s">
        <v>603</v>
      </c>
      <c r="Y39" t="s">
        <v>621</v>
      </c>
      <c r="Z39" t="s">
        <v>478</v>
      </c>
      <c r="AA39" t="s">
        <v>670</v>
      </c>
      <c r="AB39" t="s">
        <v>187</v>
      </c>
      <c r="AC39" t="s">
        <v>176</v>
      </c>
      <c r="AD39">
        <v>0</v>
      </c>
      <c r="AE39" t="s">
        <v>136</v>
      </c>
      <c r="AF39" t="s">
        <v>137</v>
      </c>
      <c r="AG39" t="s">
        <v>138</v>
      </c>
      <c r="AH39" t="s">
        <v>671</v>
      </c>
      <c r="AI39" t="s">
        <v>14</v>
      </c>
      <c r="AJ39" t="s">
        <v>131</v>
      </c>
      <c r="AK39" t="s">
        <v>132</v>
      </c>
      <c r="BF39" t="s">
        <v>5</v>
      </c>
    </row>
    <row r="40" spans="1:58">
      <c r="A40" t="s">
        <v>665</v>
      </c>
      <c r="B40" t="s">
        <v>133</v>
      </c>
      <c r="C40" t="s">
        <v>141</v>
      </c>
      <c r="D40" t="s">
        <v>603</v>
      </c>
      <c r="E40" t="s">
        <v>621</v>
      </c>
      <c r="F40" t="s">
        <v>666</v>
      </c>
      <c r="G40" t="s">
        <v>667</v>
      </c>
      <c r="H40" t="s">
        <v>205</v>
      </c>
      <c r="I40" t="s">
        <v>176</v>
      </c>
      <c r="J40" t="s">
        <v>668</v>
      </c>
      <c r="K40" t="s">
        <v>136</v>
      </c>
      <c r="L40" t="s">
        <v>137</v>
      </c>
      <c r="M40" t="s">
        <v>138</v>
      </c>
      <c r="N40" t="s">
        <v>644</v>
      </c>
      <c r="O40" t="s">
        <v>131</v>
      </c>
      <c r="P40" t="s">
        <v>132</v>
      </c>
      <c r="Q40" t="s">
        <v>14</v>
      </c>
      <c r="U40" t="s">
        <v>665</v>
      </c>
      <c r="V40" t="s">
        <v>133</v>
      </c>
      <c r="W40" t="s">
        <v>141</v>
      </c>
      <c r="X40" t="s">
        <v>603</v>
      </c>
      <c r="Y40" t="s">
        <v>621</v>
      </c>
      <c r="Z40" t="s">
        <v>666</v>
      </c>
      <c r="AA40" t="s">
        <v>667</v>
      </c>
      <c r="AB40" t="s">
        <v>205</v>
      </c>
      <c r="AC40" t="s">
        <v>176</v>
      </c>
      <c r="AD40" t="s">
        <v>668</v>
      </c>
      <c r="AE40" t="s">
        <v>136</v>
      </c>
      <c r="AF40" t="s">
        <v>137</v>
      </c>
      <c r="AG40" t="s">
        <v>138</v>
      </c>
      <c r="AH40" t="s">
        <v>644</v>
      </c>
      <c r="AI40" t="s">
        <v>14</v>
      </c>
      <c r="AJ40" t="s">
        <v>131</v>
      </c>
      <c r="AK40" t="s">
        <v>132</v>
      </c>
      <c r="BF40" t="s">
        <v>5</v>
      </c>
    </row>
    <row r="41" spans="1:58">
      <c r="A41" t="s">
        <v>660</v>
      </c>
      <c r="B41" t="s">
        <v>133</v>
      </c>
      <c r="C41" t="s">
        <v>141</v>
      </c>
      <c r="D41" t="s">
        <v>603</v>
      </c>
      <c r="E41" t="s">
        <v>621</v>
      </c>
      <c r="F41" t="s">
        <v>661</v>
      </c>
      <c r="G41" t="s">
        <v>662</v>
      </c>
      <c r="H41" t="s">
        <v>187</v>
      </c>
      <c r="I41" t="s">
        <v>176</v>
      </c>
      <c r="K41" t="s">
        <v>136</v>
      </c>
      <c r="L41" t="s">
        <v>137</v>
      </c>
      <c r="M41" t="s">
        <v>138</v>
      </c>
      <c r="N41" t="s">
        <v>623</v>
      </c>
      <c r="O41" t="s">
        <v>131</v>
      </c>
      <c r="P41" t="s">
        <v>132</v>
      </c>
      <c r="Q41" t="s">
        <v>14</v>
      </c>
      <c r="U41" t="s">
        <v>660</v>
      </c>
      <c r="V41" t="s">
        <v>133</v>
      </c>
      <c r="W41" t="s">
        <v>141</v>
      </c>
      <c r="X41" t="s">
        <v>603</v>
      </c>
      <c r="Y41" t="s">
        <v>621</v>
      </c>
      <c r="Z41" t="s">
        <v>661</v>
      </c>
      <c r="AA41" t="s">
        <v>662</v>
      </c>
      <c r="AB41" t="s">
        <v>187</v>
      </c>
      <c r="AC41" t="s">
        <v>176</v>
      </c>
      <c r="AD41">
        <v>0</v>
      </c>
      <c r="AE41" t="s">
        <v>136</v>
      </c>
      <c r="AF41" t="s">
        <v>137</v>
      </c>
      <c r="AG41" t="s">
        <v>138</v>
      </c>
      <c r="AH41" t="s">
        <v>623</v>
      </c>
      <c r="AI41" t="s">
        <v>14</v>
      </c>
      <c r="AJ41" t="s">
        <v>131</v>
      </c>
      <c r="AK41" t="s">
        <v>132</v>
      </c>
      <c r="BF41" t="s">
        <v>5</v>
      </c>
    </row>
    <row r="42" spans="1:58">
      <c r="A42" t="s">
        <v>657</v>
      </c>
      <c r="B42" t="s">
        <v>133</v>
      </c>
      <c r="C42" t="s">
        <v>141</v>
      </c>
      <c r="D42" t="s">
        <v>603</v>
      </c>
      <c r="E42" t="s">
        <v>621</v>
      </c>
      <c r="F42" t="s">
        <v>658</v>
      </c>
      <c r="G42" t="s">
        <v>659</v>
      </c>
      <c r="H42" t="s">
        <v>169</v>
      </c>
      <c r="I42" t="s">
        <v>176</v>
      </c>
      <c r="K42" t="s">
        <v>136</v>
      </c>
      <c r="L42" t="s">
        <v>137</v>
      </c>
      <c r="M42" t="s">
        <v>138</v>
      </c>
      <c r="N42" t="s">
        <v>623</v>
      </c>
      <c r="O42" t="s">
        <v>131</v>
      </c>
      <c r="P42" t="s">
        <v>132</v>
      </c>
      <c r="Q42" t="s">
        <v>14</v>
      </c>
      <c r="U42" t="s">
        <v>657</v>
      </c>
      <c r="V42" t="s">
        <v>133</v>
      </c>
      <c r="W42" t="s">
        <v>141</v>
      </c>
      <c r="X42" t="s">
        <v>603</v>
      </c>
      <c r="Y42" t="s">
        <v>621</v>
      </c>
      <c r="Z42" t="s">
        <v>658</v>
      </c>
      <c r="AA42" t="s">
        <v>659</v>
      </c>
      <c r="AB42" t="s">
        <v>169</v>
      </c>
      <c r="AC42" t="s">
        <v>176</v>
      </c>
      <c r="AD42">
        <v>0</v>
      </c>
      <c r="AE42" t="s">
        <v>136</v>
      </c>
      <c r="AF42" t="s">
        <v>137</v>
      </c>
      <c r="AG42" t="s">
        <v>138</v>
      </c>
      <c r="AH42" t="s">
        <v>623</v>
      </c>
      <c r="AI42" t="s">
        <v>14</v>
      </c>
      <c r="AJ42" t="s">
        <v>131</v>
      </c>
      <c r="AK42" t="s">
        <v>132</v>
      </c>
      <c r="BF42" t="s">
        <v>5</v>
      </c>
    </row>
    <row r="43" spans="1:58">
      <c r="A43" t="s">
        <v>653</v>
      </c>
      <c r="B43" t="s">
        <v>133</v>
      </c>
      <c r="C43" t="s">
        <v>141</v>
      </c>
      <c r="D43" t="s">
        <v>603</v>
      </c>
      <c r="E43" t="s">
        <v>604</v>
      </c>
      <c r="F43" t="s">
        <v>654</v>
      </c>
      <c r="G43" t="s">
        <v>655</v>
      </c>
      <c r="H43" t="s">
        <v>337</v>
      </c>
      <c r="I43" t="s">
        <v>176</v>
      </c>
      <c r="K43" t="s">
        <v>136</v>
      </c>
      <c r="L43" t="s">
        <v>137</v>
      </c>
      <c r="M43" t="s">
        <v>138</v>
      </c>
      <c r="N43" t="s">
        <v>656</v>
      </c>
      <c r="O43" t="s">
        <v>131</v>
      </c>
      <c r="P43" t="s">
        <v>132</v>
      </c>
      <c r="Q43" t="s">
        <v>14</v>
      </c>
      <c r="U43" t="s">
        <v>653</v>
      </c>
      <c r="V43" t="s">
        <v>133</v>
      </c>
      <c r="W43" t="s">
        <v>141</v>
      </c>
      <c r="X43" t="s">
        <v>603</v>
      </c>
      <c r="Y43" t="s">
        <v>604</v>
      </c>
      <c r="Z43" t="s">
        <v>654</v>
      </c>
      <c r="AA43" t="s">
        <v>655</v>
      </c>
      <c r="AB43" t="s">
        <v>337</v>
      </c>
      <c r="AC43" t="s">
        <v>176</v>
      </c>
      <c r="AD43">
        <v>0</v>
      </c>
      <c r="AE43" t="s">
        <v>136</v>
      </c>
      <c r="AF43" t="s">
        <v>137</v>
      </c>
      <c r="AG43" t="s">
        <v>138</v>
      </c>
      <c r="AH43" t="s">
        <v>656</v>
      </c>
      <c r="AI43" t="s">
        <v>14</v>
      </c>
      <c r="AJ43" t="s">
        <v>131</v>
      </c>
      <c r="AK43" t="s">
        <v>132</v>
      </c>
      <c r="BF43" t="s">
        <v>5</v>
      </c>
    </row>
    <row r="44" spans="1:58">
      <c r="A44" t="s">
        <v>649</v>
      </c>
      <c r="B44" t="s">
        <v>133</v>
      </c>
      <c r="C44" t="s">
        <v>141</v>
      </c>
      <c r="D44" t="s">
        <v>603</v>
      </c>
      <c r="E44" t="s">
        <v>604</v>
      </c>
      <c r="F44" t="s">
        <v>650</v>
      </c>
      <c r="G44" t="s">
        <v>651</v>
      </c>
      <c r="H44" t="s">
        <v>337</v>
      </c>
      <c r="I44" t="s">
        <v>176</v>
      </c>
      <c r="J44" t="s">
        <v>652</v>
      </c>
      <c r="K44" t="s">
        <v>136</v>
      </c>
      <c r="L44" t="s">
        <v>137</v>
      </c>
      <c r="M44" t="s">
        <v>138</v>
      </c>
      <c r="N44" t="s">
        <v>606</v>
      </c>
      <c r="O44" t="s">
        <v>131</v>
      </c>
      <c r="P44" t="s">
        <v>132</v>
      </c>
      <c r="Q44" t="s">
        <v>14</v>
      </c>
      <c r="U44" t="s">
        <v>649</v>
      </c>
      <c r="V44" t="s">
        <v>133</v>
      </c>
      <c r="W44" t="s">
        <v>141</v>
      </c>
      <c r="X44" t="s">
        <v>603</v>
      </c>
      <c r="Y44" t="s">
        <v>604</v>
      </c>
      <c r="Z44" t="s">
        <v>650</v>
      </c>
      <c r="AA44" t="s">
        <v>651</v>
      </c>
      <c r="AB44" t="s">
        <v>337</v>
      </c>
      <c r="AC44" t="s">
        <v>176</v>
      </c>
      <c r="AD44" t="s">
        <v>652</v>
      </c>
      <c r="AE44" t="s">
        <v>136</v>
      </c>
      <c r="AF44" t="s">
        <v>137</v>
      </c>
      <c r="AG44" t="s">
        <v>138</v>
      </c>
      <c r="AH44" t="s">
        <v>606</v>
      </c>
      <c r="AI44" t="s">
        <v>14</v>
      </c>
      <c r="AJ44" t="s">
        <v>131</v>
      </c>
      <c r="AK44" t="s">
        <v>132</v>
      </c>
      <c r="BF44" t="s">
        <v>5</v>
      </c>
    </row>
    <row r="45" spans="1:58">
      <c r="A45" t="s">
        <v>645</v>
      </c>
      <c r="B45" t="s">
        <v>133</v>
      </c>
      <c r="C45" t="s">
        <v>141</v>
      </c>
      <c r="D45" t="s">
        <v>603</v>
      </c>
      <c r="E45" t="s">
        <v>621</v>
      </c>
      <c r="F45" t="s">
        <v>646</v>
      </c>
      <c r="G45" t="s">
        <v>647</v>
      </c>
      <c r="H45" t="s">
        <v>187</v>
      </c>
      <c r="I45" t="s">
        <v>176</v>
      </c>
      <c r="J45" t="s">
        <v>648</v>
      </c>
      <c r="K45" t="s">
        <v>136</v>
      </c>
      <c r="L45" t="s">
        <v>137</v>
      </c>
      <c r="M45" t="s">
        <v>138</v>
      </c>
      <c r="N45" t="s">
        <v>644</v>
      </c>
      <c r="O45" t="s">
        <v>131</v>
      </c>
      <c r="P45" t="s">
        <v>132</v>
      </c>
      <c r="Q45" t="s">
        <v>14</v>
      </c>
      <c r="U45" t="s">
        <v>645</v>
      </c>
      <c r="V45" t="s">
        <v>133</v>
      </c>
      <c r="W45" t="s">
        <v>141</v>
      </c>
      <c r="X45" t="s">
        <v>603</v>
      </c>
      <c r="Y45" t="s">
        <v>621</v>
      </c>
      <c r="Z45" t="s">
        <v>646</v>
      </c>
      <c r="AA45" t="s">
        <v>647</v>
      </c>
      <c r="AB45" t="s">
        <v>187</v>
      </c>
      <c r="AC45" t="s">
        <v>176</v>
      </c>
      <c r="AD45" t="s">
        <v>648</v>
      </c>
      <c r="AE45" t="s">
        <v>136</v>
      </c>
      <c r="AF45" t="s">
        <v>137</v>
      </c>
      <c r="AG45" t="s">
        <v>138</v>
      </c>
      <c r="AH45" t="s">
        <v>644</v>
      </c>
      <c r="AI45" t="s">
        <v>14</v>
      </c>
      <c r="AJ45" t="s">
        <v>131</v>
      </c>
      <c r="AK45" t="s">
        <v>132</v>
      </c>
      <c r="BF45" t="s">
        <v>5</v>
      </c>
    </row>
    <row r="46" spans="1:58">
      <c r="A46" t="s">
        <v>642</v>
      </c>
      <c r="B46" t="s">
        <v>133</v>
      </c>
      <c r="C46" t="s">
        <v>141</v>
      </c>
      <c r="D46" t="s">
        <v>603</v>
      </c>
      <c r="E46" t="s">
        <v>621</v>
      </c>
      <c r="F46" t="s">
        <v>155</v>
      </c>
      <c r="G46" t="s">
        <v>643</v>
      </c>
      <c r="H46" t="s">
        <v>211</v>
      </c>
      <c r="I46" t="s">
        <v>176</v>
      </c>
      <c r="K46" t="s">
        <v>136</v>
      </c>
      <c r="L46" t="s">
        <v>137</v>
      </c>
      <c r="M46" t="s">
        <v>138</v>
      </c>
      <c r="N46" t="s">
        <v>644</v>
      </c>
      <c r="O46" t="s">
        <v>131</v>
      </c>
      <c r="P46" t="s">
        <v>132</v>
      </c>
      <c r="Q46" t="s">
        <v>14</v>
      </c>
      <c r="U46" t="s">
        <v>642</v>
      </c>
      <c r="V46" t="s">
        <v>133</v>
      </c>
      <c r="W46" t="s">
        <v>141</v>
      </c>
      <c r="X46" t="s">
        <v>603</v>
      </c>
      <c r="Y46" t="s">
        <v>621</v>
      </c>
      <c r="Z46" t="s">
        <v>155</v>
      </c>
      <c r="AA46" t="s">
        <v>643</v>
      </c>
      <c r="AB46" t="s">
        <v>211</v>
      </c>
      <c r="AC46" t="s">
        <v>176</v>
      </c>
      <c r="AD46">
        <v>0</v>
      </c>
      <c r="AE46" t="s">
        <v>136</v>
      </c>
      <c r="AF46" t="s">
        <v>137</v>
      </c>
      <c r="AG46" t="s">
        <v>138</v>
      </c>
      <c r="AH46" t="s">
        <v>644</v>
      </c>
      <c r="AI46" t="s">
        <v>14</v>
      </c>
      <c r="AJ46" t="s">
        <v>131</v>
      </c>
      <c r="AK46" t="s">
        <v>132</v>
      </c>
      <c r="BF46" t="s">
        <v>5</v>
      </c>
    </row>
    <row r="47" spans="1:58" ht="87">
      <c r="A47" t="s">
        <v>640</v>
      </c>
      <c r="B47" t="s">
        <v>133</v>
      </c>
      <c r="C47" t="s">
        <v>141</v>
      </c>
      <c r="D47" t="s">
        <v>603</v>
      </c>
      <c r="E47" t="s">
        <v>604</v>
      </c>
      <c r="F47" t="s">
        <v>612</v>
      </c>
      <c r="G47" s="56" t="s">
        <v>641</v>
      </c>
      <c r="H47" t="s">
        <v>429</v>
      </c>
      <c r="I47" t="s">
        <v>176</v>
      </c>
      <c r="J47" t="s">
        <v>614</v>
      </c>
      <c r="K47" t="s">
        <v>136</v>
      </c>
      <c r="L47" t="s">
        <v>137</v>
      </c>
      <c r="M47" t="s">
        <v>138</v>
      </c>
      <c r="N47" t="s">
        <v>615</v>
      </c>
      <c r="O47" t="s">
        <v>131</v>
      </c>
      <c r="P47" t="s">
        <v>132</v>
      </c>
      <c r="Q47" t="s">
        <v>14</v>
      </c>
      <c r="U47" t="s">
        <v>640</v>
      </c>
      <c r="V47" t="s">
        <v>133</v>
      </c>
      <c r="W47" t="s">
        <v>141</v>
      </c>
      <c r="X47" t="s">
        <v>603</v>
      </c>
      <c r="Y47" t="s">
        <v>604</v>
      </c>
      <c r="Z47" t="s">
        <v>612</v>
      </c>
      <c r="AA47" s="56" t="s">
        <v>641</v>
      </c>
      <c r="AB47" t="s">
        <v>429</v>
      </c>
      <c r="AC47" t="s">
        <v>176</v>
      </c>
      <c r="AD47" t="s">
        <v>614</v>
      </c>
      <c r="AE47" t="s">
        <v>136</v>
      </c>
      <c r="AF47" t="s">
        <v>137</v>
      </c>
      <c r="AG47" t="s">
        <v>138</v>
      </c>
      <c r="AH47" t="s">
        <v>615</v>
      </c>
      <c r="AI47" t="s">
        <v>14</v>
      </c>
      <c r="AJ47" t="s">
        <v>131</v>
      </c>
      <c r="AK47" t="s">
        <v>132</v>
      </c>
      <c r="BF47" t="s">
        <v>5</v>
      </c>
    </row>
    <row r="48" spans="1:58">
      <c r="A48" t="s">
        <v>637</v>
      </c>
      <c r="B48" t="s">
        <v>133</v>
      </c>
      <c r="C48" t="s">
        <v>141</v>
      </c>
      <c r="D48" t="s">
        <v>603</v>
      </c>
      <c r="E48" t="s">
        <v>634</v>
      </c>
      <c r="G48" t="s">
        <v>638</v>
      </c>
      <c r="I48" t="s">
        <v>176</v>
      </c>
      <c r="K48" t="s">
        <v>136</v>
      </c>
      <c r="L48" t="s">
        <v>137</v>
      </c>
      <c r="M48" t="s">
        <v>138</v>
      </c>
      <c r="N48" t="s">
        <v>639</v>
      </c>
      <c r="O48" t="s">
        <v>131</v>
      </c>
      <c r="P48" t="s">
        <v>132</v>
      </c>
      <c r="Q48" t="s">
        <v>14</v>
      </c>
      <c r="U48" t="s">
        <v>637</v>
      </c>
      <c r="V48" t="s">
        <v>133</v>
      </c>
      <c r="W48" t="s">
        <v>141</v>
      </c>
      <c r="X48" t="s">
        <v>603</v>
      </c>
      <c r="Y48" t="s">
        <v>634</v>
      </c>
      <c r="Z48">
        <v>0</v>
      </c>
      <c r="AA48" t="s">
        <v>638</v>
      </c>
      <c r="AB48" s="55">
        <v>0</v>
      </c>
      <c r="AC48" t="s">
        <v>176</v>
      </c>
      <c r="AD48">
        <v>0</v>
      </c>
      <c r="AE48" t="s">
        <v>136</v>
      </c>
      <c r="AF48" t="s">
        <v>137</v>
      </c>
      <c r="AG48" t="s">
        <v>138</v>
      </c>
      <c r="AH48" t="s">
        <v>639</v>
      </c>
      <c r="AI48" t="s">
        <v>14</v>
      </c>
      <c r="AJ48" t="s">
        <v>131</v>
      </c>
      <c r="AK48" t="s">
        <v>132</v>
      </c>
      <c r="BF48" t="s">
        <v>5</v>
      </c>
    </row>
    <row r="49" spans="1:58">
      <c r="A49" t="s">
        <v>633</v>
      </c>
      <c r="B49" t="s">
        <v>133</v>
      </c>
      <c r="D49" t="s">
        <v>603</v>
      </c>
      <c r="E49" t="s">
        <v>634</v>
      </c>
      <c r="G49" t="s">
        <v>635</v>
      </c>
      <c r="K49" t="s">
        <v>136</v>
      </c>
      <c r="L49" t="s">
        <v>137</v>
      </c>
      <c r="M49" t="s">
        <v>138</v>
      </c>
      <c r="N49" t="s">
        <v>636</v>
      </c>
      <c r="O49" t="s">
        <v>131</v>
      </c>
      <c r="P49" t="s">
        <v>132</v>
      </c>
      <c r="Q49" t="s">
        <v>14</v>
      </c>
      <c r="U49" t="s">
        <v>633</v>
      </c>
      <c r="V49" t="s">
        <v>133</v>
      </c>
      <c r="W49">
        <v>0</v>
      </c>
      <c r="X49" t="s">
        <v>603</v>
      </c>
      <c r="Y49" t="s">
        <v>634</v>
      </c>
      <c r="Z49">
        <v>0</v>
      </c>
      <c r="AA49" t="s">
        <v>635</v>
      </c>
      <c r="AB49" s="55">
        <v>0</v>
      </c>
      <c r="AC49">
        <v>0</v>
      </c>
      <c r="AD49">
        <v>0</v>
      </c>
      <c r="AE49" t="s">
        <v>136</v>
      </c>
      <c r="AF49" t="s">
        <v>137</v>
      </c>
      <c r="AG49" t="s">
        <v>138</v>
      </c>
      <c r="AH49" t="s">
        <v>636</v>
      </c>
      <c r="AI49" t="s">
        <v>14</v>
      </c>
      <c r="AJ49" t="s">
        <v>131</v>
      </c>
      <c r="AK49" t="s">
        <v>132</v>
      </c>
      <c r="BF49" t="s">
        <v>5</v>
      </c>
    </row>
    <row r="50" spans="1:58" ht="144.94999999999999">
      <c r="A50" t="s">
        <v>624</v>
      </c>
      <c r="B50" t="s">
        <v>133</v>
      </c>
      <c r="C50" t="s">
        <v>141</v>
      </c>
      <c r="D50" t="s">
        <v>603</v>
      </c>
      <c r="E50" t="s">
        <v>621</v>
      </c>
      <c r="F50" t="s">
        <v>625</v>
      </c>
      <c r="G50" s="56" t="s">
        <v>626</v>
      </c>
      <c r="H50" t="s">
        <v>211</v>
      </c>
      <c r="I50" t="s">
        <v>176</v>
      </c>
      <c r="J50" t="s">
        <v>627</v>
      </c>
      <c r="K50" t="s">
        <v>136</v>
      </c>
      <c r="L50" t="s">
        <v>137</v>
      </c>
      <c r="M50" t="s">
        <v>138</v>
      </c>
      <c r="N50" t="s">
        <v>628</v>
      </c>
      <c r="O50" t="s">
        <v>131</v>
      </c>
      <c r="P50" t="s">
        <v>132</v>
      </c>
      <c r="Q50" t="s">
        <v>14</v>
      </c>
      <c r="U50" t="s">
        <v>624</v>
      </c>
      <c r="V50" t="s">
        <v>133</v>
      </c>
      <c r="W50" t="s">
        <v>141</v>
      </c>
      <c r="X50" t="s">
        <v>603</v>
      </c>
      <c r="Y50" t="s">
        <v>621</v>
      </c>
      <c r="Z50" t="s">
        <v>625</v>
      </c>
      <c r="AA50" s="56" t="s">
        <v>626</v>
      </c>
      <c r="AB50" t="s">
        <v>211</v>
      </c>
      <c r="AC50" t="s">
        <v>176</v>
      </c>
      <c r="AD50" t="s">
        <v>627</v>
      </c>
      <c r="AE50" t="s">
        <v>136</v>
      </c>
      <c r="AF50" t="s">
        <v>137</v>
      </c>
      <c r="AG50" t="s">
        <v>138</v>
      </c>
      <c r="AH50" t="s">
        <v>628</v>
      </c>
      <c r="AI50" t="s">
        <v>14</v>
      </c>
      <c r="AJ50" t="s">
        <v>131</v>
      </c>
      <c r="AK50" t="s">
        <v>132</v>
      </c>
      <c r="BF50" t="s">
        <v>5</v>
      </c>
    </row>
    <row r="51" spans="1:58">
      <c r="A51" t="s">
        <v>620</v>
      </c>
      <c r="B51" t="s">
        <v>133</v>
      </c>
      <c r="C51" t="s">
        <v>141</v>
      </c>
      <c r="D51" t="s">
        <v>603</v>
      </c>
      <c r="E51" t="s">
        <v>621</v>
      </c>
      <c r="G51" t="s">
        <v>622</v>
      </c>
      <c r="H51" t="s">
        <v>169</v>
      </c>
      <c r="I51" t="s">
        <v>176</v>
      </c>
      <c r="K51" t="s">
        <v>136</v>
      </c>
      <c r="L51" t="s">
        <v>137</v>
      </c>
      <c r="M51" t="s">
        <v>138</v>
      </c>
      <c r="N51" t="s">
        <v>623</v>
      </c>
      <c r="O51" t="s">
        <v>131</v>
      </c>
      <c r="P51" t="s">
        <v>132</v>
      </c>
      <c r="Q51" t="s">
        <v>14</v>
      </c>
      <c r="U51" t="s">
        <v>620</v>
      </c>
      <c r="V51" t="s">
        <v>133</v>
      </c>
      <c r="W51" t="s">
        <v>141</v>
      </c>
      <c r="X51" t="s">
        <v>603</v>
      </c>
      <c r="Y51" t="s">
        <v>621</v>
      </c>
      <c r="Z51">
        <v>0</v>
      </c>
      <c r="AA51" t="s">
        <v>622</v>
      </c>
      <c r="AB51" t="s">
        <v>169</v>
      </c>
      <c r="AC51" t="s">
        <v>176</v>
      </c>
      <c r="AD51">
        <v>0</v>
      </c>
      <c r="AE51" t="s">
        <v>136</v>
      </c>
      <c r="AF51" t="s">
        <v>137</v>
      </c>
      <c r="AG51" t="s">
        <v>138</v>
      </c>
      <c r="AH51" t="s">
        <v>623</v>
      </c>
      <c r="AI51" t="s">
        <v>14</v>
      </c>
      <c r="AJ51" t="s">
        <v>131</v>
      </c>
      <c r="AK51" t="s">
        <v>132</v>
      </c>
      <c r="BF51" t="s">
        <v>5</v>
      </c>
    </row>
    <row r="52" spans="1:58" ht="57.95">
      <c r="A52" t="s">
        <v>611</v>
      </c>
      <c r="B52" t="s">
        <v>133</v>
      </c>
      <c r="C52" t="s">
        <v>141</v>
      </c>
      <c r="D52" t="s">
        <v>603</v>
      </c>
      <c r="E52" t="s">
        <v>604</v>
      </c>
      <c r="F52" t="s">
        <v>612</v>
      </c>
      <c r="G52" s="56" t="s">
        <v>613</v>
      </c>
      <c r="H52" t="s">
        <v>429</v>
      </c>
      <c r="I52" t="s">
        <v>176</v>
      </c>
      <c r="J52" t="s">
        <v>614</v>
      </c>
      <c r="K52" t="s">
        <v>136</v>
      </c>
      <c r="L52" t="s">
        <v>137</v>
      </c>
      <c r="M52" t="s">
        <v>138</v>
      </c>
      <c r="N52" t="s">
        <v>615</v>
      </c>
      <c r="O52" t="s">
        <v>131</v>
      </c>
      <c r="P52" t="s">
        <v>132</v>
      </c>
      <c r="Q52" t="s">
        <v>14</v>
      </c>
      <c r="U52" t="s">
        <v>611</v>
      </c>
      <c r="V52" t="s">
        <v>133</v>
      </c>
      <c r="W52" t="s">
        <v>141</v>
      </c>
      <c r="X52" t="s">
        <v>603</v>
      </c>
      <c r="Y52" t="s">
        <v>604</v>
      </c>
      <c r="Z52" t="s">
        <v>612</v>
      </c>
      <c r="AA52" s="56" t="s">
        <v>613</v>
      </c>
      <c r="AB52" t="s">
        <v>429</v>
      </c>
      <c r="AC52" t="s">
        <v>176</v>
      </c>
      <c r="AD52" t="s">
        <v>614</v>
      </c>
      <c r="AE52" t="s">
        <v>136</v>
      </c>
      <c r="AF52" t="s">
        <v>137</v>
      </c>
      <c r="AG52" t="s">
        <v>138</v>
      </c>
      <c r="AH52" t="s">
        <v>615</v>
      </c>
      <c r="AI52" t="s">
        <v>14</v>
      </c>
      <c r="AJ52" t="s">
        <v>131</v>
      </c>
      <c r="AK52" t="s">
        <v>132</v>
      </c>
      <c r="BF52" t="s">
        <v>5</v>
      </c>
    </row>
    <row r="53" spans="1:58">
      <c r="A53" t="s">
        <v>602</v>
      </c>
      <c r="B53" t="s">
        <v>133</v>
      </c>
      <c r="C53" t="s">
        <v>141</v>
      </c>
      <c r="D53" t="s">
        <v>603</v>
      </c>
      <c r="E53" t="s">
        <v>604</v>
      </c>
      <c r="F53" t="s">
        <v>329</v>
      </c>
      <c r="H53" t="s">
        <v>429</v>
      </c>
      <c r="I53" t="s">
        <v>176</v>
      </c>
      <c r="K53" t="s">
        <v>136</v>
      </c>
      <c r="L53" t="s">
        <v>137</v>
      </c>
      <c r="M53" t="s">
        <v>138</v>
      </c>
      <c r="N53" t="s">
        <v>606</v>
      </c>
      <c r="O53" t="s">
        <v>131</v>
      </c>
      <c r="P53" t="s">
        <v>132</v>
      </c>
      <c r="Q53" t="s">
        <v>14</v>
      </c>
      <c r="U53" t="s">
        <v>602</v>
      </c>
      <c r="V53" t="s">
        <v>133</v>
      </c>
      <c r="W53" t="s">
        <v>141</v>
      </c>
      <c r="X53" t="s">
        <v>603</v>
      </c>
      <c r="Y53" t="s">
        <v>604</v>
      </c>
      <c r="Z53" t="s">
        <v>329</v>
      </c>
      <c r="AA53" t="s">
        <v>605</v>
      </c>
      <c r="AB53" t="s">
        <v>429</v>
      </c>
      <c r="AC53" t="s">
        <v>176</v>
      </c>
      <c r="AD53">
        <v>0</v>
      </c>
      <c r="AE53" t="s">
        <v>136</v>
      </c>
      <c r="AF53" t="s">
        <v>137</v>
      </c>
      <c r="AG53" t="s">
        <v>138</v>
      </c>
      <c r="AH53" t="s">
        <v>606</v>
      </c>
      <c r="AI53" t="s">
        <v>14</v>
      </c>
      <c r="AJ53" t="s">
        <v>131</v>
      </c>
      <c r="AK53" t="s">
        <v>132</v>
      </c>
      <c r="BF53" t="s">
        <v>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0AFB9-9224-434C-A0B7-62CEDCA800B1}">
  <dimension ref="A1:BF38"/>
  <sheetViews>
    <sheetView workbookViewId="0">
      <selection activeCell="A2" sqref="A2"/>
    </sheetView>
  </sheetViews>
  <sheetFormatPr defaultRowHeight="14.45"/>
  <cols>
    <col min="1" max="1" width="30.42578125" bestFit="1" customWidth="1"/>
    <col min="8" max="8" width="12.42578125" customWidth="1"/>
    <col min="9" max="9" width="13.5703125" customWidth="1"/>
    <col min="12" max="12" width="11" customWidth="1"/>
    <col min="14" max="14" width="75.7109375" bestFit="1" customWidth="1"/>
    <col min="15" max="15" width="15.5703125" customWidth="1"/>
    <col min="16" max="16" width="16" customWidth="1"/>
    <col min="18" max="18" width="12.7109375" customWidth="1"/>
    <col min="20" max="20" width="10.28515625" customWidth="1"/>
    <col min="21" max="21" width="15.28515625" customWidth="1"/>
    <col min="23" max="23" width="9.28515625" customWidth="1"/>
    <col min="28" max="28" width="13.42578125" customWidth="1"/>
    <col min="29" max="29" width="15.5703125" customWidth="1"/>
    <col min="31" max="31" width="9.42578125" customWidth="1"/>
    <col min="32" max="32" width="13" customWidth="1"/>
    <col min="33" max="33" width="9.42578125" customWidth="1"/>
    <col min="34" max="34" width="20.28515625" customWidth="1"/>
    <col min="35" max="35" width="10" customWidth="1"/>
    <col min="36" max="36" width="17.5703125" customWidth="1"/>
    <col min="37" max="37" width="18" customWidth="1"/>
    <col min="38" max="38" width="14.7109375" customWidth="1"/>
    <col min="39" max="39" width="10.140625" customWidth="1"/>
    <col min="40" max="40" width="11.28515625" customWidth="1"/>
    <col min="41" max="41" width="16.7109375" customWidth="1"/>
    <col min="42" max="42" width="15.7109375" customWidth="1"/>
    <col min="43" max="43" width="18.7109375" customWidth="1"/>
    <col min="44" max="44" width="10.85546875" customWidth="1"/>
    <col min="45" max="45" width="12.5703125" customWidth="1"/>
    <col min="46" max="46" width="13.140625" customWidth="1"/>
    <col min="47" max="47" width="16" customWidth="1"/>
    <col min="48" max="48" width="16.5703125" customWidth="1"/>
    <col min="50" max="50" width="9.85546875" customWidth="1"/>
    <col min="51" max="51" width="15.140625" customWidth="1"/>
    <col min="53" max="53" width="9.28515625" customWidth="1"/>
    <col min="54" max="54" width="11.7109375" customWidth="1"/>
    <col min="57" max="57" width="11.42578125" customWidth="1"/>
    <col min="58" max="58" width="15" customWidth="1"/>
  </cols>
  <sheetData>
    <row r="1" spans="1:58">
      <c r="A1" t="s">
        <v>66</v>
      </c>
      <c r="B1" t="s">
        <v>67</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W1" t="s">
        <v>88</v>
      </c>
      <c r="X1" t="s">
        <v>89</v>
      </c>
      <c r="Y1" t="s">
        <v>90</v>
      </c>
      <c r="Z1" t="s">
        <v>91</v>
      </c>
      <c r="AA1" t="s">
        <v>92</v>
      </c>
      <c r="AB1" t="s">
        <v>93</v>
      </c>
      <c r="AC1" t="s">
        <v>94</v>
      </c>
      <c r="AD1" t="s">
        <v>95</v>
      </c>
      <c r="AE1" t="s">
        <v>96</v>
      </c>
      <c r="AF1" t="s">
        <v>97</v>
      </c>
      <c r="AG1" t="s">
        <v>98</v>
      </c>
      <c r="AH1" t="s">
        <v>99</v>
      </c>
      <c r="AI1" t="s">
        <v>100</v>
      </c>
      <c r="AJ1" t="s">
        <v>101</v>
      </c>
      <c r="AK1" t="s">
        <v>102</v>
      </c>
      <c r="AL1" t="s">
        <v>103</v>
      </c>
      <c r="AM1" t="s">
        <v>104</v>
      </c>
      <c r="AN1" t="s">
        <v>105</v>
      </c>
      <c r="AO1" t="s">
        <v>106</v>
      </c>
      <c r="AP1" t="s">
        <v>107</v>
      </c>
      <c r="AQ1" t="s">
        <v>108</v>
      </c>
      <c r="AR1" t="s">
        <v>109</v>
      </c>
      <c r="AS1" t="s">
        <v>110</v>
      </c>
      <c r="AT1" t="s">
        <v>111</v>
      </c>
      <c r="AU1" t="s">
        <v>112</v>
      </c>
      <c r="AV1" t="s">
        <v>113</v>
      </c>
      <c r="AW1" t="s">
        <v>114</v>
      </c>
      <c r="AX1" t="s">
        <v>115</v>
      </c>
      <c r="AY1" t="s">
        <v>116</v>
      </c>
      <c r="AZ1" t="s">
        <v>117</v>
      </c>
      <c r="BA1" t="s">
        <v>118</v>
      </c>
      <c r="BB1" t="s">
        <v>119</v>
      </c>
      <c r="BC1" t="s">
        <v>120</v>
      </c>
      <c r="BD1" t="s">
        <v>121</v>
      </c>
      <c r="BE1" t="s">
        <v>0</v>
      </c>
      <c r="BF1" t="s">
        <v>122</v>
      </c>
    </row>
    <row r="2" spans="1:58">
      <c r="A2" t="s">
        <v>1816</v>
      </c>
      <c r="B2" t="s">
        <v>133</v>
      </c>
      <c r="C2" t="s">
        <v>133</v>
      </c>
      <c r="D2" t="s">
        <v>325</v>
      </c>
      <c r="E2" t="s">
        <v>235</v>
      </c>
      <c r="H2" t="s">
        <v>238</v>
      </c>
      <c r="I2" t="s">
        <v>170</v>
      </c>
      <c r="K2" t="s">
        <v>136</v>
      </c>
      <c r="L2" t="s">
        <v>137</v>
      </c>
      <c r="M2" t="s">
        <v>138</v>
      </c>
      <c r="N2" t="s">
        <v>326</v>
      </c>
      <c r="O2" t="s">
        <v>131</v>
      </c>
      <c r="P2" t="s">
        <v>132</v>
      </c>
      <c r="Q2" t="s">
        <v>15</v>
      </c>
      <c r="U2" t="s">
        <v>1816</v>
      </c>
      <c r="V2" t="s">
        <v>133</v>
      </c>
      <c r="W2" t="s">
        <v>133</v>
      </c>
      <c r="X2" t="s">
        <v>325</v>
      </c>
      <c r="Y2" t="s">
        <v>235</v>
      </c>
      <c r="Z2">
        <v>0</v>
      </c>
      <c r="AA2" s="55">
        <v>0</v>
      </c>
      <c r="AB2" t="s">
        <v>238</v>
      </c>
      <c r="AC2" t="s">
        <v>170</v>
      </c>
      <c r="AD2">
        <v>0</v>
      </c>
      <c r="AE2" t="s">
        <v>136</v>
      </c>
      <c r="AF2" t="s">
        <v>137</v>
      </c>
      <c r="AG2" t="s">
        <v>138</v>
      </c>
      <c r="AH2" t="s">
        <v>326</v>
      </c>
      <c r="AI2" t="s">
        <v>15</v>
      </c>
      <c r="AJ2" t="s">
        <v>131</v>
      </c>
      <c r="AK2" t="s">
        <v>132</v>
      </c>
      <c r="BF2" t="s">
        <v>5</v>
      </c>
    </row>
    <row r="3" spans="1:58">
      <c r="A3" t="s">
        <v>1805</v>
      </c>
      <c r="B3" t="s">
        <v>133</v>
      </c>
      <c r="C3" t="s">
        <v>133</v>
      </c>
      <c r="D3" t="s">
        <v>1806</v>
      </c>
      <c r="E3" t="s">
        <v>235</v>
      </c>
      <c r="H3" t="s">
        <v>211</v>
      </c>
      <c r="I3" t="s">
        <v>176</v>
      </c>
      <c r="J3" t="s">
        <v>1807</v>
      </c>
      <c r="K3" t="s">
        <v>136</v>
      </c>
      <c r="L3" t="s">
        <v>137</v>
      </c>
      <c r="M3" t="s">
        <v>138</v>
      </c>
      <c r="N3" t="s">
        <v>1808</v>
      </c>
      <c r="O3" t="s">
        <v>131</v>
      </c>
      <c r="P3" t="s">
        <v>132</v>
      </c>
      <c r="Q3" t="s">
        <v>15</v>
      </c>
      <c r="U3" t="s">
        <v>1805</v>
      </c>
      <c r="V3" t="s">
        <v>133</v>
      </c>
      <c r="W3" t="s">
        <v>133</v>
      </c>
      <c r="X3" t="s">
        <v>1806</v>
      </c>
      <c r="Y3" t="s">
        <v>235</v>
      </c>
      <c r="Z3">
        <v>0</v>
      </c>
      <c r="AA3" s="55">
        <v>0</v>
      </c>
      <c r="AB3" t="s">
        <v>211</v>
      </c>
      <c r="AC3" t="s">
        <v>176</v>
      </c>
      <c r="AD3" t="s">
        <v>1807</v>
      </c>
      <c r="AE3" t="s">
        <v>136</v>
      </c>
      <c r="AF3" t="s">
        <v>137</v>
      </c>
      <c r="AG3" t="s">
        <v>138</v>
      </c>
      <c r="AH3" t="s">
        <v>1808</v>
      </c>
      <c r="AI3" t="s">
        <v>15</v>
      </c>
      <c r="AJ3" t="s">
        <v>131</v>
      </c>
      <c r="AK3" t="s">
        <v>132</v>
      </c>
      <c r="BF3" t="s">
        <v>5</v>
      </c>
    </row>
    <row r="4" spans="1:58">
      <c r="A4" t="s">
        <v>1785</v>
      </c>
      <c r="B4" t="s">
        <v>133</v>
      </c>
      <c r="C4" t="s">
        <v>133</v>
      </c>
      <c r="D4" t="s">
        <v>234</v>
      </c>
      <c r="E4" t="s">
        <v>235</v>
      </c>
      <c r="F4" t="s">
        <v>235</v>
      </c>
      <c r="K4" t="s">
        <v>136</v>
      </c>
      <c r="L4" t="s">
        <v>137</v>
      </c>
      <c r="M4" t="s">
        <v>138</v>
      </c>
      <c r="N4" t="s">
        <v>1786</v>
      </c>
      <c r="O4" t="s">
        <v>132</v>
      </c>
      <c r="P4" t="s">
        <v>132</v>
      </c>
      <c r="Q4" t="s">
        <v>15</v>
      </c>
      <c r="U4" t="s">
        <v>1785</v>
      </c>
      <c r="V4" t="s">
        <v>133</v>
      </c>
      <c r="W4" t="s">
        <v>133</v>
      </c>
      <c r="X4" t="s">
        <v>234</v>
      </c>
      <c r="Y4" t="s">
        <v>235</v>
      </c>
      <c r="Z4" t="s">
        <v>235</v>
      </c>
      <c r="AA4" s="55">
        <v>0</v>
      </c>
      <c r="AB4" s="55">
        <v>0</v>
      </c>
      <c r="AC4">
        <v>0</v>
      </c>
      <c r="AD4">
        <v>0</v>
      </c>
      <c r="AE4" t="s">
        <v>136</v>
      </c>
      <c r="AF4" t="s">
        <v>137</v>
      </c>
      <c r="AG4" t="s">
        <v>138</v>
      </c>
      <c r="AH4" t="s">
        <v>1786</v>
      </c>
      <c r="AI4" t="s">
        <v>15</v>
      </c>
      <c r="AJ4" t="s">
        <v>132</v>
      </c>
      <c r="AK4" t="s">
        <v>132</v>
      </c>
      <c r="AO4" t="s">
        <v>133</v>
      </c>
      <c r="AP4" t="s">
        <v>133</v>
      </c>
      <c r="AQ4" t="s">
        <v>133</v>
      </c>
      <c r="AR4" t="s">
        <v>133</v>
      </c>
      <c r="AS4" t="s">
        <v>133</v>
      </c>
      <c r="AT4" t="s">
        <v>149</v>
      </c>
      <c r="AU4" t="s">
        <v>149</v>
      </c>
      <c r="AV4" t="s">
        <v>149</v>
      </c>
      <c r="AW4" t="s">
        <v>208</v>
      </c>
      <c r="AX4" t="s">
        <v>133</v>
      </c>
      <c r="BA4" t="s">
        <v>191</v>
      </c>
      <c r="BC4" t="s">
        <v>149</v>
      </c>
      <c r="BF4" t="s">
        <v>7</v>
      </c>
    </row>
    <row r="5" spans="1:58">
      <c r="A5" t="s">
        <v>1784</v>
      </c>
      <c r="B5" t="s">
        <v>133</v>
      </c>
      <c r="C5" t="s">
        <v>133</v>
      </c>
      <c r="D5" t="s">
        <v>325</v>
      </c>
      <c r="E5" t="s">
        <v>235</v>
      </c>
      <c r="H5" t="s">
        <v>238</v>
      </c>
      <c r="I5" t="s">
        <v>170</v>
      </c>
      <c r="K5" t="s">
        <v>136</v>
      </c>
      <c r="L5" t="s">
        <v>137</v>
      </c>
      <c r="M5" t="s">
        <v>138</v>
      </c>
      <c r="N5" t="s">
        <v>326</v>
      </c>
      <c r="O5" t="s">
        <v>131</v>
      </c>
      <c r="P5" t="s">
        <v>132</v>
      </c>
      <c r="Q5" t="s">
        <v>15</v>
      </c>
      <c r="U5" t="s">
        <v>1784</v>
      </c>
      <c r="V5" t="s">
        <v>133</v>
      </c>
      <c r="W5" t="s">
        <v>133</v>
      </c>
      <c r="X5" t="s">
        <v>325</v>
      </c>
      <c r="Y5" t="s">
        <v>235</v>
      </c>
      <c r="Z5">
        <v>0</v>
      </c>
      <c r="AA5" s="55">
        <v>0</v>
      </c>
      <c r="AB5" t="s">
        <v>238</v>
      </c>
      <c r="AC5" t="s">
        <v>170</v>
      </c>
      <c r="AD5">
        <v>0</v>
      </c>
      <c r="AE5" t="s">
        <v>136</v>
      </c>
      <c r="AF5" t="s">
        <v>137</v>
      </c>
      <c r="AG5" t="s">
        <v>138</v>
      </c>
      <c r="AH5" t="s">
        <v>326</v>
      </c>
      <c r="AI5" t="s">
        <v>15</v>
      </c>
      <c r="AJ5" t="s">
        <v>131</v>
      </c>
      <c r="AK5" t="s">
        <v>132</v>
      </c>
      <c r="BF5" t="s">
        <v>5</v>
      </c>
    </row>
    <row r="6" spans="1:58">
      <c r="A6" t="s">
        <v>1770</v>
      </c>
      <c r="B6" t="s">
        <v>133</v>
      </c>
      <c r="C6" t="s">
        <v>133</v>
      </c>
      <c r="D6" t="s">
        <v>325</v>
      </c>
      <c r="E6" t="s">
        <v>235</v>
      </c>
      <c r="H6" t="s">
        <v>169</v>
      </c>
      <c r="I6" t="s">
        <v>170</v>
      </c>
      <c r="K6" t="s">
        <v>136</v>
      </c>
      <c r="L6" t="s">
        <v>137</v>
      </c>
      <c r="M6" t="s">
        <v>138</v>
      </c>
      <c r="N6" t="s">
        <v>326</v>
      </c>
      <c r="O6" t="s">
        <v>131</v>
      </c>
      <c r="P6" t="s">
        <v>132</v>
      </c>
      <c r="Q6" t="s">
        <v>15</v>
      </c>
      <c r="U6" t="s">
        <v>1770</v>
      </c>
      <c r="V6" t="s">
        <v>133</v>
      </c>
      <c r="W6" t="s">
        <v>133</v>
      </c>
      <c r="X6" t="s">
        <v>325</v>
      </c>
      <c r="Y6" t="s">
        <v>235</v>
      </c>
      <c r="Z6">
        <v>0</v>
      </c>
      <c r="AA6" s="55">
        <v>0</v>
      </c>
      <c r="AB6" t="s">
        <v>169</v>
      </c>
      <c r="AC6" t="s">
        <v>170</v>
      </c>
      <c r="AD6">
        <v>0</v>
      </c>
      <c r="AE6" t="s">
        <v>136</v>
      </c>
      <c r="AF6" t="s">
        <v>137</v>
      </c>
      <c r="AG6" t="s">
        <v>138</v>
      </c>
      <c r="AH6" t="s">
        <v>326</v>
      </c>
      <c r="AI6" t="s">
        <v>15</v>
      </c>
      <c r="AJ6" t="s">
        <v>131</v>
      </c>
      <c r="AK6" t="s">
        <v>132</v>
      </c>
      <c r="BF6" t="s">
        <v>5</v>
      </c>
    </row>
    <row r="7" spans="1:58">
      <c r="A7" t="s">
        <v>1759</v>
      </c>
      <c r="B7" t="s">
        <v>133</v>
      </c>
      <c r="C7" t="s">
        <v>133</v>
      </c>
      <c r="D7" t="s">
        <v>325</v>
      </c>
      <c r="E7" t="s">
        <v>235</v>
      </c>
      <c r="H7" t="s">
        <v>238</v>
      </c>
      <c r="I7" t="s">
        <v>170</v>
      </c>
      <c r="K7" t="s">
        <v>136</v>
      </c>
      <c r="L7" t="s">
        <v>137</v>
      </c>
      <c r="M7" t="s">
        <v>138</v>
      </c>
      <c r="N7" t="s">
        <v>326</v>
      </c>
      <c r="O7" t="s">
        <v>131</v>
      </c>
      <c r="P7" t="s">
        <v>132</v>
      </c>
      <c r="Q7" t="s">
        <v>15</v>
      </c>
      <c r="U7" t="s">
        <v>1759</v>
      </c>
      <c r="V7" t="s">
        <v>133</v>
      </c>
      <c r="W7" t="s">
        <v>133</v>
      </c>
      <c r="X7" t="s">
        <v>325</v>
      </c>
      <c r="Y7" t="s">
        <v>235</v>
      </c>
      <c r="Z7">
        <v>0</v>
      </c>
      <c r="AA7" s="55">
        <v>0</v>
      </c>
      <c r="AB7" t="s">
        <v>238</v>
      </c>
      <c r="AC7" t="s">
        <v>170</v>
      </c>
      <c r="AD7">
        <v>0</v>
      </c>
      <c r="AE7" t="s">
        <v>136</v>
      </c>
      <c r="AF7" t="s">
        <v>137</v>
      </c>
      <c r="AG7" t="s">
        <v>138</v>
      </c>
      <c r="AH7" t="s">
        <v>326</v>
      </c>
      <c r="AI7" t="s">
        <v>15</v>
      </c>
      <c r="AJ7" t="s">
        <v>131</v>
      </c>
      <c r="AK7" t="s">
        <v>132</v>
      </c>
      <c r="BF7" t="s">
        <v>5</v>
      </c>
    </row>
    <row r="8" spans="1:58">
      <c r="A8" t="s">
        <v>1757</v>
      </c>
      <c r="B8" t="s">
        <v>133</v>
      </c>
      <c r="C8" t="s">
        <v>133</v>
      </c>
      <c r="D8" t="s">
        <v>325</v>
      </c>
      <c r="E8" t="s">
        <v>235</v>
      </c>
      <c r="H8" t="s">
        <v>169</v>
      </c>
      <c r="I8" t="s">
        <v>176</v>
      </c>
      <c r="K8" t="s">
        <v>136</v>
      </c>
      <c r="L8" t="s">
        <v>137</v>
      </c>
      <c r="M8" t="s">
        <v>138</v>
      </c>
      <c r="N8" t="s">
        <v>463</v>
      </c>
      <c r="O8" t="s">
        <v>131</v>
      </c>
      <c r="P8" t="s">
        <v>132</v>
      </c>
      <c r="Q8" t="s">
        <v>15</v>
      </c>
      <c r="U8" t="s">
        <v>1757</v>
      </c>
      <c r="V8" t="s">
        <v>133</v>
      </c>
      <c r="W8" t="s">
        <v>133</v>
      </c>
      <c r="X8" t="s">
        <v>325</v>
      </c>
      <c r="Y8" t="s">
        <v>235</v>
      </c>
      <c r="Z8">
        <v>0</v>
      </c>
      <c r="AA8" s="55">
        <v>0</v>
      </c>
      <c r="AB8" t="s">
        <v>169</v>
      </c>
      <c r="AC8" t="s">
        <v>176</v>
      </c>
      <c r="AD8">
        <v>0</v>
      </c>
      <c r="AE8" t="s">
        <v>136</v>
      </c>
      <c r="AF8" t="s">
        <v>137</v>
      </c>
      <c r="AG8" t="s">
        <v>138</v>
      </c>
      <c r="AH8" t="s">
        <v>463</v>
      </c>
      <c r="AI8" t="s">
        <v>15</v>
      </c>
      <c r="AJ8" t="s">
        <v>131</v>
      </c>
      <c r="AK8" t="s">
        <v>132</v>
      </c>
      <c r="BF8" t="s">
        <v>5</v>
      </c>
    </row>
    <row r="9" spans="1:58">
      <c r="A9" t="s">
        <v>1749</v>
      </c>
      <c r="B9" t="s">
        <v>133</v>
      </c>
      <c r="C9" t="s">
        <v>133</v>
      </c>
      <c r="D9" t="s">
        <v>325</v>
      </c>
      <c r="E9" t="s">
        <v>235</v>
      </c>
      <c r="J9" t="s">
        <v>1750</v>
      </c>
      <c r="K9" t="s">
        <v>136</v>
      </c>
      <c r="L9" t="s">
        <v>137</v>
      </c>
      <c r="M9" t="s">
        <v>138</v>
      </c>
      <c r="N9" t="s">
        <v>326</v>
      </c>
      <c r="O9" t="s">
        <v>131</v>
      </c>
      <c r="P9" t="s">
        <v>132</v>
      </c>
      <c r="Q9" t="s">
        <v>15</v>
      </c>
      <c r="U9" t="s">
        <v>1749</v>
      </c>
      <c r="V9" t="s">
        <v>133</v>
      </c>
      <c r="W9" t="s">
        <v>133</v>
      </c>
      <c r="X9" t="s">
        <v>325</v>
      </c>
      <c r="Y9" t="s">
        <v>235</v>
      </c>
      <c r="Z9">
        <v>0</v>
      </c>
      <c r="AA9" s="55">
        <v>0</v>
      </c>
      <c r="AB9" s="55">
        <v>0</v>
      </c>
      <c r="AC9">
        <v>0</v>
      </c>
      <c r="AD9" t="s">
        <v>1750</v>
      </c>
      <c r="AE9" t="s">
        <v>136</v>
      </c>
      <c r="AF9" t="s">
        <v>137</v>
      </c>
      <c r="AG9" t="s">
        <v>138</v>
      </c>
      <c r="AH9" t="s">
        <v>326</v>
      </c>
      <c r="AI9" t="s">
        <v>15</v>
      </c>
      <c r="AJ9" t="s">
        <v>131</v>
      </c>
      <c r="AK9" t="s">
        <v>132</v>
      </c>
      <c r="BF9" t="s">
        <v>5</v>
      </c>
    </row>
    <row r="10" spans="1:58">
      <c r="A10" t="s">
        <v>67</v>
      </c>
      <c r="B10" t="s">
        <v>133</v>
      </c>
      <c r="C10" t="s">
        <v>133</v>
      </c>
      <c r="D10" t="s">
        <v>325</v>
      </c>
      <c r="E10" t="s">
        <v>235</v>
      </c>
      <c r="J10" t="s">
        <v>1748</v>
      </c>
      <c r="K10" t="s">
        <v>136</v>
      </c>
      <c r="L10" t="s">
        <v>137</v>
      </c>
      <c r="M10" t="s">
        <v>138</v>
      </c>
      <c r="N10" t="s">
        <v>326</v>
      </c>
      <c r="O10" t="s">
        <v>131</v>
      </c>
      <c r="P10" t="s">
        <v>132</v>
      </c>
      <c r="Q10" t="s">
        <v>15</v>
      </c>
      <c r="U10" t="s">
        <v>67</v>
      </c>
      <c r="V10" t="s">
        <v>133</v>
      </c>
      <c r="W10" t="s">
        <v>133</v>
      </c>
      <c r="X10" t="s">
        <v>325</v>
      </c>
      <c r="Y10" t="s">
        <v>235</v>
      </c>
      <c r="Z10">
        <v>0</v>
      </c>
      <c r="AA10" s="55">
        <v>0</v>
      </c>
      <c r="AB10" s="55">
        <v>0</v>
      </c>
      <c r="AC10">
        <v>0</v>
      </c>
      <c r="AD10" t="s">
        <v>1748</v>
      </c>
      <c r="AE10" t="s">
        <v>136</v>
      </c>
      <c r="AF10" t="s">
        <v>137</v>
      </c>
      <c r="AG10" t="s">
        <v>138</v>
      </c>
      <c r="AH10" t="s">
        <v>326</v>
      </c>
      <c r="AI10" t="s">
        <v>15</v>
      </c>
      <c r="AJ10" t="s">
        <v>131</v>
      </c>
      <c r="AK10" t="s">
        <v>132</v>
      </c>
      <c r="BF10" t="s">
        <v>5</v>
      </c>
    </row>
    <row r="11" spans="1:58">
      <c r="A11" t="s">
        <v>1722</v>
      </c>
      <c r="B11" t="s">
        <v>133</v>
      </c>
      <c r="C11" t="s">
        <v>133</v>
      </c>
      <c r="D11" t="s">
        <v>325</v>
      </c>
      <c r="E11" t="s">
        <v>235</v>
      </c>
      <c r="J11" t="s">
        <v>399</v>
      </c>
      <c r="K11" t="s">
        <v>136</v>
      </c>
      <c r="L11" t="s">
        <v>137</v>
      </c>
      <c r="M11" t="s">
        <v>138</v>
      </c>
      <c r="N11" t="s">
        <v>326</v>
      </c>
      <c r="O11" t="s">
        <v>131</v>
      </c>
      <c r="P11" t="s">
        <v>132</v>
      </c>
      <c r="Q11" t="s">
        <v>15</v>
      </c>
      <c r="U11" t="s">
        <v>1722</v>
      </c>
      <c r="V11" t="s">
        <v>133</v>
      </c>
      <c r="W11" t="s">
        <v>133</v>
      </c>
      <c r="X11" t="s">
        <v>325</v>
      </c>
      <c r="Y11" t="s">
        <v>235</v>
      </c>
      <c r="Z11">
        <v>0</v>
      </c>
      <c r="AA11" s="55">
        <v>0</v>
      </c>
      <c r="AB11" s="55">
        <v>0</v>
      </c>
      <c r="AC11">
        <v>0</v>
      </c>
      <c r="AD11" t="s">
        <v>399</v>
      </c>
      <c r="AE11" t="s">
        <v>136</v>
      </c>
      <c r="AF11" t="s">
        <v>137</v>
      </c>
      <c r="AG11" t="s">
        <v>138</v>
      </c>
      <c r="AH11" t="s">
        <v>326</v>
      </c>
      <c r="AI11" t="s">
        <v>15</v>
      </c>
      <c r="AJ11" t="s">
        <v>131</v>
      </c>
      <c r="AK11" t="s">
        <v>132</v>
      </c>
      <c r="BF11" t="s">
        <v>5</v>
      </c>
    </row>
    <row r="12" spans="1:58">
      <c r="A12" t="s">
        <v>1673</v>
      </c>
      <c r="B12" t="s">
        <v>133</v>
      </c>
      <c r="C12" t="s">
        <v>133</v>
      </c>
      <c r="D12" t="s">
        <v>1674</v>
      </c>
      <c r="E12" t="s">
        <v>235</v>
      </c>
      <c r="K12" t="s">
        <v>136</v>
      </c>
      <c r="L12" t="s">
        <v>137</v>
      </c>
      <c r="M12" t="s">
        <v>138</v>
      </c>
      <c r="N12" t="s">
        <v>1675</v>
      </c>
      <c r="O12" t="s">
        <v>131</v>
      </c>
      <c r="P12" t="s">
        <v>132</v>
      </c>
      <c r="Q12" t="s">
        <v>15</v>
      </c>
      <c r="U12" t="s">
        <v>1673</v>
      </c>
      <c r="V12" t="s">
        <v>133</v>
      </c>
      <c r="W12" t="s">
        <v>133</v>
      </c>
      <c r="X12" t="s">
        <v>1674</v>
      </c>
      <c r="Y12" t="s">
        <v>235</v>
      </c>
      <c r="Z12">
        <v>0</v>
      </c>
      <c r="AA12" s="55">
        <v>0</v>
      </c>
      <c r="AB12" s="55">
        <v>0</v>
      </c>
      <c r="AC12">
        <v>0</v>
      </c>
      <c r="AD12">
        <v>0</v>
      </c>
      <c r="AE12" t="s">
        <v>136</v>
      </c>
      <c r="AF12" t="s">
        <v>137</v>
      </c>
      <c r="AG12" t="s">
        <v>138</v>
      </c>
      <c r="AH12" t="s">
        <v>1675</v>
      </c>
      <c r="AI12" t="s">
        <v>15</v>
      </c>
      <c r="AJ12" t="s">
        <v>131</v>
      </c>
      <c r="AK12" t="s">
        <v>132</v>
      </c>
      <c r="BF12" t="s">
        <v>5</v>
      </c>
    </row>
    <row r="13" spans="1:58">
      <c r="A13" t="s">
        <v>1670</v>
      </c>
      <c r="B13" t="s">
        <v>133</v>
      </c>
      <c r="C13" t="s">
        <v>133</v>
      </c>
      <c r="D13" t="s">
        <v>325</v>
      </c>
      <c r="E13" t="s">
        <v>235</v>
      </c>
      <c r="H13" t="s">
        <v>238</v>
      </c>
      <c r="I13" t="s">
        <v>170</v>
      </c>
      <c r="K13" t="s">
        <v>136</v>
      </c>
      <c r="L13" t="s">
        <v>137</v>
      </c>
      <c r="M13" t="s">
        <v>138</v>
      </c>
      <c r="N13" t="s">
        <v>326</v>
      </c>
      <c r="O13" t="s">
        <v>131</v>
      </c>
      <c r="P13" t="s">
        <v>132</v>
      </c>
      <c r="Q13" t="s">
        <v>15</v>
      </c>
      <c r="U13" t="s">
        <v>1670</v>
      </c>
      <c r="V13" t="s">
        <v>133</v>
      </c>
      <c r="W13" t="s">
        <v>133</v>
      </c>
      <c r="X13" t="s">
        <v>325</v>
      </c>
      <c r="Y13" t="s">
        <v>235</v>
      </c>
      <c r="Z13">
        <v>0</v>
      </c>
      <c r="AA13" s="55">
        <v>0</v>
      </c>
      <c r="AB13" t="s">
        <v>238</v>
      </c>
      <c r="AC13" t="s">
        <v>170</v>
      </c>
      <c r="AD13">
        <v>0</v>
      </c>
      <c r="AE13" t="s">
        <v>136</v>
      </c>
      <c r="AF13" t="s">
        <v>137</v>
      </c>
      <c r="AG13" t="s">
        <v>138</v>
      </c>
      <c r="AH13" t="s">
        <v>326</v>
      </c>
      <c r="AI13" t="s">
        <v>15</v>
      </c>
      <c r="AJ13" t="s">
        <v>131</v>
      </c>
      <c r="AK13" t="s">
        <v>132</v>
      </c>
      <c r="BF13" t="s">
        <v>5</v>
      </c>
    </row>
    <row r="14" spans="1:58">
      <c r="A14" t="s">
        <v>1663</v>
      </c>
      <c r="B14" t="s">
        <v>133</v>
      </c>
      <c r="C14" t="s">
        <v>133</v>
      </c>
      <c r="D14" t="s">
        <v>325</v>
      </c>
      <c r="E14" t="s">
        <v>235</v>
      </c>
      <c r="H14" t="s">
        <v>238</v>
      </c>
      <c r="I14" t="s">
        <v>170</v>
      </c>
      <c r="K14" t="s">
        <v>136</v>
      </c>
      <c r="L14" t="s">
        <v>137</v>
      </c>
      <c r="M14" t="s">
        <v>138</v>
      </c>
      <c r="N14" t="s">
        <v>326</v>
      </c>
      <c r="O14" t="s">
        <v>131</v>
      </c>
      <c r="P14" t="s">
        <v>132</v>
      </c>
      <c r="Q14" t="s">
        <v>15</v>
      </c>
      <c r="U14" t="s">
        <v>1663</v>
      </c>
      <c r="V14" t="s">
        <v>133</v>
      </c>
      <c r="W14" t="s">
        <v>133</v>
      </c>
      <c r="X14" t="s">
        <v>325</v>
      </c>
      <c r="Y14" t="s">
        <v>235</v>
      </c>
      <c r="Z14">
        <v>0</v>
      </c>
      <c r="AA14" s="55">
        <v>0</v>
      </c>
      <c r="AB14" t="s">
        <v>238</v>
      </c>
      <c r="AC14" t="s">
        <v>170</v>
      </c>
      <c r="AD14">
        <v>0</v>
      </c>
      <c r="AE14" t="s">
        <v>136</v>
      </c>
      <c r="AF14" t="s">
        <v>137</v>
      </c>
      <c r="AG14" t="s">
        <v>138</v>
      </c>
      <c r="AH14" t="s">
        <v>326</v>
      </c>
      <c r="AI14" t="s">
        <v>15</v>
      </c>
      <c r="AJ14" t="s">
        <v>131</v>
      </c>
      <c r="AK14" t="s">
        <v>132</v>
      </c>
      <c r="BF14" t="s">
        <v>5</v>
      </c>
    </row>
    <row r="15" spans="1:58">
      <c r="A15" t="s">
        <v>1647</v>
      </c>
      <c r="B15" t="s">
        <v>133</v>
      </c>
      <c r="C15" t="s">
        <v>133</v>
      </c>
      <c r="D15" t="s">
        <v>325</v>
      </c>
      <c r="E15" t="s">
        <v>235</v>
      </c>
      <c r="H15" t="s">
        <v>238</v>
      </c>
      <c r="I15" t="s">
        <v>170</v>
      </c>
      <c r="K15" t="s">
        <v>136</v>
      </c>
      <c r="L15" t="s">
        <v>137</v>
      </c>
      <c r="M15" t="s">
        <v>138</v>
      </c>
      <c r="N15" t="s">
        <v>463</v>
      </c>
      <c r="O15" t="s">
        <v>131</v>
      </c>
      <c r="P15" t="s">
        <v>132</v>
      </c>
      <c r="Q15" t="s">
        <v>15</v>
      </c>
      <c r="U15" t="s">
        <v>1647</v>
      </c>
      <c r="V15" t="s">
        <v>133</v>
      </c>
      <c r="W15" t="s">
        <v>133</v>
      </c>
      <c r="X15" t="s">
        <v>325</v>
      </c>
      <c r="Y15" t="s">
        <v>235</v>
      </c>
      <c r="Z15">
        <v>0</v>
      </c>
      <c r="AA15" s="55">
        <v>0</v>
      </c>
      <c r="AB15" t="s">
        <v>238</v>
      </c>
      <c r="AC15" t="s">
        <v>170</v>
      </c>
      <c r="AD15">
        <v>0</v>
      </c>
      <c r="AE15" t="s">
        <v>136</v>
      </c>
      <c r="AF15" t="s">
        <v>137</v>
      </c>
      <c r="AG15" t="s">
        <v>138</v>
      </c>
      <c r="AH15" t="s">
        <v>463</v>
      </c>
      <c r="AI15" t="s">
        <v>15</v>
      </c>
      <c r="AJ15" t="s">
        <v>131</v>
      </c>
      <c r="AK15" t="s">
        <v>132</v>
      </c>
      <c r="BF15" t="s">
        <v>5</v>
      </c>
    </row>
    <row r="16" spans="1:58">
      <c r="A16" t="s">
        <v>1624</v>
      </c>
      <c r="B16" t="s">
        <v>133</v>
      </c>
      <c r="C16" t="s">
        <v>133</v>
      </c>
      <c r="D16" t="s">
        <v>325</v>
      </c>
      <c r="E16" t="s">
        <v>235</v>
      </c>
      <c r="H16" t="s">
        <v>169</v>
      </c>
      <c r="I16" t="s">
        <v>170</v>
      </c>
      <c r="K16" t="s">
        <v>136</v>
      </c>
      <c r="L16" t="s">
        <v>137</v>
      </c>
      <c r="M16" t="s">
        <v>138</v>
      </c>
      <c r="N16" t="s">
        <v>326</v>
      </c>
      <c r="O16" t="s">
        <v>131</v>
      </c>
      <c r="P16" t="s">
        <v>132</v>
      </c>
      <c r="Q16" t="s">
        <v>15</v>
      </c>
      <c r="U16" t="s">
        <v>1624</v>
      </c>
      <c r="V16" t="s">
        <v>133</v>
      </c>
      <c r="W16" t="s">
        <v>133</v>
      </c>
      <c r="X16" t="s">
        <v>325</v>
      </c>
      <c r="Y16" t="s">
        <v>235</v>
      </c>
      <c r="Z16">
        <v>0</v>
      </c>
      <c r="AA16" s="55">
        <v>0</v>
      </c>
      <c r="AB16" t="s">
        <v>169</v>
      </c>
      <c r="AC16" t="s">
        <v>170</v>
      </c>
      <c r="AD16">
        <v>0</v>
      </c>
      <c r="AE16" t="s">
        <v>136</v>
      </c>
      <c r="AF16" t="s">
        <v>137</v>
      </c>
      <c r="AG16" t="s">
        <v>138</v>
      </c>
      <c r="AH16" t="s">
        <v>326</v>
      </c>
      <c r="AI16" t="s">
        <v>15</v>
      </c>
      <c r="AJ16" t="s">
        <v>131</v>
      </c>
      <c r="AK16" t="s">
        <v>132</v>
      </c>
      <c r="BF16" t="s">
        <v>5</v>
      </c>
    </row>
    <row r="17" spans="1:58">
      <c r="A17" t="s">
        <v>1513</v>
      </c>
      <c r="B17" t="s">
        <v>133</v>
      </c>
      <c r="C17" t="s">
        <v>133</v>
      </c>
      <c r="D17" t="s">
        <v>325</v>
      </c>
      <c r="E17" t="s">
        <v>235</v>
      </c>
      <c r="H17" t="s">
        <v>169</v>
      </c>
      <c r="I17" t="s">
        <v>170</v>
      </c>
      <c r="K17" t="s">
        <v>136</v>
      </c>
      <c r="L17" t="s">
        <v>137</v>
      </c>
      <c r="M17" t="s">
        <v>138</v>
      </c>
      <c r="N17" t="s">
        <v>326</v>
      </c>
      <c r="O17" t="s">
        <v>131</v>
      </c>
      <c r="P17" t="s">
        <v>132</v>
      </c>
      <c r="Q17" t="s">
        <v>15</v>
      </c>
      <c r="U17" t="s">
        <v>1513</v>
      </c>
      <c r="V17" t="s">
        <v>133</v>
      </c>
      <c r="W17" t="s">
        <v>133</v>
      </c>
      <c r="X17" t="s">
        <v>325</v>
      </c>
      <c r="Y17" t="s">
        <v>235</v>
      </c>
      <c r="Z17">
        <v>0</v>
      </c>
      <c r="AA17" s="55">
        <v>0</v>
      </c>
      <c r="AB17" t="s">
        <v>169</v>
      </c>
      <c r="AC17" t="s">
        <v>170</v>
      </c>
      <c r="AD17">
        <v>0</v>
      </c>
      <c r="AE17" t="s">
        <v>136</v>
      </c>
      <c r="AF17" t="s">
        <v>137</v>
      </c>
      <c r="AG17" t="s">
        <v>138</v>
      </c>
      <c r="AH17" t="s">
        <v>326</v>
      </c>
      <c r="AI17" t="s">
        <v>15</v>
      </c>
      <c r="AJ17" t="s">
        <v>131</v>
      </c>
      <c r="AK17" t="s">
        <v>132</v>
      </c>
      <c r="BF17" t="s">
        <v>5</v>
      </c>
    </row>
    <row r="18" spans="1:58">
      <c r="A18" t="s">
        <v>1509</v>
      </c>
      <c r="B18" t="s">
        <v>133</v>
      </c>
      <c r="C18" t="s">
        <v>133</v>
      </c>
      <c r="D18" t="s">
        <v>325</v>
      </c>
      <c r="E18" t="s">
        <v>235</v>
      </c>
      <c r="H18" t="s">
        <v>238</v>
      </c>
      <c r="I18" t="s">
        <v>170</v>
      </c>
      <c r="K18" t="s">
        <v>136</v>
      </c>
      <c r="L18" t="s">
        <v>137</v>
      </c>
      <c r="M18" t="s">
        <v>138</v>
      </c>
      <c r="N18" t="s">
        <v>326</v>
      </c>
      <c r="O18" t="s">
        <v>131</v>
      </c>
      <c r="P18" t="s">
        <v>132</v>
      </c>
      <c r="Q18" t="s">
        <v>15</v>
      </c>
      <c r="U18" t="s">
        <v>1509</v>
      </c>
      <c r="V18" t="s">
        <v>133</v>
      </c>
      <c r="W18" t="s">
        <v>133</v>
      </c>
      <c r="X18" t="s">
        <v>325</v>
      </c>
      <c r="Y18" t="s">
        <v>235</v>
      </c>
      <c r="Z18">
        <v>0</v>
      </c>
      <c r="AA18" s="55">
        <v>0</v>
      </c>
      <c r="AB18" t="s">
        <v>238</v>
      </c>
      <c r="AC18" t="s">
        <v>170</v>
      </c>
      <c r="AD18">
        <v>0</v>
      </c>
      <c r="AE18" t="s">
        <v>136</v>
      </c>
      <c r="AF18" t="s">
        <v>137</v>
      </c>
      <c r="AG18" t="s">
        <v>138</v>
      </c>
      <c r="AH18" t="s">
        <v>326</v>
      </c>
      <c r="AI18" t="s">
        <v>15</v>
      </c>
      <c r="AJ18" t="s">
        <v>131</v>
      </c>
      <c r="AK18" t="s">
        <v>132</v>
      </c>
      <c r="BF18" t="s">
        <v>5</v>
      </c>
    </row>
    <row r="19" spans="1:58">
      <c r="A19" t="s">
        <v>1502</v>
      </c>
      <c r="B19" t="s">
        <v>133</v>
      </c>
      <c r="C19" t="s">
        <v>133</v>
      </c>
      <c r="D19" t="s">
        <v>234</v>
      </c>
      <c r="E19" t="s">
        <v>235</v>
      </c>
      <c r="F19" t="s">
        <v>1289</v>
      </c>
      <c r="H19" t="s">
        <v>169</v>
      </c>
      <c r="I19" t="s">
        <v>170</v>
      </c>
      <c r="J19" t="s">
        <v>239</v>
      </c>
      <c r="K19" t="s">
        <v>136</v>
      </c>
      <c r="L19" t="s">
        <v>137</v>
      </c>
      <c r="M19" t="s">
        <v>138</v>
      </c>
      <c r="N19" t="s">
        <v>240</v>
      </c>
      <c r="O19" t="s">
        <v>131</v>
      </c>
      <c r="P19" t="s">
        <v>132</v>
      </c>
      <c r="Q19" t="s">
        <v>15</v>
      </c>
      <c r="U19" t="s">
        <v>1502</v>
      </c>
      <c r="V19" t="s">
        <v>133</v>
      </c>
      <c r="W19" t="s">
        <v>133</v>
      </c>
      <c r="X19" t="s">
        <v>234</v>
      </c>
      <c r="Y19" t="s">
        <v>235</v>
      </c>
      <c r="Z19" t="s">
        <v>1289</v>
      </c>
      <c r="AA19" s="55">
        <v>0</v>
      </c>
      <c r="AB19" t="s">
        <v>169</v>
      </c>
      <c r="AC19" t="s">
        <v>170</v>
      </c>
      <c r="AD19" t="s">
        <v>239</v>
      </c>
      <c r="AE19" t="s">
        <v>136</v>
      </c>
      <c r="AF19" t="s">
        <v>137</v>
      </c>
      <c r="AG19" t="s">
        <v>138</v>
      </c>
      <c r="AH19" t="s">
        <v>240</v>
      </c>
      <c r="AI19" t="s">
        <v>15</v>
      </c>
      <c r="AJ19" t="s">
        <v>131</v>
      </c>
      <c r="AK19" t="s">
        <v>132</v>
      </c>
      <c r="BF19" t="s">
        <v>5</v>
      </c>
    </row>
    <row r="20" spans="1:58">
      <c r="A20" t="s">
        <v>1476</v>
      </c>
      <c r="B20" t="s">
        <v>133</v>
      </c>
      <c r="C20" t="s">
        <v>133</v>
      </c>
      <c r="D20" t="s">
        <v>325</v>
      </c>
      <c r="E20" t="s">
        <v>235</v>
      </c>
      <c r="H20" t="s">
        <v>238</v>
      </c>
      <c r="I20" t="s">
        <v>170</v>
      </c>
      <c r="J20" t="s">
        <v>1477</v>
      </c>
      <c r="K20" t="s">
        <v>136</v>
      </c>
      <c r="L20" t="s">
        <v>137</v>
      </c>
      <c r="M20" t="s">
        <v>138</v>
      </c>
      <c r="N20" t="s">
        <v>326</v>
      </c>
      <c r="O20" t="s">
        <v>131</v>
      </c>
      <c r="P20" t="s">
        <v>132</v>
      </c>
      <c r="Q20" t="s">
        <v>15</v>
      </c>
      <c r="U20" t="s">
        <v>1476</v>
      </c>
      <c r="V20" t="s">
        <v>133</v>
      </c>
      <c r="W20" t="s">
        <v>133</v>
      </c>
      <c r="X20" t="s">
        <v>325</v>
      </c>
      <c r="Y20" t="s">
        <v>235</v>
      </c>
      <c r="Z20">
        <v>0</v>
      </c>
      <c r="AA20" s="55">
        <v>0</v>
      </c>
      <c r="AB20" t="s">
        <v>238</v>
      </c>
      <c r="AC20" t="s">
        <v>170</v>
      </c>
      <c r="AD20" t="s">
        <v>1477</v>
      </c>
      <c r="AE20" t="s">
        <v>136</v>
      </c>
      <c r="AF20" t="s">
        <v>137</v>
      </c>
      <c r="AG20" t="s">
        <v>138</v>
      </c>
      <c r="AH20" t="s">
        <v>326</v>
      </c>
      <c r="AI20" t="s">
        <v>15</v>
      </c>
      <c r="AJ20" t="s">
        <v>131</v>
      </c>
      <c r="AK20" t="s">
        <v>132</v>
      </c>
      <c r="BF20" t="s">
        <v>5</v>
      </c>
    </row>
    <row r="21" spans="1:58">
      <c r="A21" t="s">
        <v>1353</v>
      </c>
      <c r="B21" t="s">
        <v>133</v>
      </c>
      <c r="C21" t="s">
        <v>133</v>
      </c>
      <c r="D21" t="s">
        <v>325</v>
      </c>
      <c r="E21" t="s">
        <v>235</v>
      </c>
      <c r="H21" t="s">
        <v>169</v>
      </c>
      <c r="I21" t="s">
        <v>206</v>
      </c>
      <c r="K21" t="s">
        <v>136</v>
      </c>
      <c r="L21" t="s">
        <v>137</v>
      </c>
      <c r="M21" t="s">
        <v>138</v>
      </c>
      <c r="N21" t="s">
        <v>463</v>
      </c>
      <c r="O21" t="s">
        <v>131</v>
      </c>
      <c r="P21" t="s">
        <v>132</v>
      </c>
      <c r="Q21" t="s">
        <v>15</v>
      </c>
      <c r="U21" t="s">
        <v>1353</v>
      </c>
      <c r="V21" t="s">
        <v>133</v>
      </c>
      <c r="W21" t="s">
        <v>133</v>
      </c>
      <c r="X21" t="s">
        <v>325</v>
      </c>
      <c r="Y21" t="s">
        <v>235</v>
      </c>
      <c r="Z21">
        <v>0</v>
      </c>
      <c r="AA21" s="55">
        <v>0</v>
      </c>
      <c r="AB21" t="s">
        <v>169</v>
      </c>
      <c r="AC21" t="s">
        <v>206</v>
      </c>
      <c r="AD21">
        <v>0</v>
      </c>
      <c r="AE21" t="s">
        <v>136</v>
      </c>
      <c r="AF21" t="s">
        <v>137</v>
      </c>
      <c r="AG21" t="s">
        <v>138</v>
      </c>
      <c r="AH21" t="s">
        <v>463</v>
      </c>
      <c r="AI21" t="s">
        <v>15</v>
      </c>
      <c r="AJ21" t="s">
        <v>131</v>
      </c>
      <c r="AK21" t="s">
        <v>132</v>
      </c>
      <c r="BF21" t="s">
        <v>5</v>
      </c>
    </row>
    <row r="22" spans="1:58">
      <c r="A22" t="s">
        <v>1336</v>
      </c>
      <c r="B22" t="s">
        <v>133</v>
      </c>
      <c r="C22" t="s">
        <v>133</v>
      </c>
      <c r="D22" t="s">
        <v>325</v>
      </c>
      <c r="E22" t="s">
        <v>235</v>
      </c>
      <c r="H22" t="s">
        <v>169</v>
      </c>
      <c r="I22" t="s">
        <v>170</v>
      </c>
      <c r="K22" t="s">
        <v>136</v>
      </c>
      <c r="L22" t="s">
        <v>137</v>
      </c>
      <c r="M22" t="s">
        <v>138</v>
      </c>
      <c r="N22" t="s">
        <v>326</v>
      </c>
      <c r="O22" t="s">
        <v>131</v>
      </c>
      <c r="P22" t="s">
        <v>132</v>
      </c>
      <c r="Q22" t="s">
        <v>15</v>
      </c>
      <c r="U22" t="s">
        <v>1336</v>
      </c>
      <c r="V22" t="s">
        <v>133</v>
      </c>
      <c r="W22" t="s">
        <v>133</v>
      </c>
      <c r="X22" t="s">
        <v>325</v>
      </c>
      <c r="Y22" t="s">
        <v>235</v>
      </c>
      <c r="Z22">
        <v>0</v>
      </c>
      <c r="AA22" s="55">
        <v>0</v>
      </c>
      <c r="AB22" t="s">
        <v>169</v>
      </c>
      <c r="AC22" t="s">
        <v>170</v>
      </c>
      <c r="AD22">
        <v>0</v>
      </c>
      <c r="AE22" t="s">
        <v>136</v>
      </c>
      <c r="AF22" t="s">
        <v>137</v>
      </c>
      <c r="AG22" t="s">
        <v>138</v>
      </c>
      <c r="AH22" t="s">
        <v>326</v>
      </c>
      <c r="AI22" t="s">
        <v>15</v>
      </c>
      <c r="AJ22" t="s">
        <v>131</v>
      </c>
      <c r="AK22" t="s">
        <v>132</v>
      </c>
      <c r="BF22" t="s">
        <v>5</v>
      </c>
    </row>
    <row r="23" spans="1:58">
      <c r="A23" t="s">
        <v>1312</v>
      </c>
      <c r="B23" t="s">
        <v>133</v>
      </c>
      <c r="C23" t="s">
        <v>133</v>
      </c>
      <c r="D23" t="s">
        <v>1313</v>
      </c>
      <c r="E23" t="s">
        <v>235</v>
      </c>
      <c r="F23" t="s">
        <v>1314</v>
      </c>
      <c r="G23" t="s">
        <v>149</v>
      </c>
      <c r="H23" t="s">
        <v>306</v>
      </c>
      <c r="I23" t="s">
        <v>170</v>
      </c>
      <c r="J23" t="s">
        <v>1315</v>
      </c>
      <c r="K23" t="s">
        <v>136</v>
      </c>
      <c r="L23" t="s">
        <v>137</v>
      </c>
      <c r="M23" t="s">
        <v>138</v>
      </c>
      <c r="N23" t="s">
        <v>1316</v>
      </c>
      <c r="O23" t="s">
        <v>131</v>
      </c>
      <c r="P23" t="s">
        <v>132</v>
      </c>
      <c r="Q23" t="s">
        <v>15</v>
      </c>
      <c r="U23" t="s">
        <v>1312</v>
      </c>
      <c r="V23" t="s">
        <v>133</v>
      </c>
      <c r="W23" t="s">
        <v>133</v>
      </c>
      <c r="X23" t="s">
        <v>1313</v>
      </c>
      <c r="Y23" t="s">
        <v>235</v>
      </c>
      <c r="Z23" t="s">
        <v>1314</v>
      </c>
      <c r="AA23" t="s">
        <v>149</v>
      </c>
      <c r="AB23" t="s">
        <v>306</v>
      </c>
      <c r="AC23" t="s">
        <v>170</v>
      </c>
      <c r="AD23" t="s">
        <v>1315</v>
      </c>
      <c r="AE23" t="s">
        <v>136</v>
      </c>
      <c r="AF23" t="s">
        <v>137</v>
      </c>
      <c r="AG23" t="s">
        <v>138</v>
      </c>
      <c r="AH23" t="s">
        <v>1316</v>
      </c>
      <c r="AI23" t="s">
        <v>15</v>
      </c>
      <c r="AJ23" t="s">
        <v>131</v>
      </c>
      <c r="AK23" t="s">
        <v>132</v>
      </c>
      <c r="BF23" t="s">
        <v>5</v>
      </c>
    </row>
    <row r="24" spans="1:58">
      <c r="A24" t="s">
        <v>1007</v>
      </c>
      <c r="B24" t="s">
        <v>133</v>
      </c>
      <c r="C24" t="s">
        <v>133</v>
      </c>
      <c r="D24" t="s">
        <v>234</v>
      </c>
      <c r="E24" t="s">
        <v>235</v>
      </c>
      <c r="J24" t="s">
        <v>239</v>
      </c>
      <c r="K24" t="s">
        <v>136</v>
      </c>
      <c r="L24" t="s">
        <v>137</v>
      </c>
      <c r="M24" t="s">
        <v>138</v>
      </c>
      <c r="N24" t="s">
        <v>326</v>
      </c>
      <c r="O24" t="s">
        <v>131</v>
      </c>
      <c r="P24" t="s">
        <v>132</v>
      </c>
      <c r="Q24" t="s">
        <v>15</v>
      </c>
      <c r="U24" t="s">
        <v>1007</v>
      </c>
      <c r="V24" t="s">
        <v>133</v>
      </c>
      <c r="W24" t="s">
        <v>133</v>
      </c>
      <c r="X24" t="s">
        <v>234</v>
      </c>
      <c r="Y24" t="s">
        <v>235</v>
      </c>
      <c r="Z24">
        <v>0</v>
      </c>
      <c r="AA24" s="55">
        <v>0</v>
      </c>
      <c r="AB24" s="55">
        <v>0</v>
      </c>
      <c r="AC24">
        <v>0</v>
      </c>
      <c r="AD24" t="s">
        <v>239</v>
      </c>
      <c r="AE24" t="s">
        <v>136</v>
      </c>
      <c r="AF24" t="s">
        <v>137</v>
      </c>
      <c r="AG24" t="s">
        <v>138</v>
      </c>
      <c r="AH24" t="s">
        <v>326</v>
      </c>
      <c r="AI24" t="s">
        <v>15</v>
      </c>
      <c r="AJ24" t="s">
        <v>131</v>
      </c>
      <c r="AK24" t="s">
        <v>132</v>
      </c>
      <c r="BF24" t="s">
        <v>5</v>
      </c>
    </row>
    <row r="25" spans="1:58">
      <c r="A25" t="s">
        <v>1005</v>
      </c>
      <c r="B25" t="s">
        <v>133</v>
      </c>
      <c r="C25" t="s">
        <v>133</v>
      </c>
      <c r="D25" t="s">
        <v>325</v>
      </c>
      <c r="E25" t="s">
        <v>235</v>
      </c>
      <c r="J25" t="s">
        <v>1006</v>
      </c>
      <c r="K25" t="s">
        <v>136</v>
      </c>
      <c r="L25" t="s">
        <v>137</v>
      </c>
      <c r="M25" t="s">
        <v>138</v>
      </c>
      <c r="N25" t="s">
        <v>326</v>
      </c>
      <c r="O25" t="s">
        <v>131</v>
      </c>
      <c r="P25" t="s">
        <v>132</v>
      </c>
      <c r="Q25" t="s">
        <v>15</v>
      </c>
      <c r="U25" t="s">
        <v>1005</v>
      </c>
      <c r="V25" t="s">
        <v>133</v>
      </c>
      <c r="W25" t="s">
        <v>133</v>
      </c>
      <c r="X25" t="s">
        <v>325</v>
      </c>
      <c r="Y25" t="s">
        <v>235</v>
      </c>
      <c r="Z25">
        <v>0</v>
      </c>
      <c r="AA25" s="55">
        <v>0</v>
      </c>
      <c r="AB25" s="55">
        <v>0</v>
      </c>
      <c r="AC25">
        <v>0</v>
      </c>
      <c r="AD25" t="s">
        <v>1006</v>
      </c>
      <c r="AE25" t="s">
        <v>136</v>
      </c>
      <c r="AF25" t="s">
        <v>137</v>
      </c>
      <c r="AG25" t="s">
        <v>138</v>
      </c>
      <c r="AH25" t="s">
        <v>326</v>
      </c>
      <c r="AI25" t="s">
        <v>15</v>
      </c>
      <c r="AJ25" t="s">
        <v>131</v>
      </c>
      <c r="AK25" t="s">
        <v>132</v>
      </c>
      <c r="BF25" t="s">
        <v>5</v>
      </c>
    </row>
    <row r="26" spans="1:58">
      <c r="A26" t="s">
        <v>1004</v>
      </c>
      <c r="B26" t="s">
        <v>133</v>
      </c>
      <c r="C26" t="s">
        <v>133</v>
      </c>
      <c r="D26" t="s">
        <v>325</v>
      </c>
      <c r="E26" t="s">
        <v>235</v>
      </c>
      <c r="H26" t="s">
        <v>238</v>
      </c>
      <c r="I26" t="s">
        <v>170</v>
      </c>
      <c r="K26" t="s">
        <v>136</v>
      </c>
      <c r="L26" t="s">
        <v>137</v>
      </c>
      <c r="M26" t="s">
        <v>138</v>
      </c>
      <c r="N26" t="s">
        <v>326</v>
      </c>
      <c r="O26" t="s">
        <v>131</v>
      </c>
      <c r="P26" t="s">
        <v>132</v>
      </c>
      <c r="Q26" t="s">
        <v>15</v>
      </c>
      <c r="U26" t="s">
        <v>1004</v>
      </c>
      <c r="V26" t="s">
        <v>133</v>
      </c>
      <c r="W26" t="s">
        <v>133</v>
      </c>
      <c r="X26" t="s">
        <v>325</v>
      </c>
      <c r="Y26" t="s">
        <v>235</v>
      </c>
      <c r="Z26">
        <v>0</v>
      </c>
      <c r="AA26" s="55">
        <v>0</v>
      </c>
      <c r="AB26" t="s">
        <v>238</v>
      </c>
      <c r="AC26" t="s">
        <v>170</v>
      </c>
      <c r="AD26">
        <v>0</v>
      </c>
      <c r="AE26" t="s">
        <v>136</v>
      </c>
      <c r="AF26" t="s">
        <v>137</v>
      </c>
      <c r="AG26" t="s">
        <v>138</v>
      </c>
      <c r="AH26" t="s">
        <v>326</v>
      </c>
      <c r="AI26" t="s">
        <v>15</v>
      </c>
      <c r="AJ26" t="s">
        <v>131</v>
      </c>
      <c r="AK26" t="s">
        <v>132</v>
      </c>
      <c r="BF26" t="s">
        <v>5</v>
      </c>
    </row>
    <row r="27" spans="1:58">
      <c r="A27" t="s">
        <v>233</v>
      </c>
      <c r="B27" t="s">
        <v>133</v>
      </c>
      <c r="C27" t="s">
        <v>133</v>
      </c>
      <c r="D27" t="s">
        <v>234</v>
      </c>
      <c r="E27" t="s">
        <v>235</v>
      </c>
      <c r="F27" t="s">
        <v>236</v>
      </c>
      <c r="G27" t="s">
        <v>237</v>
      </c>
      <c r="H27" t="s">
        <v>238</v>
      </c>
      <c r="I27" t="s">
        <v>170</v>
      </c>
      <c r="J27" t="s">
        <v>239</v>
      </c>
      <c r="K27" t="s">
        <v>136</v>
      </c>
      <c r="L27" t="s">
        <v>137</v>
      </c>
      <c r="M27" t="s">
        <v>138</v>
      </c>
      <c r="N27" t="s">
        <v>240</v>
      </c>
      <c r="O27" t="s">
        <v>131</v>
      </c>
      <c r="P27" t="s">
        <v>132</v>
      </c>
      <c r="Q27" t="s">
        <v>15</v>
      </c>
      <c r="U27" t="s">
        <v>233</v>
      </c>
      <c r="V27" t="s">
        <v>133</v>
      </c>
      <c r="W27" t="s">
        <v>133</v>
      </c>
      <c r="X27" t="s">
        <v>234</v>
      </c>
      <c r="Y27" t="s">
        <v>235</v>
      </c>
      <c r="Z27" t="s">
        <v>236</v>
      </c>
      <c r="AA27" t="s">
        <v>237</v>
      </c>
      <c r="AB27" t="s">
        <v>238</v>
      </c>
      <c r="AC27" t="s">
        <v>170</v>
      </c>
      <c r="AD27" t="s">
        <v>239</v>
      </c>
      <c r="AE27" t="s">
        <v>136</v>
      </c>
      <c r="AF27" t="s">
        <v>137</v>
      </c>
      <c r="AG27" t="s">
        <v>138</v>
      </c>
      <c r="AH27" t="s">
        <v>240</v>
      </c>
      <c r="AI27" t="s">
        <v>15</v>
      </c>
      <c r="AJ27" t="s">
        <v>131</v>
      </c>
      <c r="AK27" t="s">
        <v>132</v>
      </c>
      <c r="BF27" t="s">
        <v>5</v>
      </c>
    </row>
    <row r="28" spans="1:58">
      <c r="A28" t="s">
        <v>920</v>
      </c>
      <c r="B28" t="s">
        <v>133</v>
      </c>
      <c r="C28" t="s">
        <v>133</v>
      </c>
      <c r="D28" t="s">
        <v>234</v>
      </c>
      <c r="E28" t="s">
        <v>235</v>
      </c>
      <c r="K28" t="s">
        <v>136</v>
      </c>
      <c r="L28" t="s">
        <v>137</v>
      </c>
      <c r="M28" t="s">
        <v>138</v>
      </c>
      <c r="N28" t="s">
        <v>240</v>
      </c>
      <c r="O28" t="s">
        <v>131</v>
      </c>
      <c r="P28" t="s">
        <v>132</v>
      </c>
      <c r="Q28" t="s">
        <v>15</v>
      </c>
      <c r="U28" t="s">
        <v>920</v>
      </c>
      <c r="V28" t="s">
        <v>133</v>
      </c>
      <c r="W28" t="s">
        <v>133</v>
      </c>
      <c r="X28" t="s">
        <v>234</v>
      </c>
      <c r="Y28" t="s">
        <v>235</v>
      </c>
      <c r="Z28">
        <v>0</v>
      </c>
      <c r="AA28" s="55">
        <v>0</v>
      </c>
      <c r="AB28" s="55">
        <v>0</v>
      </c>
      <c r="AC28">
        <v>0</v>
      </c>
      <c r="AD28">
        <v>0</v>
      </c>
      <c r="AE28" t="s">
        <v>136</v>
      </c>
      <c r="AF28" t="s">
        <v>137</v>
      </c>
      <c r="AG28" t="s">
        <v>138</v>
      </c>
      <c r="AH28" t="s">
        <v>240</v>
      </c>
      <c r="AI28" t="s">
        <v>15</v>
      </c>
      <c r="AJ28" t="s">
        <v>131</v>
      </c>
      <c r="AK28" t="s">
        <v>132</v>
      </c>
      <c r="BF28" t="s">
        <v>5</v>
      </c>
    </row>
    <row r="29" spans="1:58">
      <c r="A29" t="s">
        <v>904</v>
      </c>
      <c r="B29" t="s">
        <v>133</v>
      </c>
      <c r="C29" t="s">
        <v>133</v>
      </c>
      <c r="D29" t="s">
        <v>325</v>
      </c>
      <c r="E29" t="s">
        <v>235</v>
      </c>
      <c r="H29" t="s">
        <v>238</v>
      </c>
      <c r="I29" t="s">
        <v>170</v>
      </c>
      <c r="K29" t="s">
        <v>136</v>
      </c>
      <c r="L29" t="s">
        <v>137</v>
      </c>
      <c r="M29" t="s">
        <v>138</v>
      </c>
      <c r="N29" t="s">
        <v>326</v>
      </c>
      <c r="O29" t="s">
        <v>131</v>
      </c>
      <c r="P29" t="s">
        <v>132</v>
      </c>
      <c r="Q29" t="s">
        <v>15</v>
      </c>
      <c r="U29" t="s">
        <v>904</v>
      </c>
      <c r="V29" t="s">
        <v>133</v>
      </c>
      <c r="W29" t="s">
        <v>133</v>
      </c>
      <c r="X29" t="s">
        <v>325</v>
      </c>
      <c r="Y29" t="s">
        <v>235</v>
      </c>
      <c r="Z29">
        <v>0</v>
      </c>
      <c r="AA29" s="55">
        <v>0</v>
      </c>
      <c r="AB29" t="s">
        <v>238</v>
      </c>
      <c r="AC29" t="s">
        <v>170</v>
      </c>
      <c r="AD29">
        <v>0</v>
      </c>
      <c r="AE29" t="s">
        <v>136</v>
      </c>
      <c r="AF29" t="s">
        <v>137</v>
      </c>
      <c r="AG29" t="s">
        <v>138</v>
      </c>
      <c r="AH29" t="s">
        <v>326</v>
      </c>
      <c r="AI29" t="s">
        <v>15</v>
      </c>
      <c r="AJ29" t="s">
        <v>131</v>
      </c>
      <c r="AK29" t="s">
        <v>132</v>
      </c>
      <c r="BF29" t="s">
        <v>5</v>
      </c>
    </row>
    <row r="30" spans="1:58">
      <c r="A30" t="s">
        <v>856</v>
      </c>
      <c r="B30" t="s">
        <v>133</v>
      </c>
      <c r="C30" t="s">
        <v>133</v>
      </c>
      <c r="D30" t="s">
        <v>234</v>
      </c>
      <c r="E30" t="s">
        <v>235</v>
      </c>
      <c r="J30" t="s">
        <v>857</v>
      </c>
      <c r="K30" t="s">
        <v>136</v>
      </c>
      <c r="L30" t="s">
        <v>137</v>
      </c>
      <c r="M30" t="s">
        <v>138</v>
      </c>
      <c r="N30" t="s">
        <v>326</v>
      </c>
      <c r="O30" t="s">
        <v>131</v>
      </c>
      <c r="P30" t="s">
        <v>132</v>
      </c>
      <c r="Q30" t="s">
        <v>15</v>
      </c>
      <c r="U30" t="s">
        <v>856</v>
      </c>
      <c r="V30" t="s">
        <v>133</v>
      </c>
      <c r="W30" t="s">
        <v>133</v>
      </c>
      <c r="X30" t="s">
        <v>234</v>
      </c>
      <c r="Y30" t="s">
        <v>235</v>
      </c>
      <c r="Z30">
        <v>0</v>
      </c>
      <c r="AA30" s="55">
        <v>0</v>
      </c>
      <c r="AB30" s="55">
        <v>0</v>
      </c>
      <c r="AC30">
        <v>0</v>
      </c>
      <c r="AD30" t="s">
        <v>857</v>
      </c>
      <c r="AE30" t="s">
        <v>136</v>
      </c>
      <c r="AF30" t="s">
        <v>137</v>
      </c>
      <c r="AG30" t="s">
        <v>138</v>
      </c>
      <c r="AH30" t="s">
        <v>326</v>
      </c>
      <c r="AI30" t="s">
        <v>15</v>
      </c>
      <c r="AJ30" t="s">
        <v>131</v>
      </c>
      <c r="AK30" t="s">
        <v>132</v>
      </c>
      <c r="BF30" t="s">
        <v>5</v>
      </c>
    </row>
    <row r="31" spans="1:58">
      <c r="A31" t="s">
        <v>773</v>
      </c>
      <c r="B31" t="s">
        <v>133</v>
      </c>
      <c r="C31" t="s">
        <v>133</v>
      </c>
      <c r="D31" t="s">
        <v>325</v>
      </c>
      <c r="E31" t="s">
        <v>235</v>
      </c>
      <c r="H31" t="s">
        <v>238</v>
      </c>
      <c r="I31" t="s">
        <v>170</v>
      </c>
      <c r="K31" t="s">
        <v>136</v>
      </c>
      <c r="L31" t="s">
        <v>137</v>
      </c>
      <c r="M31" t="s">
        <v>138</v>
      </c>
      <c r="N31" t="s">
        <v>326</v>
      </c>
      <c r="O31" t="s">
        <v>131</v>
      </c>
      <c r="P31" t="s">
        <v>132</v>
      </c>
      <c r="Q31" t="s">
        <v>15</v>
      </c>
      <c r="U31" t="s">
        <v>773</v>
      </c>
      <c r="V31" t="s">
        <v>133</v>
      </c>
      <c r="W31" t="s">
        <v>133</v>
      </c>
      <c r="X31" t="s">
        <v>325</v>
      </c>
      <c r="Y31" t="s">
        <v>235</v>
      </c>
      <c r="Z31">
        <v>0</v>
      </c>
      <c r="AA31" s="55">
        <v>0</v>
      </c>
      <c r="AB31" t="s">
        <v>238</v>
      </c>
      <c r="AC31" t="s">
        <v>170</v>
      </c>
      <c r="AD31">
        <v>0</v>
      </c>
      <c r="AE31" t="s">
        <v>136</v>
      </c>
      <c r="AF31" t="s">
        <v>137</v>
      </c>
      <c r="AG31" t="s">
        <v>138</v>
      </c>
      <c r="AH31" t="s">
        <v>326</v>
      </c>
      <c r="AI31" t="s">
        <v>15</v>
      </c>
      <c r="AJ31" t="s">
        <v>131</v>
      </c>
      <c r="AK31" t="s">
        <v>132</v>
      </c>
      <c r="BF31" t="s">
        <v>5</v>
      </c>
    </row>
    <row r="32" spans="1:58">
      <c r="A32" t="s">
        <v>772</v>
      </c>
      <c r="B32" t="s">
        <v>133</v>
      </c>
      <c r="C32" t="s">
        <v>133</v>
      </c>
      <c r="D32" t="s">
        <v>325</v>
      </c>
      <c r="E32" t="s">
        <v>235</v>
      </c>
      <c r="H32" t="s">
        <v>238</v>
      </c>
      <c r="I32" t="s">
        <v>170</v>
      </c>
      <c r="K32" t="s">
        <v>136</v>
      </c>
      <c r="L32" t="s">
        <v>137</v>
      </c>
      <c r="M32" t="s">
        <v>138</v>
      </c>
      <c r="N32" t="s">
        <v>463</v>
      </c>
      <c r="O32" t="s">
        <v>131</v>
      </c>
      <c r="P32" t="s">
        <v>132</v>
      </c>
      <c r="Q32" t="s">
        <v>15</v>
      </c>
      <c r="U32" t="s">
        <v>772</v>
      </c>
      <c r="V32" t="s">
        <v>133</v>
      </c>
      <c r="W32" t="s">
        <v>133</v>
      </c>
      <c r="X32" t="s">
        <v>325</v>
      </c>
      <c r="Y32" t="s">
        <v>235</v>
      </c>
      <c r="Z32">
        <v>0</v>
      </c>
      <c r="AA32" s="55">
        <v>0</v>
      </c>
      <c r="AB32" t="s">
        <v>238</v>
      </c>
      <c r="AC32" t="s">
        <v>170</v>
      </c>
      <c r="AD32">
        <v>0</v>
      </c>
      <c r="AE32" t="s">
        <v>136</v>
      </c>
      <c r="AF32" t="s">
        <v>137</v>
      </c>
      <c r="AG32" t="s">
        <v>138</v>
      </c>
      <c r="AH32" t="s">
        <v>463</v>
      </c>
      <c r="AI32" t="s">
        <v>15</v>
      </c>
      <c r="AJ32" t="s">
        <v>131</v>
      </c>
      <c r="AK32" t="s">
        <v>132</v>
      </c>
      <c r="BF32" t="s">
        <v>5</v>
      </c>
    </row>
    <row r="33" spans="1:58">
      <c r="A33" t="s">
        <v>584</v>
      </c>
      <c r="B33" t="s">
        <v>133</v>
      </c>
      <c r="C33" t="s">
        <v>133</v>
      </c>
      <c r="D33" t="s">
        <v>325</v>
      </c>
      <c r="E33" t="s">
        <v>235</v>
      </c>
      <c r="J33" t="s">
        <v>399</v>
      </c>
      <c r="K33" t="s">
        <v>136</v>
      </c>
      <c r="L33" t="s">
        <v>137</v>
      </c>
      <c r="M33" t="s">
        <v>138</v>
      </c>
      <c r="N33" t="s">
        <v>326</v>
      </c>
      <c r="O33" t="s">
        <v>131</v>
      </c>
      <c r="P33" t="s">
        <v>132</v>
      </c>
      <c r="Q33" t="s">
        <v>15</v>
      </c>
      <c r="U33" t="s">
        <v>584</v>
      </c>
      <c r="V33" t="s">
        <v>133</v>
      </c>
      <c r="W33" t="s">
        <v>133</v>
      </c>
      <c r="X33" t="s">
        <v>325</v>
      </c>
      <c r="Y33" t="s">
        <v>235</v>
      </c>
      <c r="Z33">
        <v>0</v>
      </c>
      <c r="AA33" s="55">
        <v>0</v>
      </c>
      <c r="AB33" s="55">
        <v>0</v>
      </c>
      <c r="AC33">
        <v>0</v>
      </c>
      <c r="AD33" t="s">
        <v>399</v>
      </c>
      <c r="AE33" t="s">
        <v>136</v>
      </c>
      <c r="AF33" t="s">
        <v>137</v>
      </c>
      <c r="AG33" t="s">
        <v>138</v>
      </c>
      <c r="AH33" t="s">
        <v>326</v>
      </c>
      <c r="AI33" t="s">
        <v>15</v>
      </c>
      <c r="AJ33" t="s">
        <v>131</v>
      </c>
      <c r="AK33" t="s">
        <v>132</v>
      </c>
      <c r="BF33" t="s">
        <v>5</v>
      </c>
    </row>
    <row r="34" spans="1:58">
      <c r="A34" t="s">
        <v>484</v>
      </c>
      <c r="B34" t="s">
        <v>133</v>
      </c>
      <c r="C34" t="s">
        <v>133</v>
      </c>
      <c r="D34" t="s">
        <v>325</v>
      </c>
      <c r="E34" t="s">
        <v>235</v>
      </c>
      <c r="J34" t="s">
        <v>399</v>
      </c>
      <c r="K34" t="s">
        <v>136</v>
      </c>
      <c r="L34" t="s">
        <v>137</v>
      </c>
      <c r="M34" t="s">
        <v>138</v>
      </c>
      <c r="N34" t="s">
        <v>326</v>
      </c>
      <c r="O34" t="s">
        <v>131</v>
      </c>
      <c r="P34" t="s">
        <v>132</v>
      </c>
      <c r="Q34" t="s">
        <v>15</v>
      </c>
      <c r="U34" t="s">
        <v>484</v>
      </c>
      <c r="V34" t="s">
        <v>133</v>
      </c>
      <c r="W34" t="s">
        <v>133</v>
      </c>
      <c r="X34" t="s">
        <v>325</v>
      </c>
      <c r="Y34" t="s">
        <v>235</v>
      </c>
      <c r="Z34">
        <v>0</v>
      </c>
      <c r="AA34" s="55">
        <v>0</v>
      </c>
      <c r="AB34" s="55">
        <v>0</v>
      </c>
      <c r="AC34">
        <v>0</v>
      </c>
      <c r="AD34" t="s">
        <v>399</v>
      </c>
      <c r="AE34" t="s">
        <v>136</v>
      </c>
      <c r="AF34" t="s">
        <v>137</v>
      </c>
      <c r="AG34" t="s">
        <v>138</v>
      </c>
      <c r="AH34" t="s">
        <v>326</v>
      </c>
      <c r="AI34" t="s">
        <v>15</v>
      </c>
      <c r="AJ34" t="s">
        <v>131</v>
      </c>
      <c r="AK34" t="s">
        <v>132</v>
      </c>
      <c r="BF34" t="s">
        <v>5</v>
      </c>
    </row>
    <row r="35" spans="1:58">
      <c r="A35" t="s">
        <v>462</v>
      </c>
      <c r="B35" t="s">
        <v>133</v>
      </c>
      <c r="C35" t="s">
        <v>133</v>
      </c>
      <c r="D35" t="s">
        <v>325</v>
      </c>
      <c r="E35" t="s">
        <v>235</v>
      </c>
      <c r="H35" t="s">
        <v>238</v>
      </c>
      <c r="I35" t="s">
        <v>170</v>
      </c>
      <c r="K35" t="s">
        <v>136</v>
      </c>
      <c r="L35" t="s">
        <v>137</v>
      </c>
      <c r="M35" t="s">
        <v>138</v>
      </c>
      <c r="N35" t="s">
        <v>463</v>
      </c>
      <c r="O35" t="s">
        <v>131</v>
      </c>
      <c r="P35" t="s">
        <v>132</v>
      </c>
      <c r="Q35" t="s">
        <v>15</v>
      </c>
      <c r="U35" t="s">
        <v>462</v>
      </c>
      <c r="V35" t="s">
        <v>133</v>
      </c>
      <c r="W35" t="s">
        <v>133</v>
      </c>
      <c r="X35" t="s">
        <v>325</v>
      </c>
      <c r="Y35" t="s">
        <v>235</v>
      </c>
      <c r="Z35">
        <v>0</v>
      </c>
      <c r="AA35" s="55">
        <v>0</v>
      </c>
      <c r="AB35" t="s">
        <v>238</v>
      </c>
      <c r="AC35" t="s">
        <v>170</v>
      </c>
      <c r="AD35">
        <v>0</v>
      </c>
      <c r="AE35" t="s">
        <v>136</v>
      </c>
      <c r="AF35" t="s">
        <v>137</v>
      </c>
      <c r="AG35" t="s">
        <v>138</v>
      </c>
      <c r="AH35" t="s">
        <v>463</v>
      </c>
      <c r="AI35" t="s">
        <v>15</v>
      </c>
      <c r="AJ35" t="s">
        <v>131</v>
      </c>
      <c r="AK35" t="s">
        <v>132</v>
      </c>
      <c r="BF35" t="s">
        <v>5</v>
      </c>
    </row>
    <row r="36" spans="1:58">
      <c r="A36" t="s">
        <v>420</v>
      </c>
      <c r="B36" t="s">
        <v>133</v>
      </c>
      <c r="C36" t="s">
        <v>133</v>
      </c>
      <c r="D36" t="s">
        <v>325</v>
      </c>
      <c r="E36" t="s">
        <v>235</v>
      </c>
      <c r="H36" t="s">
        <v>238</v>
      </c>
      <c r="I36" t="s">
        <v>170</v>
      </c>
      <c r="K36" t="s">
        <v>136</v>
      </c>
      <c r="L36" t="s">
        <v>137</v>
      </c>
      <c r="M36" t="s">
        <v>138</v>
      </c>
      <c r="N36" t="s">
        <v>326</v>
      </c>
      <c r="O36" t="s">
        <v>131</v>
      </c>
      <c r="P36" t="s">
        <v>132</v>
      </c>
      <c r="Q36" t="s">
        <v>15</v>
      </c>
      <c r="U36" t="s">
        <v>420</v>
      </c>
      <c r="V36" t="s">
        <v>133</v>
      </c>
      <c r="W36" t="s">
        <v>133</v>
      </c>
      <c r="X36" t="s">
        <v>325</v>
      </c>
      <c r="Y36" t="s">
        <v>235</v>
      </c>
      <c r="Z36">
        <v>0</v>
      </c>
      <c r="AA36" s="55">
        <v>0</v>
      </c>
      <c r="AB36" t="s">
        <v>238</v>
      </c>
      <c r="AC36" t="s">
        <v>170</v>
      </c>
      <c r="AD36">
        <v>0</v>
      </c>
      <c r="AE36" t="s">
        <v>136</v>
      </c>
      <c r="AF36" t="s">
        <v>137</v>
      </c>
      <c r="AG36" t="s">
        <v>138</v>
      </c>
      <c r="AH36" t="s">
        <v>326</v>
      </c>
      <c r="AI36" t="s">
        <v>15</v>
      </c>
      <c r="AJ36" t="s">
        <v>131</v>
      </c>
      <c r="AK36" t="s">
        <v>132</v>
      </c>
      <c r="BF36" t="s">
        <v>5</v>
      </c>
    </row>
    <row r="37" spans="1:58">
      <c r="A37" t="s">
        <v>398</v>
      </c>
      <c r="B37" t="s">
        <v>133</v>
      </c>
      <c r="C37" t="s">
        <v>133</v>
      </c>
      <c r="D37" t="s">
        <v>325</v>
      </c>
      <c r="E37" t="s">
        <v>235</v>
      </c>
      <c r="J37" t="s">
        <v>399</v>
      </c>
      <c r="K37" t="s">
        <v>136</v>
      </c>
      <c r="L37" t="s">
        <v>137</v>
      </c>
      <c r="M37" t="s">
        <v>138</v>
      </c>
      <c r="N37" t="s">
        <v>326</v>
      </c>
      <c r="O37" t="s">
        <v>131</v>
      </c>
      <c r="P37" t="s">
        <v>132</v>
      </c>
      <c r="Q37" t="s">
        <v>15</v>
      </c>
      <c r="U37" t="s">
        <v>398</v>
      </c>
      <c r="V37" t="s">
        <v>133</v>
      </c>
      <c r="W37" t="s">
        <v>133</v>
      </c>
      <c r="X37" t="s">
        <v>325</v>
      </c>
      <c r="Y37" t="s">
        <v>235</v>
      </c>
      <c r="Z37">
        <v>0</v>
      </c>
      <c r="AA37" s="55">
        <v>0</v>
      </c>
      <c r="AB37" s="55">
        <v>0</v>
      </c>
      <c r="AC37">
        <v>0</v>
      </c>
      <c r="AD37" t="s">
        <v>399</v>
      </c>
      <c r="AE37" t="s">
        <v>136</v>
      </c>
      <c r="AF37" t="s">
        <v>137</v>
      </c>
      <c r="AG37" t="s">
        <v>138</v>
      </c>
      <c r="AH37" t="s">
        <v>326</v>
      </c>
      <c r="AI37" t="s">
        <v>15</v>
      </c>
      <c r="AJ37" t="s">
        <v>131</v>
      </c>
      <c r="AK37" t="s">
        <v>132</v>
      </c>
      <c r="BF37" t="s">
        <v>5</v>
      </c>
    </row>
    <row r="38" spans="1:58">
      <c r="A38" t="s">
        <v>324</v>
      </c>
      <c r="B38" t="s">
        <v>133</v>
      </c>
      <c r="C38" t="s">
        <v>133</v>
      </c>
      <c r="D38" t="s">
        <v>325</v>
      </c>
      <c r="E38" t="s">
        <v>235</v>
      </c>
      <c r="H38" t="s">
        <v>238</v>
      </c>
      <c r="I38" t="s">
        <v>170</v>
      </c>
      <c r="K38" t="s">
        <v>136</v>
      </c>
      <c r="L38" t="s">
        <v>137</v>
      </c>
      <c r="M38" t="s">
        <v>138</v>
      </c>
      <c r="N38" t="s">
        <v>326</v>
      </c>
      <c r="O38" t="s">
        <v>131</v>
      </c>
      <c r="P38" t="s">
        <v>132</v>
      </c>
      <c r="Q38" t="s">
        <v>15</v>
      </c>
      <c r="U38" t="s">
        <v>324</v>
      </c>
      <c r="V38" t="s">
        <v>133</v>
      </c>
      <c r="W38" t="s">
        <v>133</v>
      </c>
      <c r="X38" t="s">
        <v>325</v>
      </c>
      <c r="Y38" t="s">
        <v>235</v>
      </c>
      <c r="Z38">
        <v>0</v>
      </c>
      <c r="AA38" s="55">
        <v>0</v>
      </c>
      <c r="AB38" t="s">
        <v>238</v>
      </c>
      <c r="AC38" t="s">
        <v>170</v>
      </c>
      <c r="AD38">
        <v>0</v>
      </c>
      <c r="AE38" t="s">
        <v>136</v>
      </c>
      <c r="AF38" t="s">
        <v>137</v>
      </c>
      <c r="AG38" t="s">
        <v>138</v>
      </c>
      <c r="AH38" t="s">
        <v>326</v>
      </c>
      <c r="AI38" t="s">
        <v>15</v>
      </c>
      <c r="AJ38" t="s">
        <v>131</v>
      </c>
      <c r="AK38" t="s">
        <v>132</v>
      </c>
      <c r="BF38" t="s">
        <v>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F8BFA-B87A-47F0-8C55-B7446B1E0AC6}">
  <dimension ref="A1:BF17"/>
  <sheetViews>
    <sheetView workbookViewId="0">
      <selection activeCell="K35" sqref="K35"/>
    </sheetView>
  </sheetViews>
  <sheetFormatPr defaultRowHeight="14.45"/>
  <cols>
    <col min="1" max="1" width="14.28515625" customWidth="1"/>
    <col min="8" max="8" width="12.42578125" customWidth="1"/>
    <col min="9" max="9" width="13.5703125" customWidth="1"/>
    <col min="12" max="12" width="11" customWidth="1"/>
    <col min="14" max="14" width="18.28515625" customWidth="1"/>
    <col min="15" max="15" width="15.5703125" customWidth="1"/>
    <col min="16" max="16" width="16" customWidth="1"/>
    <col min="17" max="17" width="25" customWidth="1"/>
    <col min="18" max="18" width="12.7109375" customWidth="1"/>
    <col min="20" max="20" width="10.28515625" customWidth="1"/>
    <col min="21" max="21" width="15.28515625" customWidth="1"/>
    <col min="23" max="23" width="9.28515625" customWidth="1"/>
    <col min="28" max="28" width="13.42578125" customWidth="1"/>
    <col min="29" max="29" width="15.5703125" customWidth="1"/>
    <col min="31" max="31" width="9.42578125" customWidth="1"/>
    <col min="32" max="32" width="13" customWidth="1"/>
    <col min="33" max="33" width="9.42578125" customWidth="1"/>
    <col min="34" max="34" width="20.28515625" customWidth="1"/>
    <col min="35" max="35" width="10" customWidth="1"/>
    <col min="36" max="36" width="17.5703125" customWidth="1"/>
    <col min="37" max="37" width="18" customWidth="1"/>
    <col min="38" max="38" width="14.7109375" customWidth="1"/>
    <col min="39" max="39" width="10.140625" customWidth="1"/>
    <col min="40" max="40" width="11.28515625" customWidth="1"/>
    <col min="41" max="41" width="16.7109375" customWidth="1"/>
    <col min="42" max="42" width="15.7109375" customWidth="1"/>
    <col min="43" max="43" width="18.7109375" customWidth="1"/>
    <col min="44" max="44" width="10.85546875" customWidth="1"/>
    <col min="45" max="45" width="12.5703125" customWidth="1"/>
    <col min="46" max="46" width="13.140625" customWidth="1"/>
    <col min="47" max="47" width="16" customWidth="1"/>
    <col min="48" max="48" width="16.5703125" customWidth="1"/>
    <col min="50" max="50" width="9.85546875" customWidth="1"/>
    <col min="51" max="51" width="15.140625" customWidth="1"/>
    <col min="53" max="53" width="9.28515625" customWidth="1"/>
    <col min="54" max="54" width="11.7109375" customWidth="1"/>
    <col min="57" max="57" width="11.42578125" customWidth="1"/>
    <col min="58" max="58" width="15" customWidth="1"/>
  </cols>
  <sheetData>
    <row r="1" spans="1:58">
      <c r="A1" t="s">
        <v>66</v>
      </c>
      <c r="B1" t="s">
        <v>67</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W1" t="s">
        <v>88</v>
      </c>
      <c r="X1" t="s">
        <v>89</v>
      </c>
      <c r="Y1" t="s">
        <v>90</v>
      </c>
      <c r="Z1" t="s">
        <v>91</v>
      </c>
      <c r="AA1" t="s">
        <v>92</v>
      </c>
      <c r="AB1" t="s">
        <v>93</v>
      </c>
      <c r="AC1" t="s">
        <v>94</v>
      </c>
      <c r="AD1" t="s">
        <v>95</v>
      </c>
      <c r="AE1" t="s">
        <v>96</v>
      </c>
      <c r="AF1" t="s">
        <v>97</v>
      </c>
      <c r="AG1" t="s">
        <v>98</v>
      </c>
      <c r="AH1" t="s">
        <v>99</v>
      </c>
      <c r="AI1" t="s">
        <v>100</v>
      </c>
      <c r="AJ1" t="s">
        <v>101</v>
      </c>
      <c r="AK1" t="s">
        <v>102</v>
      </c>
      <c r="AL1" t="s">
        <v>103</v>
      </c>
      <c r="AM1" t="s">
        <v>104</v>
      </c>
      <c r="AN1" t="s">
        <v>105</v>
      </c>
      <c r="AO1" t="s">
        <v>106</v>
      </c>
      <c r="AP1" t="s">
        <v>107</v>
      </c>
      <c r="AQ1" t="s">
        <v>108</v>
      </c>
      <c r="AR1" t="s">
        <v>109</v>
      </c>
      <c r="AS1" t="s">
        <v>110</v>
      </c>
      <c r="AT1" t="s">
        <v>111</v>
      </c>
      <c r="AU1" t="s">
        <v>112</v>
      </c>
      <c r="AV1" t="s">
        <v>113</v>
      </c>
      <c r="AW1" t="s">
        <v>114</v>
      </c>
      <c r="AX1" t="s">
        <v>115</v>
      </c>
      <c r="AY1" t="s">
        <v>116</v>
      </c>
      <c r="AZ1" t="s">
        <v>117</v>
      </c>
      <c r="BA1" t="s">
        <v>118</v>
      </c>
      <c r="BB1" t="s">
        <v>119</v>
      </c>
      <c r="BC1" t="s">
        <v>120</v>
      </c>
      <c r="BD1" t="s">
        <v>121</v>
      </c>
      <c r="BE1" t="s">
        <v>0</v>
      </c>
      <c r="BF1" t="s">
        <v>122</v>
      </c>
    </row>
    <row r="2" spans="1:58">
      <c r="A2" t="s">
        <v>1828</v>
      </c>
      <c r="B2" t="s">
        <v>133</v>
      </c>
      <c r="C2" t="s">
        <v>133</v>
      </c>
      <c r="D2" t="s">
        <v>252</v>
      </c>
      <c r="E2" t="s">
        <v>253</v>
      </c>
      <c r="F2" t="s">
        <v>254</v>
      </c>
      <c r="G2" t="s">
        <v>255</v>
      </c>
      <c r="K2" t="s">
        <v>136</v>
      </c>
      <c r="L2" t="s">
        <v>137</v>
      </c>
      <c r="M2" t="s">
        <v>138</v>
      </c>
      <c r="N2" t="s">
        <v>1002</v>
      </c>
      <c r="O2" t="s">
        <v>132</v>
      </c>
      <c r="P2" t="s">
        <v>132</v>
      </c>
      <c r="Q2" t="s">
        <v>11</v>
      </c>
      <c r="U2" t="s">
        <v>1828</v>
      </c>
      <c r="V2" t="s">
        <v>133</v>
      </c>
      <c r="W2" t="s">
        <v>133</v>
      </c>
      <c r="X2" t="s">
        <v>252</v>
      </c>
      <c r="Y2" t="s">
        <v>253</v>
      </c>
      <c r="Z2" t="s">
        <v>254</v>
      </c>
      <c r="AA2" t="s">
        <v>255</v>
      </c>
      <c r="AB2" s="55">
        <v>0</v>
      </c>
      <c r="AC2">
        <v>0</v>
      </c>
      <c r="AD2">
        <v>0</v>
      </c>
      <c r="AE2" t="s">
        <v>136</v>
      </c>
      <c r="AF2" t="s">
        <v>137</v>
      </c>
      <c r="AG2" t="s">
        <v>138</v>
      </c>
      <c r="AH2" t="s">
        <v>1002</v>
      </c>
      <c r="AI2" t="s">
        <v>11</v>
      </c>
      <c r="AJ2" t="s">
        <v>132</v>
      </c>
      <c r="AK2" t="s">
        <v>132</v>
      </c>
      <c r="AO2" t="s">
        <v>145</v>
      </c>
      <c r="AP2" t="s">
        <v>145</v>
      </c>
      <c r="AQ2" t="s">
        <v>141</v>
      </c>
      <c r="AR2" t="s">
        <v>145</v>
      </c>
      <c r="AS2" t="s">
        <v>141</v>
      </c>
      <c r="AT2" t="s">
        <v>145</v>
      </c>
      <c r="AU2" t="s">
        <v>149</v>
      </c>
      <c r="AV2" t="s">
        <v>149</v>
      </c>
      <c r="AW2" t="s">
        <v>145</v>
      </c>
      <c r="AX2" t="s">
        <v>141</v>
      </c>
      <c r="AZ2" t="s">
        <v>1829</v>
      </c>
      <c r="BA2" t="s">
        <v>191</v>
      </c>
      <c r="BC2" t="s">
        <v>149</v>
      </c>
      <c r="BF2" t="s">
        <v>7</v>
      </c>
    </row>
    <row r="3" spans="1:58">
      <c r="A3" t="s">
        <v>1743</v>
      </c>
      <c r="B3" t="s">
        <v>133</v>
      </c>
      <c r="C3" t="s">
        <v>133</v>
      </c>
      <c r="D3" t="s">
        <v>260</v>
      </c>
      <c r="E3" t="s">
        <v>261</v>
      </c>
      <c r="K3" t="s">
        <v>136</v>
      </c>
      <c r="L3" t="s">
        <v>137</v>
      </c>
      <c r="M3" t="s">
        <v>138</v>
      </c>
      <c r="N3" t="s">
        <v>1104</v>
      </c>
      <c r="O3" t="s">
        <v>132</v>
      </c>
      <c r="P3" t="s">
        <v>132</v>
      </c>
      <c r="Q3" t="s">
        <v>11</v>
      </c>
      <c r="U3" t="s">
        <v>1743</v>
      </c>
      <c r="V3" t="s">
        <v>133</v>
      </c>
      <c r="W3" t="s">
        <v>133</v>
      </c>
      <c r="X3" t="s">
        <v>260</v>
      </c>
      <c r="Y3" t="s">
        <v>261</v>
      </c>
      <c r="Z3">
        <v>0</v>
      </c>
      <c r="AA3" s="55">
        <v>0</v>
      </c>
      <c r="AB3" s="55">
        <v>0</v>
      </c>
      <c r="AC3">
        <v>0</v>
      </c>
      <c r="AD3">
        <v>0</v>
      </c>
      <c r="AE3" t="s">
        <v>136</v>
      </c>
      <c r="AF3" t="s">
        <v>137</v>
      </c>
      <c r="AG3" t="s">
        <v>138</v>
      </c>
      <c r="AH3" t="s">
        <v>1104</v>
      </c>
      <c r="AI3" t="s">
        <v>11</v>
      </c>
      <c r="AJ3" t="s">
        <v>132</v>
      </c>
      <c r="AK3" t="s">
        <v>132</v>
      </c>
      <c r="AO3" t="s">
        <v>145</v>
      </c>
      <c r="AP3" t="s">
        <v>145</v>
      </c>
      <c r="AQ3" t="s">
        <v>141</v>
      </c>
      <c r="AR3" t="s">
        <v>145</v>
      </c>
      <c r="AS3" t="s">
        <v>149</v>
      </c>
      <c r="AT3" t="s">
        <v>145</v>
      </c>
      <c r="AU3" s="30">
        <v>44927</v>
      </c>
      <c r="AV3" s="30">
        <v>45291</v>
      </c>
      <c r="AW3" t="s">
        <v>145</v>
      </c>
      <c r="AX3" t="s">
        <v>133</v>
      </c>
      <c r="AZ3" t="s">
        <v>181</v>
      </c>
      <c r="BA3" t="s">
        <v>191</v>
      </c>
      <c r="BC3">
        <v>2023</v>
      </c>
      <c r="BD3" t="s">
        <v>182</v>
      </c>
      <c r="BF3" t="s">
        <v>7</v>
      </c>
    </row>
    <row r="4" spans="1:58">
      <c r="A4" t="s">
        <v>1638</v>
      </c>
      <c r="B4" t="s">
        <v>133</v>
      </c>
      <c r="C4" t="s">
        <v>133</v>
      </c>
      <c r="D4" t="s">
        <v>260</v>
      </c>
      <c r="E4" t="s">
        <v>261</v>
      </c>
      <c r="K4" t="s">
        <v>136</v>
      </c>
      <c r="L4" t="s">
        <v>137</v>
      </c>
      <c r="M4" t="s">
        <v>138</v>
      </c>
      <c r="N4" t="s">
        <v>1104</v>
      </c>
      <c r="O4" t="s">
        <v>132</v>
      </c>
      <c r="P4" t="s">
        <v>132</v>
      </c>
      <c r="Q4" t="s">
        <v>11</v>
      </c>
      <c r="U4" t="s">
        <v>1638</v>
      </c>
      <c r="V4" t="s">
        <v>133</v>
      </c>
      <c r="W4" t="s">
        <v>133</v>
      </c>
      <c r="X4" t="s">
        <v>260</v>
      </c>
      <c r="Y4" t="s">
        <v>261</v>
      </c>
      <c r="Z4">
        <v>0</v>
      </c>
      <c r="AA4" s="55">
        <v>0</v>
      </c>
      <c r="AB4" s="55">
        <v>0</v>
      </c>
      <c r="AC4">
        <v>0</v>
      </c>
      <c r="AD4">
        <v>0</v>
      </c>
      <c r="AE4" t="s">
        <v>136</v>
      </c>
      <c r="AF4" t="s">
        <v>137</v>
      </c>
      <c r="AG4" t="s">
        <v>138</v>
      </c>
      <c r="AH4" t="s">
        <v>1104</v>
      </c>
      <c r="AI4" t="s">
        <v>11</v>
      </c>
      <c r="AJ4" t="s">
        <v>132</v>
      </c>
      <c r="AK4" t="s">
        <v>132</v>
      </c>
      <c r="AO4" t="s">
        <v>145</v>
      </c>
      <c r="AP4" t="s">
        <v>145</v>
      </c>
      <c r="AQ4" t="s">
        <v>133</v>
      </c>
      <c r="AR4" t="s">
        <v>145</v>
      </c>
      <c r="AS4" t="s">
        <v>133</v>
      </c>
      <c r="AT4" t="s">
        <v>145</v>
      </c>
      <c r="AU4" s="30">
        <v>44927</v>
      </c>
      <c r="AV4" s="30">
        <v>45291</v>
      </c>
      <c r="AW4" t="s">
        <v>145</v>
      </c>
      <c r="AX4" t="s">
        <v>133</v>
      </c>
      <c r="AZ4" t="s">
        <v>181</v>
      </c>
      <c r="BA4" t="s">
        <v>191</v>
      </c>
      <c r="BC4">
        <v>2023</v>
      </c>
      <c r="BD4" t="s">
        <v>182</v>
      </c>
      <c r="BF4" t="s">
        <v>7</v>
      </c>
    </row>
    <row r="5" spans="1:58">
      <c r="A5" t="s">
        <v>1251</v>
      </c>
      <c r="B5" t="s">
        <v>133</v>
      </c>
      <c r="C5" t="s">
        <v>133</v>
      </c>
      <c r="D5" t="s">
        <v>252</v>
      </c>
      <c r="E5" t="s">
        <v>253</v>
      </c>
      <c r="F5" t="s">
        <v>254</v>
      </c>
      <c r="G5" t="s">
        <v>255</v>
      </c>
      <c r="K5" t="s">
        <v>136</v>
      </c>
      <c r="L5" t="s">
        <v>137</v>
      </c>
      <c r="M5" t="s">
        <v>138</v>
      </c>
      <c r="N5" t="s">
        <v>1002</v>
      </c>
      <c r="O5" t="s">
        <v>132</v>
      </c>
      <c r="P5" t="s">
        <v>132</v>
      </c>
      <c r="Q5" t="s">
        <v>11</v>
      </c>
      <c r="U5" t="s">
        <v>1251</v>
      </c>
      <c r="V5" t="s">
        <v>133</v>
      </c>
      <c r="W5" t="s">
        <v>133</v>
      </c>
      <c r="X5" t="s">
        <v>252</v>
      </c>
      <c r="Y5" t="s">
        <v>253</v>
      </c>
      <c r="Z5" t="s">
        <v>254</v>
      </c>
      <c r="AA5" t="s">
        <v>255</v>
      </c>
      <c r="AB5" s="55">
        <v>0</v>
      </c>
      <c r="AC5">
        <v>0</v>
      </c>
      <c r="AD5">
        <v>0</v>
      </c>
      <c r="AE5" t="s">
        <v>136</v>
      </c>
      <c r="AF5" t="s">
        <v>137</v>
      </c>
      <c r="AG5" t="s">
        <v>138</v>
      </c>
      <c r="AH5" t="s">
        <v>1002</v>
      </c>
      <c r="AI5" t="s">
        <v>11</v>
      </c>
      <c r="AJ5" t="s">
        <v>132</v>
      </c>
      <c r="AK5" t="s">
        <v>132</v>
      </c>
      <c r="AO5" t="s">
        <v>145</v>
      </c>
      <c r="AP5" t="s">
        <v>145</v>
      </c>
      <c r="AQ5" t="s">
        <v>133</v>
      </c>
      <c r="AR5" t="s">
        <v>145</v>
      </c>
      <c r="AS5" t="s">
        <v>149</v>
      </c>
      <c r="AT5" t="s">
        <v>145</v>
      </c>
      <c r="AU5" t="s">
        <v>149</v>
      </c>
      <c r="AV5" t="s">
        <v>149</v>
      </c>
      <c r="AW5" t="s">
        <v>145</v>
      </c>
      <c r="AX5" t="s">
        <v>133</v>
      </c>
      <c r="AZ5" t="s">
        <v>1252</v>
      </c>
      <c r="BA5" t="s">
        <v>191</v>
      </c>
      <c r="BC5" t="s">
        <v>149</v>
      </c>
      <c r="BF5" t="s">
        <v>7</v>
      </c>
    </row>
    <row r="6" spans="1:58">
      <c r="A6" t="s">
        <v>1103</v>
      </c>
      <c r="B6" t="s">
        <v>133</v>
      </c>
      <c r="C6" t="s">
        <v>133</v>
      </c>
      <c r="D6" t="s">
        <v>260</v>
      </c>
      <c r="E6" t="s">
        <v>261</v>
      </c>
      <c r="K6" t="s">
        <v>136</v>
      </c>
      <c r="L6" t="s">
        <v>137</v>
      </c>
      <c r="M6" t="s">
        <v>138</v>
      </c>
      <c r="N6" t="s">
        <v>1104</v>
      </c>
      <c r="O6" t="s">
        <v>132</v>
      </c>
      <c r="P6" t="s">
        <v>132</v>
      </c>
      <c r="Q6" t="s">
        <v>11</v>
      </c>
      <c r="U6" t="s">
        <v>1103</v>
      </c>
      <c r="V6" t="s">
        <v>133</v>
      </c>
      <c r="W6" t="s">
        <v>133</v>
      </c>
      <c r="X6" t="s">
        <v>260</v>
      </c>
      <c r="Y6" t="s">
        <v>261</v>
      </c>
      <c r="Z6">
        <v>0</v>
      </c>
      <c r="AA6" s="55">
        <v>0</v>
      </c>
      <c r="AB6" s="55">
        <v>0</v>
      </c>
      <c r="AC6">
        <v>0</v>
      </c>
      <c r="AD6">
        <v>0</v>
      </c>
      <c r="AE6" t="s">
        <v>136</v>
      </c>
      <c r="AF6" t="s">
        <v>137</v>
      </c>
      <c r="AG6" t="s">
        <v>138</v>
      </c>
      <c r="AH6" t="s">
        <v>1104</v>
      </c>
      <c r="AI6" t="s">
        <v>11</v>
      </c>
      <c r="AJ6" t="s">
        <v>132</v>
      </c>
      <c r="AK6" t="s">
        <v>132</v>
      </c>
      <c r="AO6" t="s">
        <v>145</v>
      </c>
      <c r="AP6" t="s">
        <v>145</v>
      </c>
      <c r="AQ6" t="s">
        <v>141</v>
      </c>
      <c r="AR6" t="s">
        <v>145</v>
      </c>
      <c r="AS6" t="s">
        <v>149</v>
      </c>
      <c r="AT6" t="s">
        <v>145</v>
      </c>
      <c r="AU6" t="s">
        <v>149</v>
      </c>
      <c r="AV6" s="30">
        <v>44819</v>
      </c>
      <c r="AW6" t="s">
        <v>208</v>
      </c>
      <c r="AX6" t="s">
        <v>133</v>
      </c>
      <c r="AZ6" t="s">
        <v>181</v>
      </c>
      <c r="BA6" t="s">
        <v>191</v>
      </c>
      <c r="BC6">
        <v>2022</v>
      </c>
      <c r="BF6" t="s">
        <v>7</v>
      </c>
    </row>
    <row r="7" spans="1:58">
      <c r="A7" t="s">
        <v>1050</v>
      </c>
      <c r="B7" t="s">
        <v>133</v>
      </c>
      <c r="C7" t="s">
        <v>133</v>
      </c>
      <c r="D7" t="s">
        <v>252</v>
      </c>
      <c r="E7" t="s">
        <v>253</v>
      </c>
      <c r="F7" t="s">
        <v>254</v>
      </c>
      <c r="G7" t="s">
        <v>474</v>
      </c>
      <c r="K7" t="s">
        <v>136</v>
      </c>
      <c r="L7" t="s">
        <v>137</v>
      </c>
      <c r="M7" t="s">
        <v>138</v>
      </c>
      <c r="N7" t="s">
        <v>525</v>
      </c>
      <c r="O7" t="s">
        <v>132</v>
      </c>
      <c r="P7" t="s">
        <v>132</v>
      </c>
      <c r="Q7" t="s">
        <v>11</v>
      </c>
      <c r="U7" t="s">
        <v>1050</v>
      </c>
      <c r="V7" t="s">
        <v>133</v>
      </c>
      <c r="W7" t="s">
        <v>133</v>
      </c>
      <c r="X7" t="s">
        <v>252</v>
      </c>
      <c r="Y7" t="s">
        <v>253</v>
      </c>
      <c r="Z7" t="s">
        <v>254</v>
      </c>
      <c r="AA7" t="s">
        <v>474</v>
      </c>
      <c r="AB7" s="55">
        <v>0</v>
      </c>
      <c r="AC7">
        <v>0</v>
      </c>
      <c r="AD7">
        <v>0</v>
      </c>
      <c r="AE7" t="s">
        <v>136</v>
      </c>
      <c r="AF7" t="s">
        <v>137</v>
      </c>
      <c r="AG7" t="s">
        <v>138</v>
      </c>
      <c r="AH7" t="s">
        <v>525</v>
      </c>
      <c r="AI7" t="s">
        <v>11</v>
      </c>
      <c r="AJ7" t="s">
        <v>132</v>
      </c>
      <c r="AK7" t="s">
        <v>132</v>
      </c>
      <c r="AO7" t="s">
        <v>145</v>
      </c>
      <c r="AP7" t="s">
        <v>145</v>
      </c>
      <c r="AQ7" t="s">
        <v>133</v>
      </c>
      <c r="AR7" t="s">
        <v>145</v>
      </c>
      <c r="AS7" t="s">
        <v>133</v>
      </c>
      <c r="AT7" t="s">
        <v>145</v>
      </c>
      <c r="AU7" s="30">
        <v>44927</v>
      </c>
      <c r="AV7" s="30">
        <v>45291</v>
      </c>
      <c r="AW7" t="s">
        <v>145</v>
      </c>
      <c r="AX7" t="s">
        <v>133</v>
      </c>
      <c r="BA7" t="s">
        <v>191</v>
      </c>
      <c r="BC7">
        <v>2023</v>
      </c>
      <c r="BD7" t="s">
        <v>182</v>
      </c>
      <c r="BF7" t="s">
        <v>7</v>
      </c>
    </row>
    <row r="8" spans="1:58">
      <c r="A8" t="s">
        <v>1026</v>
      </c>
      <c r="B8" t="s">
        <v>133</v>
      </c>
      <c r="C8" t="s">
        <v>133</v>
      </c>
      <c r="D8" t="s">
        <v>260</v>
      </c>
      <c r="E8" t="s">
        <v>264</v>
      </c>
      <c r="K8" t="s">
        <v>136</v>
      </c>
      <c r="L8" t="s">
        <v>137</v>
      </c>
      <c r="M8" t="s">
        <v>138</v>
      </c>
      <c r="N8" t="s">
        <v>382</v>
      </c>
      <c r="O8" t="s">
        <v>132</v>
      </c>
      <c r="P8" t="s">
        <v>132</v>
      </c>
      <c r="Q8" t="s">
        <v>11</v>
      </c>
      <c r="U8" t="s">
        <v>1026</v>
      </c>
      <c r="V8" t="s">
        <v>133</v>
      </c>
      <c r="W8" t="s">
        <v>133</v>
      </c>
      <c r="X8" t="s">
        <v>260</v>
      </c>
      <c r="Y8" t="s">
        <v>264</v>
      </c>
      <c r="Z8">
        <v>0</v>
      </c>
      <c r="AA8" s="55">
        <v>0</v>
      </c>
      <c r="AB8" s="55">
        <v>0</v>
      </c>
      <c r="AC8">
        <v>0</v>
      </c>
      <c r="AD8">
        <v>0</v>
      </c>
      <c r="AE8" t="s">
        <v>136</v>
      </c>
      <c r="AF8" t="s">
        <v>137</v>
      </c>
      <c r="AG8" t="s">
        <v>138</v>
      </c>
      <c r="AH8" t="s">
        <v>382</v>
      </c>
      <c r="AI8" t="s">
        <v>11</v>
      </c>
      <c r="AJ8" t="s">
        <v>132</v>
      </c>
      <c r="AK8" t="s">
        <v>132</v>
      </c>
      <c r="AO8" t="s">
        <v>145</v>
      </c>
      <c r="AP8" t="s">
        <v>145</v>
      </c>
      <c r="AQ8" t="s">
        <v>133</v>
      </c>
      <c r="AR8" t="s">
        <v>145</v>
      </c>
      <c r="AS8" t="s">
        <v>133</v>
      </c>
      <c r="AT8" t="s">
        <v>145</v>
      </c>
      <c r="AU8" s="30">
        <v>44927</v>
      </c>
      <c r="AV8" s="30">
        <v>45291</v>
      </c>
      <c r="AW8" t="s">
        <v>145</v>
      </c>
      <c r="AX8" t="s">
        <v>133</v>
      </c>
      <c r="AZ8" t="s">
        <v>181</v>
      </c>
      <c r="BA8" t="s">
        <v>191</v>
      </c>
      <c r="BC8">
        <v>2023</v>
      </c>
      <c r="BD8" t="s">
        <v>182</v>
      </c>
      <c r="BF8" t="s">
        <v>7</v>
      </c>
    </row>
    <row r="9" spans="1:58">
      <c r="A9" t="s">
        <v>1001</v>
      </c>
      <c r="B9" t="s">
        <v>133</v>
      </c>
      <c r="C9" t="s">
        <v>133</v>
      </c>
      <c r="D9" t="s">
        <v>252</v>
      </c>
      <c r="E9" t="s">
        <v>253</v>
      </c>
      <c r="F9" t="s">
        <v>254</v>
      </c>
      <c r="G9" t="s">
        <v>255</v>
      </c>
      <c r="K9" t="s">
        <v>136</v>
      </c>
      <c r="L9" t="s">
        <v>137</v>
      </c>
      <c r="M9" t="s">
        <v>138</v>
      </c>
      <c r="N9" t="s">
        <v>1002</v>
      </c>
      <c r="O9" t="s">
        <v>132</v>
      </c>
      <c r="P9" t="s">
        <v>132</v>
      </c>
      <c r="Q9" t="s">
        <v>11</v>
      </c>
      <c r="U9" t="s">
        <v>1001</v>
      </c>
      <c r="V9" t="s">
        <v>133</v>
      </c>
      <c r="W9" t="s">
        <v>133</v>
      </c>
      <c r="X9" t="s">
        <v>252</v>
      </c>
      <c r="Y9" t="s">
        <v>253</v>
      </c>
      <c r="Z9" t="s">
        <v>254</v>
      </c>
      <c r="AA9" t="s">
        <v>255</v>
      </c>
      <c r="AB9" s="55">
        <v>0</v>
      </c>
      <c r="AC9">
        <v>0</v>
      </c>
      <c r="AD9">
        <v>0</v>
      </c>
      <c r="AE9" t="s">
        <v>136</v>
      </c>
      <c r="AF9" t="s">
        <v>137</v>
      </c>
      <c r="AG9" t="s">
        <v>138</v>
      </c>
      <c r="AH9" t="s">
        <v>1002</v>
      </c>
      <c r="AI9" t="s">
        <v>11</v>
      </c>
      <c r="AJ9" t="s">
        <v>132</v>
      </c>
      <c r="AK9" t="s">
        <v>132</v>
      </c>
      <c r="AO9" t="s">
        <v>145</v>
      </c>
      <c r="AP9" t="s">
        <v>145</v>
      </c>
      <c r="AQ9" t="s">
        <v>133</v>
      </c>
      <c r="AR9" t="s">
        <v>145</v>
      </c>
      <c r="AS9" t="s">
        <v>133</v>
      </c>
      <c r="AT9" t="s">
        <v>145</v>
      </c>
      <c r="AU9" s="30">
        <v>44927</v>
      </c>
      <c r="AV9" s="30">
        <v>45291</v>
      </c>
      <c r="AW9" t="s">
        <v>145</v>
      </c>
      <c r="AX9" t="s">
        <v>133</v>
      </c>
      <c r="BA9" t="s">
        <v>191</v>
      </c>
      <c r="BC9">
        <v>2023</v>
      </c>
      <c r="BD9" t="s">
        <v>182</v>
      </c>
      <c r="BF9" t="s">
        <v>7</v>
      </c>
    </row>
    <row r="10" spans="1:58">
      <c r="A10" t="s">
        <v>981</v>
      </c>
      <c r="B10" t="s">
        <v>133</v>
      </c>
      <c r="C10" t="s">
        <v>133</v>
      </c>
      <c r="D10" t="s">
        <v>260</v>
      </c>
      <c r="E10" t="s">
        <v>261</v>
      </c>
      <c r="K10" t="s">
        <v>136</v>
      </c>
      <c r="L10" t="s">
        <v>137</v>
      </c>
      <c r="M10" t="s">
        <v>138</v>
      </c>
      <c r="N10" t="s">
        <v>982</v>
      </c>
      <c r="O10" t="s">
        <v>132</v>
      </c>
      <c r="P10" t="s">
        <v>132</v>
      </c>
      <c r="Q10" t="s">
        <v>11</v>
      </c>
      <c r="U10" t="s">
        <v>981</v>
      </c>
      <c r="V10" t="s">
        <v>133</v>
      </c>
      <c r="W10" t="s">
        <v>133</v>
      </c>
      <c r="X10" t="s">
        <v>260</v>
      </c>
      <c r="Y10" t="s">
        <v>261</v>
      </c>
      <c r="Z10">
        <v>0</v>
      </c>
      <c r="AA10" s="55">
        <v>0</v>
      </c>
      <c r="AB10" s="55">
        <v>0</v>
      </c>
      <c r="AC10">
        <v>0</v>
      </c>
      <c r="AD10">
        <v>0</v>
      </c>
      <c r="AE10" t="s">
        <v>136</v>
      </c>
      <c r="AF10" t="s">
        <v>137</v>
      </c>
      <c r="AG10" t="s">
        <v>138</v>
      </c>
      <c r="AH10" t="s">
        <v>982</v>
      </c>
      <c r="AI10" t="s">
        <v>11</v>
      </c>
      <c r="AJ10" t="s">
        <v>132</v>
      </c>
      <c r="AK10" t="s">
        <v>132</v>
      </c>
      <c r="AO10" t="s">
        <v>145</v>
      </c>
      <c r="AP10" t="s">
        <v>145</v>
      </c>
      <c r="AQ10" t="s">
        <v>141</v>
      </c>
      <c r="AR10" t="s">
        <v>145</v>
      </c>
      <c r="AS10" t="s">
        <v>141</v>
      </c>
      <c r="AT10" t="s">
        <v>145</v>
      </c>
      <c r="AU10" t="s">
        <v>149</v>
      </c>
      <c r="AV10" t="s">
        <v>149</v>
      </c>
      <c r="AW10" t="s">
        <v>145</v>
      </c>
      <c r="AX10" t="s">
        <v>141</v>
      </c>
      <c r="AZ10" t="s">
        <v>181</v>
      </c>
      <c r="BA10" t="s">
        <v>191</v>
      </c>
      <c r="BC10" t="s">
        <v>149</v>
      </c>
      <c r="BF10" t="s">
        <v>7</v>
      </c>
    </row>
    <row r="11" spans="1:58">
      <c r="A11" t="s">
        <v>518</v>
      </c>
      <c r="B11" t="s">
        <v>133</v>
      </c>
      <c r="C11" t="s">
        <v>133</v>
      </c>
      <c r="D11" t="s">
        <v>252</v>
      </c>
      <c r="E11" t="s">
        <v>253</v>
      </c>
      <c r="F11" t="s">
        <v>254</v>
      </c>
      <c r="G11" t="s">
        <v>474</v>
      </c>
      <c r="K11" t="s">
        <v>136</v>
      </c>
      <c r="L11" t="s">
        <v>137</v>
      </c>
      <c r="M11" t="s">
        <v>138</v>
      </c>
      <c r="N11" t="s">
        <v>513</v>
      </c>
      <c r="O11" t="s">
        <v>131</v>
      </c>
      <c r="P11" t="s">
        <v>132</v>
      </c>
      <c r="Q11" t="s">
        <v>11</v>
      </c>
      <c r="U11" t="s">
        <v>518</v>
      </c>
      <c r="V11" t="s">
        <v>133</v>
      </c>
      <c r="W11" t="s">
        <v>133</v>
      </c>
      <c r="X11" t="s">
        <v>252</v>
      </c>
      <c r="Y11" t="s">
        <v>253</v>
      </c>
      <c r="Z11" t="s">
        <v>254</v>
      </c>
      <c r="AA11" t="s">
        <v>474</v>
      </c>
      <c r="AB11" s="55">
        <v>0</v>
      </c>
      <c r="AC11">
        <v>0</v>
      </c>
      <c r="AD11">
        <v>0</v>
      </c>
      <c r="AE11" t="s">
        <v>136</v>
      </c>
      <c r="AF11" t="s">
        <v>137</v>
      </c>
      <c r="AG11" t="s">
        <v>138</v>
      </c>
      <c r="AH11" t="s">
        <v>513</v>
      </c>
      <c r="AI11" t="s">
        <v>11</v>
      </c>
      <c r="AJ11" t="s">
        <v>131</v>
      </c>
      <c r="AK11" t="s">
        <v>132</v>
      </c>
      <c r="BF11" t="s">
        <v>5</v>
      </c>
    </row>
    <row r="12" spans="1:58">
      <c r="A12" t="s">
        <v>517</v>
      </c>
      <c r="B12" t="s">
        <v>133</v>
      </c>
      <c r="C12" t="s">
        <v>133</v>
      </c>
      <c r="D12" t="s">
        <v>252</v>
      </c>
      <c r="E12" t="s">
        <v>253</v>
      </c>
      <c r="F12" t="s">
        <v>254</v>
      </c>
      <c r="G12" t="s">
        <v>515</v>
      </c>
      <c r="K12" t="s">
        <v>136</v>
      </c>
      <c r="L12" t="s">
        <v>137</v>
      </c>
      <c r="M12" t="s">
        <v>138</v>
      </c>
      <c r="N12" t="s">
        <v>516</v>
      </c>
      <c r="O12" t="s">
        <v>132</v>
      </c>
      <c r="P12" t="s">
        <v>132</v>
      </c>
      <c r="Q12" t="s">
        <v>11</v>
      </c>
      <c r="R12" t="s">
        <v>141</v>
      </c>
      <c r="S12" t="s">
        <v>133</v>
      </c>
      <c r="T12">
        <v>0</v>
      </c>
      <c r="U12" t="s">
        <v>517</v>
      </c>
      <c r="V12" t="s">
        <v>133</v>
      </c>
      <c r="W12" t="s">
        <v>133</v>
      </c>
      <c r="X12" t="s">
        <v>252</v>
      </c>
      <c r="Y12" t="s">
        <v>253</v>
      </c>
      <c r="Z12" t="s">
        <v>254</v>
      </c>
      <c r="AA12" t="s">
        <v>515</v>
      </c>
      <c r="AB12" s="55">
        <v>0</v>
      </c>
      <c r="AC12">
        <v>0</v>
      </c>
      <c r="AD12">
        <v>0</v>
      </c>
      <c r="AE12" t="s">
        <v>136</v>
      </c>
      <c r="AF12" t="s">
        <v>137</v>
      </c>
      <c r="AG12" t="s">
        <v>138</v>
      </c>
      <c r="AH12" t="s">
        <v>516</v>
      </c>
      <c r="AI12" t="s">
        <v>11</v>
      </c>
      <c r="AJ12" t="s">
        <v>132</v>
      </c>
      <c r="AK12" t="s">
        <v>132</v>
      </c>
      <c r="AL12" t="s">
        <v>141</v>
      </c>
      <c r="AM12" t="s">
        <v>133</v>
      </c>
      <c r="AN12">
        <v>0</v>
      </c>
      <c r="AO12" t="s">
        <v>145</v>
      </c>
      <c r="AP12" t="s">
        <v>145</v>
      </c>
      <c r="AQ12" t="s">
        <v>141</v>
      </c>
      <c r="AR12" t="s">
        <v>145</v>
      </c>
      <c r="AS12" t="s">
        <v>133</v>
      </c>
      <c r="AT12" t="s">
        <v>145</v>
      </c>
      <c r="AU12" s="30">
        <v>44927</v>
      </c>
      <c r="AV12" s="30">
        <v>45077</v>
      </c>
      <c r="AW12" t="s">
        <v>145</v>
      </c>
      <c r="AX12" t="s">
        <v>141</v>
      </c>
      <c r="BA12" t="s">
        <v>191</v>
      </c>
      <c r="BC12">
        <v>2023</v>
      </c>
      <c r="BD12" t="s">
        <v>458</v>
      </c>
      <c r="BE12" t="s">
        <v>178</v>
      </c>
      <c r="BF12" t="s">
        <v>7</v>
      </c>
    </row>
    <row r="13" spans="1:58">
      <c r="A13" t="s">
        <v>473</v>
      </c>
      <c r="B13" t="s">
        <v>133</v>
      </c>
      <c r="C13" t="s">
        <v>133</v>
      </c>
      <c r="D13" t="s">
        <v>252</v>
      </c>
      <c r="E13" t="s">
        <v>253</v>
      </c>
      <c r="F13" t="s">
        <v>254</v>
      </c>
      <c r="G13" t="s">
        <v>474</v>
      </c>
      <c r="K13" t="s">
        <v>136</v>
      </c>
      <c r="L13" t="s">
        <v>137</v>
      </c>
      <c r="M13" t="s">
        <v>138</v>
      </c>
      <c r="N13" t="s">
        <v>475</v>
      </c>
      <c r="O13" t="s">
        <v>131</v>
      </c>
      <c r="P13" t="s">
        <v>132</v>
      </c>
      <c r="Q13" t="s">
        <v>11</v>
      </c>
      <c r="U13" t="s">
        <v>473</v>
      </c>
      <c r="V13" t="s">
        <v>133</v>
      </c>
      <c r="W13" t="s">
        <v>133</v>
      </c>
      <c r="X13" t="s">
        <v>252</v>
      </c>
      <c r="Y13" t="s">
        <v>253</v>
      </c>
      <c r="Z13" t="s">
        <v>254</v>
      </c>
      <c r="AA13" t="s">
        <v>474</v>
      </c>
      <c r="AB13" s="55">
        <v>0</v>
      </c>
      <c r="AC13">
        <v>0</v>
      </c>
      <c r="AD13">
        <v>0</v>
      </c>
      <c r="AE13" t="s">
        <v>136</v>
      </c>
      <c r="AF13" t="s">
        <v>137</v>
      </c>
      <c r="AG13" t="s">
        <v>138</v>
      </c>
      <c r="AH13" t="s">
        <v>475</v>
      </c>
      <c r="AI13" t="s">
        <v>11</v>
      </c>
      <c r="AJ13" t="s">
        <v>131</v>
      </c>
      <c r="AK13" t="s">
        <v>132</v>
      </c>
      <c r="BF13" t="s">
        <v>5</v>
      </c>
    </row>
    <row r="14" spans="1:58">
      <c r="A14" t="s">
        <v>381</v>
      </c>
      <c r="B14" t="s">
        <v>133</v>
      </c>
      <c r="C14" t="s">
        <v>133</v>
      </c>
      <c r="D14" t="s">
        <v>260</v>
      </c>
      <c r="E14" t="s">
        <v>261</v>
      </c>
      <c r="K14" t="s">
        <v>136</v>
      </c>
      <c r="L14" t="s">
        <v>137</v>
      </c>
      <c r="M14" t="s">
        <v>138</v>
      </c>
      <c r="N14" t="s">
        <v>382</v>
      </c>
      <c r="O14" t="s">
        <v>132</v>
      </c>
      <c r="P14" t="s">
        <v>132</v>
      </c>
      <c r="Q14" t="s">
        <v>11</v>
      </c>
      <c r="R14" t="s">
        <v>141</v>
      </c>
      <c r="S14" t="s">
        <v>141</v>
      </c>
      <c r="T14">
        <v>0</v>
      </c>
      <c r="U14" t="s">
        <v>381</v>
      </c>
      <c r="V14" t="s">
        <v>133</v>
      </c>
      <c r="W14" t="s">
        <v>133</v>
      </c>
      <c r="X14" t="s">
        <v>260</v>
      </c>
      <c r="Y14" t="s">
        <v>261</v>
      </c>
      <c r="Z14">
        <v>0</v>
      </c>
      <c r="AA14" s="55">
        <v>0</v>
      </c>
      <c r="AB14" s="55">
        <v>0</v>
      </c>
      <c r="AC14">
        <v>0</v>
      </c>
      <c r="AD14">
        <v>0</v>
      </c>
      <c r="AE14" t="s">
        <v>136</v>
      </c>
      <c r="AF14" t="s">
        <v>137</v>
      </c>
      <c r="AG14" t="s">
        <v>138</v>
      </c>
      <c r="AH14" t="s">
        <v>382</v>
      </c>
      <c r="AI14" t="s">
        <v>11</v>
      </c>
      <c r="AJ14" t="s">
        <v>132</v>
      </c>
      <c r="AK14" t="s">
        <v>132</v>
      </c>
      <c r="AL14" t="s">
        <v>141</v>
      </c>
      <c r="AM14" t="s">
        <v>141</v>
      </c>
      <c r="AN14">
        <v>0</v>
      </c>
      <c r="AO14" t="s">
        <v>145</v>
      </c>
      <c r="AP14" t="s">
        <v>145</v>
      </c>
      <c r="AQ14" t="s">
        <v>141</v>
      </c>
      <c r="AR14" t="s">
        <v>141</v>
      </c>
      <c r="AS14" t="s">
        <v>141</v>
      </c>
      <c r="AT14" t="s">
        <v>383</v>
      </c>
      <c r="AU14" t="s">
        <v>149</v>
      </c>
      <c r="AV14" t="s">
        <v>149</v>
      </c>
      <c r="AW14" t="s">
        <v>145</v>
      </c>
      <c r="AX14" t="s">
        <v>141</v>
      </c>
      <c r="AZ14" t="s">
        <v>181</v>
      </c>
      <c r="BA14" t="s">
        <v>191</v>
      </c>
      <c r="BC14" t="s">
        <v>149</v>
      </c>
      <c r="BF14" t="s">
        <v>7</v>
      </c>
    </row>
    <row r="15" spans="1:58">
      <c r="A15" t="s">
        <v>263</v>
      </c>
      <c r="B15" t="s">
        <v>133</v>
      </c>
      <c r="C15" t="s">
        <v>133</v>
      </c>
      <c r="D15" t="s">
        <v>260</v>
      </c>
      <c r="E15" t="s">
        <v>261</v>
      </c>
      <c r="K15" t="s">
        <v>136</v>
      </c>
      <c r="L15" t="s">
        <v>137</v>
      </c>
      <c r="M15" t="s">
        <v>138</v>
      </c>
      <c r="N15" t="s">
        <v>265</v>
      </c>
      <c r="O15" t="s">
        <v>132</v>
      </c>
      <c r="P15" t="s">
        <v>132</v>
      </c>
      <c r="Q15" t="s">
        <v>11</v>
      </c>
      <c r="R15" t="s">
        <v>133</v>
      </c>
      <c r="S15" t="s">
        <v>149</v>
      </c>
      <c r="T15">
        <v>0</v>
      </c>
      <c r="U15" t="s">
        <v>263</v>
      </c>
      <c r="V15" t="s">
        <v>133</v>
      </c>
      <c r="W15" t="s">
        <v>133</v>
      </c>
      <c r="X15" t="s">
        <v>260</v>
      </c>
      <c r="Y15" t="s">
        <v>261</v>
      </c>
      <c r="Z15">
        <v>0</v>
      </c>
      <c r="AA15" s="55">
        <v>0</v>
      </c>
      <c r="AB15" s="55">
        <v>0</v>
      </c>
      <c r="AC15">
        <v>0</v>
      </c>
      <c r="AD15">
        <v>0</v>
      </c>
      <c r="AE15" t="s">
        <v>136</v>
      </c>
      <c r="AF15" t="s">
        <v>137</v>
      </c>
      <c r="AG15" t="s">
        <v>138</v>
      </c>
      <c r="AH15" t="s">
        <v>265</v>
      </c>
      <c r="AI15" t="s">
        <v>11</v>
      </c>
      <c r="AJ15" t="s">
        <v>132</v>
      </c>
      <c r="AK15" t="s">
        <v>132</v>
      </c>
      <c r="AL15" t="s">
        <v>133</v>
      </c>
      <c r="AM15" t="s">
        <v>149</v>
      </c>
      <c r="AN15">
        <v>0</v>
      </c>
      <c r="AO15" t="s">
        <v>145</v>
      </c>
      <c r="AP15" t="s">
        <v>145</v>
      </c>
      <c r="AQ15" t="s">
        <v>133</v>
      </c>
      <c r="AR15" t="s">
        <v>145</v>
      </c>
      <c r="AS15" t="s">
        <v>149</v>
      </c>
      <c r="AT15" t="s">
        <v>145</v>
      </c>
      <c r="AU15" t="s">
        <v>149</v>
      </c>
      <c r="AV15" t="s">
        <v>149</v>
      </c>
      <c r="AW15" t="s">
        <v>145</v>
      </c>
      <c r="AX15" t="s">
        <v>133</v>
      </c>
      <c r="AZ15" t="s">
        <v>181</v>
      </c>
      <c r="BA15" t="s">
        <v>191</v>
      </c>
      <c r="BC15" t="s">
        <v>149</v>
      </c>
      <c r="BF15" t="s">
        <v>7</v>
      </c>
    </row>
    <row r="16" spans="1:58">
      <c r="A16" t="s">
        <v>258</v>
      </c>
      <c r="B16" t="s">
        <v>133</v>
      </c>
      <c r="C16" t="s">
        <v>133</v>
      </c>
      <c r="D16" t="s">
        <v>260</v>
      </c>
      <c r="E16" t="s">
        <v>261</v>
      </c>
      <c r="K16" t="s">
        <v>136</v>
      </c>
      <c r="L16" t="s">
        <v>137</v>
      </c>
      <c r="M16" t="s">
        <v>138</v>
      </c>
      <c r="N16" t="s">
        <v>262</v>
      </c>
      <c r="O16" t="s">
        <v>131</v>
      </c>
      <c r="P16" t="s">
        <v>132</v>
      </c>
      <c r="Q16" t="s">
        <v>11</v>
      </c>
      <c r="U16" t="s">
        <v>258</v>
      </c>
      <c r="V16" t="s">
        <v>133</v>
      </c>
      <c r="W16" t="s">
        <v>133</v>
      </c>
      <c r="X16" t="s">
        <v>260</v>
      </c>
      <c r="Y16" t="s">
        <v>261</v>
      </c>
      <c r="Z16">
        <v>0</v>
      </c>
      <c r="AA16" s="55">
        <v>0</v>
      </c>
      <c r="AB16" s="55">
        <v>0</v>
      </c>
      <c r="AC16">
        <v>0</v>
      </c>
      <c r="AD16">
        <v>0</v>
      </c>
      <c r="AE16" t="s">
        <v>136</v>
      </c>
      <c r="AF16" t="s">
        <v>137</v>
      </c>
      <c r="AG16" t="s">
        <v>138</v>
      </c>
      <c r="AH16" t="s">
        <v>262</v>
      </c>
      <c r="AI16" t="s">
        <v>11</v>
      </c>
      <c r="AJ16" t="s">
        <v>131</v>
      </c>
      <c r="AK16" t="s">
        <v>132</v>
      </c>
      <c r="BF16" t="s">
        <v>5</v>
      </c>
    </row>
    <row r="17" spans="1:58">
      <c r="A17" t="s">
        <v>251</v>
      </c>
      <c r="B17" t="s">
        <v>133</v>
      </c>
      <c r="C17" t="s">
        <v>133</v>
      </c>
      <c r="D17" t="s">
        <v>252</v>
      </c>
      <c r="E17" t="s">
        <v>253</v>
      </c>
      <c r="F17" t="s">
        <v>254</v>
      </c>
      <c r="G17" t="s">
        <v>255</v>
      </c>
      <c r="K17" t="s">
        <v>136</v>
      </c>
      <c r="L17" t="s">
        <v>137</v>
      </c>
      <c r="M17" t="s">
        <v>138</v>
      </c>
      <c r="N17" t="s">
        <v>256</v>
      </c>
      <c r="O17" t="s">
        <v>132</v>
      </c>
      <c r="P17" t="s">
        <v>132</v>
      </c>
      <c r="Q17" t="s">
        <v>11</v>
      </c>
      <c r="R17" t="s">
        <v>133</v>
      </c>
      <c r="S17" t="s">
        <v>149</v>
      </c>
      <c r="T17">
        <v>0</v>
      </c>
      <c r="U17" t="s">
        <v>251</v>
      </c>
      <c r="V17" t="s">
        <v>133</v>
      </c>
      <c r="W17" t="s">
        <v>133</v>
      </c>
      <c r="X17" t="s">
        <v>252</v>
      </c>
      <c r="Y17" t="s">
        <v>253</v>
      </c>
      <c r="Z17" t="s">
        <v>254</v>
      </c>
      <c r="AA17" t="s">
        <v>255</v>
      </c>
      <c r="AB17" s="55">
        <v>0</v>
      </c>
      <c r="AC17">
        <v>0</v>
      </c>
      <c r="AD17">
        <v>0</v>
      </c>
      <c r="AE17" t="s">
        <v>136</v>
      </c>
      <c r="AF17" t="s">
        <v>137</v>
      </c>
      <c r="AG17" t="s">
        <v>138</v>
      </c>
      <c r="AH17" t="s">
        <v>256</v>
      </c>
      <c r="AI17" t="s">
        <v>11</v>
      </c>
      <c r="AJ17" t="s">
        <v>132</v>
      </c>
      <c r="AK17" t="s">
        <v>132</v>
      </c>
      <c r="AL17" t="s">
        <v>133</v>
      </c>
      <c r="AM17" t="s">
        <v>149</v>
      </c>
      <c r="AN17">
        <v>0</v>
      </c>
      <c r="AO17" t="s">
        <v>145</v>
      </c>
      <c r="AP17" t="s">
        <v>145</v>
      </c>
      <c r="AQ17" t="s">
        <v>133</v>
      </c>
      <c r="AR17" t="s">
        <v>145</v>
      </c>
      <c r="AS17" t="s">
        <v>149</v>
      </c>
      <c r="AT17" t="s">
        <v>145</v>
      </c>
      <c r="AU17" t="s">
        <v>149</v>
      </c>
      <c r="AV17" t="s">
        <v>149</v>
      </c>
      <c r="AW17" t="s">
        <v>145</v>
      </c>
      <c r="AX17" t="s">
        <v>133</v>
      </c>
      <c r="AY17" t="s">
        <v>257</v>
      </c>
      <c r="BA17" t="s">
        <v>191</v>
      </c>
      <c r="BC17" t="s">
        <v>149</v>
      </c>
      <c r="BF17" t="s">
        <v>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0395-0F6C-427D-AEF1-2C91BD853CAF}">
  <dimension ref="A1:BF12"/>
  <sheetViews>
    <sheetView workbookViewId="0">
      <selection activeCell="C14" sqref="C14"/>
    </sheetView>
  </sheetViews>
  <sheetFormatPr defaultRowHeight="14.45"/>
  <cols>
    <col min="1" max="1" width="38" bestFit="1" customWidth="1"/>
    <col min="8" max="8" width="12.42578125" customWidth="1"/>
    <col min="9" max="9" width="13.5703125" customWidth="1"/>
    <col min="12" max="12" width="11" customWidth="1"/>
    <col min="14" max="14" width="18.28515625" customWidth="1"/>
    <col min="15" max="15" width="15.5703125" customWidth="1"/>
    <col min="16" max="16" width="16" customWidth="1"/>
    <col min="18" max="18" width="12.7109375" customWidth="1"/>
    <col min="20" max="20" width="10.28515625" customWidth="1"/>
    <col min="21" max="21" width="15.28515625" customWidth="1"/>
    <col min="23" max="23" width="9.28515625" customWidth="1"/>
    <col min="28" max="28" width="13.42578125" customWidth="1"/>
    <col min="29" max="29" width="15.5703125" customWidth="1"/>
    <col min="31" max="31" width="9.42578125" customWidth="1"/>
    <col min="32" max="32" width="13" customWidth="1"/>
    <col min="33" max="33" width="9.42578125" customWidth="1"/>
    <col min="34" max="34" width="20.28515625" customWidth="1"/>
    <col min="35" max="35" width="10" customWidth="1"/>
    <col min="36" max="36" width="17.5703125" customWidth="1"/>
    <col min="37" max="37" width="18" customWidth="1"/>
    <col min="38" max="38" width="14.7109375" customWidth="1"/>
    <col min="39" max="39" width="10.140625" customWidth="1"/>
    <col min="40" max="40" width="11.28515625" customWidth="1"/>
    <col min="41" max="41" width="16.7109375" customWidth="1"/>
    <col min="42" max="42" width="15.7109375" customWidth="1"/>
    <col min="43" max="43" width="18.7109375" customWidth="1"/>
    <col min="44" max="44" width="10.85546875" customWidth="1"/>
    <col min="45" max="45" width="12.5703125" customWidth="1"/>
    <col min="46" max="46" width="13.140625" customWidth="1"/>
    <col min="47" max="47" width="16" customWidth="1"/>
    <col min="48" max="48" width="16.5703125" customWidth="1"/>
    <col min="50" max="50" width="9.85546875" customWidth="1"/>
    <col min="51" max="51" width="15.140625" customWidth="1"/>
    <col min="53" max="53" width="9.28515625" customWidth="1"/>
    <col min="54" max="54" width="11.7109375" customWidth="1"/>
    <col min="57" max="57" width="11.42578125" customWidth="1"/>
    <col min="58" max="58" width="15" customWidth="1"/>
  </cols>
  <sheetData>
    <row r="1" spans="1:58">
      <c r="A1" t="s">
        <v>66</v>
      </c>
      <c r="B1" t="s">
        <v>67</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W1" t="s">
        <v>88</v>
      </c>
      <c r="X1" t="s">
        <v>89</v>
      </c>
      <c r="Y1" t="s">
        <v>90</v>
      </c>
      <c r="Z1" t="s">
        <v>91</v>
      </c>
      <c r="AA1" t="s">
        <v>92</v>
      </c>
      <c r="AB1" t="s">
        <v>93</v>
      </c>
      <c r="AC1" t="s">
        <v>94</v>
      </c>
      <c r="AD1" t="s">
        <v>95</v>
      </c>
      <c r="AE1" t="s">
        <v>96</v>
      </c>
      <c r="AF1" t="s">
        <v>97</v>
      </c>
      <c r="AG1" t="s">
        <v>98</v>
      </c>
      <c r="AH1" t="s">
        <v>99</v>
      </c>
      <c r="AI1" t="s">
        <v>100</v>
      </c>
      <c r="AJ1" t="s">
        <v>101</v>
      </c>
      <c r="AK1" t="s">
        <v>102</v>
      </c>
      <c r="AL1" t="s">
        <v>103</v>
      </c>
      <c r="AM1" t="s">
        <v>104</v>
      </c>
      <c r="AN1" t="s">
        <v>105</v>
      </c>
      <c r="AO1" t="s">
        <v>106</v>
      </c>
      <c r="AP1" t="s">
        <v>107</v>
      </c>
      <c r="AQ1" t="s">
        <v>108</v>
      </c>
      <c r="AR1" t="s">
        <v>109</v>
      </c>
      <c r="AS1" t="s">
        <v>110</v>
      </c>
      <c r="AT1" t="s">
        <v>111</v>
      </c>
      <c r="AU1" t="s">
        <v>112</v>
      </c>
      <c r="AV1" t="s">
        <v>113</v>
      </c>
      <c r="AW1" t="s">
        <v>114</v>
      </c>
      <c r="AX1" t="s">
        <v>115</v>
      </c>
      <c r="AY1" t="s">
        <v>116</v>
      </c>
      <c r="AZ1" t="s">
        <v>117</v>
      </c>
      <c r="BA1" t="s">
        <v>118</v>
      </c>
      <c r="BB1" t="s">
        <v>119</v>
      </c>
      <c r="BC1" t="s">
        <v>120</v>
      </c>
      <c r="BD1" t="s">
        <v>121</v>
      </c>
      <c r="BE1" t="s">
        <v>0</v>
      </c>
      <c r="BF1" t="s">
        <v>122</v>
      </c>
    </row>
    <row r="2" spans="1:58">
      <c r="A2" t="s">
        <v>1902</v>
      </c>
      <c r="B2" t="s">
        <v>133</v>
      </c>
      <c r="C2" t="s">
        <v>133</v>
      </c>
      <c r="D2" t="s">
        <v>313</v>
      </c>
      <c r="E2" t="s">
        <v>314</v>
      </c>
      <c r="K2" t="s">
        <v>136</v>
      </c>
      <c r="L2" t="s">
        <v>137</v>
      </c>
      <c r="M2" t="s">
        <v>138</v>
      </c>
      <c r="N2" t="s">
        <v>1901</v>
      </c>
      <c r="O2" t="s">
        <v>131</v>
      </c>
      <c r="P2" t="s">
        <v>132</v>
      </c>
      <c r="Q2" t="s">
        <v>17</v>
      </c>
      <c r="U2" t="s">
        <v>1902</v>
      </c>
      <c r="V2" t="s">
        <v>133</v>
      </c>
      <c r="W2" t="s">
        <v>133</v>
      </c>
      <c r="X2" t="s">
        <v>313</v>
      </c>
      <c r="Y2" t="s">
        <v>314</v>
      </c>
      <c r="Z2">
        <v>0</v>
      </c>
      <c r="AA2" s="55">
        <v>0</v>
      </c>
      <c r="AB2" s="55">
        <v>0</v>
      </c>
      <c r="AC2">
        <v>0</v>
      </c>
      <c r="AD2">
        <v>0</v>
      </c>
      <c r="AE2" t="s">
        <v>136</v>
      </c>
      <c r="AF2" t="s">
        <v>137</v>
      </c>
      <c r="AG2" t="s">
        <v>138</v>
      </c>
      <c r="AH2" t="s">
        <v>1901</v>
      </c>
      <c r="AI2" t="s">
        <v>17</v>
      </c>
      <c r="AJ2" t="s">
        <v>131</v>
      </c>
      <c r="AK2" t="s">
        <v>132</v>
      </c>
      <c r="BF2" t="s">
        <v>5</v>
      </c>
    </row>
    <row r="3" spans="1:58">
      <c r="A3" t="s">
        <v>1900</v>
      </c>
      <c r="B3" t="s">
        <v>133</v>
      </c>
      <c r="C3" t="s">
        <v>133</v>
      </c>
      <c r="D3" t="s">
        <v>313</v>
      </c>
      <c r="E3" t="s">
        <v>314</v>
      </c>
      <c r="K3" t="s">
        <v>136</v>
      </c>
      <c r="L3" t="s">
        <v>137</v>
      </c>
      <c r="M3" t="s">
        <v>138</v>
      </c>
      <c r="N3" t="s">
        <v>1901</v>
      </c>
      <c r="O3" t="s">
        <v>131</v>
      </c>
      <c r="P3" t="s">
        <v>132</v>
      </c>
      <c r="Q3" t="s">
        <v>17</v>
      </c>
      <c r="U3" t="s">
        <v>1900</v>
      </c>
      <c r="V3" t="s">
        <v>133</v>
      </c>
      <c r="W3" t="s">
        <v>133</v>
      </c>
      <c r="X3" t="s">
        <v>313</v>
      </c>
      <c r="Y3" t="s">
        <v>314</v>
      </c>
      <c r="Z3">
        <v>0</v>
      </c>
      <c r="AA3" s="55">
        <v>0</v>
      </c>
      <c r="AB3" s="55">
        <v>0</v>
      </c>
      <c r="AC3">
        <v>0</v>
      </c>
      <c r="AD3">
        <v>0</v>
      </c>
      <c r="AE3" t="s">
        <v>136</v>
      </c>
      <c r="AF3" t="s">
        <v>137</v>
      </c>
      <c r="AG3" t="s">
        <v>138</v>
      </c>
      <c r="AH3" t="s">
        <v>1901</v>
      </c>
      <c r="AI3" t="s">
        <v>17</v>
      </c>
      <c r="AJ3" t="s">
        <v>131</v>
      </c>
      <c r="AK3" t="s">
        <v>132</v>
      </c>
      <c r="BF3" t="s">
        <v>5</v>
      </c>
    </row>
    <row r="4" spans="1:58">
      <c r="A4" t="s">
        <v>1898</v>
      </c>
      <c r="B4" t="s">
        <v>133</v>
      </c>
      <c r="C4" t="s">
        <v>133</v>
      </c>
      <c r="D4" t="s">
        <v>313</v>
      </c>
      <c r="E4" t="s">
        <v>314</v>
      </c>
      <c r="K4" t="s">
        <v>136</v>
      </c>
      <c r="L4" t="s">
        <v>137</v>
      </c>
      <c r="M4" t="s">
        <v>138</v>
      </c>
      <c r="N4" t="s">
        <v>1899</v>
      </c>
      <c r="O4" t="s">
        <v>131</v>
      </c>
      <c r="P4" t="s">
        <v>132</v>
      </c>
      <c r="Q4" t="s">
        <v>17</v>
      </c>
      <c r="U4" t="s">
        <v>1898</v>
      </c>
      <c r="V4" t="s">
        <v>133</v>
      </c>
      <c r="W4" t="s">
        <v>133</v>
      </c>
      <c r="X4" t="s">
        <v>313</v>
      </c>
      <c r="Y4" t="s">
        <v>314</v>
      </c>
      <c r="Z4">
        <v>0</v>
      </c>
      <c r="AA4" s="55">
        <v>0</v>
      </c>
      <c r="AB4" s="55">
        <v>0</v>
      </c>
      <c r="AC4">
        <v>0</v>
      </c>
      <c r="AD4">
        <v>0</v>
      </c>
      <c r="AE4" t="s">
        <v>136</v>
      </c>
      <c r="AF4" t="s">
        <v>137</v>
      </c>
      <c r="AG4" t="s">
        <v>138</v>
      </c>
      <c r="AH4" t="s">
        <v>1899</v>
      </c>
      <c r="AI4" t="s">
        <v>17</v>
      </c>
      <c r="AJ4" t="s">
        <v>131</v>
      </c>
      <c r="AK4" t="s">
        <v>132</v>
      </c>
      <c r="BF4" t="s">
        <v>5</v>
      </c>
    </row>
    <row r="5" spans="1:58">
      <c r="A5" t="s">
        <v>1710</v>
      </c>
      <c r="B5" t="s">
        <v>133</v>
      </c>
      <c r="C5" t="s">
        <v>133</v>
      </c>
      <c r="D5" t="s">
        <v>313</v>
      </c>
      <c r="E5" t="s">
        <v>314</v>
      </c>
      <c r="K5" t="s">
        <v>136</v>
      </c>
      <c r="L5" t="s">
        <v>137</v>
      </c>
      <c r="M5" t="s">
        <v>138</v>
      </c>
      <c r="N5" t="s">
        <v>1037</v>
      </c>
      <c r="O5" t="s">
        <v>131</v>
      </c>
      <c r="P5" t="s">
        <v>132</v>
      </c>
      <c r="Q5" t="s">
        <v>17</v>
      </c>
      <c r="U5" t="s">
        <v>1710</v>
      </c>
      <c r="V5" t="s">
        <v>133</v>
      </c>
      <c r="W5" t="s">
        <v>133</v>
      </c>
      <c r="X5" t="s">
        <v>313</v>
      </c>
      <c r="Y5" t="s">
        <v>314</v>
      </c>
      <c r="Z5">
        <v>0</v>
      </c>
      <c r="AA5" s="55">
        <v>0</v>
      </c>
      <c r="AB5" s="55">
        <v>0</v>
      </c>
      <c r="AC5">
        <v>0</v>
      </c>
      <c r="AD5">
        <v>0</v>
      </c>
      <c r="AE5" t="s">
        <v>136</v>
      </c>
      <c r="AF5" t="s">
        <v>137</v>
      </c>
      <c r="AG5" t="s">
        <v>138</v>
      </c>
      <c r="AH5" t="s">
        <v>1037</v>
      </c>
      <c r="AI5" t="s">
        <v>17</v>
      </c>
      <c r="AJ5" t="s">
        <v>131</v>
      </c>
      <c r="AK5" t="s">
        <v>132</v>
      </c>
      <c r="BF5" t="s">
        <v>5</v>
      </c>
    </row>
    <row r="6" spans="1:58">
      <c r="A6" t="s">
        <v>1683</v>
      </c>
      <c r="B6" t="s">
        <v>133</v>
      </c>
      <c r="C6" t="s">
        <v>133</v>
      </c>
      <c r="D6" t="s">
        <v>313</v>
      </c>
      <c r="E6" t="s">
        <v>314</v>
      </c>
      <c r="K6" t="s">
        <v>136</v>
      </c>
      <c r="L6" t="s">
        <v>137</v>
      </c>
      <c r="M6" t="s">
        <v>138</v>
      </c>
      <c r="N6" t="s">
        <v>1269</v>
      </c>
      <c r="O6" t="s">
        <v>131</v>
      </c>
      <c r="P6" t="s">
        <v>132</v>
      </c>
      <c r="Q6" t="s">
        <v>17</v>
      </c>
      <c r="U6" t="s">
        <v>1683</v>
      </c>
      <c r="V6" t="s">
        <v>133</v>
      </c>
      <c r="W6" t="s">
        <v>133</v>
      </c>
      <c r="X6" t="s">
        <v>313</v>
      </c>
      <c r="Y6" t="s">
        <v>314</v>
      </c>
      <c r="Z6">
        <v>0</v>
      </c>
      <c r="AA6" s="55">
        <v>0</v>
      </c>
      <c r="AB6" s="55">
        <v>0</v>
      </c>
      <c r="AC6">
        <v>0</v>
      </c>
      <c r="AD6">
        <v>0</v>
      </c>
      <c r="AE6" t="s">
        <v>136</v>
      </c>
      <c r="AF6" t="s">
        <v>137</v>
      </c>
      <c r="AG6" t="s">
        <v>138</v>
      </c>
      <c r="AH6" t="s">
        <v>1269</v>
      </c>
      <c r="AI6" t="s">
        <v>17</v>
      </c>
      <c r="AJ6" t="s">
        <v>131</v>
      </c>
      <c r="AK6" t="s">
        <v>132</v>
      </c>
      <c r="BF6" t="s">
        <v>5</v>
      </c>
    </row>
    <row r="7" spans="1:58">
      <c r="A7" t="s">
        <v>1648</v>
      </c>
      <c r="B7" t="s">
        <v>133</v>
      </c>
      <c r="C7" t="s">
        <v>133</v>
      </c>
      <c r="D7" t="s">
        <v>313</v>
      </c>
      <c r="E7" t="s">
        <v>314</v>
      </c>
      <c r="K7" t="s">
        <v>136</v>
      </c>
      <c r="L7" t="s">
        <v>137</v>
      </c>
      <c r="M7" t="s">
        <v>138</v>
      </c>
      <c r="N7" t="s">
        <v>1269</v>
      </c>
      <c r="O7" t="s">
        <v>131</v>
      </c>
      <c r="P7" t="s">
        <v>132</v>
      </c>
      <c r="Q7" t="s">
        <v>17</v>
      </c>
      <c r="U7" t="s">
        <v>1648</v>
      </c>
      <c r="V7" t="s">
        <v>133</v>
      </c>
      <c r="W7" t="s">
        <v>133</v>
      </c>
      <c r="X7" t="s">
        <v>313</v>
      </c>
      <c r="Y7" t="s">
        <v>314</v>
      </c>
      <c r="Z7">
        <v>0</v>
      </c>
      <c r="AA7" s="55">
        <v>0</v>
      </c>
      <c r="AB7" s="55">
        <v>0</v>
      </c>
      <c r="AC7">
        <v>0</v>
      </c>
      <c r="AD7">
        <v>0</v>
      </c>
      <c r="AE7" t="s">
        <v>136</v>
      </c>
      <c r="AF7" t="s">
        <v>137</v>
      </c>
      <c r="AG7" t="s">
        <v>138</v>
      </c>
      <c r="AH7" t="s">
        <v>1269</v>
      </c>
      <c r="AI7" t="s">
        <v>17</v>
      </c>
      <c r="AJ7" t="s">
        <v>131</v>
      </c>
      <c r="AK7" t="s">
        <v>132</v>
      </c>
      <c r="BF7" t="s">
        <v>5</v>
      </c>
    </row>
    <row r="8" spans="1:58">
      <c r="A8" t="s">
        <v>1270</v>
      </c>
      <c r="B8" t="s">
        <v>133</v>
      </c>
      <c r="C8" t="s">
        <v>133</v>
      </c>
      <c r="D8" t="s">
        <v>313</v>
      </c>
      <c r="E8" t="s">
        <v>314</v>
      </c>
      <c r="K8" t="s">
        <v>136</v>
      </c>
      <c r="L8" t="s">
        <v>137</v>
      </c>
      <c r="M8" t="s">
        <v>138</v>
      </c>
      <c r="N8" t="s">
        <v>1269</v>
      </c>
      <c r="O8" t="s">
        <v>131</v>
      </c>
      <c r="P8" t="s">
        <v>132</v>
      </c>
      <c r="Q8" t="s">
        <v>17</v>
      </c>
      <c r="U8" t="s">
        <v>1270</v>
      </c>
      <c r="V8" t="s">
        <v>133</v>
      </c>
      <c r="W8" t="s">
        <v>133</v>
      </c>
      <c r="X8" t="s">
        <v>313</v>
      </c>
      <c r="Y8" t="s">
        <v>314</v>
      </c>
      <c r="Z8">
        <v>0</v>
      </c>
      <c r="AA8" s="55">
        <v>0</v>
      </c>
      <c r="AB8" s="55">
        <v>0</v>
      </c>
      <c r="AC8">
        <v>0</v>
      </c>
      <c r="AD8">
        <v>0</v>
      </c>
      <c r="AE8" t="s">
        <v>136</v>
      </c>
      <c r="AF8" t="s">
        <v>137</v>
      </c>
      <c r="AG8" t="s">
        <v>138</v>
      </c>
      <c r="AH8" t="s">
        <v>1269</v>
      </c>
      <c r="AI8" t="s">
        <v>17</v>
      </c>
      <c r="AJ8" t="s">
        <v>131</v>
      </c>
      <c r="AK8" t="s">
        <v>132</v>
      </c>
      <c r="BF8" t="s">
        <v>5</v>
      </c>
    </row>
    <row r="9" spans="1:58">
      <c r="A9" t="s">
        <v>1268</v>
      </c>
      <c r="B9" t="s">
        <v>133</v>
      </c>
      <c r="C9" t="s">
        <v>133</v>
      </c>
      <c r="D9" t="s">
        <v>313</v>
      </c>
      <c r="E9" t="s">
        <v>314</v>
      </c>
      <c r="K9" t="s">
        <v>136</v>
      </c>
      <c r="L9" t="s">
        <v>137</v>
      </c>
      <c r="M9" t="s">
        <v>138</v>
      </c>
      <c r="N9" t="s">
        <v>1269</v>
      </c>
      <c r="O9" t="s">
        <v>131</v>
      </c>
      <c r="P9" t="s">
        <v>132</v>
      </c>
      <c r="Q9" t="s">
        <v>17</v>
      </c>
      <c r="U9" t="s">
        <v>1268</v>
      </c>
      <c r="V9" t="s">
        <v>133</v>
      </c>
      <c r="W9" t="s">
        <v>133</v>
      </c>
      <c r="X9" t="s">
        <v>313</v>
      </c>
      <c r="Y9" t="s">
        <v>314</v>
      </c>
      <c r="Z9">
        <v>0</v>
      </c>
      <c r="AA9" s="55">
        <v>0</v>
      </c>
      <c r="AB9" s="55">
        <v>0</v>
      </c>
      <c r="AC9">
        <v>0</v>
      </c>
      <c r="AD9">
        <v>0</v>
      </c>
      <c r="AE9" t="s">
        <v>136</v>
      </c>
      <c r="AF9" t="s">
        <v>137</v>
      </c>
      <c r="AG9" t="s">
        <v>138</v>
      </c>
      <c r="AH9" t="s">
        <v>1269</v>
      </c>
      <c r="AI9" t="s">
        <v>17</v>
      </c>
      <c r="AJ9" t="s">
        <v>131</v>
      </c>
      <c r="AK9" t="s">
        <v>132</v>
      </c>
      <c r="BF9" t="s">
        <v>5</v>
      </c>
    </row>
    <row r="10" spans="1:58">
      <c r="A10" t="s">
        <v>1105</v>
      </c>
      <c r="B10" t="s">
        <v>133</v>
      </c>
      <c r="C10" t="s">
        <v>133</v>
      </c>
      <c r="D10" t="s">
        <v>313</v>
      </c>
      <c r="E10" t="s">
        <v>314</v>
      </c>
      <c r="K10" t="s">
        <v>136</v>
      </c>
      <c r="L10" t="s">
        <v>137</v>
      </c>
      <c r="M10" t="s">
        <v>138</v>
      </c>
      <c r="N10" t="s">
        <v>1037</v>
      </c>
      <c r="O10" t="s">
        <v>131</v>
      </c>
      <c r="P10" t="s">
        <v>132</v>
      </c>
      <c r="Q10" t="s">
        <v>17</v>
      </c>
      <c r="U10" t="s">
        <v>1105</v>
      </c>
      <c r="V10" t="s">
        <v>133</v>
      </c>
      <c r="W10" t="s">
        <v>133</v>
      </c>
      <c r="X10" t="s">
        <v>313</v>
      </c>
      <c r="Y10" t="s">
        <v>314</v>
      </c>
      <c r="Z10">
        <v>0</v>
      </c>
      <c r="AA10" s="55">
        <v>0</v>
      </c>
      <c r="AB10" s="55">
        <v>0</v>
      </c>
      <c r="AC10">
        <v>0</v>
      </c>
      <c r="AD10">
        <v>0</v>
      </c>
      <c r="AE10" t="s">
        <v>136</v>
      </c>
      <c r="AF10" t="s">
        <v>137</v>
      </c>
      <c r="AG10" t="s">
        <v>138</v>
      </c>
      <c r="AH10" t="s">
        <v>1037</v>
      </c>
      <c r="AI10" t="s">
        <v>17</v>
      </c>
      <c r="AJ10" t="s">
        <v>131</v>
      </c>
      <c r="AK10" t="s">
        <v>132</v>
      </c>
      <c r="BF10" t="s">
        <v>5</v>
      </c>
    </row>
    <row r="11" spans="1:58">
      <c r="A11" t="s">
        <v>1036</v>
      </c>
      <c r="B11" t="s">
        <v>133</v>
      </c>
      <c r="C11" t="s">
        <v>133</v>
      </c>
      <c r="D11" t="s">
        <v>313</v>
      </c>
      <c r="E11" t="s">
        <v>314</v>
      </c>
      <c r="K11" t="s">
        <v>136</v>
      </c>
      <c r="L11" t="s">
        <v>137</v>
      </c>
      <c r="M11" t="s">
        <v>138</v>
      </c>
      <c r="N11" t="s">
        <v>1037</v>
      </c>
      <c r="O11" t="s">
        <v>131</v>
      </c>
      <c r="P11" t="s">
        <v>132</v>
      </c>
      <c r="Q11" t="s">
        <v>17</v>
      </c>
      <c r="U11" t="s">
        <v>1036</v>
      </c>
      <c r="V11" t="s">
        <v>133</v>
      </c>
      <c r="W11" t="s">
        <v>133</v>
      </c>
      <c r="X11" t="s">
        <v>313</v>
      </c>
      <c r="Y11" t="s">
        <v>314</v>
      </c>
      <c r="Z11">
        <v>0</v>
      </c>
      <c r="AA11" s="55">
        <v>0</v>
      </c>
      <c r="AB11" s="55">
        <v>0</v>
      </c>
      <c r="AC11">
        <v>0</v>
      </c>
      <c r="AD11">
        <v>0</v>
      </c>
      <c r="AE11" t="s">
        <v>136</v>
      </c>
      <c r="AF11" t="s">
        <v>137</v>
      </c>
      <c r="AG11" t="s">
        <v>138</v>
      </c>
      <c r="AH11" t="s">
        <v>1037</v>
      </c>
      <c r="AI11" t="s">
        <v>17</v>
      </c>
      <c r="AJ11" t="s">
        <v>131</v>
      </c>
      <c r="AK11" t="s">
        <v>132</v>
      </c>
      <c r="BF11" t="s">
        <v>5</v>
      </c>
    </row>
    <row r="12" spans="1:58">
      <c r="A12" t="s">
        <v>608</v>
      </c>
      <c r="B12" t="s">
        <v>133</v>
      </c>
      <c r="C12" t="s">
        <v>141</v>
      </c>
      <c r="D12" t="s">
        <v>313</v>
      </c>
      <c r="E12" t="s">
        <v>314</v>
      </c>
      <c r="F12" t="s">
        <v>314</v>
      </c>
      <c r="G12" t="s">
        <v>315</v>
      </c>
      <c r="H12" t="s">
        <v>238</v>
      </c>
      <c r="I12" t="s">
        <v>170</v>
      </c>
      <c r="K12" t="s">
        <v>136</v>
      </c>
      <c r="L12" t="s">
        <v>137</v>
      </c>
      <c r="M12" t="s">
        <v>138</v>
      </c>
      <c r="N12" t="s">
        <v>610</v>
      </c>
      <c r="O12" t="s">
        <v>131</v>
      </c>
      <c r="P12" t="s">
        <v>132</v>
      </c>
      <c r="Q12" t="s">
        <v>17</v>
      </c>
      <c r="U12" t="s">
        <v>608</v>
      </c>
      <c r="V12" t="s">
        <v>133</v>
      </c>
      <c r="W12" t="s">
        <v>141</v>
      </c>
      <c r="X12" t="s">
        <v>313</v>
      </c>
      <c r="Y12" t="s">
        <v>314</v>
      </c>
      <c r="Z12" t="s">
        <v>314</v>
      </c>
      <c r="AA12" t="s">
        <v>315</v>
      </c>
      <c r="AB12" t="s">
        <v>238</v>
      </c>
      <c r="AC12" t="s">
        <v>170</v>
      </c>
      <c r="AD12">
        <v>0</v>
      </c>
      <c r="AE12" t="s">
        <v>136</v>
      </c>
      <c r="AF12" t="s">
        <v>137</v>
      </c>
      <c r="AG12" t="s">
        <v>138</v>
      </c>
      <c r="AH12" t="s">
        <v>610</v>
      </c>
      <c r="AI12" t="s">
        <v>17</v>
      </c>
      <c r="AJ12" t="s">
        <v>131</v>
      </c>
      <c r="AK12" t="s">
        <v>132</v>
      </c>
      <c r="BF12" t="s">
        <v>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043D-716B-40D0-82F0-4E74DBCD8640}">
  <dimension ref="A1:B51"/>
  <sheetViews>
    <sheetView workbookViewId="0">
      <selection activeCell="E21" sqref="E21"/>
    </sheetView>
  </sheetViews>
  <sheetFormatPr defaultRowHeight="14.45"/>
  <cols>
    <col min="1" max="1" width="33.28515625" bestFit="1" customWidth="1"/>
    <col min="2" max="2" width="20.42578125" bestFit="1" customWidth="1"/>
  </cols>
  <sheetData>
    <row r="1" spans="1:2">
      <c r="A1" s="1" t="s">
        <v>122</v>
      </c>
      <c r="B1" t="s">
        <v>2135</v>
      </c>
    </row>
    <row r="2" spans="1:2">
      <c r="A2" s="1" t="s">
        <v>67</v>
      </c>
      <c r="B2" t="s">
        <v>133</v>
      </c>
    </row>
    <row r="4" spans="1:2">
      <c r="A4" s="1" t="s">
        <v>2136</v>
      </c>
      <c r="B4" t="s">
        <v>2</v>
      </c>
    </row>
    <row r="5" spans="1:2">
      <c r="A5" s="2" t="s">
        <v>49</v>
      </c>
      <c r="B5">
        <v>4</v>
      </c>
    </row>
    <row r="6" spans="1:2">
      <c r="A6" s="2" t="s">
        <v>11</v>
      </c>
      <c r="B6">
        <v>16</v>
      </c>
    </row>
    <row r="7" spans="1:2">
      <c r="A7" s="2" t="s">
        <v>50</v>
      </c>
      <c r="B7">
        <v>3</v>
      </c>
    </row>
    <row r="8" spans="1:2">
      <c r="A8" s="2" t="s">
        <v>17</v>
      </c>
      <c r="B8">
        <v>11</v>
      </c>
    </row>
    <row r="9" spans="1:2">
      <c r="A9" s="2" t="s">
        <v>39</v>
      </c>
      <c r="B9">
        <v>5</v>
      </c>
    </row>
    <row r="10" spans="1:2">
      <c r="A10" s="2" t="s">
        <v>40</v>
      </c>
      <c r="B10">
        <v>4</v>
      </c>
    </row>
    <row r="11" spans="1:2">
      <c r="A11" s="2" t="s">
        <v>56</v>
      </c>
      <c r="B11">
        <v>2</v>
      </c>
    </row>
    <row r="12" spans="1:2">
      <c r="A12" s="52" t="s">
        <v>53</v>
      </c>
      <c r="B12" s="46">
        <v>2</v>
      </c>
    </row>
    <row r="13" spans="1:2">
      <c r="A13" s="52" t="s">
        <v>62</v>
      </c>
      <c r="B13" s="46">
        <v>1</v>
      </c>
    </row>
    <row r="14" spans="1:2">
      <c r="A14" s="2" t="s">
        <v>44</v>
      </c>
      <c r="B14">
        <v>2</v>
      </c>
    </row>
    <row r="15" spans="1:2">
      <c r="A15" s="2" t="s">
        <v>36</v>
      </c>
      <c r="B15">
        <v>1</v>
      </c>
    </row>
    <row r="16" spans="1:2">
      <c r="A16" s="2" t="s">
        <v>27</v>
      </c>
      <c r="B16">
        <v>11</v>
      </c>
    </row>
    <row r="17" spans="1:2">
      <c r="A17" s="2" t="s">
        <v>38</v>
      </c>
      <c r="B17">
        <v>4</v>
      </c>
    </row>
    <row r="18" spans="1:2">
      <c r="A18" s="2" t="s">
        <v>47</v>
      </c>
      <c r="B18">
        <v>4</v>
      </c>
    </row>
    <row r="19" spans="1:2">
      <c r="A19" s="2" t="s">
        <v>20</v>
      </c>
      <c r="B19">
        <v>31</v>
      </c>
    </row>
    <row r="20" spans="1:2">
      <c r="A20" s="2" t="s">
        <v>12</v>
      </c>
      <c r="B20">
        <v>42</v>
      </c>
    </row>
    <row r="21" spans="1:2">
      <c r="A21" s="52" t="s">
        <v>10</v>
      </c>
      <c r="B21" s="46">
        <v>18</v>
      </c>
    </row>
    <row r="22" spans="1:2">
      <c r="A22" s="52" t="s">
        <v>23</v>
      </c>
      <c r="B22" s="46">
        <v>18</v>
      </c>
    </row>
    <row r="23" spans="1:2">
      <c r="A23" s="50" t="s">
        <v>45</v>
      </c>
      <c r="B23" s="51">
        <v>4</v>
      </c>
    </row>
    <row r="24" spans="1:2">
      <c r="A24" s="2" t="s">
        <v>14</v>
      </c>
      <c r="B24">
        <v>52</v>
      </c>
    </row>
    <row r="25" spans="1:2">
      <c r="A25" s="2" t="s">
        <v>24</v>
      </c>
      <c r="B25">
        <v>14</v>
      </c>
    </row>
    <row r="26" spans="1:2">
      <c r="A26" s="2" t="s">
        <v>16</v>
      </c>
      <c r="B26">
        <v>35</v>
      </c>
    </row>
    <row r="27" spans="1:2">
      <c r="A27" s="2" t="s">
        <v>22</v>
      </c>
      <c r="B27">
        <v>17</v>
      </c>
    </row>
    <row r="28" spans="1:2">
      <c r="A28" s="2" t="s">
        <v>13</v>
      </c>
      <c r="B28">
        <v>5</v>
      </c>
    </row>
    <row r="29" spans="1:2">
      <c r="A29" s="2" t="s">
        <v>61</v>
      </c>
      <c r="B29">
        <v>1</v>
      </c>
    </row>
    <row r="30" spans="1:2">
      <c r="A30" s="2" t="s">
        <v>18</v>
      </c>
      <c r="B30">
        <v>14</v>
      </c>
    </row>
    <row r="31" spans="1:2">
      <c r="A31" s="2" t="s">
        <v>42</v>
      </c>
      <c r="B31">
        <v>3</v>
      </c>
    </row>
    <row r="32" spans="1:2">
      <c r="A32" s="2" t="s">
        <v>51</v>
      </c>
      <c r="B32">
        <v>3</v>
      </c>
    </row>
    <row r="33" spans="1:2">
      <c r="A33" s="2" t="s">
        <v>15</v>
      </c>
      <c r="B33">
        <v>37</v>
      </c>
    </row>
    <row r="34" spans="1:2">
      <c r="A34" s="52" t="s">
        <v>33</v>
      </c>
      <c r="B34" s="46">
        <v>1</v>
      </c>
    </row>
    <row r="35" spans="1:2">
      <c r="A35" s="52" t="s">
        <v>31</v>
      </c>
      <c r="B35" s="46">
        <v>6</v>
      </c>
    </row>
    <row r="36" spans="1:2">
      <c r="A36" s="2" t="s">
        <v>32</v>
      </c>
      <c r="B36">
        <v>7</v>
      </c>
    </row>
    <row r="37" spans="1:2">
      <c r="A37" s="52" t="s">
        <v>21</v>
      </c>
      <c r="B37" s="46">
        <v>15</v>
      </c>
    </row>
    <row r="38" spans="1:2">
      <c r="A38" s="52" t="s">
        <v>19</v>
      </c>
      <c r="B38" s="46">
        <v>15</v>
      </c>
    </row>
    <row r="39" spans="1:2">
      <c r="A39" s="2" t="s">
        <v>60</v>
      </c>
      <c r="B39">
        <v>1</v>
      </c>
    </row>
    <row r="40" spans="1:2">
      <c r="A40" s="2" t="s">
        <v>37</v>
      </c>
      <c r="B40">
        <v>4</v>
      </c>
    </row>
    <row r="41" spans="1:2">
      <c r="A41" s="52" t="s">
        <v>9</v>
      </c>
      <c r="B41" s="46">
        <v>38</v>
      </c>
    </row>
    <row r="42" spans="1:2">
      <c r="A42" s="52" t="s">
        <v>25</v>
      </c>
      <c r="B42" s="46">
        <v>8</v>
      </c>
    </row>
    <row r="43" spans="1:2">
      <c r="A43" s="2" t="s">
        <v>43</v>
      </c>
      <c r="B43">
        <v>4</v>
      </c>
    </row>
    <row r="44" spans="1:2">
      <c r="A44" s="2" t="s">
        <v>26</v>
      </c>
      <c r="B44">
        <v>4</v>
      </c>
    </row>
    <row r="45" spans="1:2">
      <c r="A45" s="2" t="s">
        <v>52</v>
      </c>
      <c r="B45">
        <v>2</v>
      </c>
    </row>
    <row r="46" spans="1:2">
      <c r="A46" s="53" t="s">
        <v>59</v>
      </c>
      <c r="B46" s="54">
        <v>1</v>
      </c>
    </row>
    <row r="47" spans="1:2">
      <c r="A47" s="53" t="s">
        <v>35</v>
      </c>
      <c r="B47" s="54">
        <v>2</v>
      </c>
    </row>
    <row r="48" spans="1:2">
      <c r="A48" s="52" t="s">
        <v>30</v>
      </c>
      <c r="B48" s="46">
        <v>1</v>
      </c>
    </row>
    <row r="49" spans="1:2">
      <c r="A49" s="52" t="s">
        <v>58</v>
      </c>
      <c r="B49" s="46">
        <v>1</v>
      </c>
    </row>
    <row r="50" spans="1:2">
      <c r="A50" s="2" t="s">
        <v>48</v>
      </c>
      <c r="B50">
        <v>1</v>
      </c>
    </row>
    <row r="51" spans="1:2">
      <c r="A51" s="2" t="s">
        <v>8</v>
      </c>
      <c r="B51">
        <v>475</v>
      </c>
    </row>
  </sheetData>
  <pageMargins left="0.7" right="0.7" top="0.75" bottom="0.75" header="0.3" footer="0.3"/>
  <pageSetup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xml version="1.0" encoding="utf-8"?>
<ct:contentTypeSchema xmlns:ct="http://schemas.microsoft.com/office/2006/metadata/contentType" xmlns:ma="http://schemas.microsoft.com/office/2006/metadata/properties/metaAttributes" ct:_="" ma:_="" ma:contentTypeName="Document" ma:contentTypeID="0x010100AEABCAFEDF23004FAD148A64256D2D95" ma:contentTypeVersion="18" ma:contentTypeDescription="Een nieuw document maken." ma:contentTypeScope="" ma:versionID="222b4b6258a6c4698c7d5ba802fc42bd">
  <xsd:schema xmlns:xsd="http://www.w3.org/2001/XMLSchema" xmlns:xs="http://www.w3.org/2001/XMLSchema" xmlns:p="http://schemas.microsoft.com/office/2006/metadata/properties" xmlns:ns2="07dd073e-3002-4f85-b9a6-379a1e53a1b6" xmlns:ns3="0d5783ff-578e-4211-b2ea-49bf34e9b951" targetNamespace="http://schemas.microsoft.com/office/2006/metadata/properties" ma:root="true" ma:fieldsID="cb12146f53a60620aba7fbf0af5b66ea" ns2:_="" ns3:_="">
    <xsd:import namespace="07dd073e-3002-4f85-b9a6-379a1e53a1b6"/>
    <xsd:import namespace="0d5783ff-578e-4211-b2ea-49bf34e9b951"/>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DUADescription" minOccurs="0"/>
                <xsd:element ref="ns2:ProcessConsumer" minOccurs="0"/>
                <xsd:element ref="ns2:DocumentOwner" minOccurs="0"/>
                <xsd:element ref="ns2:DataOwner_x0028_s_x0029_" minOccurs="0"/>
                <xsd:element ref="ns2:Metal_Clas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7dd073e-3002-4f85-b9a6-379a1e53a1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Afbeeldingtags" ma:readOnly="false" ma:fieldId="{5cf76f15-5ced-4ddc-b409-7134ff3c332f}" ma:taxonomyMulti="true" ma:sspId="ba1dba96-c252-421a-8d24-58690b45a705"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DUADescription" ma:index="20" nillable="true" ma:displayName="DUA Description" ma:description="contains the high-level details of the Data agreement and its purpose" ma:format="Dropdown" ma:internalName="DUADescription">
      <xsd:simpleType>
        <xsd:restriction base="dms:Note">
          <xsd:maxLength value="255"/>
        </xsd:restriction>
      </xsd:simpleType>
    </xsd:element>
    <xsd:element name="ProcessConsumer" ma:index="21" nillable="true" ma:displayName="Process Consumer" ma:format="Dropdown" ma:internalName="ProcessConsumer">
      <xsd:simpleType>
        <xsd:restriction base="dms:Text">
          <xsd:maxLength value="255"/>
        </xsd:restriction>
      </xsd:simpleType>
    </xsd:element>
    <xsd:element name="DocumentOwner" ma:index="22" nillable="true" ma:displayName="Document Owner" ma:description="Responsible for the document lifecycle" ma:format="Dropdown" ma:list="UserInfo" ma:SharePointGroup="0" ma:internalName="DocumentOwner">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DataOwner_x0028_s_x0029_" ma:index="23" nillable="true" ma:displayName="Data Owner(s)" ma:description="Data Owner are accountable for the Data lifecycle used in this Data Agreement" ma:format="Dropdown" ma:list="UserInfo" ma:SharePointGroup="0" ma:internalName="DataOwner_x0028_s_x0029_">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tal_Class" ma:index="24" nillable="true" ma:displayName="Metal_Class" ma:format="Dropdown" ma:internalName="Metal_Class">
      <xsd:simpleType>
        <xsd:restriction base="dms:Choice">
          <xsd:enumeration value="PLATIMUM"/>
          <xsd:enumeration value="BRONZE"/>
          <xsd:enumeration value="IRON"/>
          <xsd:enumeration value="GOLD"/>
        </xsd:restriction>
      </xsd:simple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d5783ff-578e-4211-b2ea-49bf34e9b951"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d2ebbd8-dcdd-4896-86dc-f6b381c7e789}" ma:internalName="TaxCatchAll" ma:showField="CatchAllData" ma:web="0d5783ff-578e-4211-b2ea-49bf34e9b951">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Gedeeld met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7.xml>��
</file>

<file path=customXml/item8.xml>��
</file>

<file path=customXml/item9.xml>��
</file>

<file path=customXml/item10.xml><?xml version="1.0" encoding="utf-8"?>
<p:properties xmlns:p="http://schemas.microsoft.com/office/2006/metadata/properties" xmlns:xsi="http://www.w3.org/2001/XMLSchema-instance" xmlns:pc="http://schemas.microsoft.com/office/infopath/2007/PartnerControls">
  <documentManagement>
    <lcf76f155ced4ddcb4097134ff3c332f xmlns="07dd073e-3002-4f85-b9a6-379a1e53a1b6">
      <Terms xmlns="http://schemas.microsoft.com/office/infopath/2007/PartnerControls"/>
    </lcf76f155ced4ddcb4097134ff3c332f>
    <TaxCatchAll xmlns="0d5783ff-578e-4211-b2ea-49bf34e9b951" xsi:nil="true"/>
    <DataOwner_x0028_s_x0029_ xmlns="07dd073e-3002-4f85-b9a6-379a1e53a1b6">
      <UserInfo>
        <DisplayName/>
        <AccountId xsi:nil="true"/>
        <AccountType/>
      </UserInfo>
    </DataOwner_x0028_s_x0029_>
    <DUADescription xmlns="07dd073e-3002-4f85-b9a6-379a1e53a1b6" xsi:nil="true"/>
    <Metal_Class xmlns="07dd073e-3002-4f85-b9a6-379a1e53a1b6" xsi:nil="true"/>
    <DocumentOwner xmlns="07dd073e-3002-4f85-b9a6-379a1e53a1b6">
      <UserInfo>
        <DisplayName/>
        <AccountId xsi:nil="true"/>
        <AccountType/>
      </UserInfo>
    </DocumentOwner>
    <ProcessConsumer xmlns="07dd073e-3002-4f85-b9a6-379a1e53a1b6" xsi:nil="true"/>
  </documentManagement>
</p:properties>
</file>

<file path=customXml/item11.xml>��
</file>

<file path=customXml/item12.xml>��
</file>

<file path=customXml/item13.xml>��
</file>

<file path=customXml/item14.xml>��
</file>

<file path=customXml/item15.xml><?xml version="1.0" encoding="utf-8"?>
<?mso-contentType ?>
<FormTemplates xmlns="http://schemas.microsoft.com/sharepoint/v3/contenttype/forms">
  <Display>DocumentLibraryForm</Display>
  <Edit>DocumentLibraryForm</Edit>
  <New>DocumentLibraryForm</New>
</FormTemplates>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F1EEA2C0-F3DE-45AF-B2D2-60B053103B13}"/>
</file>

<file path=customXml/itemProps2.xml><?xml version="1.0" encoding="utf-8"?>
<ds:datastoreItem xmlns:ds="http://schemas.openxmlformats.org/officeDocument/2006/customXml" ds:itemID="{BD6E4F28-CB33-4516-902A-204C73E63009}"/>
</file>

<file path=customXml/itemProps3.xml><?xml version="1.0" encoding="utf-8"?>
<ds:datastoreItem xmlns:ds="http://schemas.openxmlformats.org/officeDocument/2006/customXml" ds:itemID="{5BAF822B-5352-4666-85D8-B50A55ED90EB}"/>
</file>

<file path=customXml/itemProps4.xml><?xml version="1.0" encoding="utf-8"?>
<ds:datastoreItem xmlns:ds="http://schemas.openxmlformats.org/officeDocument/2006/customXml" ds:itemID="{1934E4EF-2147-41EF-9FEB-1DBF8A5189CF}"/>
</file>

<file path=customXml/itemProps5.xml><?xml version="1.0" encoding="utf-8"?>
<ds:datastoreItem xmlns:ds="http://schemas.openxmlformats.org/officeDocument/2006/customXml" ds:itemID="{D113C6D3-56A9-4ED7-A81A-80F30840A309}"/>
</file>

<file path=customXml/itemProps6.xml><?xml version="1.0" encoding="utf-8"?>
<ds:datastoreItem xmlns:ds="http://schemas.openxmlformats.org/officeDocument/2006/customXml" ds:itemID="{CB9D68AC-5DFC-4CD1-A68F-6EAB4EBA1BEB}"/>
</file>

<file path=customXml/itemProps7.xml><?xml version="1.0" encoding="utf-8"?>
<ds:datastoreItem xmlns:ds="http://schemas.openxmlformats.org/officeDocument/2006/customXml" ds:itemID="{C1FB5A9E-3C4E-4610-A617-565B921993EB}"/>
</file>

<file path=customXml/itemProps8.xml><?xml version="1.0" encoding="utf-8"?>
<ds:datastoreItem xmlns:ds="http://schemas.openxmlformats.org/officeDocument/2006/customXml" ds:itemID="{4CD691AD-24A7-4BE0-9E33-09F8C0FEE569}"/>
</file>

<file path=customXml/itemProps9.xml><?xml version="1.0" encoding="utf-8"?>
<ds:datastoreItem xmlns:ds="http://schemas.openxmlformats.org/officeDocument/2006/customXml" ds:itemID="{96E2B6FE-77C3-4D22-80CE-1047A667EB53}"/>
</file>

<file path=customXml/itemProps10.xml><?xml version="1.0" encoding="utf-8"?>
<ds:datastoreItem xmlns:ds="http://schemas.openxmlformats.org/officeDocument/2006/customXml" ds:itemID="{5FF7B133-DAD6-4024-BA3D-57E56A8E6CDB}"/>
</file>

<file path=customXml/itemProps11.xml><?xml version="1.0" encoding="utf-8"?>
<ds:datastoreItem xmlns:ds="http://schemas.openxmlformats.org/officeDocument/2006/customXml" ds:itemID="{E0C6A7D5-4F11-4F1D-8880-7C9095428B70}"/>
</file>

<file path=customXml/itemProps12.xml><?xml version="1.0" encoding="utf-8"?>
<ds:datastoreItem xmlns:ds="http://schemas.openxmlformats.org/officeDocument/2006/customXml" ds:itemID="{4861A8C6-9508-4185-8FB6-1232DD370622}"/>
</file>

<file path=customXml/itemProps13.xml><?xml version="1.0" encoding="utf-8"?>
<ds:datastoreItem xmlns:ds="http://schemas.openxmlformats.org/officeDocument/2006/customXml" ds:itemID="{04B810B4-BD2D-43B5-9B29-D0B8AB3CFFCC}"/>
</file>

<file path=customXml/itemProps14.xml><?xml version="1.0" encoding="utf-8"?>
<ds:datastoreItem xmlns:ds="http://schemas.openxmlformats.org/officeDocument/2006/customXml" ds:itemID="{106B5D9E-003F-464A-AB6F-88338BA24740}"/>
</file>

<file path=customXml/itemProps15.xml><?xml version="1.0" encoding="utf-8"?>
<ds:datastoreItem xmlns:ds="http://schemas.openxmlformats.org/officeDocument/2006/customXml" ds:itemID="{725F2AEE-6267-4AD3-ADCC-93E158FBA489}"/>
</file>

<file path=customXml/itemProps16.xml><?xml version="1.0" encoding="utf-8"?>
<ds:datastoreItem xmlns:ds="http://schemas.openxmlformats.org/officeDocument/2006/customXml" ds:itemID="{252ACB6A-581B-4709-B4CA-D38E511383F5}"/>
</file>

<file path=customXml/itemProps17.xml><?xml version="1.0" encoding="utf-8"?>
<ds:datastoreItem xmlns:ds="http://schemas.openxmlformats.org/officeDocument/2006/customXml" ds:itemID="{50BCFAEB-B38E-4841-99B3-7D99AEF2BB59}"/>
</file>

<file path=customXml/itemProps18.xml><?xml version="1.0" encoding="utf-8"?>
<ds:datastoreItem xmlns:ds="http://schemas.openxmlformats.org/officeDocument/2006/customXml" ds:itemID="{4D38AE51-E765-4041-8A00-C1F9522032C4}"/>
</file>

<file path=customXml/itemProps19.xml><?xml version="1.0" encoding="utf-8"?>
<ds:datastoreItem xmlns:ds="http://schemas.openxmlformats.org/officeDocument/2006/customXml" ds:itemID="{8CF7490B-45C3-407D-9A96-AA2845DE0B0D}"/>
</file>

<file path=customXml/itemProps20.xml><?xml version="1.0" encoding="utf-8"?>
<ds:datastoreItem xmlns:ds="http://schemas.openxmlformats.org/officeDocument/2006/customXml" ds:itemID="{44D83352-C91F-42E1-AECA-147EE78C7DFA}"/>
</file>

<file path=customXml/itemProps21.xml><?xml version="1.0" encoding="utf-8"?>
<ds:datastoreItem xmlns:ds="http://schemas.openxmlformats.org/officeDocument/2006/customXml" ds:itemID="{7758A017-9403-4F7D-AC7A-31B10DB4C5F8}"/>
</file>

<file path=docProps/app.xml><?xml version="1.0" encoding="utf-8"?>
<Properties xmlns="http://schemas.openxmlformats.org/officeDocument/2006/extended-properties" xmlns:vt="http://schemas.openxmlformats.org/officeDocument/2006/docPropsVTypes">
  <Application>Microsoft Excel Online</Application>
  <Manager/>
  <Company>ING</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Nañoz, Mark Evan</dc:creator>
  <cp:keywords/>
  <dc:description/>
  <cp:lastModifiedBy>Domingo, Brent Russell</cp:lastModifiedBy>
  <cp:revision/>
  <dcterms:created xsi:type="dcterms:W3CDTF">2023-02-02T04:20:57Z</dcterms:created>
  <dcterms:modified xsi:type="dcterms:W3CDTF">2023-08-14T14:16:37Z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0x010100AEABCAFEDF23004FAD148A64256D2D95</vt:lpwstr>
  </property>
  <property fmtid="{D5CDD505-2E9C-101B-9397-08002B2CF9AE}" pid="3" name="MediaServiceImageTags">
    <vt:lpwstr/>
  </property>
</Properties>
</file>